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mplate" sheetId="1" r:id="rId3"/>
    <sheet state="visible" name="Level 1" sheetId="2" r:id="rId4"/>
    <sheet state="visible" name="Level 2" sheetId="3" r:id="rId5"/>
    <sheet state="visible" name="Level 3" sheetId="4" r:id="rId6"/>
    <sheet state="visible" name="Icon Values" sheetId="5" r:id="rId7"/>
    <sheet state="visible" name="Password Lookups" sheetId="6" r:id="rId8"/>
  </sheets>
  <definedNames/>
  <calcPr/>
</workbook>
</file>

<file path=xl/sharedStrings.xml><?xml version="1.0" encoding="utf-8"?>
<sst xmlns="http://schemas.openxmlformats.org/spreadsheetml/2006/main" count="151" uniqueCount="59">
  <si>
    <t>Level Details</t>
  </si>
  <si>
    <t>Title</t>
  </si>
  <si>
    <t>yunziw_level_1</t>
  </si>
  <si>
    <t>yunziw_level_2</t>
  </si>
  <si>
    <t>Time</t>
  </si>
  <si>
    <t>Password</t>
  </si>
  <si>
    <t>AAAA</t>
  </si>
  <si>
    <t>Hint</t>
  </si>
  <si>
    <t>Be brave!</t>
  </si>
  <si>
    <t>C</t>
  </si>
  <si>
    <t>A</t>
  </si>
  <si>
    <t>T</t>
  </si>
  <si>
    <t>U</t>
  </si>
  <si>
    <t>K</t>
  </si>
  <si>
    <t>B</t>
  </si>
  <si>
    <t>E</t>
  </si>
  <si>
    <t>Level Icons</t>
  </si>
  <si>
    <t>Floor</t>
  </si>
  <si>
    <t>Back and Forth!</t>
  </si>
  <si>
    <t>Think about orders!</t>
  </si>
  <si>
    <t>Wall</t>
  </si>
  <si>
    <t>Chip</t>
  </si>
  <si>
    <t>Socket</t>
  </si>
  <si>
    <t>Player - South</t>
  </si>
  <si>
    <t>Water</t>
  </si>
  <si>
    <t>Dirt</t>
  </si>
  <si>
    <t>Blue Door</t>
  </si>
  <si>
    <t>Blue Key</t>
  </si>
  <si>
    <t>Fire</t>
  </si>
  <si>
    <t>Fire Boot</t>
  </si>
  <si>
    <t>Beetle North</t>
  </si>
  <si>
    <t>Trap</t>
  </si>
  <si>
    <t>Trap Release Button</t>
  </si>
  <si>
    <t>Toggle Door - Closed</t>
  </si>
  <si>
    <t>Exit</t>
  </si>
  <si>
    <t>Toggle Door Button</t>
  </si>
  <si>
    <t>Red Key</t>
  </si>
  <si>
    <t>Red Door</t>
  </si>
  <si>
    <t>Ice</t>
  </si>
  <si>
    <t>Ice Skates</t>
  </si>
  <si>
    <t>Clone Button</t>
  </si>
  <si>
    <t>Cloning Machine</t>
  </si>
  <si>
    <t>yunziw_level_3</t>
  </si>
  <si>
    <t>L</t>
  </si>
  <si>
    <t>Y</t>
  </si>
  <si>
    <t>H</t>
  </si>
  <si>
    <t>R</t>
  </si>
  <si>
    <t>Dirt is important!</t>
  </si>
  <si>
    <t>player</t>
  </si>
  <si>
    <t>Value</t>
  </si>
  <si>
    <t>Icon</t>
  </si>
  <si>
    <t>Requirement</t>
  </si>
  <si>
    <t>Is Monster</t>
  </si>
  <si>
    <t>Force Floor - South</t>
  </si>
  <si>
    <t>Force Floor - North</t>
  </si>
  <si>
    <t>Force Floor - West</t>
  </si>
  <si>
    <t>Force Floor - East</t>
  </si>
  <si>
    <t>Force Suction Boots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</si>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</sst>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sz val="11.0"/>
      <color rgb="FF000000"/>
      <name val="Arial"/>
    </font>
    <font>
      <name val="Arial"/>
    </font>
    <font>
      <b/>
    </font>
    <font>
      <u/>
      <sz val="11.0"/>
      <color rgb="FF1155CC"/>
      <name val="Arial"/>
    </font>
    <font>
      <sz val="10.0"/>
      <color rgb="FF525066"/>
      <name val="Monospace"/>
    </font>
    <font>
      <sz val="11.0"/>
      <color rgb="FF000000"/>
      <name val="Inconsolata"/>
    </font>
    <font>
      <u/>
      <sz val="11.0"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D9D9D9"/>
      </right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Alignment="1" applyBorder="1" applyFont="1">
      <alignment horizontal="center" readingOrder="0"/>
    </xf>
    <xf borderId="3" fillId="0" fontId="1" numFmtId="0" xfId="0" applyBorder="1" applyFont="1"/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5" fillId="0" fontId="1" numFmtId="0" xfId="0" applyBorder="1" applyFont="1"/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vertical="center"/>
    </xf>
    <xf borderId="8" fillId="0" fontId="1" numFmtId="0" xfId="0" applyAlignment="1" applyBorder="1" applyFont="1">
      <alignment horizontal="center" readingOrder="0"/>
    </xf>
    <xf borderId="8" fillId="0" fontId="1" numFmtId="0" xfId="0" applyBorder="1" applyFont="1"/>
    <xf borderId="7" fillId="0" fontId="1" numFmtId="0" xfId="0" applyBorder="1" applyFont="1"/>
    <xf borderId="5" fillId="0" fontId="1" numFmtId="0" xfId="0" applyAlignment="1" applyBorder="1" applyFont="1">
      <alignment horizontal="center"/>
    </xf>
    <xf borderId="9" fillId="0" fontId="2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/>
    </xf>
    <xf borderId="0" fillId="0" fontId="3" numFmtId="0" xfId="0" applyAlignment="1" applyFont="1">
      <alignment vertical="bottom"/>
    </xf>
    <xf borderId="10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bottom"/>
    </xf>
    <xf borderId="12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9" fillId="0" fontId="5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3" fillId="0" fontId="2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 vertical="bottom"/>
    </xf>
    <xf borderId="14" fillId="0" fontId="2" numFmtId="0" xfId="0" applyAlignment="1" applyBorder="1" applyFont="1">
      <alignment horizontal="center" readingOrder="0"/>
    </xf>
    <xf borderId="0" fillId="2" fontId="6" numFmtId="0" xfId="0" applyAlignment="1" applyFill="1" applyFont="1">
      <alignment horizontal="center"/>
    </xf>
    <xf borderId="0" fillId="0" fontId="0" numFmtId="0" xfId="0" applyAlignment="1" applyFont="1">
      <alignment horizontal="center" readingOrder="0"/>
    </xf>
    <xf borderId="0" fillId="2" fontId="7" numFmtId="0" xfId="0" applyAlignment="1" applyFont="1">
      <alignment horizontal="center" vertical="center"/>
    </xf>
    <xf borderId="9" fillId="0" fontId="8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2" width="3.14"/>
    <col customWidth="1" min="33" max="34" width="20.43"/>
  </cols>
  <sheetData>
    <row r="1">
      <c r="A1" t="str">
        <f t="shared" ref="A1:AF1" si="1">IMAGE("https://bitbusters.club/images/8/8f/Floor.png")</f>
        <v/>
      </c>
      <c r="B1" t="str">
        <f t="shared" si="1"/>
        <v/>
      </c>
      <c r="C1" t="str">
        <f t="shared" si="1"/>
        <v/>
      </c>
      <c r="D1" t="str">
        <f t="shared" si="1"/>
        <v/>
      </c>
      <c r="E1" t="str">
        <f t="shared" si="1"/>
        <v/>
      </c>
      <c r="F1" t="str">
        <f t="shared" si="1"/>
        <v/>
      </c>
      <c r="G1" t="str">
        <f t="shared" si="1"/>
        <v/>
      </c>
      <c r="H1" t="str">
        <f t="shared" si="1"/>
        <v/>
      </c>
      <c r="I1" t="str">
        <f t="shared" si="1"/>
        <v/>
      </c>
      <c r="J1" t="str">
        <f t="shared" si="1"/>
        <v/>
      </c>
      <c r="K1" t="str">
        <f t="shared" si="1"/>
        <v/>
      </c>
      <c r="L1" t="str">
        <f t="shared" si="1"/>
        <v/>
      </c>
      <c r="M1" t="str">
        <f t="shared" si="1"/>
        <v/>
      </c>
      <c r="N1" t="str">
        <f t="shared" si="1"/>
        <v/>
      </c>
      <c r="O1" t="str">
        <f t="shared" si="1"/>
        <v/>
      </c>
      <c r="P1" t="str">
        <f t="shared" si="1"/>
        <v/>
      </c>
      <c r="Q1" t="str">
        <f t="shared" si="1"/>
        <v/>
      </c>
      <c r="R1" t="str">
        <f t="shared" si="1"/>
        <v/>
      </c>
      <c r="S1" t="str">
        <f t="shared" si="1"/>
        <v/>
      </c>
      <c r="T1" t="str">
        <f t="shared" si="1"/>
        <v/>
      </c>
      <c r="U1" t="str">
        <f t="shared" si="1"/>
        <v/>
      </c>
      <c r="V1" t="str">
        <f t="shared" si="1"/>
        <v/>
      </c>
      <c r="W1" t="str">
        <f t="shared" si="1"/>
        <v/>
      </c>
      <c r="X1" t="str">
        <f t="shared" si="1"/>
        <v/>
      </c>
      <c r="Y1" t="str">
        <f t="shared" si="1"/>
        <v/>
      </c>
      <c r="Z1" t="str">
        <f t="shared" si="1"/>
        <v/>
      </c>
      <c r="AA1" t="str">
        <f t="shared" si="1"/>
        <v/>
      </c>
      <c r="AB1" t="str">
        <f t="shared" si="1"/>
        <v/>
      </c>
      <c r="AC1" t="str">
        <f t="shared" si="1"/>
        <v/>
      </c>
      <c r="AD1" t="str">
        <f t="shared" si="1"/>
        <v/>
      </c>
      <c r="AE1" t="str">
        <f t="shared" si="1"/>
        <v/>
      </c>
      <c r="AF1" t="str">
        <f t="shared" si="1"/>
        <v/>
      </c>
      <c r="AG1" s="2" t="s">
        <v>0</v>
      </c>
      <c r="AH1" s="3"/>
    </row>
    <row r="2">
      <c r="A2" t="str">
        <f t="shared" ref="A2:AF2" si="2">IMAGE("https://bitbusters.club/images/8/8f/Floor.png")</f>
        <v/>
      </c>
      <c r="B2" t="str">
        <f t="shared" si="2"/>
        <v/>
      </c>
      <c r="C2" t="str">
        <f t="shared" si="2"/>
        <v/>
      </c>
      <c r="D2" t="str">
        <f t="shared" si="2"/>
        <v/>
      </c>
      <c r="E2" t="str">
        <f t="shared" si="2"/>
        <v/>
      </c>
      <c r="F2" t="str">
        <f t="shared" si="2"/>
        <v/>
      </c>
      <c r="G2" t="str">
        <f t="shared" si="2"/>
        <v/>
      </c>
      <c r="H2" t="str">
        <f t="shared" si="2"/>
        <v/>
      </c>
      <c r="I2" t="str">
        <f t="shared" si="2"/>
        <v/>
      </c>
      <c r="J2" t="str">
        <f t="shared" si="2"/>
        <v/>
      </c>
      <c r="K2" t="str">
        <f t="shared" si="2"/>
        <v/>
      </c>
      <c r="L2" t="str">
        <f t="shared" si="2"/>
        <v/>
      </c>
      <c r="M2" t="str">
        <f t="shared" si="2"/>
        <v/>
      </c>
      <c r="N2" t="str">
        <f t="shared" si="2"/>
        <v/>
      </c>
      <c r="O2" t="str">
        <f t="shared" si="2"/>
        <v/>
      </c>
      <c r="P2" t="str">
        <f t="shared" si="2"/>
        <v/>
      </c>
      <c r="Q2" t="str">
        <f t="shared" si="2"/>
        <v/>
      </c>
      <c r="R2" t="str">
        <f t="shared" si="2"/>
        <v/>
      </c>
      <c r="S2" t="str">
        <f t="shared" si="2"/>
        <v/>
      </c>
      <c r="T2" t="str">
        <f t="shared" si="2"/>
        <v/>
      </c>
      <c r="U2" t="str">
        <f t="shared" si="2"/>
        <v/>
      </c>
      <c r="V2" t="str">
        <f t="shared" si="2"/>
        <v/>
      </c>
      <c r="W2" t="str">
        <f t="shared" si="2"/>
        <v/>
      </c>
      <c r="X2" t="str">
        <f t="shared" si="2"/>
        <v/>
      </c>
      <c r="Y2" t="str">
        <f t="shared" si="2"/>
        <v/>
      </c>
      <c r="Z2" t="str">
        <f t="shared" si="2"/>
        <v/>
      </c>
      <c r="AA2" t="str">
        <f t="shared" si="2"/>
        <v/>
      </c>
      <c r="AB2" t="str">
        <f t="shared" si="2"/>
        <v/>
      </c>
      <c r="AC2" t="str">
        <f t="shared" si="2"/>
        <v/>
      </c>
      <c r="AD2" t="str">
        <f t="shared" si="2"/>
        <v/>
      </c>
      <c r="AE2" t="str">
        <f t="shared" si="2"/>
        <v/>
      </c>
      <c r="AF2" t="str">
        <f t="shared" si="2"/>
        <v/>
      </c>
      <c r="AG2" s="6" t="s">
        <v>1</v>
      </c>
      <c r="AH2" s="7" t="s">
        <v>2</v>
      </c>
    </row>
    <row r="3">
      <c r="A3" t="str">
        <f t="shared" ref="A3:AF3" si="3">IMAGE("https://bitbusters.club/images/8/8f/Floor.png")</f>
        <v/>
      </c>
      <c r="B3" t="str">
        <f t="shared" si="3"/>
        <v/>
      </c>
      <c r="C3" t="str">
        <f t="shared" si="3"/>
        <v/>
      </c>
      <c r="D3" t="str">
        <f t="shared" si="3"/>
        <v/>
      </c>
      <c r="E3" t="str">
        <f t="shared" si="3"/>
        <v/>
      </c>
      <c r="F3" t="str">
        <f t="shared" si="3"/>
        <v/>
      </c>
      <c r="G3" t="str">
        <f t="shared" si="3"/>
        <v/>
      </c>
      <c r="H3" t="str">
        <f t="shared" si="3"/>
        <v/>
      </c>
      <c r="I3" t="str">
        <f t="shared" si="3"/>
        <v/>
      </c>
      <c r="J3" t="str">
        <f t="shared" si="3"/>
        <v/>
      </c>
      <c r="K3" t="str">
        <f t="shared" si="3"/>
        <v/>
      </c>
      <c r="L3" t="str">
        <f t="shared" si="3"/>
        <v/>
      </c>
      <c r="M3" t="str">
        <f t="shared" si="3"/>
        <v/>
      </c>
      <c r="N3" t="str">
        <f t="shared" si="3"/>
        <v/>
      </c>
      <c r="O3" t="str">
        <f t="shared" si="3"/>
        <v/>
      </c>
      <c r="P3" t="str">
        <f t="shared" si="3"/>
        <v/>
      </c>
      <c r="Q3" t="str">
        <f t="shared" si="3"/>
        <v/>
      </c>
      <c r="R3" t="str">
        <f t="shared" si="3"/>
        <v/>
      </c>
      <c r="S3" t="str">
        <f t="shared" si="3"/>
        <v/>
      </c>
      <c r="T3" t="str">
        <f t="shared" si="3"/>
        <v/>
      </c>
      <c r="U3" t="str">
        <f t="shared" si="3"/>
        <v/>
      </c>
      <c r="V3" t="str">
        <f t="shared" si="3"/>
        <v/>
      </c>
      <c r="W3" t="str">
        <f t="shared" si="3"/>
        <v/>
      </c>
      <c r="X3" t="str">
        <f t="shared" si="3"/>
        <v/>
      </c>
      <c r="Y3" t="str">
        <f t="shared" si="3"/>
        <v/>
      </c>
      <c r="Z3" t="str">
        <f t="shared" si="3"/>
        <v/>
      </c>
      <c r="AA3" t="str">
        <f t="shared" si="3"/>
        <v/>
      </c>
      <c r="AB3" t="str">
        <f t="shared" si="3"/>
        <v/>
      </c>
      <c r="AC3" t="str">
        <f t="shared" si="3"/>
        <v/>
      </c>
      <c r="AD3" t="str">
        <f t="shared" si="3"/>
        <v/>
      </c>
      <c r="AE3" t="str">
        <f t="shared" si="3"/>
        <v/>
      </c>
      <c r="AF3" t="str">
        <f t="shared" si="3"/>
        <v/>
      </c>
      <c r="AG3" s="6" t="s">
        <v>4</v>
      </c>
      <c r="AH3" s="7">
        <v>300.0</v>
      </c>
    </row>
    <row r="4">
      <c r="A4" t="str">
        <f t="shared" ref="A4:AF4" si="4">IMAGE("https://bitbusters.club/images/8/8f/Floor.png")</f>
        <v/>
      </c>
      <c r="B4" t="str">
        <f t="shared" si="4"/>
        <v/>
      </c>
      <c r="C4" t="str">
        <f t="shared" si="4"/>
        <v/>
      </c>
      <c r="D4" t="str">
        <f t="shared" si="4"/>
        <v/>
      </c>
      <c r="E4" t="str">
        <f t="shared" si="4"/>
        <v/>
      </c>
      <c r="F4" t="str">
        <f t="shared" si="4"/>
        <v/>
      </c>
      <c r="G4" t="str">
        <f t="shared" si="4"/>
        <v/>
      </c>
      <c r="H4" t="str">
        <f t="shared" si="4"/>
        <v/>
      </c>
      <c r="I4" t="str">
        <f t="shared" si="4"/>
        <v/>
      </c>
      <c r="J4" t="str">
        <f t="shared" si="4"/>
        <v/>
      </c>
      <c r="K4" t="str">
        <f t="shared" si="4"/>
        <v/>
      </c>
      <c r="L4" t="str">
        <f t="shared" si="4"/>
        <v/>
      </c>
      <c r="M4" t="str">
        <f t="shared" si="4"/>
        <v/>
      </c>
      <c r="N4" t="str">
        <f t="shared" si="4"/>
        <v/>
      </c>
      <c r="O4" t="str">
        <f t="shared" si="4"/>
        <v/>
      </c>
      <c r="P4" t="str">
        <f t="shared" si="4"/>
        <v/>
      </c>
      <c r="Q4" t="str">
        <f t="shared" si="4"/>
        <v/>
      </c>
      <c r="R4" t="str">
        <f t="shared" si="4"/>
        <v/>
      </c>
      <c r="S4" t="str">
        <f t="shared" si="4"/>
        <v/>
      </c>
      <c r="T4" t="str">
        <f t="shared" si="4"/>
        <v/>
      </c>
      <c r="U4" t="str">
        <f t="shared" si="4"/>
        <v/>
      </c>
      <c r="V4" t="str">
        <f t="shared" si="4"/>
        <v/>
      </c>
      <c r="W4" t="str">
        <f t="shared" si="4"/>
        <v/>
      </c>
      <c r="X4" t="str">
        <f t="shared" si="4"/>
        <v/>
      </c>
      <c r="Y4" t="str">
        <f t="shared" si="4"/>
        <v/>
      </c>
      <c r="Z4" t="str">
        <f t="shared" si="4"/>
        <v/>
      </c>
      <c r="AA4" t="str">
        <f t="shared" si="4"/>
        <v/>
      </c>
      <c r="AB4" t="str">
        <f t="shared" si="4"/>
        <v/>
      </c>
      <c r="AC4" t="str">
        <f t="shared" si="4"/>
        <v/>
      </c>
      <c r="AD4" t="str">
        <f t="shared" si="4"/>
        <v/>
      </c>
      <c r="AE4" t="str">
        <f t="shared" si="4"/>
        <v/>
      </c>
      <c r="AF4" t="str">
        <f t="shared" si="4"/>
        <v/>
      </c>
      <c r="AG4" s="6" t="s">
        <v>5</v>
      </c>
      <c r="AH4" s="7" t="s">
        <v>6</v>
      </c>
    </row>
    <row r="5">
      <c r="A5" t="str">
        <f t="shared" ref="A5:AF5" si="5">IMAGE("https://bitbusters.club/images/8/8f/Floor.png")</f>
        <v/>
      </c>
      <c r="B5" t="str">
        <f t="shared" si="5"/>
        <v/>
      </c>
      <c r="C5" t="str">
        <f t="shared" si="5"/>
        <v/>
      </c>
      <c r="D5" t="str">
        <f t="shared" si="5"/>
        <v/>
      </c>
      <c r="E5" t="str">
        <f t="shared" si="5"/>
        <v/>
      </c>
      <c r="F5" t="str">
        <f t="shared" si="5"/>
        <v/>
      </c>
      <c r="G5" t="str">
        <f t="shared" si="5"/>
        <v/>
      </c>
      <c r="H5" t="str">
        <f t="shared" si="5"/>
        <v/>
      </c>
      <c r="I5" t="str">
        <f t="shared" si="5"/>
        <v/>
      </c>
      <c r="J5" t="str">
        <f t="shared" si="5"/>
        <v/>
      </c>
      <c r="K5" t="str">
        <f t="shared" si="5"/>
        <v/>
      </c>
      <c r="L5" t="str">
        <f t="shared" si="5"/>
        <v/>
      </c>
      <c r="M5" t="str">
        <f t="shared" si="5"/>
        <v/>
      </c>
      <c r="N5" t="str">
        <f t="shared" si="5"/>
        <v/>
      </c>
      <c r="O5" t="str">
        <f t="shared" si="5"/>
        <v/>
      </c>
      <c r="P5" t="str">
        <f t="shared" si="5"/>
        <v/>
      </c>
      <c r="Q5" t="str">
        <f t="shared" si="5"/>
        <v/>
      </c>
      <c r="R5" t="str">
        <f t="shared" si="5"/>
        <v/>
      </c>
      <c r="S5" t="str">
        <f t="shared" si="5"/>
        <v/>
      </c>
      <c r="T5" t="str">
        <f t="shared" si="5"/>
        <v/>
      </c>
      <c r="U5" t="str">
        <f t="shared" si="5"/>
        <v/>
      </c>
      <c r="V5" t="str">
        <f t="shared" si="5"/>
        <v/>
      </c>
      <c r="W5" t="str">
        <f t="shared" si="5"/>
        <v/>
      </c>
      <c r="X5" t="str">
        <f t="shared" si="5"/>
        <v/>
      </c>
      <c r="Y5" t="str">
        <f t="shared" si="5"/>
        <v/>
      </c>
      <c r="Z5" t="str">
        <f t="shared" si="5"/>
        <v/>
      </c>
      <c r="AA5" t="str">
        <f t="shared" si="5"/>
        <v/>
      </c>
      <c r="AB5" t="str">
        <f t="shared" si="5"/>
        <v/>
      </c>
      <c r="AC5" t="str">
        <f t="shared" si="5"/>
        <v/>
      </c>
      <c r="AD5" t="str">
        <f t="shared" si="5"/>
        <v/>
      </c>
      <c r="AE5" t="str">
        <f t="shared" si="5"/>
        <v/>
      </c>
      <c r="AF5" t="str">
        <f t="shared" si="5"/>
        <v/>
      </c>
      <c r="AG5" s="10" t="s">
        <v>7</v>
      </c>
      <c r="AH5" s="11" t="s">
        <v>8</v>
      </c>
    </row>
    <row r="6">
      <c r="A6" t="str">
        <f t="shared" ref="A6:AF6" si="6">IMAGE("https://bitbusters.club/images/8/8f/Floor.png")</f>
        <v/>
      </c>
      <c r="B6" t="str">
        <f t="shared" si="6"/>
        <v/>
      </c>
      <c r="C6" t="str">
        <f t="shared" si="6"/>
        <v/>
      </c>
      <c r="D6" t="str">
        <f t="shared" si="6"/>
        <v/>
      </c>
      <c r="E6" t="str">
        <f t="shared" si="6"/>
        <v/>
      </c>
      <c r="F6" t="str">
        <f t="shared" si="6"/>
        <v/>
      </c>
      <c r="G6" t="str">
        <f t="shared" si="6"/>
        <v/>
      </c>
      <c r="H6" t="str">
        <f t="shared" si="6"/>
        <v/>
      </c>
      <c r="I6" t="str">
        <f t="shared" si="6"/>
        <v/>
      </c>
      <c r="J6" t="str">
        <f t="shared" si="6"/>
        <v/>
      </c>
      <c r="K6" t="str">
        <f t="shared" si="6"/>
        <v/>
      </c>
      <c r="L6" t="str">
        <f t="shared" si="6"/>
        <v/>
      </c>
      <c r="M6" t="str">
        <f t="shared" si="6"/>
        <v/>
      </c>
      <c r="N6" t="str">
        <f t="shared" si="6"/>
        <v/>
      </c>
      <c r="O6" t="str">
        <f t="shared" si="6"/>
        <v/>
      </c>
      <c r="P6" t="str">
        <f t="shared" si="6"/>
        <v/>
      </c>
      <c r="Q6" t="str">
        <f t="shared" si="6"/>
        <v/>
      </c>
      <c r="R6" t="str">
        <f t="shared" si="6"/>
        <v/>
      </c>
      <c r="S6" t="str">
        <f t="shared" si="6"/>
        <v/>
      </c>
      <c r="T6" t="str">
        <f t="shared" si="6"/>
        <v/>
      </c>
      <c r="U6" t="str">
        <f t="shared" si="6"/>
        <v/>
      </c>
      <c r="V6" t="str">
        <f t="shared" si="6"/>
        <v/>
      </c>
      <c r="W6" t="str">
        <f t="shared" si="6"/>
        <v/>
      </c>
      <c r="X6" t="str">
        <f t="shared" si="6"/>
        <v/>
      </c>
      <c r="Y6" t="str">
        <f t="shared" si="6"/>
        <v/>
      </c>
      <c r="Z6" t="str">
        <f t="shared" si="6"/>
        <v/>
      </c>
      <c r="AA6" t="str">
        <f t="shared" si="6"/>
        <v/>
      </c>
      <c r="AB6" t="str">
        <f t="shared" si="6"/>
        <v/>
      </c>
      <c r="AC6" t="str">
        <f t="shared" si="6"/>
        <v/>
      </c>
      <c r="AD6" t="str">
        <f t="shared" si="6"/>
        <v/>
      </c>
      <c r="AE6" t="str">
        <f t="shared" si="6"/>
        <v/>
      </c>
      <c r="AF6" t="str">
        <f t="shared" si="6"/>
        <v/>
      </c>
    </row>
    <row r="7">
      <c r="A7" t="str">
        <f t="shared" ref="A7:AF7" si="7">IMAGE("https://bitbusters.club/images/8/8f/Floor.png")</f>
        <v/>
      </c>
      <c r="B7" t="str">
        <f t="shared" si="7"/>
        <v/>
      </c>
      <c r="C7" t="str">
        <f t="shared" si="7"/>
        <v/>
      </c>
      <c r="D7" t="str">
        <f t="shared" si="7"/>
        <v/>
      </c>
      <c r="E7" t="str">
        <f t="shared" si="7"/>
        <v/>
      </c>
      <c r="F7" t="str">
        <f t="shared" si="7"/>
        <v/>
      </c>
      <c r="G7" t="str">
        <f t="shared" si="7"/>
        <v/>
      </c>
      <c r="H7" t="str">
        <f t="shared" si="7"/>
        <v/>
      </c>
      <c r="I7" t="str">
        <f t="shared" si="7"/>
        <v/>
      </c>
      <c r="J7" t="str">
        <f t="shared" si="7"/>
        <v/>
      </c>
      <c r="K7" t="str">
        <f t="shared" si="7"/>
        <v/>
      </c>
      <c r="L7" t="str">
        <f t="shared" si="7"/>
        <v/>
      </c>
      <c r="M7" t="str">
        <f t="shared" si="7"/>
        <v/>
      </c>
      <c r="N7" t="str">
        <f t="shared" si="7"/>
        <v/>
      </c>
      <c r="O7" t="str">
        <f t="shared" si="7"/>
        <v/>
      </c>
      <c r="P7" t="str">
        <f t="shared" si="7"/>
        <v/>
      </c>
      <c r="Q7" t="str">
        <f t="shared" si="7"/>
        <v/>
      </c>
      <c r="R7" t="str">
        <f t="shared" si="7"/>
        <v/>
      </c>
      <c r="S7" t="str">
        <f t="shared" si="7"/>
        <v/>
      </c>
      <c r="T7" t="str">
        <f t="shared" si="7"/>
        <v/>
      </c>
      <c r="U7" t="str">
        <f t="shared" si="7"/>
        <v/>
      </c>
      <c r="V7" t="str">
        <f t="shared" si="7"/>
        <v/>
      </c>
      <c r="W7" t="str">
        <f t="shared" si="7"/>
        <v/>
      </c>
      <c r="X7" t="str">
        <f t="shared" si="7"/>
        <v/>
      </c>
      <c r="Y7" t="str">
        <f t="shared" si="7"/>
        <v/>
      </c>
      <c r="Z7" t="str">
        <f t="shared" si="7"/>
        <v/>
      </c>
      <c r="AA7" t="str">
        <f t="shared" si="7"/>
        <v/>
      </c>
      <c r="AB7" t="str">
        <f t="shared" si="7"/>
        <v/>
      </c>
      <c r="AC7" t="str">
        <f t="shared" si="7"/>
        <v/>
      </c>
      <c r="AD7" t="str">
        <f t="shared" si="7"/>
        <v/>
      </c>
      <c r="AE7" t="str">
        <f t="shared" si="7"/>
        <v/>
      </c>
      <c r="AF7" t="str">
        <f t="shared" si="7"/>
        <v/>
      </c>
      <c r="AG7" s="2" t="s">
        <v>16</v>
      </c>
      <c r="AH7" s="3"/>
    </row>
    <row r="8">
      <c r="A8" t="str">
        <f t="shared" ref="A8:AF8" si="8">IMAGE("https://bitbusters.club/images/8/8f/Floor.png")</f>
        <v/>
      </c>
      <c r="B8" t="str">
        <f t="shared" si="8"/>
        <v/>
      </c>
      <c r="C8" t="str">
        <f t="shared" si="8"/>
        <v/>
      </c>
      <c r="D8" t="str">
        <f t="shared" si="8"/>
        <v/>
      </c>
      <c r="E8" t="str">
        <f t="shared" si="8"/>
        <v/>
      </c>
      <c r="F8" t="str">
        <f t="shared" si="8"/>
        <v/>
      </c>
      <c r="G8" t="str">
        <f t="shared" si="8"/>
        <v/>
      </c>
      <c r="H8" t="str">
        <f t="shared" si="8"/>
        <v/>
      </c>
      <c r="I8" t="str">
        <f t="shared" si="8"/>
        <v/>
      </c>
      <c r="J8" t="str">
        <f t="shared" si="8"/>
        <v/>
      </c>
      <c r="K8" t="str">
        <f t="shared" si="8"/>
        <v/>
      </c>
      <c r="L8" t="str">
        <f t="shared" si="8"/>
        <v/>
      </c>
      <c r="M8" t="str">
        <f t="shared" si="8"/>
        <v/>
      </c>
      <c r="N8" t="str">
        <f t="shared" si="8"/>
        <v/>
      </c>
      <c r="O8" t="str">
        <f t="shared" si="8"/>
        <v/>
      </c>
      <c r="P8" t="str">
        <f t="shared" si="8"/>
        <v/>
      </c>
      <c r="Q8" t="str">
        <f t="shared" si="8"/>
        <v/>
      </c>
      <c r="R8" t="str">
        <f t="shared" si="8"/>
        <v/>
      </c>
      <c r="S8" t="str">
        <f t="shared" si="8"/>
        <v/>
      </c>
      <c r="T8" t="str">
        <f t="shared" si="8"/>
        <v/>
      </c>
      <c r="U8" t="str">
        <f t="shared" si="8"/>
        <v/>
      </c>
      <c r="V8" t="str">
        <f t="shared" si="8"/>
        <v/>
      </c>
      <c r="W8" t="str">
        <f t="shared" si="8"/>
        <v/>
      </c>
      <c r="X8" t="str">
        <f t="shared" si="8"/>
        <v/>
      </c>
      <c r="Y8" t="str">
        <f t="shared" si="8"/>
        <v/>
      </c>
      <c r="Z8" t="str">
        <f t="shared" si="8"/>
        <v/>
      </c>
      <c r="AA8" t="str">
        <f t="shared" si="8"/>
        <v/>
      </c>
      <c r="AB8" t="str">
        <f t="shared" si="8"/>
        <v/>
      </c>
      <c r="AC8" t="str">
        <f t="shared" si="8"/>
        <v/>
      </c>
      <c r="AD8" t="str">
        <f t="shared" si="8"/>
        <v/>
      </c>
      <c r="AE8" t="str">
        <f t="shared" si="8"/>
        <v/>
      </c>
      <c r="AF8" t="str">
        <f t="shared" si="8"/>
        <v/>
      </c>
      <c r="AG8" s="6" t="s">
        <v>17</v>
      </c>
      <c r="AH8" s="16" t="str">
        <f>'Icon Values'!C2</f>
        <v/>
      </c>
    </row>
    <row r="9">
      <c r="A9" t="str">
        <f t="shared" ref="A9:AF9" si="9">IMAGE("https://bitbusters.club/images/8/8f/Floor.png")</f>
        <v/>
      </c>
      <c r="B9" t="str">
        <f t="shared" si="9"/>
        <v/>
      </c>
      <c r="C9" t="str">
        <f t="shared" si="9"/>
        <v/>
      </c>
      <c r="D9" t="str">
        <f t="shared" si="9"/>
        <v/>
      </c>
      <c r="E9" t="str">
        <f t="shared" si="9"/>
        <v/>
      </c>
      <c r="F9" t="str">
        <f t="shared" si="9"/>
        <v/>
      </c>
      <c r="G9" t="str">
        <f t="shared" si="9"/>
        <v/>
      </c>
      <c r="H9" t="str">
        <f t="shared" si="9"/>
        <v/>
      </c>
      <c r="I9" t="str">
        <f t="shared" si="9"/>
        <v/>
      </c>
      <c r="J9" t="str">
        <f t="shared" si="9"/>
        <v/>
      </c>
      <c r="K9" t="str">
        <f t="shared" si="9"/>
        <v/>
      </c>
      <c r="L9" t="str">
        <f t="shared" si="9"/>
        <v/>
      </c>
      <c r="M9" t="str">
        <f t="shared" si="9"/>
        <v/>
      </c>
      <c r="N9" t="str">
        <f t="shared" si="9"/>
        <v/>
      </c>
      <c r="O9" t="str">
        <f t="shared" si="9"/>
        <v/>
      </c>
      <c r="P9" t="str">
        <f t="shared" si="9"/>
        <v/>
      </c>
      <c r="Q9" t="str">
        <f t="shared" si="9"/>
        <v/>
      </c>
      <c r="R9" t="str">
        <f t="shared" si="9"/>
        <v/>
      </c>
      <c r="S9" t="str">
        <f t="shared" si="9"/>
        <v/>
      </c>
      <c r="T9" t="str">
        <f t="shared" si="9"/>
        <v/>
      </c>
      <c r="U9" t="str">
        <f t="shared" si="9"/>
        <v/>
      </c>
      <c r="V9" t="str">
        <f t="shared" si="9"/>
        <v/>
      </c>
      <c r="W9" t="str">
        <f t="shared" si="9"/>
        <v/>
      </c>
      <c r="X9" t="str">
        <f t="shared" si="9"/>
        <v/>
      </c>
      <c r="Y9" t="str">
        <f t="shared" si="9"/>
        <v/>
      </c>
      <c r="Z9" t="str">
        <f t="shared" si="9"/>
        <v/>
      </c>
      <c r="AA9" t="str">
        <f t="shared" si="9"/>
        <v/>
      </c>
      <c r="AB9" t="str">
        <f t="shared" si="9"/>
        <v/>
      </c>
      <c r="AC9" t="str">
        <f t="shared" si="9"/>
        <v/>
      </c>
      <c r="AD9" t="str">
        <f t="shared" si="9"/>
        <v/>
      </c>
      <c r="AE9" t="str">
        <f t="shared" si="9"/>
        <v/>
      </c>
      <c r="AF9" t="str">
        <f t="shared" si="9"/>
        <v/>
      </c>
      <c r="AG9" s="6" t="s">
        <v>20</v>
      </c>
      <c r="AH9" s="16" t="str">
        <f>'Icon Values'!C3</f>
        <v/>
      </c>
    </row>
    <row r="10">
      <c r="A10" t="str">
        <f t="shared" ref="A10:AF10" si="10">IMAGE("https://bitbusters.club/images/8/8f/Floor.png")</f>
        <v/>
      </c>
      <c r="B10" t="str">
        <f t="shared" si="10"/>
        <v/>
      </c>
      <c r="C10" t="str">
        <f t="shared" si="10"/>
        <v/>
      </c>
      <c r="D10" t="str">
        <f t="shared" si="10"/>
        <v/>
      </c>
      <c r="E10" t="str">
        <f t="shared" si="10"/>
        <v/>
      </c>
      <c r="F10" t="str">
        <f t="shared" si="10"/>
        <v/>
      </c>
      <c r="G10" t="str">
        <f t="shared" si="10"/>
        <v/>
      </c>
      <c r="H10" t="str">
        <f t="shared" si="10"/>
        <v/>
      </c>
      <c r="I10" t="str">
        <f t="shared" si="10"/>
        <v/>
      </c>
      <c r="J10" t="str">
        <f t="shared" si="10"/>
        <v/>
      </c>
      <c r="K10" t="str">
        <f t="shared" si="10"/>
        <v/>
      </c>
      <c r="L10" t="str">
        <f t="shared" si="10"/>
        <v/>
      </c>
      <c r="M10" t="str">
        <f t="shared" si="10"/>
        <v/>
      </c>
      <c r="N10" t="str">
        <f t="shared" si="10"/>
        <v/>
      </c>
      <c r="O10" t="str">
        <f t="shared" si="10"/>
        <v/>
      </c>
      <c r="P10" t="str">
        <f t="shared" si="10"/>
        <v/>
      </c>
      <c r="Q10" t="str">
        <f t="shared" si="10"/>
        <v/>
      </c>
      <c r="R10" t="str">
        <f t="shared" si="10"/>
        <v/>
      </c>
      <c r="S10" t="str">
        <f t="shared" si="10"/>
        <v/>
      </c>
      <c r="T10" t="str">
        <f t="shared" si="10"/>
        <v/>
      </c>
      <c r="U10" t="str">
        <f t="shared" si="10"/>
        <v/>
      </c>
      <c r="V10" t="str">
        <f t="shared" si="10"/>
        <v/>
      </c>
      <c r="W10" t="str">
        <f t="shared" si="10"/>
        <v/>
      </c>
      <c r="X10" t="str">
        <f t="shared" si="10"/>
        <v/>
      </c>
      <c r="Y10" t="str">
        <f t="shared" si="10"/>
        <v/>
      </c>
      <c r="Z10" t="str">
        <f t="shared" si="10"/>
        <v/>
      </c>
      <c r="AA10" t="str">
        <f t="shared" si="10"/>
        <v/>
      </c>
      <c r="AB10" t="str">
        <f t="shared" si="10"/>
        <v/>
      </c>
      <c r="AC10" t="str">
        <f t="shared" si="10"/>
        <v/>
      </c>
      <c r="AD10" t="str">
        <f t="shared" si="10"/>
        <v/>
      </c>
      <c r="AE10" t="str">
        <f t="shared" si="10"/>
        <v/>
      </c>
      <c r="AF10" t="str">
        <f t="shared" si="10"/>
        <v/>
      </c>
      <c r="AG10" s="6" t="s">
        <v>21</v>
      </c>
      <c r="AH10" s="16" t="str">
        <f>'Icon Values'!C4</f>
        <v/>
      </c>
    </row>
    <row r="11">
      <c r="A11" t="str">
        <f t="shared" ref="A11:AF11" si="11">IMAGE("https://bitbusters.club/images/8/8f/Floor.png")</f>
        <v/>
      </c>
      <c r="B11" t="str">
        <f t="shared" si="11"/>
        <v/>
      </c>
      <c r="C11" t="str">
        <f t="shared" si="11"/>
        <v/>
      </c>
      <c r="D11" t="str">
        <f t="shared" si="11"/>
        <v/>
      </c>
      <c r="E11" t="str">
        <f t="shared" si="11"/>
        <v/>
      </c>
      <c r="F11" t="str">
        <f t="shared" si="11"/>
        <v/>
      </c>
      <c r="G11" t="str">
        <f t="shared" si="11"/>
        <v/>
      </c>
      <c r="H11" t="str">
        <f t="shared" si="11"/>
        <v/>
      </c>
      <c r="I11" t="str">
        <f t="shared" si="11"/>
        <v/>
      </c>
      <c r="J11" t="str">
        <f t="shared" si="11"/>
        <v/>
      </c>
      <c r="K11" t="str">
        <f t="shared" si="11"/>
        <v/>
      </c>
      <c r="L11" t="str">
        <f t="shared" si="11"/>
        <v/>
      </c>
      <c r="M11" t="str">
        <f t="shared" si="11"/>
        <v/>
      </c>
      <c r="N11" t="str">
        <f t="shared" si="11"/>
        <v/>
      </c>
      <c r="O11" t="str">
        <f t="shared" si="11"/>
        <v/>
      </c>
      <c r="P11" t="str">
        <f t="shared" si="11"/>
        <v/>
      </c>
      <c r="Q11" t="str">
        <f t="shared" si="11"/>
        <v/>
      </c>
      <c r="R11" t="str">
        <f t="shared" si="11"/>
        <v/>
      </c>
      <c r="S11" t="str">
        <f t="shared" si="11"/>
        <v/>
      </c>
      <c r="T11" t="str">
        <f t="shared" si="11"/>
        <v/>
      </c>
      <c r="U11" t="str">
        <f t="shared" si="11"/>
        <v/>
      </c>
      <c r="V11" t="str">
        <f t="shared" si="11"/>
        <v/>
      </c>
      <c r="W11" t="str">
        <f t="shared" si="11"/>
        <v/>
      </c>
      <c r="X11" t="str">
        <f t="shared" si="11"/>
        <v/>
      </c>
      <c r="Y11" t="str">
        <f t="shared" si="11"/>
        <v/>
      </c>
      <c r="Z11" t="str">
        <f t="shared" si="11"/>
        <v/>
      </c>
      <c r="AA11" t="str">
        <f t="shared" si="11"/>
        <v/>
      </c>
      <c r="AB11" t="str">
        <f t="shared" si="11"/>
        <v/>
      </c>
      <c r="AC11" t="str">
        <f t="shared" si="11"/>
        <v/>
      </c>
      <c r="AD11" t="str">
        <f t="shared" si="11"/>
        <v/>
      </c>
      <c r="AE11" t="str">
        <f t="shared" si="11"/>
        <v/>
      </c>
      <c r="AF11" t="str">
        <f t="shared" si="11"/>
        <v/>
      </c>
      <c r="AG11" s="6" t="s">
        <v>22</v>
      </c>
      <c r="AH11" s="16" t="str">
        <f>'Icon Values'!C23</f>
        <v/>
      </c>
    </row>
    <row r="12">
      <c r="A12" t="str">
        <f t="shared" ref="A12:AF12" si="12">IMAGE("https://bitbusters.club/images/8/8f/Floor.png")</f>
        <v/>
      </c>
      <c r="B12" t="str">
        <f t="shared" si="12"/>
        <v/>
      </c>
      <c r="C12" t="str">
        <f t="shared" si="12"/>
        <v/>
      </c>
      <c r="D12" t="str">
        <f t="shared" si="12"/>
        <v/>
      </c>
      <c r="E12" t="str">
        <f t="shared" si="12"/>
        <v/>
      </c>
      <c r="F12" t="str">
        <f t="shared" si="12"/>
        <v/>
      </c>
      <c r="G12" t="str">
        <f t="shared" si="12"/>
        <v/>
      </c>
      <c r="H12" t="str">
        <f t="shared" si="12"/>
        <v/>
      </c>
      <c r="I12" t="str">
        <f t="shared" si="12"/>
        <v/>
      </c>
      <c r="J12" t="str">
        <f t="shared" si="12"/>
        <v/>
      </c>
      <c r="K12" t="str">
        <f t="shared" si="12"/>
        <v/>
      </c>
      <c r="L12" t="str">
        <f t="shared" si="12"/>
        <v/>
      </c>
      <c r="M12" t="str">
        <f t="shared" si="12"/>
        <v/>
      </c>
      <c r="N12" t="str">
        <f t="shared" si="12"/>
        <v/>
      </c>
      <c r="O12" t="str">
        <f t="shared" si="12"/>
        <v/>
      </c>
      <c r="P12" t="str">
        <f t="shared" si="12"/>
        <v/>
      </c>
      <c r="Q12" t="str">
        <f t="shared" si="12"/>
        <v/>
      </c>
      <c r="R12" t="str">
        <f t="shared" si="12"/>
        <v/>
      </c>
      <c r="S12" t="str">
        <f t="shared" si="12"/>
        <v/>
      </c>
      <c r="T12" t="str">
        <f t="shared" si="12"/>
        <v/>
      </c>
      <c r="U12" t="str">
        <f t="shared" si="12"/>
        <v/>
      </c>
      <c r="V12" t="str">
        <f t="shared" si="12"/>
        <v/>
      </c>
      <c r="W12" t="str">
        <f t="shared" si="12"/>
        <v/>
      </c>
      <c r="X12" t="str">
        <f t="shared" si="12"/>
        <v/>
      </c>
      <c r="Y12" t="str">
        <f t="shared" si="12"/>
        <v/>
      </c>
      <c r="Z12" t="str">
        <f t="shared" si="12"/>
        <v/>
      </c>
      <c r="AA12" t="str">
        <f t="shared" si="12"/>
        <v/>
      </c>
      <c r="AB12" t="str">
        <f t="shared" si="12"/>
        <v/>
      </c>
      <c r="AC12" t="str">
        <f t="shared" si="12"/>
        <v/>
      </c>
      <c r="AD12" t="str">
        <f t="shared" si="12"/>
        <v/>
      </c>
      <c r="AE12" t="str">
        <f t="shared" si="12"/>
        <v/>
      </c>
      <c r="AF12" t="str">
        <f t="shared" si="12"/>
        <v/>
      </c>
      <c r="AG12" s="6" t="s">
        <v>24</v>
      </c>
      <c r="AH12" s="16" t="str">
        <f>'Icon Values'!C5</f>
        <v/>
      </c>
    </row>
    <row r="13">
      <c r="A13" t="str">
        <f t="shared" ref="A13:AF13" si="13">IMAGE("https://bitbusters.club/images/8/8f/Floor.png")</f>
        <v/>
      </c>
      <c r="B13" t="str">
        <f t="shared" si="13"/>
        <v/>
      </c>
      <c r="C13" t="str">
        <f t="shared" si="13"/>
        <v/>
      </c>
      <c r="D13" t="str">
        <f t="shared" si="13"/>
        <v/>
      </c>
      <c r="E13" t="str">
        <f t="shared" si="13"/>
        <v/>
      </c>
      <c r="F13" t="str">
        <f t="shared" si="13"/>
        <v/>
      </c>
      <c r="G13" t="str">
        <f t="shared" si="13"/>
        <v/>
      </c>
      <c r="H13" t="str">
        <f t="shared" si="13"/>
        <v/>
      </c>
      <c r="I13" t="str">
        <f t="shared" si="13"/>
        <v/>
      </c>
      <c r="J13" t="str">
        <f t="shared" si="13"/>
        <v/>
      </c>
      <c r="K13" t="str">
        <f t="shared" si="13"/>
        <v/>
      </c>
      <c r="L13" t="str">
        <f t="shared" si="13"/>
        <v/>
      </c>
      <c r="M13" t="str">
        <f t="shared" si="13"/>
        <v/>
      </c>
      <c r="N13" t="str">
        <f t="shared" si="13"/>
        <v/>
      </c>
      <c r="O13" t="str">
        <f t="shared" si="13"/>
        <v/>
      </c>
      <c r="P13" t="str">
        <f t="shared" si="13"/>
        <v/>
      </c>
      <c r="Q13" t="str">
        <f t="shared" si="13"/>
        <v/>
      </c>
      <c r="R13" t="str">
        <f t="shared" si="13"/>
        <v/>
      </c>
      <c r="S13" t="str">
        <f t="shared" si="13"/>
        <v/>
      </c>
      <c r="T13" t="str">
        <f t="shared" si="13"/>
        <v/>
      </c>
      <c r="U13" t="str">
        <f t="shared" si="13"/>
        <v/>
      </c>
      <c r="V13" t="str">
        <f t="shared" si="13"/>
        <v/>
      </c>
      <c r="W13" t="str">
        <f t="shared" si="13"/>
        <v/>
      </c>
      <c r="X13" t="str">
        <f t="shared" si="13"/>
        <v/>
      </c>
      <c r="Y13" t="str">
        <f t="shared" si="13"/>
        <v/>
      </c>
      <c r="Z13" t="str">
        <f t="shared" si="13"/>
        <v/>
      </c>
      <c r="AA13" t="str">
        <f t="shared" si="13"/>
        <v/>
      </c>
      <c r="AB13" t="str">
        <f t="shared" si="13"/>
        <v/>
      </c>
      <c r="AC13" t="str">
        <f t="shared" si="13"/>
        <v/>
      </c>
      <c r="AD13" t="str">
        <f t="shared" si="13"/>
        <v/>
      </c>
      <c r="AE13" t="str">
        <f t="shared" si="13"/>
        <v/>
      </c>
      <c r="AF13" t="str">
        <f t="shared" si="13"/>
        <v/>
      </c>
      <c r="AG13" s="6" t="s">
        <v>25</v>
      </c>
      <c r="AH13" s="16" t="str">
        <f>'Icon Values'!C8</f>
        <v/>
      </c>
    </row>
    <row r="14">
      <c r="A14" t="str">
        <f t="shared" ref="A14:AF14" si="14">IMAGE("https://bitbusters.club/images/8/8f/Floor.png")</f>
        <v/>
      </c>
      <c r="B14" t="str">
        <f t="shared" si="14"/>
        <v/>
      </c>
      <c r="C14" t="str">
        <f t="shared" si="14"/>
        <v/>
      </c>
      <c r="D14" t="str">
        <f t="shared" si="14"/>
        <v/>
      </c>
      <c r="E14" t="str">
        <f t="shared" si="14"/>
        <v/>
      </c>
      <c r="F14" t="str">
        <f t="shared" si="14"/>
        <v/>
      </c>
      <c r="G14" t="str">
        <f t="shared" si="14"/>
        <v/>
      </c>
      <c r="H14" t="str">
        <f t="shared" si="14"/>
        <v/>
      </c>
      <c r="I14" t="str">
        <f t="shared" si="14"/>
        <v/>
      </c>
      <c r="J14" t="str">
        <f t="shared" si="14"/>
        <v/>
      </c>
      <c r="K14" t="str">
        <f t="shared" si="14"/>
        <v/>
      </c>
      <c r="L14" t="str">
        <f t="shared" si="14"/>
        <v/>
      </c>
      <c r="M14" t="str">
        <f t="shared" si="14"/>
        <v/>
      </c>
      <c r="N14" t="str">
        <f t="shared" si="14"/>
        <v/>
      </c>
      <c r="O14" t="str">
        <f t="shared" si="14"/>
        <v/>
      </c>
      <c r="P14" t="str">
        <f t="shared" si="14"/>
        <v/>
      </c>
      <c r="Q14" t="str">
        <f t="shared" si="14"/>
        <v/>
      </c>
      <c r="R14" t="str">
        <f t="shared" si="14"/>
        <v/>
      </c>
      <c r="S14" t="str">
        <f t="shared" si="14"/>
        <v/>
      </c>
      <c r="T14" t="str">
        <f t="shared" si="14"/>
        <v/>
      </c>
      <c r="U14" t="str">
        <f t="shared" si="14"/>
        <v/>
      </c>
      <c r="V14" t="str">
        <f t="shared" si="14"/>
        <v/>
      </c>
      <c r="W14" t="str">
        <f t="shared" si="14"/>
        <v/>
      </c>
      <c r="X14" t="str">
        <f t="shared" si="14"/>
        <v/>
      </c>
      <c r="Y14" t="str">
        <f t="shared" si="14"/>
        <v/>
      </c>
      <c r="Z14" t="str">
        <f t="shared" si="14"/>
        <v/>
      </c>
      <c r="AA14" t="str">
        <f t="shared" si="14"/>
        <v/>
      </c>
      <c r="AB14" t="str">
        <f t="shared" si="14"/>
        <v/>
      </c>
      <c r="AC14" t="str">
        <f t="shared" si="14"/>
        <v/>
      </c>
      <c r="AD14" t="str">
        <f t="shared" si="14"/>
        <v/>
      </c>
      <c r="AE14" t="str">
        <f t="shared" si="14"/>
        <v/>
      </c>
      <c r="AF14" t="str">
        <f t="shared" si="14"/>
        <v/>
      </c>
      <c r="AG14" s="6" t="s">
        <v>26</v>
      </c>
      <c r="AH14" s="16" t="str">
        <f>'Icon Values'!C15</f>
        <v/>
      </c>
    </row>
    <row r="15">
      <c r="A15" t="str">
        <f t="shared" ref="A15:AF15" si="15">IMAGE("https://bitbusters.club/images/8/8f/Floor.png")</f>
        <v/>
      </c>
      <c r="B15" t="str">
        <f t="shared" si="15"/>
        <v/>
      </c>
      <c r="C15" t="str">
        <f t="shared" si="15"/>
        <v/>
      </c>
      <c r="D15" t="str">
        <f t="shared" si="15"/>
        <v/>
      </c>
      <c r="E15" t="str">
        <f t="shared" si="15"/>
        <v/>
      </c>
      <c r="F15" t="str">
        <f t="shared" si="15"/>
        <v/>
      </c>
      <c r="G15" t="str">
        <f t="shared" si="15"/>
        <v/>
      </c>
      <c r="H15" t="str">
        <f t="shared" si="15"/>
        <v/>
      </c>
      <c r="I15" t="str">
        <f t="shared" si="15"/>
        <v/>
      </c>
      <c r="J15" t="str">
        <f t="shared" si="15"/>
        <v/>
      </c>
      <c r="K15" t="str">
        <f t="shared" si="15"/>
        <v/>
      </c>
      <c r="L15" t="str">
        <f t="shared" si="15"/>
        <v/>
      </c>
      <c r="M15" t="str">
        <f t="shared" si="15"/>
        <v/>
      </c>
      <c r="N15" t="str">
        <f t="shared" si="15"/>
        <v/>
      </c>
      <c r="O15" t="str">
        <f t="shared" si="15"/>
        <v/>
      </c>
      <c r="P15" t="str">
        <f t="shared" si="15"/>
        <v/>
      </c>
      <c r="Q15" t="str">
        <f t="shared" si="15"/>
        <v/>
      </c>
      <c r="R15" t="str">
        <f t="shared" si="15"/>
        <v/>
      </c>
      <c r="S15" t="str">
        <f t="shared" si="15"/>
        <v/>
      </c>
      <c r="T15" t="str">
        <f t="shared" si="15"/>
        <v/>
      </c>
      <c r="U15" t="str">
        <f t="shared" si="15"/>
        <v/>
      </c>
      <c r="V15" t="str">
        <f t="shared" si="15"/>
        <v/>
      </c>
      <c r="W15" t="str">
        <f t="shared" si="15"/>
        <v/>
      </c>
      <c r="X15" t="str">
        <f t="shared" si="15"/>
        <v/>
      </c>
      <c r="Y15" t="str">
        <f t="shared" si="15"/>
        <v/>
      </c>
      <c r="Z15" t="str">
        <f t="shared" si="15"/>
        <v/>
      </c>
      <c r="AA15" t="str">
        <f t="shared" si="15"/>
        <v/>
      </c>
      <c r="AB15" t="str">
        <f t="shared" si="15"/>
        <v/>
      </c>
      <c r="AC15" t="str">
        <f t="shared" si="15"/>
        <v/>
      </c>
      <c r="AD15" t="str">
        <f t="shared" si="15"/>
        <v/>
      </c>
      <c r="AE15" t="str">
        <f t="shared" si="15"/>
        <v/>
      </c>
      <c r="AF15" t="str">
        <f t="shared" si="15"/>
        <v/>
      </c>
      <c r="AG15" s="6" t="s">
        <v>27</v>
      </c>
      <c r="AH15" s="16" t="str">
        <f>'Icon Values'!C29</f>
        <v/>
      </c>
    </row>
    <row r="16">
      <c r="A16" t="str">
        <f t="shared" ref="A16:AF16" si="16">IMAGE("https://bitbusters.club/images/8/8f/Floor.png")</f>
        <v/>
      </c>
      <c r="B16" t="str">
        <f t="shared" si="16"/>
        <v/>
      </c>
      <c r="C16" t="str">
        <f t="shared" si="16"/>
        <v/>
      </c>
      <c r="D16" t="str">
        <f t="shared" si="16"/>
        <v/>
      </c>
      <c r="E16" t="str">
        <f t="shared" si="16"/>
        <v/>
      </c>
      <c r="F16" t="str">
        <f t="shared" si="16"/>
        <v/>
      </c>
      <c r="G16" t="str">
        <f t="shared" si="16"/>
        <v/>
      </c>
      <c r="H16" t="str">
        <f t="shared" si="16"/>
        <v/>
      </c>
      <c r="I16" t="str">
        <f t="shared" si="16"/>
        <v/>
      </c>
      <c r="J16" t="str">
        <f t="shared" si="16"/>
        <v/>
      </c>
      <c r="K16" t="str">
        <f t="shared" si="16"/>
        <v/>
      </c>
      <c r="L16" t="str">
        <f t="shared" si="16"/>
        <v/>
      </c>
      <c r="M16" t="str">
        <f t="shared" si="16"/>
        <v/>
      </c>
      <c r="N16" t="str">
        <f t="shared" si="16"/>
        <v/>
      </c>
      <c r="O16" t="str">
        <f t="shared" si="16"/>
        <v/>
      </c>
      <c r="P16" t="str">
        <f t="shared" si="16"/>
        <v/>
      </c>
      <c r="Q16" t="str">
        <f t="shared" si="16"/>
        <v/>
      </c>
      <c r="R16" t="str">
        <f t="shared" si="16"/>
        <v/>
      </c>
      <c r="S16" t="str">
        <f t="shared" si="16"/>
        <v/>
      </c>
      <c r="T16" t="str">
        <f t="shared" si="16"/>
        <v/>
      </c>
      <c r="U16" t="str">
        <f t="shared" si="16"/>
        <v/>
      </c>
      <c r="V16" t="str">
        <f t="shared" si="16"/>
        <v/>
      </c>
      <c r="W16" t="str">
        <f t="shared" si="16"/>
        <v/>
      </c>
      <c r="X16" t="str">
        <f t="shared" si="16"/>
        <v/>
      </c>
      <c r="Y16" t="str">
        <f t="shared" si="16"/>
        <v/>
      </c>
      <c r="Z16" t="str">
        <f t="shared" si="16"/>
        <v/>
      </c>
      <c r="AA16" t="str">
        <f t="shared" si="16"/>
        <v/>
      </c>
      <c r="AB16" t="str">
        <f t="shared" si="16"/>
        <v/>
      </c>
      <c r="AC16" t="str">
        <f t="shared" si="16"/>
        <v/>
      </c>
      <c r="AD16" t="str">
        <f t="shared" si="16"/>
        <v/>
      </c>
      <c r="AE16" t="str">
        <f t="shared" si="16"/>
        <v/>
      </c>
      <c r="AF16" t="str">
        <f t="shared" si="16"/>
        <v/>
      </c>
      <c r="AG16" s="6" t="s">
        <v>28</v>
      </c>
      <c r="AH16" s="16" t="str">
        <f>'Icon Values'!C6</f>
        <v/>
      </c>
    </row>
    <row r="17">
      <c r="A17" t="str">
        <f t="shared" ref="A17:AF17" si="17">IMAGE("https://bitbusters.club/images/8/8f/Floor.png")</f>
        <v/>
      </c>
      <c r="B17" t="str">
        <f t="shared" si="17"/>
        <v/>
      </c>
      <c r="C17" t="str">
        <f t="shared" si="17"/>
        <v/>
      </c>
      <c r="D17" t="str">
        <f t="shared" si="17"/>
        <v/>
      </c>
      <c r="E17" t="str">
        <f t="shared" si="17"/>
        <v/>
      </c>
      <c r="F17" t="str">
        <f t="shared" si="17"/>
        <v/>
      </c>
      <c r="G17" t="str">
        <f t="shared" si="17"/>
        <v/>
      </c>
      <c r="H17" t="str">
        <f t="shared" si="17"/>
        <v/>
      </c>
      <c r="I17" t="str">
        <f t="shared" si="17"/>
        <v/>
      </c>
      <c r="J17" t="str">
        <f t="shared" si="17"/>
        <v/>
      </c>
      <c r="K17" t="str">
        <f t="shared" si="17"/>
        <v/>
      </c>
      <c r="L17" t="str">
        <f t="shared" si="17"/>
        <v/>
      </c>
      <c r="M17" t="str">
        <f t="shared" si="17"/>
        <v/>
      </c>
      <c r="N17" t="str">
        <f t="shared" si="17"/>
        <v/>
      </c>
      <c r="O17" t="str">
        <f t="shared" si="17"/>
        <v/>
      </c>
      <c r="P17" t="str">
        <f t="shared" si="17"/>
        <v/>
      </c>
      <c r="Q17" t="str">
        <f t="shared" si="17"/>
        <v/>
      </c>
      <c r="R17" t="str">
        <f t="shared" si="17"/>
        <v/>
      </c>
      <c r="S17" t="str">
        <f t="shared" si="17"/>
        <v/>
      </c>
      <c r="T17" t="str">
        <f t="shared" si="17"/>
        <v/>
      </c>
      <c r="U17" t="str">
        <f t="shared" si="17"/>
        <v/>
      </c>
      <c r="V17" t="str">
        <f t="shared" si="17"/>
        <v/>
      </c>
      <c r="W17" t="str">
        <f t="shared" si="17"/>
        <v/>
      </c>
      <c r="X17" t="str">
        <f t="shared" si="17"/>
        <v/>
      </c>
      <c r="Y17" t="str">
        <f t="shared" si="17"/>
        <v/>
      </c>
      <c r="Z17" t="str">
        <f t="shared" si="17"/>
        <v/>
      </c>
      <c r="AA17" t="str">
        <f t="shared" si="17"/>
        <v/>
      </c>
      <c r="AB17" t="str">
        <f t="shared" si="17"/>
        <v/>
      </c>
      <c r="AC17" t="str">
        <f t="shared" si="17"/>
        <v/>
      </c>
      <c r="AD17" t="str">
        <f t="shared" si="17"/>
        <v/>
      </c>
      <c r="AE17" t="str">
        <f t="shared" si="17"/>
        <v/>
      </c>
      <c r="AF17" t="str">
        <f t="shared" si="17"/>
        <v/>
      </c>
      <c r="AG17" s="6" t="s">
        <v>29</v>
      </c>
      <c r="AH17" s="16" t="str">
        <f>'Icon Values'!C34</f>
        <v/>
      </c>
    </row>
    <row r="18">
      <c r="A18" t="str">
        <f t="shared" ref="A18:AF18" si="18">IMAGE("https://bitbusters.club/images/8/8f/Floor.png")</f>
        <v/>
      </c>
      <c r="B18" t="str">
        <f t="shared" si="18"/>
        <v/>
      </c>
      <c r="C18" t="str">
        <f t="shared" si="18"/>
        <v/>
      </c>
      <c r="D18" t="str">
        <f t="shared" si="18"/>
        <v/>
      </c>
      <c r="E18" t="str">
        <f t="shared" si="18"/>
        <v/>
      </c>
      <c r="F18" t="str">
        <f t="shared" si="18"/>
        <v/>
      </c>
      <c r="G18" t="str">
        <f t="shared" si="18"/>
        <v/>
      </c>
      <c r="H18" t="str">
        <f t="shared" si="18"/>
        <v/>
      </c>
      <c r="I18" t="str">
        <f t="shared" si="18"/>
        <v/>
      </c>
      <c r="J18" t="str">
        <f t="shared" si="18"/>
        <v/>
      </c>
      <c r="K18" t="str">
        <f t="shared" si="18"/>
        <v/>
      </c>
      <c r="L18" t="str">
        <f t="shared" si="18"/>
        <v/>
      </c>
      <c r="M18" t="str">
        <f t="shared" si="18"/>
        <v/>
      </c>
      <c r="N18" t="str">
        <f t="shared" si="18"/>
        <v/>
      </c>
      <c r="O18" t="str">
        <f t="shared" si="18"/>
        <v/>
      </c>
      <c r="P18" t="str">
        <f t="shared" si="18"/>
        <v/>
      </c>
      <c r="Q18" t="str">
        <f t="shared" si="18"/>
        <v/>
      </c>
      <c r="R18" t="str">
        <f t="shared" si="18"/>
        <v/>
      </c>
      <c r="S18" t="str">
        <f t="shared" si="18"/>
        <v/>
      </c>
      <c r="T18" t="str">
        <f t="shared" si="18"/>
        <v/>
      </c>
      <c r="U18" t="str">
        <f t="shared" si="18"/>
        <v/>
      </c>
      <c r="V18" t="str">
        <f t="shared" si="18"/>
        <v/>
      </c>
      <c r="W18" t="str">
        <f t="shared" si="18"/>
        <v/>
      </c>
      <c r="X18" t="str">
        <f t="shared" si="18"/>
        <v/>
      </c>
      <c r="Y18" t="str">
        <f t="shared" si="18"/>
        <v/>
      </c>
      <c r="Z18" t="str">
        <f t="shared" si="18"/>
        <v/>
      </c>
      <c r="AA18" t="str">
        <f t="shared" si="18"/>
        <v/>
      </c>
      <c r="AB18" t="str">
        <f t="shared" si="18"/>
        <v/>
      </c>
      <c r="AC18" t="str">
        <f t="shared" si="18"/>
        <v/>
      </c>
      <c r="AD18" t="str">
        <f t="shared" si="18"/>
        <v/>
      </c>
      <c r="AE18" t="str">
        <f t="shared" si="18"/>
        <v/>
      </c>
      <c r="AF18" t="str">
        <f t="shared" si="18"/>
        <v/>
      </c>
      <c r="AG18" s="6" t="s">
        <v>30</v>
      </c>
      <c r="AH18" s="16" t="str">
        <f>'Icon Values'!C25</f>
        <v/>
      </c>
    </row>
    <row r="19">
      <c r="A19" t="str">
        <f t="shared" ref="A19:AF19" si="19">IMAGE("https://bitbusters.club/images/8/8f/Floor.png")</f>
        <v/>
      </c>
      <c r="B19" t="str">
        <f t="shared" si="19"/>
        <v/>
      </c>
      <c r="C19" t="str">
        <f t="shared" si="19"/>
        <v/>
      </c>
      <c r="D19" t="str">
        <f t="shared" si="19"/>
        <v/>
      </c>
      <c r="E19" t="str">
        <f t="shared" si="19"/>
        <v/>
      </c>
      <c r="F19" t="str">
        <f t="shared" si="19"/>
        <v/>
      </c>
      <c r="G19" t="str">
        <f t="shared" si="19"/>
        <v/>
      </c>
      <c r="H19" t="str">
        <f t="shared" si="19"/>
        <v/>
      </c>
      <c r="I19" t="str">
        <f t="shared" si="19"/>
        <v/>
      </c>
      <c r="J19" t="str">
        <f t="shared" si="19"/>
        <v/>
      </c>
      <c r="K19" t="str">
        <f t="shared" si="19"/>
        <v/>
      </c>
      <c r="L19" t="str">
        <f t="shared" si="19"/>
        <v/>
      </c>
      <c r="M19" t="str">
        <f t="shared" si="19"/>
        <v/>
      </c>
      <c r="N19" t="str">
        <f t="shared" si="19"/>
        <v/>
      </c>
      <c r="O19" t="str">
        <f t="shared" si="19"/>
        <v/>
      </c>
      <c r="P19" t="str">
        <f t="shared" si="19"/>
        <v/>
      </c>
      <c r="Q19" t="str">
        <f t="shared" si="19"/>
        <v/>
      </c>
      <c r="R19" t="str">
        <f t="shared" si="19"/>
        <v/>
      </c>
      <c r="S19" t="str">
        <f t="shared" si="19"/>
        <v/>
      </c>
      <c r="T19" t="str">
        <f t="shared" si="19"/>
        <v/>
      </c>
      <c r="U19" t="str">
        <f t="shared" si="19"/>
        <v/>
      </c>
      <c r="V19" t="str">
        <f t="shared" si="19"/>
        <v/>
      </c>
      <c r="W19" t="str">
        <f t="shared" si="19"/>
        <v/>
      </c>
      <c r="X19" t="str">
        <f t="shared" si="19"/>
        <v/>
      </c>
      <c r="Y19" t="str">
        <f t="shared" si="19"/>
        <v/>
      </c>
      <c r="Z19" t="str">
        <f t="shared" si="19"/>
        <v/>
      </c>
      <c r="AA19" t="str">
        <f t="shared" si="19"/>
        <v/>
      </c>
      <c r="AB19" t="str">
        <f t="shared" si="19"/>
        <v/>
      </c>
      <c r="AC19" t="str">
        <f t="shared" si="19"/>
        <v/>
      </c>
      <c r="AD19" t="str">
        <f t="shared" si="19"/>
        <v/>
      </c>
      <c r="AE19" t="str">
        <f t="shared" si="19"/>
        <v/>
      </c>
      <c r="AF19" t="str">
        <f t="shared" si="19"/>
        <v/>
      </c>
      <c r="AG19" s="6" t="s">
        <v>31</v>
      </c>
      <c r="AH19" s="16" t="str">
        <f>'Icon Values'!C45</f>
        <v/>
      </c>
    </row>
    <row r="20">
      <c r="A20" t="str">
        <f t="shared" ref="A20:AF20" si="20">IMAGE("https://bitbusters.club/images/8/8f/Floor.png")</f>
        <v/>
      </c>
      <c r="B20" t="str">
        <f t="shared" si="20"/>
        <v/>
      </c>
      <c r="C20" t="str">
        <f t="shared" si="20"/>
        <v/>
      </c>
      <c r="D20" t="str">
        <f t="shared" si="20"/>
        <v/>
      </c>
      <c r="E20" t="str">
        <f t="shared" si="20"/>
        <v/>
      </c>
      <c r="F20" t="str">
        <f t="shared" si="20"/>
        <v/>
      </c>
      <c r="G20" t="str">
        <f t="shared" si="20"/>
        <v/>
      </c>
      <c r="H20" t="str">
        <f t="shared" si="20"/>
        <v/>
      </c>
      <c r="I20" t="str">
        <f t="shared" si="20"/>
        <v/>
      </c>
      <c r="J20" t="str">
        <f t="shared" si="20"/>
        <v/>
      </c>
      <c r="K20" t="str">
        <f t="shared" si="20"/>
        <v/>
      </c>
      <c r="L20" t="str">
        <f t="shared" si="20"/>
        <v/>
      </c>
      <c r="M20" t="str">
        <f t="shared" si="20"/>
        <v/>
      </c>
      <c r="N20" t="str">
        <f t="shared" si="20"/>
        <v/>
      </c>
      <c r="O20" t="str">
        <f t="shared" si="20"/>
        <v/>
      </c>
      <c r="P20" t="str">
        <f t="shared" si="20"/>
        <v/>
      </c>
      <c r="Q20" t="str">
        <f t="shared" si="20"/>
        <v/>
      </c>
      <c r="R20" t="str">
        <f t="shared" si="20"/>
        <v/>
      </c>
      <c r="S20" t="str">
        <f t="shared" si="20"/>
        <v/>
      </c>
      <c r="T20" t="str">
        <f t="shared" si="20"/>
        <v/>
      </c>
      <c r="U20" t="str">
        <f t="shared" si="20"/>
        <v/>
      </c>
      <c r="V20" t="str">
        <f t="shared" si="20"/>
        <v/>
      </c>
      <c r="W20" t="str">
        <f t="shared" si="20"/>
        <v/>
      </c>
      <c r="X20" t="str">
        <f t="shared" si="20"/>
        <v/>
      </c>
      <c r="Y20" t="str">
        <f t="shared" si="20"/>
        <v/>
      </c>
      <c r="Z20" t="str">
        <f t="shared" si="20"/>
        <v/>
      </c>
      <c r="AA20" t="str">
        <f t="shared" si="20"/>
        <v/>
      </c>
      <c r="AB20" t="str">
        <f t="shared" si="20"/>
        <v/>
      </c>
      <c r="AC20" t="str">
        <f t="shared" si="20"/>
        <v/>
      </c>
      <c r="AD20" t="str">
        <f t="shared" si="20"/>
        <v/>
      </c>
      <c r="AE20" t="str">
        <f t="shared" si="20"/>
        <v/>
      </c>
      <c r="AF20" t="str">
        <f t="shared" si="20"/>
        <v/>
      </c>
      <c r="AG20" s="6" t="s">
        <v>32</v>
      </c>
      <c r="AH20" s="16" t="str">
        <f>'Icon Values'!C42</f>
        <v/>
      </c>
    </row>
    <row r="21">
      <c r="A21" t="str">
        <f t="shared" ref="A21:AF21" si="21">IMAGE("https://bitbusters.club/images/8/8f/Floor.png")</f>
        <v/>
      </c>
      <c r="B21" t="str">
        <f t="shared" si="21"/>
        <v/>
      </c>
      <c r="C21" t="str">
        <f t="shared" si="21"/>
        <v/>
      </c>
      <c r="D21" t="str">
        <f t="shared" si="21"/>
        <v/>
      </c>
      <c r="E21" t="str">
        <f t="shared" si="21"/>
        <v/>
      </c>
      <c r="F21" t="str">
        <f t="shared" si="21"/>
        <v/>
      </c>
      <c r="G21" t="str">
        <f t="shared" si="21"/>
        <v/>
      </c>
      <c r="H21" t="str">
        <f t="shared" si="21"/>
        <v/>
      </c>
      <c r="I21" t="str">
        <f t="shared" si="21"/>
        <v/>
      </c>
      <c r="J21" t="str">
        <f t="shared" si="21"/>
        <v/>
      </c>
      <c r="K21" t="str">
        <f t="shared" si="21"/>
        <v/>
      </c>
      <c r="L21" t="str">
        <f t="shared" si="21"/>
        <v/>
      </c>
      <c r="M21" t="str">
        <f t="shared" si="21"/>
        <v/>
      </c>
      <c r="N21" t="str">
        <f t="shared" si="21"/>
        <v/>
      </c>
      <c r="O21" t="str">
        <f t="shared" si="21"/>
        <v/>
      </c>
      <c r="P21" t="str">
        <f t="shared" si="21"/>
        <v/>
      </c>
      <c r="Q21" t="str">
        <f t="shared" si="21"/>
        <v/>
      </c>
      <c r="R21" t="str">
        <f t="shared" si="21"/>
        <v/>
      </c>
      <c r="S21" t="str">
        <f t="shared" si="21"/>
        <v/>
      </c>
      <c r="T21" t="str">
        <f t="shared" si="21"/>
        <v/>
      </c>
      <c r="U21" t="str">
        <f t="shared" si="21"/>
        <v/>
      </c>
      <c r="V21" t="str">
        <f t="shared" si="21"/>
        <v/>
      </c>
      <c r="W21" t="str">
        <f t="shared" si="21"/>
        <v/>
      </c>
      <c r="X21" t="str">
        <f t="shared" si="21"/>
        <v/>
      </c>
      <c r="Y21" t="str">
        <f t="shared" si="21"/>
        <v/>
      </c>
      <c r="Z21" t="str">
        <f t="shared" si="21"/>
        <v/>
      </c>
      <c r="AA21" t="str">
        <f t="shared" si="21"/>
        <v/>
      </c>
      <c r="AB21" t="str">
        <f t="shared" si="21"/>
        <v/>
      </c>
      <c r="AC21" t="str">
        <f t="shared" si="21"/>
        <v/>
      </c>
      <c r="AD21" t="str">
        <f t="shared" si="21"/>
        <v/>
      </c>
      <c r="AE21" t="str">
        <f t="shared" si="21"/>
        <v/>
      </c>
      <c r="AF21" t="str">
        <f t="shared" si="21"/>
        <v/>
      </c>
      <c r="AG21" s="6" t="s">
        <v>33</v>
      </c>
      <c r="AH21" s="16" t="str">
        <f>'Icon Values'!C40</f>
        <v/>
      </c>
    </row>
    <row r="22">
      <c r="A22" t="str">
        <f t="shared" ref="A22:AF22" si="22">IMAGE("https://bitbusters.club/images/8/8f/Floor.png")</f>
        <v/>
      </c>
      <c r="B22" t="str">
        <f t="shared" si="22"/>
        <v/>
      </c>
      <c r="C22" t="str">
        <f t="shared" si="22"/>
        <v/>
      </c>
      <c r="D22" t="str">
        <f t="shared" si="22"/>
        <v/>
      </c>
      <c r="E22" t="str">
        <f t="shared" si="22"/>
        <v/>
      </c>
      <c r="F22" t="str">
        <f t="shared" si="22"/>
        <v/>
      </c>
      <c r="G22" t="str">
        <f t="shared" si="22"/>
        <v/>
      </c>
      <c r="H22" t="str">
        <f t="shared" si="22"/>
        <v/>
      </c>
      <c r="I22" t="str">
        <f t="shared" si="22"/>
        <v/>
      </c>
      <c r="J22" t="str">
        <f t="shared" si="22"/>
        <v/>
      </c>
      <c r="K22" t="str">
        <f t="shared" si="22"/>
        <v/>
      </c>
      <c r="L22" t="str">
        <f t="shared" si="22"/>
        <v/>
      </c>
      <c r="M22" t="str">
        <f t="shared" si="22"/>
        <v/>
      </c>
      <c r="N22" t="str">
        <f t="shared" si="22"/>
        <v/>
      </c>
      <c r="O22" t="str">
        <f t="shared" si="22"/>
        <v/>
      </c>
      <c r="P22" t="str">
        <f t="shared" si="22"/>
        <v/>
      </c>
      <c r="Q22" t="str">
        <f t="shared" si="22"/>
        <v/>
      </c>
      <c r="R22" t="str">
        <f t="shared" si="22"/>
        <v/>
      </c>
      <c r="S22" t="str">
        <f t="shared" si="22"/>
        <v/>
      </c>
      <c r="T22" t="str">
        <f t="shared" si="22"/>
        <v/>
      </c>
      <c r="U22" t="str">
        <f t="shared" si="22"/>
        <v/>
      </c>
      <c r="V22" t="str">
        <f t="shared" si="22"/>
        <v/>
      </c>
      <c r="W22" t="str">
        <f t="shared" si="22"/>
        <v/>
      </c>
      <c r="X22" t="str">
        <f t="shared" si="22"/>
        <v/>
      </c>
      <c r="Y22" t="str">
        <f t="shared" si="22"/>
        <v/>
      </c>
      <c r="Z22" t="str">
        <f t="shared" si="22"/>
        <v/>
      </c>
      <c r="AA22" t="str">
        <f t="shared" si="22"/>
        <v/>
      </c>
      <c r="AB22" t="str">
        <f t="shared" si="22"/>
        <v/>
      </c>
      <c r="AC22" t="str">
        <f t="shared" si="22"/>
        <v/>
      </c>
      <c r="AD22" t="str">
        <f t="shared" si="22"/>
        <v/>
      </c>
      <c r="AE22" t="str">
        <f t="shared" si="22"/>
        <v/>
      </c>
      <c r="AF22" t="str">
        <f t="shared" si="22"/>
        <v/>
      </c>
      <c r="AG22" s="10" t="s">
        <v>35</v>
      </c>
      <c r="AH22" s="19" t="str">
        <f>'Icon Values'!C38</f>
        <v/>
      </c>
    </row>
    <row r="23">
      <c r="A23" t="str">
        <f t="shared" ref="A23:AF23" si="23">IMAGE("https://bitbusters.club/images/8/8f/Floor.png")</f>
        <v/>
      </c>
      <c r="B23" t="str">
        <f t="shared" si="23"/>
        <v/>
      </c>
      <c r="C23" t="str">
        <f t="shared" si="23"/>
        <v/>
      </c>
      <c r="D23" t="str">
        <f t="shared" si="23"/>
        <v/>
      </c>
      <c r="E23" t="str">
        <f t="shared" si="23"/>
        <v/>
      </c>
      <c r="F23" t="str">
        <f t="shared" si="23"/>
        <v/>
      </c>
      <c r="G23" t="str">
        <f t="shared" si="23"/>
        <v/>
      </c>
      <c r="H23" t="str">
        <f t="shared" si="23"/>
        <v/>
      </c>
      <c r="I23" t="str">
        <f t="shared" si="23"/>
        <v/>
      </c>
      <c r="J23" t="str">
        <f t="shared" si="23"/>
        <v/>
      </c>
      <c r="K23" t="str">
        <f t="shared" si="23"/>
        <v/>
      </c>
      <c r="L23" t="str">
        <f t="shared" si="23"/>
        <v/>
      </c>
      <c r="M23" t="str">
        <f t="shared" si="23"/>
        <v/>
      </c>
      <c r="N23" t="str">
        <f t="shared" si="23"/>
        <v/>
      </c>
      <c r="O23" t="str">
        <f t="shared" si="23"/>
        <v/>
      </c>
      <c r="P23" t="str">
        <f t="shared" si="23"/>
        <v/>
      </c>
      <c r="Q23" t="str">
        <f t="shared" si="23"/>
        <v/>
      </c>
      <c r="R23" t="str">
        <f t="shared" si="23"/>
        <v/>
      </c>
      <c r="S23" t="str">
        <f t="shared" si="23"/>
        <v/>
      </c>
      <c r="T23" t="str">
        <f t="shared" si="23"/>
        <v/>
      </c>
      <c r="U23" t="str">
        <f t="shared" si="23"/>
        <v/>
      </c>
      <c r="V23" t="str">
        <f t="shared" si="23"/>
        <v/>
      </c>
      <c r="W23" t="str">
        <f t="shared" si="23"/>
        <v/>
      </c>
      <c r="X23" t="str">
        <f t="shared" si="23"/>
        <v/>
      </c>
      <c r="Y23" t="str">
        <f t="shared" si="23"/>
        <v/>
      </c>
      <c r="Z23" t="str">
        <f t="shared" si="23"/>
        <v/>
      </c>
      <c r="AA23" t="str">
        <f t="shared" si="23"/>
        <v/>
      </c>
      <c r="AB23" t="str">
        <f t="shared" si="23"/>
        <v/>
      </c>
      <c r="AC23" t="str">
        <f t="shared" si="23"/>
        <v/>
      </c>
      <c r="AD23" t="str">
        <f t="shared" si="23"/>
        <v/>
      </c>
      <c r="AE23" t="str">
        <f t="shared" si="23"/>
        <v/>
      </c>
      <c r="AF23" t="str">
        <f t="shared" si="23"/>
        <v/>
      </c>
    </row>
    <row r="24">
      <c r="A24" t="str">
        <f t="shared" ref="A24:AF24" si="24">IMAGE("https://bitbusters.club/images/8/8f/Floor.png")</f>
        <v/>
      </c>
      <c r="B24" t="str">
        <f t="shared" si="24"/>
        <v/>
      </c>
      <c r="C24" t="str">
        <f t="shared" si="24"/>
        <v/>
      </c>
      <c r="D24" t="str">
        <f t="shared" si="24"/>
        <v/>
      </c>
      <c r="E24" t="str">
        <f t="shared" si="24"/>
        <v/>
      </c>
      <c r="F24" t="str">
        <f t="shared" si="24"/>
        <v/>
      </c>
      <c r="G24" t="str">
        <f t="shared" si="24"/>
        <v/>
      </c>
      <c r="H24" t="str">
        <f t="shared" si="24"/>
        <v/>
      </c>
      <c r="I24" t="str">
        <f t="shared" si="24"/>
        <v/>
      </c>
      <c r="J24" t="str">
        <f t="shared" si="24"/>
        <v/>
      </c>
      <c r="K24" t="str">
        <f t="shared" si="24"/>
        <v/>
      </c>
      <c r="L24" t="str">
        <f t="shared" si="24"/>
        <v/>
      </c>
      <c r="M24" t="str">
        <f t="shared" si="24"/>
        <v/>
      </c>
      <c r="N24" t="str">
        <f t="shared" si="24"/>
        <v/>
      </c>
      <c r="O24" t="str">
        <f t="shared" si="24"/>
        <v/>
      </c>
      <c r="P24" t="str">
        <f t="shared" si="24"/>
        <v/>
      </c>
      <c r="Q24" t="str">
        <f t="shared" si="24"/>
        <v/>
      </c>
      <c r="R24" t="str">
        <f t="shared" si="24"/>
        <v/>
      </c>
      <c r="S24" t="str">
        <f t="shared" si="24"/>
        <v/>
      </c>
      <c r="T24" t="str">
        <f t="shared" si="24"/>
        <v/>
      </c>
      <c r="U24" t="str">
        <f t="shared" si="24"/>
        <v/>
      </c>
      <c r="V24" t="str">
        <f t="shared" si="24"/>
        <v/>
      </c>
      <c r="W24" t="str">
        <f t="shared" si="24"/>
        <v/>
      </c>
      <c r="X24" t="str">
        <f t="shared" si="24"/>
        <v/>
      </c>
      <c r="Y24" t="str">
        <f t="shared" si="24"/>
        <v/>
      </c>
      <c r="Z24" t="str">
        <f t="shared" si="24"/>
        <v/>
      </c>
      <c r="AA24" t="str">
        <f t="shared" si="24"/>
        <v/>
      </c>
      <c r="AB24" t="str">
        <f t="shared" si="24"/>
        <v/>
      </c>
      <c r="AC24" t="str">
        <f t="shared" si="24"/>
        <v/>
      </c>
      <c r="AD24" t="str">
        <f t="shared" si="24"/>
        <v/>
      </c>
      <c r="AE24" t="str">
        <f t="shared" si="24"/>
        <v/>
      </c>
      <c r="AF24" t="str">
        <f t="shared" si="24"/>
        <v/>
      </c>
    </row>
    <row r="25">
      <c r="A25" t="str">
        <f t="shared" ref="A25:AF25" si="25">IMAGE("https://bitbusters.club/images/8/8f/Floor.png")</f>
        <v/>
      </c>
      <c r="B25" t="str">
        <f t="shared" si="25"/>
        <v/>
      </c>
      <c r="C25" t="str">
        <f t="shared" si="25"/>
        <v/>
      </c>
      <c r="D25" t="str">
        <f t="shared" si="25"/>
        <v/>
      </c>
      <c r="E25" t="str">
        <f t="shared" si="25"/>
        <v/>
      </c>
      <c r="F25" t="str">
        <f t="shared" si="25"/>
        <v/>
      </c>
      <c r="G25" t="str">
        <f t="shared" si="25"/>
        <v/>
      </c>
      <c r="H25" t="str">
        <f t="shared" si="25"/>
        <v/>
      </c>
      <c r="I25" t="str">
        <f t="shared" si="25"/>
        <v/>
      </c>
      <c r="J25" t="str">
        <f t="shared" si="25"/>
        <v/>
      </c>
      <c r="K25" t="str">
        <f t="shared" si="25"/>
        <v/>
      </c>
      <c r="L25" t="str">
        <f t="shared" si="25"/>
        <v/>
      </c>
      <c r="M25" t="str">
        <f t="shared" si="25"/>
        <v/>
      </c>
      <c r="N25" t="str">
        <f t="shared" si="25"/>
        <v/>
      </c>
      <c r="O25" t="str">
        <f t="shared" si="25"/>
        <v/>
      </c>
      <c r="P25" t="str">
        <f t="shared" si="25"/>
        <v/>
      </c>
      <c r="Q25" t="str">
        <f t="shared" si="25"/>
        <v/>
      </c>
      <c r="R25" t="str">
        <f t="shared" si="25"/>
        <v/>
      </c>
      <c r="S25" t="str">
        <f t="shared" si="25"/>
        <v/>
      </c>
      <c r="T25" t="str">
        <f t="shared" si="25"/>
        <v/>
      </c>
      <c r="U25" t="str">
        <f t="shared" si="25"/>
        <v/>
      </c>
      <c r="V25" t="str">
        <f t="shared" si="25"/>
        <v/>
      </c>
      <c r="W25" t="str">
        <f t="shared" si="25"/>
        <v/>
      </c>
      <c r="X25" t="str">
        <f t="shared" si="25"/>
        <v/>
      </c>
      <c r="Y25" t="str">
        <f t="shared" si="25"/>
        <v/>
      </c>
      <c r="Z25" t="str">
        <f t="shared" si="25"/>
        <v/>
      </c>
      <c r="AA25" t="str">
        <f t="shared" si="25"/>
        <v/>
      </c>
      <c r="AB25" t="str">
        <f t="shared" si="25"/>
        <v/>
      </c>
      <c r="AC25" t="str">
        <f t="shared" si="25"/>
        <v/>
      </c>
      <c r="AD25" t="str">
        <f t="shared" si="25"/>
        <v/>
      </c>
      <c r="AE25" t="str">
        <f t="shared" si="25"/>
        <v/>
      </c>
      <c r="AF25" t="str">
        <f t="shared" si="25"/>
        <v/>
      </c>
    </row>
    <row r="26">
      <c r="A26" t="str">
        <f t="shared" ref="A26:AF26" si="26">IMAGE("https://bitbusters.club/images/8/8f/Floor.png")</f>
        <v/>
      </c>
      <c r="B26" t="str">
        <f t="shared" si="26"/>
        <v/>
      </c>
      <c r="C26" t="str">
        <f t="shared" si="26"/>
        <v/>
      </c>
      <c r="D26" t="str">
        <f t="shared" si="26"/>
        <v/>
      </c>
      <c r="E26" t="str">
        <f t="shared" si="26"/>
        <v/>
      </c>
      <c r="F26" t="str">
        <f t="shared" si="26"/>
        <v/>
      </c>
      <c r="G26" t="str">
        <f t="shared" si="26"/>
        <v/>
      </c>
      <c r="H26" t="str">
        <f t="shared" si="26"/>
        <v/>
      </c>
      <c r="I26" t="str">
        <f t="shared" si="26"/>
        <v/>
      </c>
      <c r="J26" t="str">
        <f t="shared" si="26"/>
        <v/>
      </c>
      <c r="K26" t="str">
        <f t="shared" si="26"/>
        <v/>
      </c>
      <c r="L26" t="str">
        <f t="shared" si="26"/>
        <v/>
      </c>
      <c r="M26" t="str">
        <f t="shared" si="26"/>
        <v/>
      </c>
      <c r="N26" t="str">
        <f t="shared" si="26"/>
        <v/>
      </c>
      <c r="O26" t="str">
        <f t="shared" si="26"/>
        <v/>
      </c>
      <c r="P26" t="str">
        <f t="shared" si="26"/>
        <v/>
      </c>
      <c r="Q26" t="str">
        <f t="shared" si="26"/>
        <v/>
      </c>
      <c r="R26" t="str">
        <f t="shared" si="26"/>
        <v/>
      </c>
      <c r="S26" t="str">
        <f t="shared" si="26"/>
        <v/>
      </c>
      <c r="T26" t="str">
        <f t="shared" si="26"/>
        <v/>
      </c>
      <c r="U26" t="str">
        <f t="shared" si="26"/>
        <v/>
      </c>
      <c r="V26" t="str">
        <f t="shared" si="26"/>
        <v/>
      </c>
      <c r="W26" t="str">
        <f t="shared" si="26"/>
        <v/>
      </c>
      <c r="X26" t="str">
        <f t="shared" si="26"/>
        <v/>
      </c>
      <c r="Y26" t="str">
        <f t="shared" si="26"/>
        <v/>
      </c>
      <c r="Z26" t="str">
        <f t="shared" si="26"/>
        <v/>
      </c>
      <c r="AA26" t="str">
        <f t="shared" si="26"/>
        <v/>
      </c>
      <c r="AB26" t="str">
        <f t="shared" si="26"/>
        <v/>
      </c>
      <c r="AC26" t="str">
        <f t="shared" si="26"/>
        <v/>
      </c>
      <c r="AD26" t="str">
        <f t="shared" si="26"/>
        <v/>
      </c>
      <c r="AE26" t="str">
        <f t="shared" si="26"/>
        <v/>
      </c>
      <c r="AF26" t="str">
        <f t="shared" si="26"/>
        <v/>
      </c>
    </row>
    <row r="27">
      <c r="A27" t="str">
        <f t="shared" ref="A27:AF27" si="27">IMAGE("https://bitbusters.club/images/8/8f/Floor.png")</f>
        <v/>
      </c>
      <c r="B27" t="str">
        <f t="shared" si="27"/>
        <v/>
      </c>
      <c r="C27" t="str">
        <f t="shared" si="27"/>
        <v/>
      </c>
      <c r="D27" t="str">
        <f t="shared" si="27"/>
        <v/>
      </c>
      <c r="E27" t="str">
        <f t="shared" si="27"/>
        <v/>
      </c>
      <c r="F27" t="str">
        <f t="shared" si="27"/>
        <v/>
      </c>
      <c r="G27" t="str">
        <f t="shared" si="27"/>
        <v/>
      </c>
      <c r="H27" t="str">
        <f t="shared" si="27"/>
        <v/>
      </c>
      <c r="I27" t="str">
        <f t="shared" si="27"/>
        <v/>
      </c>
      <c r="J27" t="str">
        <f t="shared" si="27"/>
        <v/>
      </c>
      <c r="K27" t="str">
        <f t="shared" si="27"/>
        <v/>
      </c>
      <c r="L27" t="str">
        <f t="shared" si="27"/>
        <v/>
      </c>
      <c r="M27" t="str">
        <f t="shared" si="27"/>
        <v/>
      </c>
      <c r="N27" t="str">
        <f t="shared" si="27"/>
        <v/>
      </c>
      <c r="O27" t="str">
        <f t="shared" si="27"/>
        <v/>
      </c>
      <c r="P27" t="str">
        <f t="shared" si="27"/>
        <v/>
      </c>
      <c r="Q27" t="str">
        <f t="shared" si="27"/>
        <v/>
      </c>
      <c r="R27" t="str">
        <f t="shared" si="27"/>
        <v/>
      </c>
      <c r="S27" t="str">
        <f t="shared" si="27"/>
        <v/>
      </c>
      <c r="T27" t="str">
        <f t="shared" si="27"/>
        <v/>
      </c>
      <c r="U27" t="str">
        <f t="shared" si="27"/>
        <v/>
      </c>
      <c r="V27" t="str">
        <f t="shared" si="27"/>
        <v/>
      </c>
      <c r="W27" t="str">
        <f t="shared" si="27"/>
        <v/>
      </c>
      <c r="X27" t="str">
        <f t="shared" si="27"/>
        <v/>
      </c>
      <c r="Y27" t="str">
        <f t="shared" si="27"/>
        <v/>
      </c>
      <c r="Z27" t="str">
        <f t="shared" si="27"/>
        <v/>
      </c>
      <c r="AA27" t="str">
        <f t="shared" si="27"/>
        <v/>
      </c>
      <c r="AB27" t="str">
        <f t="shared" si="27"/>
        <v/>
      </c>
      <c r="AC27" t="str">
        <f t="shared" si="27"/>
        <v/>
      </c>
      <c r="AD27" t="str">
        <f t="shared" si="27"/>
        <v/>
      </c>
      <c r="AE27" t="str">
        <f t="shared" si="27"/>
        <v/>
      </c>
      <c r="AF27" t="str">
        <f t="shared" si="27"/>
        <v/>
      </c>
    </row>
    <row r="28">
      <c r="A28" t="str">
        <f t="shared" ref="A28:AF28" si="28">IMAGE("https://bitbusters.club/images/8/8f/Floor.png")</f>
        <v/>
      </c>
      <c r="B28" t="str">
        <f t="shared" si="28"/>
        <v/>
      </c>
      <c r="C28" t="str">
        <f t="shared" si="28"/>
        <v/>
      </c>
      <c r="D28" t="str">
        <f t="shared" si="28"/>
        <v/>
      </c>
      <c r="E28" t="str">
        <f t="shared" si="28"/>
        <v/>
      </c>
      <c r="F28" t="str">
        <f t="shared" si="28"/>
        <v/>
      </c>
      <c r="G28" t="str">
        <f t="shared" si="28"/>
        <v/>
      </c>
      <c r="H28" t="str">
        <f t="shared" si="28"/>
        <v/>
      </c>
      <c r="I28" t="str">
        <f t="shared" si="28"/>
        <v/>
      </c>
      <c r="J28" t="str">
        <f t="shared" si="28"/>
        <v/>
      </c>
      <c r="K28" t="str">
        <f t="shared" si="28"/>
        <v/>
      </c>
      <c r="L28" t="str">
        <f t="shared" si="28"/>
        <v/>
      </c>
      <c r="M28" t="str">
        <f t="shared" si="28"/>
        <v/>
      </c>
      <c r="N28" t="str">
        <f t="shared" si="28"/>
        <v/>
      </c>
      <c r="O28" t="str">
        <f t="shared" si="28"/>
        <v/>
      </c>
      <c r="P28" t="str">
        <f t="shared" si="28"/>
        <v/>
      </c>
      <c r="Q28" t="str">
        <f t="shared" si="28"/>
        <v/>
      </c>
      <c r="R28" t="str">
        <f t="shared" si="28"/>
        <v/>
      </c>
      <c r="S28" t="str">
        <f t="shared" si="28"/>
        <v/>
      </c>
      <c r="T28" t="str">
        <f t="shared" si="28"/>
        <v/>
      </c>
      <c r="U28" t="str">
        <f t="shared" si="28"/>
        <v/>
      </c>
      <c r="V28" t="str">
        <f t="shared" si="28"/>
        <v/>
      </c>
      <c r="W28" t="str">
        <f t="shared" si="28"/>
        <v/>
      </c>
      <c r="X28" t="str">
        <f t="shared" si="28"/>
        <v/>
      </c>
      <c r="Y28" t="str">
        <f t="shared" si="28"/>
        <v/>
      </c>
      <c r="Z28" t="str">
        <f t="shared" si="28"/>
        <v/>
      </c>
      <c r="AA28" t="str">
        <f t="shared" si="28"/>
        <v/>
      </c>
      <c r="AB28" t="str">
        <f t="shared" si="28"/>
        <v/>
      </c>
      <c r="AC28" t="str">
        <f t="shared" si="28"/>
        <v/>
      </c>
      <c r="AD28" t="str">
        <f t="shared" si="28"/>
        <v/>
      </c>
      <c r="AE28" t="str">
        <f t="shared" si="28"/>
        <v/>
      </c>
      <c r="AF28" t="str">
        <f t="shared" si="28"/>
        <v/>
      </c>
    </row>
    <row r="29">
      <c r="A29" t="str">
        <f t="shared" ref="A29:AF29" si="29">IMAGE("https://bitbusters.club/images/8/8f/Floor.png")</f>
        <v/>
      </c>
      <c r="B29" t="str">
        <f t="shared" si="29"/>
        <v/>
      </c>
      <c r="C29" t="str">
        <f t="shared" si="29"/>
        <v/>
      </c>
      <c r="D29" t="str">
        <f t="shared" si="29"/>
        <v/>
      </c>
      <c r="E29" t="str">
        <f t="shared" si="29"/>
        <v/>
      </c>
      <c r="F29" t="str">
        <f t="shared" si="29"/>
        <v/>
      </c>
      <c r="G29" t="str">
        <f t="shared" si="29"/>
        <v/>
      </c>
      <c r="H29" t="str">
        <f t="shared" si="29"/>
        <v/>
      </c>
      <c r="I29" t="str">
        <f t="shared" si="29"/>
        <v/>
      </c>
      <c r="J29" t="str">
        <f t="shared" si="29"/>
        <v/>
      </c>
      <c r="K29" t="str">
        <f t="shared" si="29"/>
        <v/>
      </c>
      <c r="L29" t="str">
        <f t="shared" si="29"/>
        <v/>
      </c>
      <c r="M29" t="str">
        <f t="shared" si="29"/>
        <v/>
      </c>
      <c r="N29" t="str">
        <f t="shared" si="29"/>
        <v/>
      </c>
      <c r="O29" t="str">
        <f t="shared" si="29"/>
        <v/>
      </c>
      <c r="P29" t="str">
        <f t="shared" si="29"/>
        <v/>
      </c>
      <c r="Q29" t="str">
        <f t="shared" si="29"/>
        <v/>
      </c>
      <c r="R29" t="str">
        <f t="shared" si="29"/>
        <v/>
      </c>
      <c r="S29" t="str">
        <f t="shared" si="29"/>
        <v/>
      </c>
      <c r="T29" t="str">
        <f t="shared" si="29"/>
        <v/>
      </c>
      <c r="U29" t="str">
        <f t="shared" si="29"/>
        <v/>
      </c>
      <c r="V29" t="str">
        <f t="shared" si="29"/>
        <v/>
      </c>
      <c r="W29" t="str">
        <f t="shared" si="29"/>
        <v/>
      </c>
      <c r="X29" t="str">
        <f t="shared" si="29"/>
        <v/>
      </c>
      <c r="Y29" t="str">
        <f t="shared" si="29"/>
        <v/>
      </c>
      <c r="Z29" t="str">
        <f t="shared" si="29"/>
        <v/>
      </c>
      <c r="AA29" t="str">
        <f t="shared" si="29"/>
        <v/>
      </c>
      <c r="AB29" t="str">
        <f t="shared" si="29"/>
        <v/>
      </c>
      <c r="AC29" t="str">
        <f t="shared" si="29"/>
        <v/>
      </c>
      <c r="AD29" t="str">
        <f t="shared" si="29"/>
        <v/>
      </c>
      <c r="AE29" t="str">
        <f t="shared" si="29"/>
        <v/>
      </c>
      <c r="AF29" t="str">
        <f t="shared" si="29"/>
        <v/>
      </c>
    </row>
    <row r="30">
      <c r="A30" t="str">
        <f t="shared" ref="A30:AF30" si="30">IMAGE("https://bitbusters.club/images/8/8f/Floor.png")</f>
        <v/>
      </c>
      <c r="B30" t="str">
        <f t="shared" si="30"/>
        <v/>
      </c>
      <c r="C30" t="str">
        <f t="shared" si="30"/>
        <v/>
      </c>
      <c r="D30" t="str">
        <f t="shared" si="30"/>
        <v/>
      </c>
      <c r="E30" t="str">
        <f t="shared" si="30"/>
        <v/>
      </c>
      <c r="F30" t="str">
        <f t="shared" si="30"/>
        <v/>
      </c>
      <c r="G30" t="str">
        <f t="shared" si="30"/>
        <v/>
      </c>
      <c r="H30" t="str">
        <f t="shared" si="30"/>
        <v/>
      </c>
      <c r="I30" t="str">
        <f t="shared" si="30"/>
        <v/>
      </c>
      <c r="J30" t="str">
        <f t="shared" si="30"/>
        <v/>
      </c>
      <c r="K30" t="str">
        <f t="shared" si="30"/>
        <v/>
      </c>
      <c r="L30" t="str">
        <f t="shared" si="30"/>
        <v/>
      </c>
      <c r="M30" t="str">
        <f t="shared" si="30"/>
        <v/>
      </c>
      <c r="N30" t="str">
        <f t="shared" si="30"/>
        <v/>
      </c>
      <c r="O30" t="str">
        <f t="shared" si="30"/>
        <v/>
      </c>
      <c r="P30" t="str">
        <f t="shared" si="30"/>
        <v/>
      </c>
      <c r="Q30" t="str">
        <f t="shared" si="30"/>
        <v/>
      </c>
      <c r="R30" t="str">
        <f t="shared" si="30"/>
        <v/>
      </c>
      <c r="S30" t="str">
        <f t="shared" si="30"/>
        <v/>
      </c>
      <c r="T30" t="str">
        <f t="shared" si="30"/>
        <v/>
      </c>
      <c r="U30" t="str">
        <f t="shared" si="30"/>
        <v/>
      </c>
      <c r="V30" t="str">
        <f t="shared" si="30"/>
        <v/>
      </c>
      <c r="W30" t="str">
        <f t="shared" si="30"/>
        <v/>
      </c>
      <c r="X30" t="str">
        <f t="shared" si="30"/>
        <v/>
      </c>
      <c r="Y30" t="str">
        <f t="shared" si="30"/>
        <v/>
      </c>
      <c r="Z30" t="str">
        <f t="shared" si="30"/>
        <v/>
      </c>
      <c r="AA30" t="str">
        <f t="shared" si="30"/>
        <v/>
      </c>
      <c r="AB30" t="str">
        <f t="shared" si="30"/>
        <v/>
      </c>
      <c r="AC30" t="str">
        <f t="shared" si="30"/>
        <v/>
      </c>
      <c r="AD30" t="str">
        <f t="shared" si="30"/>
        <v/>
      </c>
      <c r="AE30" t="str">
        <f t="shared" si="30"/>
        <v/>
      </c>
      <c r="AF30" t="str">
        <f t="shared" si="30"/>
        <v/>
      </c>
    </row>
    <row r="31">
      <c r="A31" t="str">
        <f t="shared" ref="A31:AF31" si="31">IMAGE("https://bitbusters.club/images/8/8f/Floor.png")</f>
        <v/>
      </c>
      <c r="B31" t="str">
        <f t="shared" si="31"/>
        <v/>
      </c>
      <c r="C31" t="str">
        <f t="shared" si="31"/>
        <v/>
      </c>
      <c r="D31" t="str">
        <f t="shared" si="31"/>
        <v/>
      </c>
      <c r="E31" t="str">
        <f t="shared" si="31"/>
        <v/>
      </c>
      <c r="F31" t="str">
        <f t="shared" si="31"/>
        <v/>
      </c>
      <c r="G31" t="str">
        <f t="shared" si="31"/>
        <v/>
      </c>
      <c r="H31" t="str">
        <f t="shared" si="31"/>
        <v/>
      </c>
      <c r="I31" t="str">
        <f t="shared" si="31"/>
        <v/>
      </c>
      <c r="J31" t="str">
        <f t="shared" si="31"/>
        <v/>
      </c>
      <c r="K31" t="str">
        <f t="shared" si="31"/>
        <v/>
      </c>
      <c r="L31" t="str">
        <f t="shared" si="31"/>
        <v/>
      </c>
      <c r="M31" t="str">
        <f t="shared" si="31"/>
        <v/>
      </c>
      <c r="N31" t="str">
        <f t="shared" si="31"/>
        <v/>
      </c>
      <c r="O31" t="str">
        <f t="shared" si="31"/>
        <v/>
      </c>
      <c r="P31" t="str">
        <f t="shared" si="31"/>
        <v/>
      </c>
      <c r="Q31" t="str">
        <f t="shared" si="31"/>
        <v/>
      </c>
      <c r="R31" t="str">
        <f t="shared" si="31"/>
        <v/>
      </c>
      <c r="S31" t="str">
        <f t="shared" si="31"/>
        <v/>
      </c>
      <c r="T31" t="str">
        <f t="shared" si="31"/>
        <v/>
      </c>
      <c r="U31" t="str">
        <f t="shared" si="31"/>
        <v/>
      </c>
      <c r="V31" t="str">
        <f t="shared" si="31"/>
        <v/>
      </c>
      <c r="W31" t="str">
        <f t="shared" si="31"/>
        <v/>
      </c>
      <c r="X31" t="str">
        <f t="shared" si="31"/>
        <v/>
      </c>
      <c r="Y31" t="str">
        <f t="shared" si="31"/>
        <v/>
      </c>
      <c r="Z31" t="str">
        <f t="shared" si="31"/>
        <v/>
      </c>
      <c r="AA31" t="str">
        <f t="shared" si="31"/>
        <v/>
      </c>
      <c r="AB31" t="str">
        <f t="shared" si="31"/>
        <v/>
      </c>
      <c r="AC31" t="str">
        <f t="shared" si="31"/>
        <v/>
      </c>
      <c r="AD31" t="str">
        <f t="shared" si="31"/>
        <v/>
      </c>
      <c r="AE31" t="str">
        <f t="shared" si="31"/>
        <v/>
      </c>
      <c r="AF31" t="str">
        <f t="shared" si="31"/>
        <v/>
      </c>
    </row>
    <row r="32">
      <c r="A32" t="str">
        <f t="shared" ref="A32:AF32" si="32">IMAGE("https://bitbusters.club/images/8/8f/Floor.png")</f>
        <v/>
      </c>
      <c r="B32" t="str">
        <f t="shared" si="32"/>
        <v/>
      </c>
      <c r="C32" t="str">
        <f t="shared" si="32"/>
        <v/>
      </c>
      <c r="D32" t="str">
        <f t="shared" si="32"/>
        <v/>
      </c>
      <c r="E32" t="str">
        <f t="shared" si="32"/>
        <v/>
      </c>
      <c r="F32" t="str">
        <f t="shared" si="32"/>
        <v/>
      </c>
      <c r="G32" t="str">
        <f t="shared" si="32"/>
        <v/>
      </c>
      <c r="H32" t="str">
        <f t="shared" si="32"/>
        <v/>
      </c>
      <c r="I32" t="str">
        <f t="shared" si="32"/>
        <v/>
      </c>
      <c r="J32" t="str">
        <f t="shared" si="32"/>
        <v/>
      </c>
      <c r="K32" t="str">
        <f t="shared" si="32"/>
        <v/>
      </c>
      <c r="L32" t="str">
        <f t="shared" si="32"/>
        <v/>
      </c>
      <c r="M32" t="str">
        <f t="shared" si="32"/>
        <v/>
      </c>
      <c r="N32" t="str">
        <f t="shared" si="32"/>
        <v/>
      </c>
      <c r="O32" t="str">
        <f t="shared" si="32"/>
        <v/>
      </c>
      <c r="P32" t="str">
        <f t="shared" si="32"/>
        <v/>
      </c>
      <c r="Q32" t="str">
        <f t="shared" si="32"/>
        <v/>
      </c>
      <c r="R32" t="str">
        <f t="shared" si="32"/>
        <v/>
      </c>
      <c r="S32" t="str">
        <f t="shared" si="32"/>
        <v/>
      </c>
      <c r="T32" t="str">
        <f t="shared" si="32"/>
        <v/>
      </c>
      <c r="U32" t="str">
        <f t="shared" si="32"/>
        <v/>
      </c>
      <c r="V32" t="str">
        <f t="shared" si="32"/>
        <v/>
      </c>
      <c r="W32" t="str">
        <f t="shared" si="32"/>
        <v/>
      </c>
      <c r="X32" t="str">
        <f t="shared" si="32"/>
        <v/>
      </c>
      <c r="Y32" t="str">
        <f t="shared" si="32"/>
        <v/>
      </c>
      <c r="Z32" t="str">
        <f t="shared" si="32"/>
        <v/>
      </c>
      <c r="AA32" t="str">
        <f t="shared" si="32"/>
        <v/>
      </c>
      <c r="AB32" t="str">
        <f t="shared" si="32"/>
        <v/>
      </c>
      <c r="AC32" t="str">
        <f t="shared" si="32"/>
        <v/>
      </c>
      <c r="AD32" t="str">
        <f t="shared" si="32"/>
        <v/>
      </c>
      <c r="AE32" t="str">
        <f t="shared" si="32"/>
        <v/>
      </c>
      <c r="AF32" t="str">
        <f t="shared" si="32"/>
        <v/>
      </c>
    </row>
    <row r="33">
      <c r="AC33" s="20"/>
      <c r="AD33" s="20"/>
      <c r="AE33" s="20"/>
      <c r="AF33" s="20"/>
      <c r="AG33" s="20"/>
      <c r="AH33" s="20"/>
    </row>
    <row r="34">
      <c r="AC34" s="20"/>
      <c r="AD34" s="20"/>
      <c r="AE34" s="20"/>
      <c r="AF34" s="20"/>
      <c r="AG34" s="20"/>
      <c r="AH34" s="20"/>
    </row>
    <row r="35">
      <c r="AC35" s="20"/>
      <c r="AD35" s="20"/>
      <c r="AE35" s="20"/>
      <c r="AF35" s="20"/>
      <c r="AG35" s="20"/>
      <c r="AH35" s="20"/>
    </row>
    <row r="36">
      <c r="AC36" s="20"/>
      <c r="AD36" s="20"/>
      <c r="AE36" s="20"/>
      <c r="AF36" s="20"/>
      <c r="AG36" s="20"/>
      <c r="AH36" s="20"/>
    </row>
    <row r="37">
      <c r="AC37" s="20"/>
      <c r="AD37" s="20"/>
      <c r="AE37" s="20"/>
      <c r="AF37" s="20"/>
      <c r="AG37" s="20"/>
      <c r="AH37" s="20"/>
    </row>
    <row r="38">
      <c r="AC38" s="20"/>
      <c r="AD38" s="20"/>
      <c r="AE38" s="20"/>
      <c r="AF38" s="20"/>
      <c r="AG38" s="20"/>
      <c r="AH38" s="20"/>
    </row>
    <row r="39">
      <c r="AC39" s="20"/>
      <c r="AD39" s="20"/>
      <c r="AE39" s="20"/>
      <c r="AF39" s="20"/>
      <c r="AG39" s="20"/>
      <c r="AH39" s="20"/>
    </row>
    <row r="40">
      <c r="AC40" s="20"/>
      <c r="AD40" s="20"/>
      <c r="AE40" s="20"/>
      <c r="AF40" s="20"/>
      <c r="AG40" s="20"/>
      <c r="AH40" s="20"/>
    </row>
    <row r="41">
      <c r="AC41" s="20"/>
      <c r="AD41" s="20"/>
      <c r="AE41" s="20"/>
      <c r="AF41" s="20"/>
      <c r="AG41" s="20"/>
      <c r="AH41" s="20"/>
    </row>
    <row r="42">
      <c r="AC42" s="20"/>
      <c r="AD42" s="20"/>
      <c r="AE42" s="20"/>
      <c r="AF42" s="20"/>
      <c r="AG42" s="20"/>
      <c r="AH42" s="20"/>
    </row>
    <row r="43">
      <c r="AC43" s="20"/>
      <c r="AD43" s="20"/>
      <c r="AE43" s="20"/>
      <c r="AF43" s="20"/>
      <c r="AG43" s="20"/>
      <c r="AH43" s="20"/>
    </row>
    <row r="44">
      <c r="AC44" s="20"/>
      <c r="AD44" s="20"/>
      <c r="AE44" s="20"/>
      <c r="AF44" s="20"/>
      <c r="AG44" s="20"/>
      <c r="AH44" s="20"/>
    </row>
    <row r="45">
      <c r="AC45" s="20"/>
      <c r="AD45" s="20"/>
      <c r="AE45" s="20"/>
      <c r="AF45" s="20"/>
      <c r="AG45" s="20"/>
      <c r="AH45" s="20"/>
    </row>
    <row r="46">
      <c r="AC46" s="20"/>
      <c r="AD46" s="20"/>
      <c r="AE46" s="20"/>
      <c r="AF46" s="20"/>
      <c r="AG46" s="20"/>
      <c r="AH46" s="20"/>
    </row>
    <row r="47">
      <c r="AC47" s="20"/>
      <c r="AD47" s="20"/>
      <c r="AE47" s="20"/>
      <c r="AF47" s="20"/>
      <c r="AG47" s="20"/>
      <c r="AH47" s="20"/>
    </row>
    <row r="48">
      <c r="AC48" s="20"/>
      <c r="AD48" s="20"/>
      <c r="AE48" s="20"/>
      <c r="AF48" s="20"/>
      <c r="AG48" s="20"/>
      <c r="AH48" s="20"/>
    </row>
    <row r="49">
      <c r="AC49" s="20"/>
      <c r="AD49" s="20"/>
      <c r="AE49" s="20"/>
      <c r="AF49" s="20"/>
      <c r="AG49" s="20"/>
      <c r="AH49" s="20"/>
    </row>
    <row r="50">
      <c r="AC50" s="20"/>
      <c r="AD50" s="20"/>
      <c r="AE50" s="20"/>
      <c r="AF50" s="20"/>
      <c r="AG50" s="20"/>
      <c r="AH50" s="20"/>
    </row>
    <row r="51">
      <c r="AC51" s="20"/>
      <c r="AD51" s="20"/>
      <c r="AE51" s="20"/>
      <c r="AF51" s="20"/>
      <c r="AG51" s="20"/>
      <c r="AH51" s="20"/>
    </row>
    <row r="52">
      <c r="AC52" s="20"/>
      <c r="AD52" s="20"/>
      <c r="AE52" s="20"/>
      <c r="AF52" s="20"/>
      <c r="AG52" s="20"/>
      <c r="AH52" s="20"/>
    </row>
    <row r="53">
      <c r="AC53" s="20"/>
      <c r="AD53" s="20"/>
      <c r="AE53" s="20"/>
      <c r="AF53" s="20"/>
      <c r="AG53" s="20"/>
      <c r="AH53" s="20"/>
    </row>
    <row r="54">
      <c r="AC54" s="20"/>
      <c r="AD54" s="20"/>
      <c r="AE54" s="20"/>
      <c r="AF54" s="20"/>
      <c r="AG54" s="20"/>
      <c r="AH54" s="20"/>
    </row>
    <row r="55">
      <c r="AC55" s="20"/>
      <c r="AD55" s="20"/>
      <c r="AE55" s="20"/>
      <c r="AF55" s="20"/>
      <c r="AG55" s="20"/>
      <c r="AH55" s="20"/>
    </row>
    <row r="56">
      <c r="AC56" s="20"/>
      <c r="AD56" s="20"/>
      <c r="AE56" s="20"/>
      <c r="AF56" s="20"/>
      <c r="AG56" s="20"/>
      <c r="AH56" s="20"/>
    </row>
    <row r="57">
      <c r="AC57" s="20"/>
      <c r="AD57" s="20"/>
      <c r="AE57" s="20"/>
      <c r="AF57" s="20"/>
      <c r="AG57" s="20"/>
      <c r="AH57" s="20"/>
    </row>
    <row r="58">
      <c r="AC58" s="20"/>
      <c r="AD58" s="20"/>
      <c r="AE58" s="20"/>
      <c r="AF58" s="20"/>
      <c r="AG58" s="20"/>
      <c r="AH58" s="20"/>
    </row>
    <row r="59">
      <c r="AC59" s="20"/>
      <c r="AD59" s="20"/>
      <c r="AE59" s="20"/>
      <c r="AF59" s="20"/>
      <c r="AG59" s="20"/>
      <c r="AH59" s="20"/>
    </row>
    <row r="60">
      <c r="AC60" s="20"/>
      <c r="AD60" s="20"/>
      <c r="AE60" s="20"/>
      <c r="AF60" s="20"/>
      <c r="AG60" s="20"/>
      <c r="AH60" s="20"/>
    </row>
    <row r="61">
      <c r="AC61" s="20"/>
      <c r="AD61" s="20"/>
      <c r="AE61" s="20"/>
      <c r="AF61" s="20"/>
      <c r="AG61" s="20"/>
      <c r="AH61" s="20"/>
    </row>
    <row r="62">
      <c r="AC62" s="20"/>
      <c r="AD62" s="20"/>
      <c r="AE62" s="20"/>
      <c r="AF62" s="20"/>
      <c r="AG62" s="20"/>
      <c r="AH62" s="20"/>
    </row>
    <row r="63">
      <c r="AC63" s="20"/>
      <c r="AD63" s="20"/>
      <c r="AE63" s="20"/>
      <c r="AF63" s="20"/>
      <c r="AG63" s="20"/>
      <c r="AH63" s="20"/>
    </row>
    <row r="64">
      <c r="AC64" s="20"/>
      <c r="AD64" s="20"/>
      <c r="AE64" s="20"/>
      <c r="AF64" s="20"/>
      <c r="AG64" s="20"/>
      <c r="AH64" s="20"/>
    </row>
    <row r="65">
      <c r="AC65" s="20"/>
      <c r="AD65" s="20"/>
      <c r="AE65" s="20"/>
      <c r="AF65" s="20"/>
      <c r="AG65" s="20"/>
      <c r="AH65" s="20"/>
    </row>
    <row r="66">
      <c r="AC66" s="20"/>
      <c r="AD66" s="20"/>
      <c r="AE66" s="20"/>
      <c r="AF66" s="20"/>
      <c r="AG66" s="20"/>
      <c r="AH66" s="20"/>
    </row>
    <row r="67">
      <c r="AC67" s="20"/>
      <c r="AD67" s="20"/>
      <c r="AE67" s="20"/>
      <c r="AF67" s="20"/>
      <c r="AG67" s="20"/>
      <c r="AH67" s="20"/>
    </row>
    <row r="68">
      <c r="AC68" s="20"/>
      <c r="AD68" s="20"/>
      <c r="AE68" s="20"/>
      <c r="AF68" s="20"/>
      <c r="AG68" s="20"/>
      <c r="AH68" s="20"/>
    </row>
    <row r="69">
      <c r="AC69" s="20"/>
      <c r="AD69" s="20"/>
      <c r="AE69" s="20"/>
      <c r="AF69" s="20"/>
      <c r="AG69" s="20"/>
      <c r="AH69" s="20"/>
    </row>
    <row r="70">
      <c r="AC70" s="20"/>
      <c r="AD70" s="20"/>
      <c r="AE70" s="20"/>
      <c r="AF70" s="20"/>
      <c r="AG70" s="20"/>
      <c r="AH70" s="20"/>
    </row>
    <row r="71">
      <c r="AC71" s="20"/>
      <c r="AD71" s="20"/>
      <c r="AE71" s="20"/>
      <c r="AF71" s="20"/>
      <c r="AG71" s="20"/>
      <c r="AH71" s="20"/>
    </row>
    <row r="72">
      <c r="AC72" s="20"/>
      <c r="AD72" s="20"/>
      <c r="AE72" s="20"/>
      <c r="AF72" s="20"/>
      <c r="AG72" s="20"/>
      <c r="AH72" s="20"/>
    </row>
    <row r="73">
      <c r="AC73" s="20"/>
      <c r="AD73" s="20"/>
      <c r="AE73" s="20"/>
      <c r="AF73" s="20"/>
      <c r="AG73" s="20"/>
      <c r="AH73" s="20"/>
    </row>
    <row r="74">
      <c r="AC74" s="20"/>
      <c r="AD74" s="20"/>
      <c r="AE74" s="20"/>
      <c r="AF74" s="20"/>
      <c r="AG74" s="20"/>
      <c r="AH74" s="20"/>
    </row>
    <row r="75">
      <c r="AC75" s="20"/>
      <c r="AD75" s="20"/>
      <c r="AE75" s="20"/>
      <c r="AF75" s="20"/>
      <c r="AG75" s="20"/>
      <c r="AH75" s="20"/>
    </row>
    <row r="76">
      <c r="AC76" s="20"/>
      <c r="AD76" s="20"/>
      <c r="AE76" s="20"/>
      <c r="AF76" s="20"/>
      <c r="AG76" s="20"/>
      <c r="AH76" s="20"/>
    </row>
    <row r="77">
      <c r="AC77" s="20"/>
      <c r="AD77" s="20"/>
      <c r="AE77" s="20"/>
      <c r="AF77" s="20"/>
      <c r="AG77" s="20"/>
      <c r="AH77" s="20"/>
    </row>
    <row r="78">
      <c r="AC78" s="20"/>
      <c r="AD78" s="20"/>
      <c r="AE78" s="20"/>
      <c r="AF78" s="20"/>
      <c r="AG78" s="20"/>
      <c r="AH78" s="20"/>
    </row>
    <row r="79">
      <c r="AC79" s="20"/>
      <c r="AD79" s="20"/>
      <c r="AE79" s="20"/>
      <c r="AF79" s="20"/>
      <c r="AG79" s="20"/>
      <c r="AH79" s="20"/>
    </row>
    <row r="80">
      <c r="AC80" s="20"/>
      <c r="AD80" s="20"/>
      <c r="AE80" s="20"/>
      <c r="AF80" s="20"/>
      <c r="AG80" s="20"/>
      <c r="AH80" s="20"/>
    </row>
    <row r="81">
      <c r="AC81" s="20"/>
      <c r="AD81" s="20"/>
      <c r="AE81" s="20"/>
      <c r="AF81" s="20"/>
      <c r="AG81" s="20"/>
      <c r="AH81" s="20"/>
    </row>
    <row r="82">
      <c r="AC82" s="20"/>
      <c r="AD82" s="20"/>
      <c r="AE82" s="20"/>
      <c r="AF82" s="20"/>
      <c r="AG82" s="20"/>
      <c r="AH82" s="20"/>
    </row>
    <row r="83">
      <c r="AC83" s="20"/>
      <c r="AD83" s="20"/>
      <c r="AE83" s="20"/>
      <c r="AF83" s="20"/>
      <c r="AG83" s="20"/>
      <c r="AH83" s="20"/>
    </row>
    <row r="84">
      <c r="AC84" s="20"/>
      <c r="AD84" s="20"/>
      <c r="AE84" s="20"/>
      <c r="AF84" s="20"/>
      <c r="AG84" s="20"/>
      <c r="AH84" s="20"/>
    </row>
    <row r="85">
      <c r="AC85" s="20"/>
      <c r="AD85" s="20"/>
      <c r="AE85" s="20"/>
      <c r="AF85" s="20"/>
      <c r="AG85" s="20"/>
      <c r="AH85" s="20"/>
    </row>
    <row r="86">
      <c r="AC86" s="20"/>
      <c r="AD86" s="20"/>
      <c r="AE86" s="20"/>
      <c r="AF86" s="20"/>
      <c r="AG86" s="20"/>
      <c r="AH86" s="20"/>
    </row>
    <row r="87">
      <c r="AC87" s="20"/>
      <c r="AD87" s="20"/>
      <c r="AE87" s="20"/>
      <c r="AF87" s="20"/>
      <c r="AG87" s="20"/>
      <c r="AH87" s="20"/>
    </row>
    <row r="88">
      <c r="AC88" s="20"/>
      <c r="AD88" s="20"/>
      <c r="AE88" s="20"/>
      <c r="AF88" s="20"/>
      <c r="AG88" s="20"/>
      <c r="AH88" s="20"/>
    </row>
    <row r="89">
      <c r="AC89" s="20"/>
      <c r="AD89" s="20"/>
      <c r="AE89" s="20"/>
      <c r="AF89" s="20"/>
      <c r="AG89" s="20"/>
      <c r="AH89" s="20"/>
    </row>
    <row r="90">
      <c r="AC90" s="20"/>
      <c r="AD90" s="20"/>
      <c r="AE90" s="20"/>
      <c r="AF90" s="20"/>
      <c r="AG90" s="20"/>
      <c r="AH90" s="20"/>
    </row>
    <row r="91">
      <c r="AC91" s="20"/>
      <c r="AD91" s="20"/>
      <c r="AE91" s="20"/>
      <c r="AF91" s="20"/>
      <c r="AG91" s="20"/>
      <c r="AH91" s="20"/>
    </row>
    <row r="92">
      <c r="AC92" s="20"/>
      <c r="AD92" s="20"/>
      <c r="AE92" s="20"/>
      <c r="AF92" s="20"/>
      <c r="AG92" s="20"/>
      <c r="AH92" s="20"/>
    </row>
    <row r="93">
      <c r="AC93" s="20"/>
      <c r="AD93" s="20"/>
      <c r="AE93" s="20"/>
      <c r="AF93" s="20"/>
      <c r="AG93" s="20"/>
      <c r="AH93" s="20"/>
    </row>
    <row r="94">
      <c r="AC94" s="20"/>
      <c r="AD94" s="20"/>
      <c r="AE94" s="20"/>
      <c r="AF94" s="20"/>
      <c r="AG94" s="20"/>
      <c r="AH94" s="20"/>
    </row>
    <row r="95">
      <c r="AC95" s="20"/>
      <c r="AD95" s="20"/>
      <c r="AE95" s="20"/>
      <c r="AF95" s="20"/>
      <c r="AG95" s="20"/>
      <c r="AH95" s="20"/>
    </row>
    <row r="96">
      <c r="AC96" s="20"/>
      <c r="AD96" s="20"/>
      <c r="AE96" s="20"/>
      <c r="AF96" s="20"/>
      <c r="AG96" s="20"/>
      <c r="AH96" s="20"/>
    </row>
    <row r="97">
      <c r="AC97" s="20"/>
      <c r="AD97" s="20"/>
      <c r="AE97" s="20"/>
      <c r="AF97" s="20"/>
      <c r="AG97" s="20"/>
      <c r="AH97" s="20"/>
    </row>
    <row r="98">
      <c r="AC98" s="20"/>
      <c r="AD98" s="20"/>
      <c r="AE98" s="20"/>
      <c r="AF98" s="20"/>
      <c r="AG98" s="20"/>
      <c r="AH98" s="20"/>
    </row>
    <row r="99">
      <c r="AC99" s="20"/>
      <c r="AD99" s="20"/>
      <c r="AE99" s="20"/>
      <c r="AF99" s="20"/>
      <c r="AG99" s="20"/>
      <c r="AH99" s="20"/>
    </row>
    <row r="100">
      <c r="AC100" s="20"/>
      <c r="AD100" s="20"/>
      <c r="AE100" s="20"/>
      <c r="AF100" s="20"/>
      <c r="AG100" s="20"/>
      <c r="AH100" s="20"/>
    </row>
    <row r="101">
      <c r="AC101" s="20"/>
      <c r="AD101" s="20"/>
      <c r="AE101" s="20"/>
      <c r="AF101" s="20"/>
      <c r="AG101" s="20"/>
      <c r="AH101" s="20"/>
    </row>
    <row r="102">
      <c r="AC102" s="20"/>
      <c r="AD102" s="20"/>
      <c r="AE102" s="20"/>
      <c r="AF102" s="20"/>
      <c r="AG102" s="20"/>
      <c r="AH102" s="20"/>
    </row>
    <row r="103">
      <c r="AC103" s="20"/>
      <c r="AD103" s="20"/>
      <c r="AE103" s="20"/>
      <c r="AF103" s="20"/>
      <c r="AG103" s="20"/>
      <c r="AH103" s="20"/>
    </row>
    <row r="104">
      <c r="AC104" s="20"/>
      <c r="AD104" s="20"/>
      <c r="AE104" s="20"/>
      <c r="AF104" s="20"/>
      <c r="AG104" s="20"/>
      <c r="AH104" s="20"/>
    </row>
    <row r="105">
      <c r="AC105" s="20"/>
      <c r="AD105" s="20"/>
      <c r="AE105" s="20"/>
      <c r="AF105" s="20"/>
      <c r="AG105" s="20"/>
      <c r="AH105" s="20"/>
    </row>
    <row r="106">
      <c r="AC106" s="20"/>
      <c r="AD106" s="20"/>
      <c r="AE106" s="20"/>
      <c r="AF106" s="20"/>
      <c r="AG106" s="20"/>
      <c r="AH106" s="20"/>
    </row>
    <row r="107">
      <c r="AC107" s="20"/>
      <c r="AD107" s="20"/>
      <c r="AE107" s="20"/>
      <c r="AF107" s="20"/>
      <c r="AG107" s="20"/>
      <c r="AH107" s="20"/>
    </row>
    <row r="108">
      <c r="AC108" s="20"/>
      <c r="AD108" s="20"/>
      <c r="AE108" s="20"/>
      <c r="AF108" s="20"/>
      <c r="AG108" s="20"/>
      <c r="AH108" s="20"/>
    </row>
    <row r="109">
      <c r="AC109" s="20"/>
      <c r="AD109" s="20"/>
      <c r="AE109" s="20"/>
      <c r="AF109" s="20"/>
      <c r="AG109" s="20"/>
      <c r="AH109" s="20"/>
    </row>
    <row r="110">
      <c r="AC110" s="20"/>
      <c r="AD110" s="20"/>
      <c r="AE110" s="20"/>
      <c r="AF110" s="20"/>
      <c r="AG110" s="20"/>
      <c r="AH110" s="20"/>
    </row>
    <row r="111">
      <c r="AC111" s="20"/>
      <c r="AD111" s="20"/>
      <c r="AE111" s="20"/>
      <c r="AF111" s="20"/>
      <c r="AG111" s="20"/>
      <c r="AH111" s="20"/>
    </row>
    <row r="112">
      <c r="AC112" s="20"/>
      <c r="AD112" s="20"/>
      <c r="AE112" s="20"/>
      <c r="AF112" s="20"/>
      <c r="AG112" s="20"/>
      <c r="AH112" s="20"/>
    </row>
    <row r="113">
      <c r="AC113" s="20"/>
      <c r="AD113" s="20"/>
      <c r="AE113" s="20"/>
      <c r="AF113" s="20"/>
      <c r="AG113" s="20"/>
      <c r="AH113" s="20"/>
    </row>
    <row r="114">
      <c r="AC114" s="20"/>
      <c r="AD114" s="20"/>
      <c r="AE114" s="20"/>
      <c r="AF114" s="20"/>
      <c r="AG114" s="20"/>
      <c r="AH114" s="20"/>
    </row>
    <row r="115">
      <c r="AC115" s="20"/>
      <c r="AD115" s="20"/>
      <c r="AE115" s="20"/>
      <c r="AF115" s="20"/>
      <c r="AG115" s="20"/>
      <c r="AH115" s="20"/>
    </row>
    <row r="116">
      <c r="AC116" s="20"/>
      <c r="AD116" s="20"/>
      <c r="AE116" s="20"/>
      <c r="AF116" s="20"/>
      <c r="AG116" s="20"/>
      <c r="AH116" s="20"/>
    </row>
    <row r="117">
      <c r="AC117" s="20"/>
      <c r="AD117" s="20"/>
      <c r="AE117" s="20"/>
      <c r="AF117" s="20"/>
      <c r="AG117" s="20"/>
      <c r="AH117" s="20"/>
    </row>
    <row r="118">
      <c r="AC118" s="20"/>
      <c r="AD118" s="20"/>
      <c r="AE118" s="20"/>
      <c r="AF118" s="20"/>
      <c r="AG118" s="20"/>
      <c r="AH118" s="20"/>
    </row>
    <row r="119">
      <c r="AC119" s="20"/>
      <c r="AD119" s="20"/>
      <c r="AE119" s="20"/>
      <c r="AF119" s="20"/>
      <c r="AG119" s="20"/>
      <c r="AH119" s="20"/>
    </row>
    <row r="120">
      <c r="AC120" s="20"/>
      <c r="AD120" s="20"/>
      <c r="AE120" s="20"/>
      <c r="AF120" s="20"/>
      <c r="AG120" s="20"/>
      <c r="AH120" s="20"/>
    </row>
    <row r="121">
      <c r="AC121" s="20"/>
      <c r="AD121" s="20"/>
      <c r="AE121" s="20"/>
      <c r="AF121" s="20"/>
      <c r="AG121" s="20"/>
      <c r="AH121" s="20"/>
    </row>
    <row r="122">
      <c r="AC122" s="20"/>
      <c r="AD122" s="20"/>
      <c r="AE122" s="20"/>
      <c r="AF122" s="20"/>
      <c r="AG122" s="20"/>
      <c r="AH122" s="20"/>
    </row>
    <row r="123">
      <c r="AC123" s="20"/>
      <c r="AD123" s="20"/>
      <c r="AE123" s="20"/>
      <c r="AF123" s="20"/>
      <c r="AG123" s="20"/>
      <c r="AH123" s="20"/>
    </row>
    <row r="124">
      <c r="AC124" s="20"/>
      <c r="AD124" s="20"/>
      <c r="AE124" s="20"/>
      <c r="AF124" s="20"/>
      <c r="AG124" s="20"/>
      <c r="AH124" s="20"/>
    </row>
    <row r="125">
      <c r="AC125" s="20"/>
      <c r="AD125" s="20"/>
      <c r="AE125" s="20"/>
      <c r="AF125" s="20"/>
      <c r="AG125" s="20"/>
      <c r="AH125" s="20"/>
    </row>
    <row r="126">
      <c r="AC126" s="20"/>
      <c r="AD126" s="20"/>
      <c r="AE126" s="20"/>
      <c r="AF126" s="20"/>
      <c r="AG126" s="20"/>
      <c r="AH126" s="20"/>
    </row>
    <row r="127">
      <c r="AC127" s="20"/>
      <c r="AD127" s="20"/>
      <c r="AE127" s="20"/>
      <c r="AF127" s="20"/>
      <c r="AG127" s="20"/>
      <c r="AH127" s="20"/>
    </row>
    <row r="128">
      <c r="AC128" s="20"/>
      <c r="AD128" s="20"/>
      <c r="AE128" s="20"/>
      <c r="AF128" s="20"/>
      <c r="AG128" s="20"/>
      <c r="AH128" s="20"/>
    </row>
    <row r="129">
      <c r="AC129" s="20"/>
      <c r="AD129" s="20"/>
      <c r="AE129" s="20"/>
      <c r="AF129" s="20"/>
      <c r="AG129" s="20"/>
      <c r="AH129" s="20"/>
    </row>
    <row r="130">
      <c r="AC130" s="20"/>
      <c r="AD130" s="20"/>
      <c r="AE130" s="20"/>
      <c r="AF130" s="20"/>
      <c r="AG130" s="20"/>
      <c r="AH130" s="20"/>
    </row>
    <row r="131">
      <c r="AC131" s="20"/>
      <c r="AD131" s="20"/>
      <c r="AE131" s="20"/>
      <c r="AF131" s="20"/>
      <c r="AG131" s="20"/>
      <c r="AH131" s="20"/>
    </row>
    <row r="132">
      <c r="AC132" s="20"/>
      <c r="AD132" s="20"/>
      <c r="AE132" s="20"/>
      <c r="AF132" s="20"/>
      <c r="AG132" s="20"/>
      <c r="AH132" s="20"/>
    </row>
    <row r="133">
      <c r="AC133" s="20"/>
      <c r="AD133" s="20"/>
      <c r="AE133" s="20"/>
      <c r="AF133" s="20"/>
      <c r="AG133" s="20"/>
      <c r="AH133" s="20"/>
    </row>
    <row r="134">
      <c r="AC134" s="20"/>
      <c r="AD134" s="20"/>
      <c r="AE134" s="20"/>
      <c r="AF134" s="20"/>
      <c r="AG134" s="20"/>
      <c r="AH134" s="20"/>
    </row>
    <row r="135">
      <c r="AC135" s="20"/>
      <c r="AD135" s="20"/>
      <c r="AE135" s="20"/>
      <c r="AF135" s="20"/>
      <c r="AG135" s="20"/>
      <c r="AH135" s="20"/>
    </row>
    <row r="136">
      <c r="AC136" s="20"/>
      <c r="AD136" s="20"/>
      <c r="AE136" s="20"/>
      <c r="AF136" s="20"/>
      <c r="AG136" s="20"/>
      <c r="AH136" s="20"/>
    </row>
    <row r="137">
      <c r="AC137" s="20"/>
      <c r="AD137" s="20"/>
      <c r="AE137" s="20"/>
      <c r="AF137" s="20"/>
      <c r="AG137" s="20"/>
      <c r="AH137" s="20"/>
    </row>
    <row r="138">
      <c r="AC138" s="20"/>
      <c r="AD138" s="20"/>
      <c r="AE138" s="20"/>
      <c r="AF138" s="20"/>
      <c r="AG138" s="20"/>
      <c r="AH138" s="20"/>
    </row>
    <row r="139">
      <c r="AC139" s="20"/>
      <c r="AD139" s="20"/>
      <c r="AE139" s="20"/>
      <c r="AF139" s="20"/>
      <c r="AG139" s="20"/>
      <c r="AH139" s="20"/>
    </row>
    <row r="140">
      <c r="AC140" s="20"/>
      <c r="AD140" s="20"/>
      <c r="AE140" s="20"/>
      <c r="AF140" s="20"/>
      <c r="AG140" s="20"/>
      <c r="AH140" s="20"/>
    </row>
    <row r="141">
      <c r="AC141" s="20"/>
      <c r="AD141" s="20"/>
      <c r="AE141" s="20"/>
      <c r="AF141" s="20"/>
      <c r="AG141" s="20"/>
      <c r="AH141" s="20"/>
    </row>
    <row r="142">
      <c r="AC142" s="20"/>
      <c r="AD142" s="20"/>
      <c r="AE142" s="20"/>
      <c r="AF142" s="20"/>
      <c r="AG142" s="20"/>
      <c r="AH142" s="20"/>
    </row>
    <row r="143">
      <c r="AC143" s="20"/>
      <c r="AD143" s="20"/>
      <c r="AE143" s="20"/>
      <c r="AF143" s="20"/>
      <c r="AG143" s="20"/>
      <c r="AH143" s="20"/>
    </row>
    <row r="144">
      <c r="AC144" s="20"/>
      <c r="AD144" s="20"/>
      <c r="AE144" s="20"/>
      <c r="AF144" s="20"/>
      <c r="AG144" s="20"/>
      <c r="AH144" s="20"/>
    </row>
    <row r="145">
      <c r="AC145" s="20"/>
      <c r="AD145" s="20"/>
      <c r="AE145" s="20"/>
      <c r="AF145" s="20"/>
      <c r="AG145" s="20"/>
      <c r="AH145" s="20"/>
    </row>
    <row r="146">
      <c r="AC146" s="20"/>
      <c r="AD146" s="20"/>
      <c r="AE146" s="20"/>
      <c r="AF146" s="20"/>
      <c r="AG146" s="20"/>
      <c r="AH146" s="20"/>
    </row>
    <row r="147">
      <c r="AC147" s="20"/>
      <c r="AD147" s="20"/>
      <c r="AE147" s="20"/>
      <c r="AF147" s="20"/>
      <c r="AG147" s="20"/>
      <c r="AH147" s="20"/>
    </row>
    <row r="148">
      <c r="AC148" s="20"/>
      <c r="AD148" s="20"/>
      <c r="AE148" s="20"/>
      <c r="AF148" s="20"/>
      <c r="AG148" s="20"/>
      <c r="AH148" s="20"/>
    </row>
    <row r="149">
      <c r="AC149" s="20"/>
      <c r="AD149" s="20"/>
      <c r="AE149" s="20"/>
      <c r="AF149" s="20"/>
      <c r="AG149" s="20"/>
      <c r="AH149" s="20"/>
    </row>
    <row r="150">
      <c r="AC150" s="20"/>
      <c r="AD150" s="20"/>
      <c r="AE150" s="20"/>
      <c r="AF150" s="20"/>
      <c r="AG150" s="20"/>
      <c r="AH150" s="20"/>
    </row>
    <row r="151">
      <c r="AC151" s="20"/>
      <c r="AD151" s="20"/>
      <c r="AE151" s="20"/>
      <c r="AF151" s="20"/>
      <c r="AG151" s="20"/>
      <c r="AH151" s="20"/>
    </row>
    <row r="152">
      <c r="AC152" s="20"/>
      <c r="AD152" s="20"/>
      <c r="AE152" s="20"/>
      <c r="AF152" s="20"/>
      <c r="AG152" s="20"/>
      <c r="AH152" s="20"/>
    </row>
    <row r="153">
      <c r="AC153" s="20"/>
      <c r="AD153" s="20"/>
      <c r="AE153" s="20"/>
      <c r="AF153" s="20"/>
      <c r="AG153" s="20"/>
      <c r="AH153" s="20"/>
    </row>
    <row r="154">
      <c r="AC154" s="20"/>
      <c r="AD154" s="20"/>
      <c r="AE154" s="20"/>
      <c r="AF154" s="20"/>
      <c r="AG154" s="20"/>
      <c r="AH154" s="20"/>
    </row>
    <row r="155">
      <c r="AC155" s="20"/>
      <c r="AD155" s="20"/>
      <c r="AE155" s="20"/>
      <c r="AF155" s="20"/>
      <c r="AG155" s="20"/>
      <c r="AH155" s="20"/>
    </row>
    <row r="156">
      <c r="AC156" s="20"/>
      <c r="AD156" s="20"/>
      <c r="AE156" s="20"/>
      <c r="AF156" s="20"/>
      <c r="AG156" s="20"/>
      <c r="AH156" s="20"/>
    </row>
    <row r="157">
      <c r="AC157" s="20"/>
      <c r="AD157" s="20"/>
      <c r="AE157" s="20"/>
      <c r="AF157" s="20"/>
      <c r="AG157" s="20"/>
      <c r="AH157" s="20"/>
    </row>
    <row r="158">
      <c r="AC158" s="20"/>
      <c r="AD158" s="20"/>
      <c r="AE158" s="20"/>
      <c r="AF158" s="20"/>
      <c r="AG158" s="20"/>
      <c r="AH158" s="20"/>
    </row>
    <row r="159">
      <c r="AC159" s="20"/>
      <c r="AD159" s="20"/>
      <c r="AE159" s="20"/>
      <c r="AF159" s="20"/>
      <c r="AG159" s="20"/>
      <c r="AH159" s="20"/>
    </row>
    <row r="160">
      <c r="AC160" s="20"/>
      <c r="AD160" s="20"/>
      <c r="AE160" s="20"/>
      <c r="AF160" s="20"/>
      <c r="AG160" s="20"/>
      <c r="AH160" s="20"/>
    </row>
    <row r="161">
      <c r="AC161" s="20"/>
      <c r="AD161" s="20"/>
      <c r="AE161" s="20"/>
      <c r="AF161" s="20"/>
      <c r="AG161" s="20"/>
      <c r="AH161" s="20"/>
    </row>
    <row r="162">
      <c r="AC162" s="20"/>
      <c r="AD162" s="20"/>
      <c r="AE162" s="20"/>
      <c r="AF162" s="20"/>
      <c r="AG162" s="20"/>
      <c r="AH162" s="20"/>
    </row>
    <row r="163">
      <c r="AC163" s="20"/>
      <c r="AD163" s="20"/>
      <c r="AE163" s="20"/>
      <c r="AF163" s="20"/>
      <c r="AG163" s="20"/>
      <c r="AH163" s="20"/>
    </row>
    <row r="164">
      <c r="AC164" s="20"/>
      <c r="AD164" s="20"/>
      <c r="AE164" s="20"/>
      <c r="AF164" s="20"/>
      <c r="AG164" s="20"/>
      <c r="AH164" s="20"/>
    </row>
    <row r="165">
      <c r="AC165" s="20"/>
      <c r="AD165" s="20"/>
      <c r="AE165" s="20"/>
      <c r="AF165" s="20"/>
      <c r="AG165" s="20"/>
      <c r="AH165" s="20"/>
    </row>
    <row r="166">
      <c r="AC166" s="20"/>
      <c r="AD166" s="20"/>
      <c r="AE166" s="20"/>
      <c r="AF166" s="20"/>
      <c r="AG166" s="20"/>
      <c r="AH166" s="20"/>
    </row>
    <row r="167">
      <c r="AC167" s="20"/>
      <c r="AD167" s="20"/>
      <c r="AE167" s="20"/>
      <c r="AF167" s="20"/>
      <c r="AG167" s="20"/>
      <c r="AH167" s="20"/>
    </row>
    <row r="168">
      <c r="AC168" s="20"/>
      <c r="AD168" s="20"/>
      <c r="AE168" s="20"/>
      <c r="AF168" s="20"/>
      <c r="AG168" s="20"/>
      <c r="AH168" s="20"/>
    </row>
    <row r="169">
      <c r="AC169" s="20"/>
      <c r="AD169" s="20"/>
      <c r="AE169" s="20"/>
      <c r="AF169" s="20"/>
      <c r="AG169" s="20"/>
      <c r="AH169" s="20"/>
    </row>
    <row r="170">
      <c r="AC170" s="20"/>
      <c r="AD170" s="20"/>
      <c r="AE170" s="20"/>
      <c r="AF170" s="20"/>
      <c r="AG170" s="20"/>
      <c r="AH170" s="20"/>
    </row>
    <row r="171">
      <c r="AC171" s="20"/>
      <c r="AD171" s="20"/>
      <c r="AE171" s="20"/>
      <c r="AF171" s="20"/>
      <c r="AG171" s="20"/>
      <c r="AH171" s="20"/>
    </row>
    <row r="172">
      <c r="AC172" s="20"/>
      <c r="AD172" s="20"/>
      <c r="AE172" s="20"/>
      <c r="AF172" s="20"/>
      <c r="AG172" s="20"/>
      <c r="AH172" s="20"/>
    </row>
    <row r="173">
      <c r="AC173" s="20"/>
      <c r="AD173" s="20"/>
      <c r="AE173" s="20"/>
      <c r="AF173" s="20"/>
      <c r="AG173" s="20"/>
      <c r="AH173" s="20"/>
    </row>
    <row r="174">
      <c r="AC174" s="20"/>
      <c r="AD174" s="20"/>
      <c r="AE174" s="20"/>
      <c r="AF174" s="20"/>
      <c r="AG174" s="20"/>
      <c r="AH174" s="20"/>
    </row>
    <row r="175">
      <c r="AC175" s="20"/>
      <c r="AD175" s="20"/>
      <c r="AE175" s="20"/>
      <c r="AF175" s="20"/>
      <c r="AG175" s="20"/>
      <c r="AH175" s="20"/>
    </row>
    <row r="176">
      <c r="AC176" s="20"/>
      <c r="AD176" s="20"/>
      <c r="AE176" s="20"/>
      <c r="AF176" s="20"/>
      <c r="AG176" s="20"/>
      <c r="AH176" s="20"/>
    </row>
    <row r="177">
      <c r="AC177" s="20"/>
      <c r="AD177" s="20"/>
      <c r="AE177" s="20"/>
      <c r="AF177" s="20"/>
      <c r="AG177" s="20"/>
      <c r="AH177" s="20"/>
    </row>
    <row r="178">
      <c r="AC178" s="20"/>
      <c r="AD178" s="20"/>
      <c r="AE178" s="20"/>
      <c r="AF178" s="20"/>
      <c r="AG178" s="20"/>
      <c r="AH178" s="20"/>
    </row>
    <row r="179">
      <c r="AC179" s="20"/>
      <c r="AD179" s="20"/>
      <c r="AE179" s="20"/>
      <c r="AF179" s="20"/>
      <c r="AG179" s="20"/>
      <c r="AH179" s="20"/>
    </row>
    <row r="180">
      <c r="AC180" s="20"/>
      <c r="AD180" s="20"/>
      <c r="AE180" s="20"/>
      <c r="AF180" s="20"/>
      <c r="AG180" s="20"/>
      <c r="AH180" s="20"/>
    </row>
    <row r="181">
      <c r="AC181" s="20"/>
      <c r="AD181" s="20"/>
      <c r="AE181" s="20"/>
      <c r="AF181" s="20"/>
      <c r="AG181" s="20"/>
      <c r="AH181" s="20"/>
    </row>
    <row r="182">
      <c r="AC182" s="20"/>
      <c r="AD182" s="20"/>
      <c r="AE182" s="20"/>
      <c r="AF182" s="20"/>
      <c r="AG182" s="20"/>
      <c r="AH182" s="20"/>
    </row>
    <row r="183">
      <c r="AC183" s="20"/>
      <c r="AD183" s="20"/>
      <c r="AE183" s="20"/>
      <c r="AF183" s="20"/>
      <c r="AG183" s="20"/>
      <c r="AH183" s="20"/>
    </row>
    <row r="184">
      <c r="AC184" s="20"/>
      <c r="AD184" s="20"/>
      <c r="AE184" s="20"/>
      <c r="AF184" s="20"/>
      <c r="AG184" s="20"/>
      <c r="AH184" s="20"/>
    </row>
    <row r="185">
      <c r="AC185" s="20"/>
      <c r="AD185" s="20"/>
      <c r="AE185" s="20"/>
      <c r="AF185" s="20"/>
      <c r="AG185" s="20"/>
      <c r="AH185" s="20"/>
    </row>
    <row r="186">
      <c r="AC186" s="20"/>
      <c r="AD186" s="20"/>
      <c r="AE186" s="20"/>
      <c r="AF186" s="20"/>
      <c r="AG186" s="20"/>
      <c r="AH186" s="20"/>
    </row>
    <row r="187">
      <c r="AC187" s="20"/>
      <c r="AD187" s="20"/>
      <c r="AE187" s="20"/>
      <c r="AF187" s="20"/>
      <c r="AG187" s="20"/>
      <c r="AH187" s="20"/>
    </row>
    <row r="188">
      <c r="AC188" s="20"/>
      <c r="AD188" s="20"/>
      <c r="AE188" s="20"/>
      <c r="AF188" s="20"/>
      <c r="AG188" s="20"/>
      <c r="AH188" s="20"/>
    </row>
    <row r="189">
      <c r="AC189" s="20"/>
      <c r="AD189" s="20"/>
      <c r="AE189" s="20"/>
      <c r="AF189" s="20"/>
      <c r="AG189" s="20"/>
      <c r="AH189" s="20"/>
    </row>
    <row r="190">
      <c r="AC190" s="20"/>
      <c r="AD190" s="20"/>
      <c r="AE190" s="20"/>
      <c r="AF190" s="20"/>
      <c r="AG190" s="20"/>
      <c r="AH190" s="20"/>
    </row>
    <row r="191">
      <c r="AC191" s="20"/>
      <c r="AD191" s="20"/>
      <c r="AE191" s="20"/>
      <c r="AF191" s="20"/>
      <c r="AG191" s="20"/>
      <c r="AH191" s="20"/>
    </row>
    <row r="192">
      <c r="AC192" s="20"/>
      <c r="AD192" s="20"/>
      <c r="AE192" s="20"/>
      <c r="AF192" s="20"/>
      <c r="AG192" s="20"/>
      <c r="AH192" s="20"/>
    </row>
    <row r="193">
      <c r="AC193" s="20"/>
      <c r="AD193" s="20"/>
      <c r="AE193" s="20"/>
      <c r="AF193" s="20"/>
      <c r="AG193" s="20"/>
      <c r="AH193" s="20"/>
    </row>
    <row r="194">
      <c r="AC194" s="20"/>
      <c r="AD194" s="20"/>
      <c r="AE194" s="20"/>
      <c r="AF194" s="20"/>
      <c r="AG194" s="20"/>
      <c r="AH194" s="20"/>
    </row>
    <row r="195">
      <c r="AC195" s="20"/>
      <c r="AD195" s="20"/>
      <c r="AE195" s="20"/>
      <c r="AF195" s="20"/>
      <c r="AG195" s="20"/>
      <c r="AH195" s="20"/>
    </row>
    <row r="196">
      <c r="AC196" s="20"/>
      <c r="AD196" s="20"/>
      <c r="AE196" s="20"/>
      <c r="AF196" s="20"/>
      <c r="AG196" s="20"/>
      <c r="AH196" s="20"/>
    </row>
    <row r="197">
      <c r="AC197" s="20"/>
      <c r="AD197" s="20"/>
      <c r="AE197" s="20"/>
      <c r="AF197" s="20"/>
      <c r="AG197" s="20"/>
      <c r="AH197" s="20"/>
    </row>
    <row r="198">
      <c r="AC198" s="20"/>
      <c r="AD198" s="20"/>
      <c r="AE198" s="20"/>
      <c r="AF198" s="20"/>
      <c r="AG198" s="20"/>
      <c r="AH198" s="20"/>
    </row>
    <row r="199">
      <c r="AC199" s="20"/>
      <c r="AD199" s="20"/>
      <c r="AE199" s="20"/>
      <c r="AF199" s="20"/>
      <c r="AG199" s="20"/>
      <c r="AH199" s="20"/>
    </row>
    <row r="200">
      <c r="AC200" s="20"/>
      <c r="AD200" s="20"/>
      <c r="AE200" s="20"/>
      <c r="AF200" s="20"/>
      <c r="AG200" s="20"/>
      <c r="AH200" s="20"/>
    </row>
    <row r="201">
      <c r="AC201" s="20"/>
      <c r="AD201" s="20"/>
      <c r="AE201" s="20"/>
      <c r="AF201" s="20"/>
      <c r="AG201" s="20"/>
      <c r="AH201" s="20"/>
    </row>
    <row r="202">
      <c r="AC202" s="20"/>
      <c r="AD202" s="20"/>
      <c r="AE202" s="20"/>
      <c r="AF202" s="20"/>
      <c r="AG202" s="20"/>
      <c r="AH202" s="20"/>
    </row>
    <row r="203">
      <c r="AC203" s="20"/>
      <c r="AD203" s="20"/>
      <c r="AE203" s="20"/>
      <c r="AF203" s="20"/>
      <c r="AG203" s="20"/>
      <c r="AH203" s="20"/>
    </row>
    <row r="204">
      <c r="AC204" s="20"/>
      <c r="AD204" s="20"/>
      <c r="AE204" s="20"/>
      <c r="AF204" s="20"/>
      <c r="AG204" s="20"/>
      <c r="AH204" s="20"/>
    </row>
    <row r="205">
      <c r="AC205" s="20"/>
      <c r="AD205" s="20"/>
      <c r="AE205" s="20"/>
      <c r="AF205" s="20"/>
      <c r="AG205" s="20"/>
      <c r="AH205" s="20"/>
    </row>
    <row r="206">
      <c r="AC206" s="20"/>
      <c r="AD206" s="20"/>
      <c r="AE206" s="20"/>
      <c r="AF206" s="20"/>
      <c r="AG206" s="20"/>
      <c r="AH206" s="20"/>
    </row>
    <row r="207">
      <c r="AC207" s="20"/>
      <c r="AD207" s="20"/>
      <c r="AE207" s="20"/>
      <c r="AF207" s="20"/>
      <c r="AG207" s="20"/>
      <c r="AH207" s="20"/>
    </row>
    <row r="208">
      <c r="AC208" s="20"/>
      <c r="AD208" s="20"/>
      <c r="AE208" s="20"/>
      <c r="AF208" s="20"/>
      <c r="AG208" s="20"/>
      <c r="AH208" s="20"/>
    </row>
    <row r="209">
      <c r="AC209" s="20"/>
      <c r="AD209" s="20"/>
      <c r="AE209" s="20"/>
      <c r="AF209" s="20"/>
      <c r="AG209" s="20"/>
      <c r="AH209" s="20"/>
    </row>
    <row r="210">
      <c r="AC210" s="20"/>
      <c r="AD210" s="20"/>
      <c r="AE210" s="20"/>
      <c r="AF210" s="20"/>
      <c r="AG210" s="20"/>
      <c r="AH210" s="20"/>
    </row>
    <row r="211">
      <c r="AC211" s="20"/>
      <c r="AD211" s="20"/>
      <c r="AE211" s="20"/>
      <c r="AF211" s="20"/>
      <c r="AG211" s="20"/>
      <c r="AH211" s="20"/>
    </row>
    <row r="212">
      <c r="AC212" s="20"/>
      <c r="AD212" s="20"/>
      <c r="AE212" s="20"/>
      <c r="AF212" s="20"/>
      <c r="AG212" s="20"/>
      <c r="AH212" s="20"/>
    </row>
    <row r="213">
      <c r="AC213" s="20"/>
      <c r="AD213" s="20"/>
      <c r="AE213" s="20"/>
      <c r="AF213" s="20"/>
      <c r="AG213" s="20"/>
      <c r="AH213" s="20"/>
    </row>
    <row r="214">
      <c r="AC214" s="20"/>
      <c r="AD214" s="20"/>
      <c r="AE214" s="20"/>
      <c r="AF214" s="20"/>
      <c r="AG214" s="20"/>
      <c r="AH214" s="20"/>
    </row>
    <row r="215">
      <c r="AC215" s="20"/>
      <c r="AD215" s="20"/>
      <c r="AE215" s="20"/>
      <c r="AF215" s="20"/>
      <c r="AG215" s="20"/>
      <c r="AH215" s="20"/>
    </row>
    <row r="216">
      <c r="AC216" s="20"/>
      <c r="AD216" s="20"/>
      <c r="AE216" s="20"/>
      <c r="AF216" s="20"/>
      <c r="AG216" s="20"/>
      <c r="AH216" s="20"/>
    </row>
    <row r="217">
      <c r="AC217" s="20"/>
      <c r="AD217" s="20"/>
      <c r="AE217" s="20"/>
      <c r="AF217" s="20"/>
      <c r="AG217" s="20"/>
      <c r="AH217" s="20"/>
    </row>
    <row r="218">
      <c r="AC218" s="20"/>
      <c r="AD218" s="20"/>
      <c r="AE218" s="20"/>
      <c r="AF218" s="20"/>
      <c r="AG218" s="20"/>
      <c r="AH218" s="20"/>
    </row>
    <row r="219">
      <c r="AC219" s="20"/>
      <c r="AD219" s="20"/>
      <c r="AE219" s="20"/>
      <c r="AF219" s="20"/>
      <c r="AG219" s="20"/>
      <c r="AH219" s="20"/>
    </row>
    <row r="220">
      <c r="AC220" s="20"/>
      <c r="AD220" s="20"/>
      <c r="AE220" s="20"/>
      <c r="AF220" s="20"/>
      <c r="AG220" s="20"/>
      <c r="AH220" s="20"/>
    </row>
    <row r="221">
      <c r="AC221" s="20"/>
      <c r="AD221" s="20"/>
      <c r="AE221" s="20"/>
      <c r="AF221" s="20"/>
      <c r="AG221" s="20"/>
      <c r="AH221" s="20"/>
    </row>
    <row r="222">
      <c r="AC222" s="20"/>
      <c r="AD222" s="20"/>
      <c r="AE222" s="20"/>
      <c r="AF222" s="20"/>
      <c r="AG222" s="20"/>
      <c r="AH222" s="20"/>
    </row>
    <row r="223">
      <c r="AC223" s="20"/>
      <c r="AD223" s="20"/>
      <c r="AE223" s="20"/>
      <c r="AF223" s="20"/>
      <c r="AG223" s="20"/>
      <c r="AH223" s="20"/>
    </row>
    <row r="224">
      <c r="AC224" s="20"/>
      <c r="AD224" s="20"/>
      <c r="AE224" s="20"/>
      <c r="AF224" s="20"/>
      <c r="AG224" s="20"/>
      <c r="AH224" s="20"/>
    </row>
    <row r="225">
      <c r="AC225" s="20"/>
      <c r="AD225" s="20"/>
      <c r="AE225" s="20"/>
      <c r="AF225" s="20"/>
      <c r="AG225" s="20"/>
      <c r="AH225" s="20"/>
    </row>
    <row r="226">
      <c r="AC226" s="20"/>
      <c r="AD226" s="20"/>
      <c r="AE226" s="20"/>
      <c r="AF226" s="20"/>
      <c r="AG226" s="20"/>
      <c r="AH226" s="20"/>
    </row>
    <row r="227">
      <c r="AC227" s="20"/>
      <c r="AD227" s="20"/>
      <c r="AE227" s="20"/>
      <c r="AF227" s="20"/>
      <c r="AG227" s="20"/>
      <c r="AH227" s="20"/>
    </row>
    <row r="228">
      <c r="AC228" s="20"/>
      <c r="AD228" s="20"/>
      <c r="AE228" s="20"/>
      <c r="AF228" s="20"/>
      <c r="AG228" s="20"/>
      <c r="AH228" s="20"/>
    </row>
    <row r="229">
      <c r="AC229" s="20"/>
      <c r="AD229" s="20"/>
      <c r="AE229" s="20"/>
      <c r="AF229" s="20"/>
      <c r="AG229" s="20"/>
      <c r="AH229" s="20"/>
    </row>
    <row r="230">
      <c r="AC230" s="20"/>
      <c r="AD230" s="20"/>
      <c r="AE230" s="20"/>
      <c r="AF230" s="20"/>
      <c r="AG230" s="20"/>
      <c r="AH230" s="20"/>
    </row>
    <row r="231">
      <c r="AC231" s="20"/>
      <c r="AD231" s="20"/>
      <c r="AE231" s="20"/>
      <c r="AF231" s="20"/>
      <c r="AG231" s="20"/>
      <c r="AH231" s="20"/>
    </row>
    <row r="232">
      <c r="AC232" s="20"/>
      <c r="AD232" s="20"/>
      <c r="AE232" s="20"/>
      <c r="AF232" s="20"/>
      <c r="AG232" s="20"/>
      <c r="AH232" s="20"/>
    </row>
    <row r="233">
      <c r="AC233" s="20"/>
      <c r="AD233" s="20"/>
      <c r="AE233" s="20"/>
      <c r="AF233" s="20"/>
      <c r="AG233" s="20"/>
      <c r="AH233" s="20"/>
    </row>
    <row r="234">
      <c r="AC234" s="20"/>
      <c r="AD234" s="20"/>
      <c r="AE234" s="20"/>
      <c r="AF234" s="20"/>
      <c r="AG234" s="20"/>
      <c r="AH234" s="20"/>
    </row>
    <row r="235">
      <c r="AC235" s="20"/>
      <c r="AD235" s="20"/>
      <c r="AE235" s="20"/>
      <c r="AF235" s="20"/>
      <c r="AG235" s="20"/>
      <c r="AH235" s="20"/>
    </row>
    <row r="236">
      <c r="AC236" s="20"/>
      <c r="AD236" s="20"/>
      <c r="AE236" s="20"/>
      <c r="AF236" s="20"/>
      <c r="AG236" s="20"/>
      <c r="AH236" s="20"/>
    </row>
    <row r="237">
      <c r="AC237" s="20"/>
      <c r="AD237" s="20"/>
      <c r="AE237" s="20"/>
      <c r="AF237" s="20"/>
      <c r="AG237" s="20"/>
      <c r="AH237" s="20"/>
    </row>
    <row r="238">
      <c r="AC238" s="20"/>
      <c r="AD238" s="20"/>
      <c r="AE238" s="20"/>
      <c r="AF238" s="20"/>
      <c r="AG238" s="20"/>
      <c r="AH238" s="20"/>
    </row>
    <row r="239">
      <c r="AC239" s="20"/>
      <c r="AD239" s="20"/>
      <c r="AE239" s="20"/>
      <c r="AF239" s="20"/>
      <c r="AG239" s="20"/>
      <c r="AH239" s="20"/>
    </row>
    <row r="240">
      <c r="AC240" s="20"/>
      <c r="AD240" s="20"/>
      <c r="AE240" s="20"/>
      <c r="AF240" s="20"/>
      <c r="AG240" s="20"/>
      <c r="AH240" s="20"/>
    </row>
    <row r="241">
      <c r="AC241" s="20"/>
      <c r="AD241" s="20"/>
      <c r="AE241" s="20"/>
      <c r="AF241" s="20"/>
      <c r="AG241" s="20"/>
      <c r="AH241" s="20"/>
    </row>
    <row r="242">
      <c r="AC242" s="20"/>
      <c r="AD242" s="20"/>
      <c r="AE242" s="20"/>
      <c r="AF242" s="20"/>
      <c r="AG242" s="20"/>
      <c r="AH242" s="20"/>
    </row>
    <row r="243">
      <c r="AC243" s="20"/>
      <c r="AD243" s="20"/>
      <c r="AE243" s="20"/>
      <c r="AF243" s="20"/>
      <c r="AG243" s="20"/>
      <c r="AH243" s="20"/>
    </row>
    <row r="244">
      <c r="AC244" s="20"/>
      <c r="AD244" s="20"/>
      <c r="AE244" s="20"/>
      <c r="AF244" s="20"/>
      <c r="AG244" s="20"/>
      <c r="AH244" s="20"/>
    </row>
    <row r="245">
      <c r="AC245" s="20"/>
      <c r="AD245" s="20"/>
      <c r="AE245" s="20"/>
      <c r="AF245" s="20"/>
      <c r="AG245" s="20"/>
      <c r="AH245" s="20"/>
    </row>
    <row r="246">
      <c r="AC246" s="20"/>
      <c r="AD246" s="20"/>
      <c r="AE246" s="20"/>
      <c r="AF246" s="20"/>
      <c r="AG246" s="20"/>
      <c r="AH246" s="20"/>
    </row>
    <row r="247">
      <c r="AC247" s="20"/>
      <c r="AD247" s="20"/>
      <c r="AE247" s="20"/>
      <c r="AF247" s="20"/>
      <c r="AG247" s="20"/>
      <c r="AH247" s="20"/>
    </row>
    <row r="248">
      <c r="AC248" s="20"/>
      <c r="AD248" s="20"/>
      <c r="AE248" s="20"/>
      <c r="AF248" s="20"/>
      <c r="AG248" s="20"/>
      <c r="AH248" s="20"/>
    </row>
    <row r="249">
      <c r="AC249" s="20"/>
      <c r="AD249" s="20"/>
      <c r="AE249" s="20"/>
      <c r="AF249" s="20"/>
      <c r="AG249" s="20"/>
      <c r="AH249" s="20"/>
    </row>
    <row r="250">
      <c r="AC250" s="20"/>
      <c r="AD250" s="20"/>
      <c r="AE250" s="20"/>
      <c r="AF250" s="20"/>
      <c r="AG250" s="20"/>
      <c r="AH250" s="20"/>
    </row>
    <row r="251">
      <c r="AC251" s="20"/>
      <c r="AD251" s="20"/>
      <c r="AE251" s="20"/>
      <c r="AF251" s="20"/>
      <c r="AG251" s="20"/>
      <c r="AH251" s="20"/>
    </row>
    <row r="252">
      <c r="AC252" s="20"/>
      <c r="AD252" s="20"/>
      <c r="AE252" s="20"/>
      <c r="AF252" s="20"/>
      <c r="AG252" s="20"/>
      <c r="AH252" s="20"/>
    </row>
    <row r="253">
      <c r="AC253" s="20"/>
      <c r="AD253" s="20"/>
      <c r="AE253" s="20"/>
      <c r="AF253" s="20"/>
      <c r="AG253" s="20"/>
      <c r="AH253" s="20"/>
    </row>
    <row r="254">
      <c r="AC254" s="20"/>
      <c r="AD254" s="20"/>
      <c r="AE254" s="20"/>
      <c r="AF254" s="20"/>
      <c r="AG254" s="20"/>
      <c r="AH254" s="20"/>
    </row>
    <row r="255">
      <c r="AC255" s="20"/>
      <c r="AD255" s="20"/>
      <c r="AE255" s="20"/>
      <c r="AF255" s="20"/>
      <c r="AG255" s="20"/>
      <c r="AH255" s="20"/>
    </row>
    <row r="256">
      <c r="AC256" s="20"/>
      <c r="AD256" s="20"/>
      <c r="AE256" s="20"/>
      <c r="AF256" s="20"/>
      <c r="AG256" s="20"/>
      <c r="AH256" s="20"/>
    </row>
    <row r="257">
      <c r="AC257" s="20"/>
      <c r="AD257" s="20"/>
      <c r="AE257" s="20"/>
      <c r="AF257" s="20"/>
      <c r="AG257" s="20"/>
      <c r="AH257" s="20"/>
    </row>
    <row r="258">
      <c r="AC258" s="20"/>
      <c r="AD258" s="20"/>
      <c r="AE258" s="20"/>
      <c r="AF258" s="20"/>
      <c r="AG258" s="20"/>
      <c r="AH258" s="20"/>
    </row>
    <row r="259">
      <c r="AC259" s="20"/>
      <c r="AD259" s="20"/>
      <c r="AE259" s="20"/>
      <c r="AF259" s="20"/>
      <c r="AG259" s="20"/>
      <c r="AH259" s="20"/>
    </row>
    <row r="260">
      <c r="AC260" s="20"/>
      <c r="AD260" s="20"/>
      <c r="AE260" s="20"/>
      <c r="AF260" s="20"/>
      <c r="AG260" s="20"/>
      <c r="AH260" s="20"/>
    </row>
    <row r="261">
      <c r="AC261" s="20"/>
      <c r="AD261" s="20"/>
      <c r="AE261" s="20"/>
      <c r="AF261" s="20"/>
      <c r="AG261" s="20"/>
      <c r="AH261" s="20"/>
    </row>
    <row r="262">
      <c r="AC262" s="20"/>
      <c r="AD262" s="20"/>
      <c r="AE262" s="20"/>
      <c r="AF262" s="20"/>
      <c r="AG262" s="20"/>
      <c r="AH262" s="20"/>
    </row>
    <row r="263">
      <c r="AC263" s="20"/>
      <c r="AD263" s="20"/>
      <c r="AE263" s="20"/>
      <c r="AF263" s="20"/>
      <c r="AG263" s="20"/>
      <c r="AH263" s="20"/>
    </row>
    <row r="264">
      <c r="AC264" s="20"/>
      <c r="AD264" s="20"/>
      <c r="AE264" s="20"/>
      <c r="AF264" s="20"/>
      <c r="AG264" s="20"/>
      <c r="AH264" s="20"/>
    </row>
    <row r="265">
      <c r="AC265" s="20"/>
      <c r="AD265" s="20"/>
      <c r="AE265" s="20"/>
      <c r="AF265" s="20"/>
      <c r="AG265" s="20"/>
      <c r="AH265" s="20"/>
    </row>
    <row r="266">
      <c r="AC266" s="20"/>
      <c r="AD266" s="20"/>
      <c r="AE266" s="20"/>
      <c r="AF266" s="20"/>
      <c r="AG266" s="20"/>
      <c r="AH266" s="20"/>
    </row>
    <row r="267">
      <c r="AC267" s="20"/>
      <c r="AD267" s="20"/>
      <c r="AE267" s="20"/>
      <c r="AF267" s="20"/>
      <c r="AG267" s="20"/>
      <c r="AH267" s="20"/>
    </row>
    <row r="268">
      <c r="AC268" s="20"/>
      <c r="AD268" s="20"/>
      <c r="AE268" s="20"/>
      <c r="AF268" s="20"/>
      <c r="AG268" s="20"/>
      <c r="AH268" s="20"/>
    </row>
    <row r="269">
      <c r="AC269" s="20"/>
      <c r="AD269" s="20"/>
      <c r="AE269" s="20"/>
      <c r="AF269" s="20"/>
      <c r="AG269" s="20"/>
      <c r="AH269" s="20"/>
    </row>
    <row r="270">
      <c r="AC270" s="20"/>
      <c r="AD270" s="20"/>
      <c r="AE270" s="20"/>
      <c r="AF270" s="20"/>
      <c r="AG270" s="20"/>
      <c r="AH270" s="20"/>
    </row>
    <row r="271">
      <c r="AC271" s="20"/>
      <c r="AD271" s="20"/>
      <c r="AE271" s="20"/>
      <c r="AF271" s="20"/>
      <c r="AG271" s="20"/>
      <c r="AH271" s="20"/>
    </row>
    <row r="272">
      <c r="AC272" s="20"/>
      <c r="AD272" s="20"/>
      <c r="AE272" s="20"/>
      <c r="AF272" s="20"/>
      <c r="AG272" s="20"/>
      <c r="AH272" s="20"/>
    </row>
    <row r="273">
      <c r="AC273" s="20"/>
      <c r="AD273" s="20"/>
      <c r="AE273" s="20"/>
      <c r="AF273" s="20"/>
      <c r="AG273" s="20"/>
      <c r="AH273" s="20"/>
    </row>
    <row r="274">
      <c r="AC274" s="20"/>
      <c r="AD274" s="20"/>
      <c r="AE274" s="20"/>
      <c r="AF274" s="20"/>
      <c r="AG274" s="20"/>
      <c r="AH274" s="20"/>
    </row>
    <row r="275">
      <c r="AC275" s="20"/>
      <c r="AD275" s="20"/>
      <c r="AE275" s="20"/>
      <c r="AF275" s="20"/>
      <c r="AG275" s="20"/>
      <c r="AH275" s="20"/>
    </row>
    <row r="276">
      <c r="AC276" s="20"/>
      <c r="AD276" s="20"/>
      <c r="AE276" s="20"/>
      <c r="AF276" s="20"/>
      <c r="AG276" s="20"/>
      <c r="AH276" s="20"/>
    </row>
    <row r="277">
      <c r="AC277" s="20"/>
      <c r="AD277" s="20"/>
      <c r="AE277" s="20"/>
      <c r="AF277" s="20"/>
      <c r="AG277" s="20"/>
      <c r="AH277" s="20"/>
    </row>
    <row r="278">
      <c r="AC278" s="20"/>
      <c r="AD278" s="20"/>
      <c r="AE278" s="20"/>
      <c r="AF278" s="20"/>
      <c r="AG278" s="20"/>
      <c r="AH278" s="20"/>
    </row>
    <row r="279">
      <c r="AC279" s="20"/>
      <c r="AD279" s="20"/>
      <c r="AE279" s="20"/>
      <c r="AF279" s="20"/>
      <c r="AG279" s="20"/>
      <c r="AH279" s="20"/>
    </row>
    <row r="280">
      <c r="AC280" s="20"/>
      <c r="AD280" s="20"/>
      <c r="AE280" s="20"/>
      <c r="AF280" s="20"/>
      <c r="AG280" s="20"/>
      <c r="AH280" s="20"/>
    </row>
    <row r="281">
      <c r="AC281" s="20"/>
      <c r="AD281" s="20"/>
      <c r="AE281" s="20"/>
      <c r="AF281" s="20"/>
      <c r="AG281" s="20"/>
      <c r="AH281" s="20"/>
    </row>
    <row r="282">
      <c r="AC282" s="20"/>
      <c r="AD282" s="20"/>
      <c r="AE282" s="20"/>
      <c r="AF282" s="20"/>
      <c r="AG282" s="20"/>
      <c r="AH282" s="20"/>
    </row>
    <row r="283">
      <c r="AC283" s="20"/>
      <c r="AD283" s="20"/>
      <c r="AE283" s="20"/>
      <c r="AF283" s="20"/>
      <c r="AG283" s="20"/>
      <c r="AH283" s="20"/>
    </row>
    <row r="284">
      <c r="AC284" s="20"/>
      <c r="AD284" s="20"/>
      <c r="AE284" s="20"/>
      <c r="AF284" s="20"/>
      <c r="AG284" s="20"/>
      <c r="AH284" s="20"/>
    </row>
    <row r="285">
      <c r="AC285" s="20"/>
      <c r="AD285" s="20"/>
      <c r="AE285" s="20"/>
      <c r="AF285" s="20"/>
      <c r="AG285" s="20"/>
      <c r="AH285" s="20"/>
    </row>
    <row r="286">
      <c r="AC286" s="20"/>
      <c r="AD286" s="20"/>
      <c r="AE286" s="20"/>
      <c r="AF286" s="20"/>
      <c r="AG286" s="20"/>
      <c r="AH286" s="20"/>
    </row>
    <row r="287">
      <c r="AC287" s="20"/>
      <c r="AD287" s="20"/>
      <c r="AE287" s="20"/>
      <c r="AF287" s="20"/>
      <c r="AG287" s="20"/>
      <c r="AH287" s="20"/>
    </row>
    <row r="288">
      <c r="AC288" s="20"/>
      <c r="AD288" s="20"/>
      <c r="AE288" s="20"/>
      <c r="AF288" s="20"/>
      <c r="AG288" s="20"/>
      <c r="AH288" s="20"/>
    </row>
    <row r="289">
      <c r="AC289" s="20"/>
      <c r="AD289" s="20"/>
      <c r="AE289" s="20"/>
      <c r="AF289" s="20"/>
      <c r="AG289" s="20"/>
      <c r="AH289" s="20"/>
    </row>
    <row r="290">
      <c r="AC290" s="20"/>
      <c r="AD290" s="20"/>
      <c r="AE290" s="20"/>
      <c r="AF290" s="20"/>
      <c r="AG290" s="20"/>
      <c r="AH290" s="20"/>
    </row>
    <row r="291">
      <c r="AC291" s="20"/>
      <c r="AD291" s="20"/>
      <c r="AE291" s="20"/>
      <c r="AF291" s="20"/>
      <c r="AG291" s="20"/>
      <c r="AH291" s="20"/>
    </row>
    <row r="292">
      <c r="AC292" s="20"/>
      <c r="AD292" s="20"/>
      <c r="AE292" s="20"/>
      <c r="AF292" s="20"/>
      <c r="AG292" s="20"/>
      <c r="AH292" s="20"/>
    </row>
    <row r="293">
      <c r="AC293" s="20"/>
      <c r="AD293" s="20"/>
      <c r="AE293" s="20"/>
      <c r="AF293" s="20"/>
      <c r="AG293" s="20"/>
      <c r="AH293" s="20"/>
    </row>
    <row r="294">
      <c r="AC294" s="20"/>
      <c r="AD294" s="20"/>
      <c r="AE294" s="20"/>
      <c r="AF294" s="20"/>
      <c r="AG294" s="20"/>
      <c r="AH294" s="20"/>
    </row>
    <row r="295">
      <c r="AC295" s="20"/>
      <c r="AD295" s="20"/>
      <c r="AE295" s="20"/>
      <c r="AF295" s="20"/>
      <c r="AG295" s="20"/>
      <c r="AH295" s="20"/>
    </row>
    <row r="296">
      <c r="AC296" s="20"/>
      <c r="AD296" s="20"/>
      <c r="AE296" s="20"/>
      <c r="AF296" s="20"/>
      <c r="AG296" s="20"/>
      <c r="AH296" s="20"/>
    </row>
    <row r="297">
      <c r="AC297" s="20"/>
      <c r="AD297" s="20"/>
      <c r="AE297" s="20"/>
      <c r="AF297" s="20"/>
      <c r="AG297" s="20"/>
      <c r="AH297" s="20"/>
    </row>
    <row r="298">
      <c r="AC298" s="20"/>
      <c r="AD298" s="20"/>
      <c r="AE298" s="20"/>
      <c r="AF298" s="20"/>
      <c r="AG298" s="20"/>
      <c r="AH298" s="20"/>
    </row>
    <row r="299">
      <c r="AC299" s="20"/>
      <c r="AD299" s="20"/>
      <c r="AE299" s="20"/>
      <c r="AF299" s="20"/>
      <c r="AG299" s="20"/>
      <c r="AH299" s="20"/>
    </row>
    <row r="300">
      <c r="AC300" s="20"/>
      <c r="AD300" s="20"/>
      <c r="AE300" s="20"/>
      <c r="AF300" s="20"/>
      <c r="AG300" s="20"/>
      <c r="AH300" s="20"/>
    </row>
    <row r="301">
      <c r="AC301" s="20"/>
      <c r="AD301" s="20"/>
      <c r="AE301" s="20"/>
      <c r="AF301" s="20"/>
      <c r="AG301" s="20"/>
      <c r="AH301" s="20"/>
    </row>
    <row r="302">
      <c r="AC302" s="20"/>
      <c r="AD302" s="20"/>
      <c r="AE302" s="20"/>
      <c r="AF302" s="20"/>
      <c r="AG302" s="20"/>
      <c r="AH302" s="20"/>
    </row>
    <row r="303">
      <c r="AC303" s="20"/>
      <c r="AD303" s="20"/>
      <c r="AE303" s="20"/>
      <c r="AF303" s="20"/>
      <c r="AG303" s="20"/>
      <c r="AH303" s="20"/>
    </row>
    <row r="304">
      <c r="AC304" s="20"/>
      <c r="AD304" s="20"/>
      <c r="AE304" s="20"/>
      <c r="AF304" s="20"/>
      <c r="AG304" s="20"/>
      <c r="AH304" s="20"/>
    </row>
    <row r="305">
      <c r="AC305" s="20"/>
      <c r="AD305" s="20"/>
      <c r="AE305" s="20"/>
      <c r="AF305" s="20"/>
      <c r="AG305" s="20"/>
      <c r="AH305" s="20"/>
    </row>
    <row r="306">
      <c r="AC306" s="20"/>
      <c r="AD306" s="20"/>
      <c r="AE306" s="20"/>
      <c r="AF306" s="20"/>
      <c r="AG306" s="20"/>
      <c r="AH306" s="20"/>
    </row>
    <row r="307">
      <c r="AC307" s="20"/>
      <c r="AD307" s="20"/>
      <c r="AE307" s="20"/>
      <c r="AF307" s="20"/>
      <c r="AG307" s="20"/>
      <c r="AH307" s="20"/>
    </row>
    <row r="308">
      <c r="AC308" s="20"/>
      <c r="AD308" s="20"/>
      <c r="AE308" s="20"/>
      <c r="AF308" s="20"/>
      <c r="AG308" s="20"/>
      <c r="AH308" s="20"/>
    </row>
    <row r="309">
      <c r="AC309" s="20"/>
      <c r="AD309" s="20"/>
      <c r="AE309" s="20"/>
      <c r="AF309" s="20"/>
      <c r="AG309" s="20"/>
      <c r="AH309" s="20"/>
    </row>
    <row r="310">
      <c r="AC310" s="20"/>
      <c r="AD310" s="20"/>
      <c r="AE310" s="20"/>
      <c r="AF310" s="20"/>
      <c r="AG310" s="20"/>
      <c r="AH310" s="20"/>
    </row>
    <row r="311">
      <c r="AC311" s="20"/>
      <c r="AD311" s="20"/>
      <c r="AE311" s="20"/>
      <c r="AF311" s="20"/>
      <c r="AG311" s="20"/>
      <c r="AH311" s="20"/>
    </row>
    <row r="312">
      <c r="AC312" s="20"/>
      <c r="AD312" s="20"/>
      <c r="AE312" s="20"/>
      <c r="AF312" s="20"/>
      <c r="AG312" s="20"/>
      <c r="AH312" s="20"/>
    </row>
    <row r="313">
      <c r="AC313" s="20"/>
      <c r="AD313" s="20"/>
      <c r="AE313" s="20"/>
      <c r="AF313" s="20"/>
      <c r="AG313" s="20"/>
      <c r="AH313" s="20"/>
    </row>
    <row r="314">
      <c r="AC314" s="20"/>
      <c r="AD314" s="20"/>
      <c r="AE314" s="20"/>
      <c r="AF314" s="20"/>
      <c r="AG314" s="20"/>
      <c r="AH314" s="20"/>
    </row>
    <row r="315">
      <c r="AC315" s="20"/>
      <c r="AD315" s="20"/>
      <c r="AE315" s="20"/>
      <c r="AF315" s="20"/>
      <c r="AG315" s="20"/>
      <c r="AH315" s="20"/>
    </row>
    <row r="316">
      <c r="AC316" s="20"/>
      <c r="AD316" s="20"/>
      <c r="AE316" s="20"/>
      <c r="AF316" s="20"/>
      <c r="AG316" s="20"/>
      <c r="AH316" s="20"/>
    </row>
    <row r="317">
      <c r="AC317" s="20"/>
      <c r="AD317" s="20"/>
      <c r="AE317" s="20"/>
      <c r="AF317" s="20"/>
      <c r="AG317" s="20"/>
      <c r="AH317" s="20"/>
    </row>
    <row r="318">
      <c r="AC318" s="20"/>
      <c r="AD318" s="20"/>
      <c r="AE318" s="20"/>
      <c r="AF318" s="20"/>
      <c r="AG318" s="20"/>
      <c r="AH318" s="20"/>
    </row>
    <row r="319">
      <c r="AC319" s="20"/>
      <c r="AD319" s="20"/>
      <c r="AE319" s="20"/>
      <c r="AF319" s="20"/>
      <c r="AG319" s="20"/>
      <c r="AH319" s="20"/>
    </row>
    <row r="320">
      <c r="AC320" s="20"/>
      <c r="AD320" s="20"/>
      <c r="AE320" s="20"/>
      <c r="AF320" s="20"/>
      <c r="AG320" s="20"/>
      <c r="AH320" s="20"/>
    </row>
    <row r="321">
      <c r="AC321" s="20"/>
      <c r="AD321" s="20"/>
      <c r="AE321" s="20"/>
      <c r="AF321" s="20"/>
      <c r="AG321" s="20"/>
      <c r="AH321" s="20"/>
    </row>
    <row r="322">
      <c r="AC322" s="20"/>
      <c r="AD322" s="20"/>
      <c r="AE322" s="20"/>
      <c r="AF322" s="20"/>
      <c r="AG322" s="20"/>
      <c r="AH322" s="20"/>
    </row>
    <row r="323">
      <c r="AC323" s="20"/>
      <c r="AD323" s="20"/>
      <c r="AE323" s="20"/>
      <c r="AF323" s="20"/>
      <c r="AG323" s="20"/>
      <c r="AH323" s="20"/>
    </row>
    <row r="324">
      <c r="AC324" s="20"/>
      <c r="AD324" s="20"/>
      <c r="AE324" s="20"/>
      <c r="AF324" s="20"/>
      <c r="AG324" s="20"/>
      <c r="AH324" s="20"/>
    </row>
    <row r="325">
      <c r="AC325" s="20"/>
      <c r="AD325" s="20"/>
      <c r="AE325" s="20"/>
      <c r="AF325" s="20"/>
      <c r="AG325" s="20"/>
      <c r="AH325" s="20"/>
    </row>
    <row r="326">
      <c r="AC326" s="20"/>
      <c r="AD326" s="20"/>
      <c r="AE326" s="20"/>
      <c r="AF326" s="20"/>
      <c r="AG326" s="20"/>
      <c r="AH326" s="20"/>
    </row>
    <row r="327">
      <c r="AC327" s="20"/>
      <c r="AD327" s="20"/>
      <c r="AE327" s="20"/>
      <c r="AF327" s="20"/>
      <c r="AG327" s="20"/>
      <c r="AH327" s="20"/>
    </row>
    <row r="328">
      <c r="AC328" s="20"/>
      <c r="AD328" s="20"/>
      <c r="AE328" s="20"/>
      <c r="AF328" s="20"/>
      <c r="AG328" s="20"/>
      <c r="AH328" s="20"/>
    </row>
    <row r="329">
      <c r="AC329" s="20"/>
      <c r="AD329" s="20"/>
      <c r="AE329" s="20"/>
      <c r="AF329" s="20"/>
      <c r="AG329" s="20"/>
      <c r="AH329" s="20"/>
    </row>
    <row r="330">
      <c r="AC330" s="20"/>
      <c r="AD330" s="20"/>
      <c r="AE330" s="20"/>
      <c r="AF330" s="20"/>
      <c r="AG330" s="20"/>
      <c r="AH330" s="20"/>
    </row>
    <row r="331">
      <c r="AC331" s="20"/>
      <c r="AD331" s="20"/>
      <c r="AE331" s="20"/>
      <c r="AF331" s="20"/>
      <c r="AG331" s="20"/>
      <c r="AH331" s="20"/>
    </row>
    <row r="332">
      <c r="AC332" s="20"/>
      <c r="AD332" s="20"/>
      <c r="AE332" s="20"/>
      <c r="AF332" s="20"/>
      <c r="AG332" s="20"/>
      <c r="AH332" s="20"/>
    </row>
    <row r="333">
      <c r="AC333" s="20"/>
      <c r="AD333" s="20"/>
      <c r="AE333" s="20"/>
      <c r="AF333" s="20"/>
      <c r="AG333" s="20"/>
      <c r="AH333" s="20"/>
    </row>
    <row r="334">
      <c r="AC334" s="20"/>
      <c r="AD334" s="20"/>
      <c r="AE334" s="20"/>
      <c r="AF334" s="20"/>
      <c r="AG334" s="20"/>
      <c r="AH334" s="20"/>
    </row>
    <row r="335">
      <c r="AC335" s="20"/>
      <c r="AD335" s="20"/>
      <c r="AE335" s="20"/>
      <c r="AF335" s="20"/>
      <c r="AG335" s="20"/>
      <c r="AH335" s="20"/>
    </row>
    <row r="336">
      <c r="AC336" s="20"/>
      <c r="AD336" s="20"/>
      <c r="AE336" s="20"/>
      <c r="AF336" s="20"/>
      <c r="AG336" s="20"/>
      <c r="AH336" s="20"/>
    </row>
    <row r="337">
      <c r="AC337" s="20"/>
      <c r="AD337" s="20"/>
      <c r="AE337" s="20"/>
      <c r="AF337" s="20"/>
      <c r="AG337" s="20"/>
      <c r="AH337" s="20"/>
    </row>
    <row r="338">
      <c r="AC338" s="20"/>
      <c r="AD338" s="20"/>
      <c r="AE338" s="20"/>
      <c r="AF338" s="20"/>
      <c r="AG338" s="20"/>
      <c r="AH338" s="20"/>
    </row>
    <row r="339">
      <c r="AC339" s="20"/>
      <c r="AD339" s="20"/>
      <c r="AE339" s="20"/>
      <c r="AF339" s="20"/>
      <c r="AG339" s="20"/>
      <c r="AH339" s="20"/>
    </row>
    <row r="340">
      <c r="AC340" s="20"/>
      <c r="AD340" s="20"/>
      <c r="AE340" s="20"/>
      <c r="AF340" s="20"/>
      <c r="AG340" s="20"/>
      <c r="AH340" s="20"/>
    </row>
    <row r="341">
      <c r="AC341" s="20"/>
      <c r="AD341" s="20"/>
      <c r="AE341" s="20"/>
      <c r="AF341" s="20"/>
      <c r="AG341" s="20"/>
      <c r="AH341" s="20"/>
    </row>
    <row r="342">
      <c r="AC342" s="20"/>
      <c r="AD342" s="20"/>
      <c r="AE342" s="20"/>
      <c r="AF342" s="20"/>
      <c r="AG342" s="20"/>
      <c r="AH342" s="20"/>
    </row>
    <row r="343">
      <c r="AC343" s="20"/>
      <c r="AD343" s="20"/>
      <c r="AE343" s="20"/>
      <c r="AF343" s="20"/>
      <c r="AG343" s="20"/>
      <c r="AH343" s="20"/>
    </row>
    <row r="344">
      <c r="AC344" s="20"/>
      <c r="AD344" s="20"/>
      <c r="AE344" s="20"/>
      <c r="AF344" s="20"/>
      <c r="AG344" s="20"/>
      <c r="AH344" s="20"/>
    </row>
    <row r="345">
      <c r="AC345" s="20"/>
      <c r="AD345" s="20"/>
      <c r="AE345" s="20"/>
      <c r="AF345" s="20"/>
      <c r="AG345" s="20"/>
      <c r="AH345" s="20"/>
    </row>
    <row r="346">
      <c r="AC346" s="20"/>
      <c r="AD346" s="20"/>
      <c r="AE346" s="20"/>
      <c r="AF346" s="20"/>
      <c r="AG346" s="20"/>
      <c r="AH346" s="20"/>
    </row>
    <row r="347">
      <c r="AC347" s="20"/>
      <c r="AD347" s="20"/>
      <c r="AE347" s="20"/>
      <c r="AF347" s="20"/>
      <c r="AG347" s="20"/>
      <c r="AH347" s="20"/>
    </row>
    <row r="348">
      <c r="AC348" s="20"/>
      <c r="AD348" s="20"/>
      <c r="AE348" s="20"/>
      <c r="AF348" s="20"/>
      <c r="AG348" s="20"/>
      <c r="AH348" s="20"/>
    </row>
    <row r="349">
      <c r="AC349" s="20"/>
      <c r="AD349" s="20"/>
      <c r="AE349" s="20"/>
      <c r="AF349" s="20"/>
      <c r="AG349" s="20"/>
      <c r="AH349" s="20"/>
    </row>
    <row r="350">
      <c r="AC350" s="20"/>
      <c r="AD350" s="20"/>
      <c r="AE350" s="20"/>
      <c r="AF350" s="20"/>
      <c r="AG350" s="20"/>
      <c r="AH350" s="20"/>
    </row>
    <row r="351">
      <c r="AC351" s="20"/>
      <c r="AD351" s="20"/>
      <c r="AE351" s="20"/>
      <c r="AF351" s="20"/>
      <c r="AG351" s="20"/>
      <c r="AH351" s="20"/>
    </row>
    <row r="352">
      <c r="AC352" s="20"/>
      <c r="AD352" s="20"/>
      <c r="AE352" s="20"/>
      <c r="AF352" s="20"/>
      <c r="AG352" s="20"/>
      <c r="AH352" s="20"/>
    </row>
    <row r="353">
      <c r="AC353" s="20"/>
      <c r="AD353" s="20"/>
      <c r="AE353" s="20"/>
      <c r="AF353" s="20"/>
      <c r="AG353" s="20"/>
      <c r="AH353" s="20"/>
    </row>
    <row r="354">
      <c r="AC354" s="20"/>
      <c r="AD354" s="20"/>
      <c r="AE354" s="20"/>
      <c r="AF354" s="20"/>
      <c r="AG354" s="20"/>
      <c r="AH354" s="20"/>
    </row>
    <row r="355">
      <c r="AC355" s="20"/>
      <c r="AD355" s="20"/>
      <c r="AE355" s="20"/>
      <c r="AF355" s="20"/>
      <c r="AG355" s="20"/>
      <c r="AH355" s="20"/>
    </row>
    <row r="356">
      <c r="AC356" s="20"/>
      <c r="AD356" s="20"/>
      <c r="AE356" s="20"/>
      <c r="AF356" s="20"/>
      <c r="AG356" s="20"/>
      <c r="AH356" s="20"/>
    </row>
    <row r="357">
      <c r="AC357" s="20"/>
      <c r="AD357" s="20"/>
      <c r="AE357" s="20"/>
      <c r="AF357" s="20"/>
      <c r="AG357" s="20"/>
      <c r="AH357" s="20"/>
    </row>
    <row r="358">
      <c r="AC358" s="20"/>
      <c r="AD358" s="20"/>
      <c r="AE358" s="20"/>
      <c r="AF358" s="20"/>
      <c r="AG358" s="20"/>
      <c r="AH358" s="20"/>
    </row>
    <row r="359">
      <c r="AC359" s="20"/>
      <c r="AD359" s="20"/>
      <c r="AE359" s="20"/>
      <c r="AF359" s="20"/>
      <c r="AG359" s="20"/>
      <c r="AH359" s="20"/>
    </row>
    <row r="360">
      <c r="AC360" s="20"/>
      <c r="AD360" s="20"/>
      <c r="AE360" s="20"/>
      <c r="AF360" s="20"/>
      <c r="AG360" s="20"/>
      <c r="AH360" s="20"/>
    </row>
    <row r="361">
      <c r="AC361" s="20"/>
      <c r="AD361" s="20"/>
      <c r="AE361" s="20"/>
      <c r="AF361" s="20"/>
      <c r="AG361" s="20"/>
      <c r="AH361" s="20"/>
    </row>
    <row r="362">
      <c r="AC362" s="20"/>
      <c r="AD362" s="20"/>
      <c r="AE362" s="20"/>
      <c r="AF362" s="20"/>
      <c r="AG362" s="20"/>
      <c r="AH362" s="20"/>
    </row>
    <row r="363">
      <c r="AC363" s="20"/>
      <c r="AD363" s="20"/>
      <c r="AE363" s="20"/>
      <c r="AF363" s="20"/>
      <c r="AG363" s="20"/>
      <c r="AH363" s="20"/>
    </row>
    <row r="364">
      <c r="AC364" s="20"/>
      <c r="AD364" s="20"/>
      <c r="AE364" s="20"/>
      <c r="AF364" s="20"/>
      <c r="AG364" s="20"/>
      <c r="AH364" s="20"/>
    </row>
    <row r="365">
      <c r="AC365" s="20"/>
      <c r="AD365" s="20"/>
      <c r="AE365" s="20"/>
      <c r="AF365" s="20"/>
      <c r="AG365" s="20"/>
      <c r="AH365" s="20"/>
    </row>
    <row r="366">
      <c r="AC366" s="20"/>
      <c r="AD366" s="20"/>
      <c r="AE366" s="20"/>
      <c r="AF366" s="20"/>
      <c r="AG366" s="20"/>
      <c r="AH366" s="20"/>
    </row>
    <row r="367">
      <c r="AC367" s="20"/>
      <c r="AD367" s="20"/>
      <c r="AE367" s="20"/>
      <c r="AF367" s="20"/>
      <c r="AG367" s="20"/>
      <c r="AH367" s="20"/>
    </row>
    <row r="368">
      <c r="AC368" s="20"/>
      <c r="AD368" s="20"/>
      <c r="AE368" s="20"/>
      <c r="AF368" s="20"/>
      <c r="AG368" s="20"/>
      <c r="AH368" s="20"/>
    </row>
    <row r="369">
      <c r="AC369" s="20"/>
      <c r="AD369" s="20"/>
      <c r="AE369" s="20"/>
      <c r="AF369" s="20"/>
      <c r="AG369" s="20"/>
      <c r="AH369" s="20"/>
    </row>
    <row r="370">
      <c r="AC370" s="20"/>
      <c r="AD370" s="20"/>
      <c r="AE370" s="20"/>
      <c r="AF370" s="20"/>
      <c r="AG370" s="20"/>
      <c r="AH370" s="20"/>
    </row>
    <row r="371">
      <c r="AC371" s="20"/>
      <c r="AD371" s="20"/>
      <c r="AE371" s="20"/>
      <c r="AF371" s="20"/>
      <c r="AG371" s="20"/>
      <c r="AH371" s="20"/>
    </row>
    <row r="372">
      <c r="AC372" s="20"/>
      <c r="AD372" s="20"/>
      <c r="AE372" s="20"/>
      <c r="AF372" s="20"/>
      <c r="AG372" s="20"/>
      <c r="AH372" s="20"/>
    </row>
    <row r="373">
      <c r="AC373" s="20"/>
      <c r="AD373" s="20"/>
      <c r="AE373" s="20"/>
      <c r="AF373" s="20"/>
      <c r="AG373" s="20"/>
      <c r="AH373" s="20"/>
    </row>
    <row r="374">
      <c r="AC374" s="20"/>
      <c r="AD374" s="20"/>
      <c r="AE374" s="20"/>
      <c r="AF374" s="20"/>
      <c r="AG374" s="20"/>
      <c r="AH374" s="20"/>
    </row>
    <row r="375">
      <c r="AC375" s="20"/>
      <c r="AD375" s="20"/>
      <c r="AE375" s="20"/>
      <c r="AF375" s="20"/>
      <c r="AG375" s="20"/>
      <c r="AH375" s="20"/>
    </row>
    <row r="376">
      <c r="AC376" s="20"/>
      <c r="AD376" s="20"/>
      <c r="AE376" s="20"/>
      <c r="AF376" s="20"/>
      <c r="AG376" s="20"/>
      <c r="AH376" s="20"/>
    </row>
    <row r="377">
      <c r="AC377" s="20"/>
      <c r="AD377" s="20"/>
      <c r="AE377" s="20"/>
      <c r="AF377" s="20"/>
      <c r="AG377" s="20"/>
      <c r="AH377" s="20"/>
    </row>
    <row r="378">
      <c r="AC378" s="20"/>
      <c r="AD378" s="20"/>
      <c r="AE378" s="20"/>
      <c r="AF378" s="20"/>
      <c r="AG378" s="20"/>
      <c r="AH378" s="20"/>
    </row>
    <row r="379">
      <c r="AC379" s="20"/>
      <c r="AD379" s="20"/>
      <c r="AE379" s="20"/>
      <c r="AF379" s="20"/>
      <c r="AG379" s="20"/>
      <c r="AH379" s="20"/>
    </row>
    <row r="380">
      <c r="AC380" s="20"/>
      <c r="AD380" s="20"/>
      <c r="AE380" s="20"/>
      <c r="AF380" s="20"/>
      <c r="AG380" s="20"/>
      <c r="AH380" s="20"/>
    </row>
    <row r="381">
      <c r="AC381" s="20"/>
      <c r="AD381" s="20"/>
      <c r="AE381" s="20"/>
      <c r="AF381" s="20"/>
      <c r="AG381" s="20"/>
      <c r="AH381" s="20"/>
    </row>
    <row r="382">
      <c r="AC382" s="20"/>
      <c r="AD382" s="20"/>
      <c r="AE382" s="20"/>
      <c r="AF382" s="20"/>
      <c r="AG382" s="20"/>
      <c r="AH382" s="20"/>
    </row>
    <row r="383">
      <c r="AC383" s="20"/>
      <c r="AD383" s="20"/>
      <c r="AE383" s="20"/>
      <c r="AF383" s="20"/>
      <c r="AG383" s="20"/>
      <c r="AH383" s="20"/>
    </row>
    <row r="384">
      <c r="AC384" s="20"/>
      <c r="AD384" s="20"/>
      <c r="AE384" s="20"/>
      <c r="AF384" s="20"/>
      <c r="AG384" s="20"/>
      <c r="AH384" s="20"/>
    </row>
    <row r="385">
      <c r="AC385" s="20"/>
      <c r="AD385" s="20"/>
      <c r="AE385" s="20"/>
      <c r="AF385" s="20"/>
      <c r="AG385" s="20"/>
      <c r="AH385" s="20"/>
    </row>
    <row r="386">
      <c r="AC386" s="20"/>
      <c r="AD386" s="20"/>
      <c r="AE386" s="20"/>
      <c r="AF386" s="20"/>
      <c r="AG386" s="20"/>
      <c r="AH386" s="20"/>
    </row>
    <row r="387">
      <c r="AC387" s="20"/>
      <c r="AD387" s="20"/>
      <c r="AE387" s="20"/>
      <c r="AF387" s="20"/>
      <c r="AG387" s="20"/>
      <c r="AH387" s="20"/>
    </row>
    <row r="388">
      <c r="AC388" s="20"/>
      <c r="AD388" s="20"/>
      <c r="AE388" s="20"/>
      <c r="AF388" s="20"/>
      <c r="AG388" s="20"/>
      <c r="AH388" s="20"/>
    </row>
    <row r="389">
      <c r="AC389" s="20"/>
      <c r="AD389" s="20"/>
      <c r="AE389" s="20"/>
      <c r="AF389" s="20"/>
      <c r="AG389" s="20"/>
      <c r="AH389" s="20"/>
    </row>
    <row r="390">
      <c r="AC390" s="20"/>
      <c r="AD390" s="20"/>
      <c r="AE390" s="20"/>
      <c r="AF390" s="20"/>
      <c r="AG390" s="20"/>
      <c r="AH390" s="20"/>
    </row>
    <row r="391">
      <c r="AC391" s="20"/>
      <c r="AD391" s="20"/>
      <c r="AE391" s="20"/>
      <c r="AF391" s="20"/>
      <c r="AG391" s="20"/>
      <c r="AH391" s="20"/>
    </row>
    <row r="392">
      <c r="AC392" s="20"/>
      <c r="AD392" s="20"/>
      <c r="AE392" s="20"/>
      <c r="AF392" s="20"/>
      <c r="AG392" s="20"/>
      <c r="AH392" s="20"/>
    </row>
    <row r="393">
      <c r="AC393" s="20"/>
      <c r="AD393" s="20"/>
      <c r="AE393" s="20"/>
      <c r="AF393" s="20"/>
      <c r="AG393" s="20"/>
      <c r="AH393" s="20"/>
    </row>
    <row r="394">
      <c r="AC394" s="20"/>
      <c r="AD394" s="20"/>
      <c r="AE394" s="20"/>
      <c r="AF394" s="20"/>
      <c r="AG394" s="20"/>
      <c r="AH394" s="20"/>
    </row>
    <row r="395">
      <c r="AC395" s="20"/>
      <c r="AD395" s="20"/>
      <c r="AE395" s="20"/>
      <c r="AF395" s="20"/>
      <c r="AG395" s="20"/>
      <c r="AH395" s="20"/>
    </row>
    <row r="396">
      <c r="AC396" s="20"/>
      <c r="AD396" s="20"/>
      <c r="AE396" s="20"/>
      <c r="AF396" s="20"/>
      <c r="AG396" s="20"/>
      <c r="AH396" s="20"/>
    </row>
    <row r="397">
      <c r="AC397" s="20"/>
      <c r="AD397" s="20"/>
      <c r="AE397" s="20"/>
      <c r="AF397" s="20"/>
      <c r="AG397" s="20"/>
      <c r="AH397" s="20"/>
    </row>
    <row r="398">
      <c r="AC398" s="20"/>
      <c r="AD398" s="20"/>
      <c r="AE398" s="20"/>
      <c r="AF398" s="20"/>
      <c r="AG398" s="20"/>
      <c r="AH398" s="20"/>
    </row>
    <row r="399">
      <c r="AC399" s="20"/>
      <c r="AD399" s="20"/>
      <c r="AE399" s="20"/>
      <c r="AF399" s="20"/>
      <c r="AG399" s="20"/>
      <c r="AH399" s="20"/>
    </row>
    <row r="400">
      <c r="AC400" s="20"/>
      <c r="AD400" s="20"/>
      <c r="AE400" s="20"/>
      <c r="AF400" s="20"/>
      <c r="AG400" s="20"/>
      <c r="AH400" s="20"/>
    </row>
    <row r="401">
      <c r="AC401" s="20"/>
      <c r="AD401" s="20"/>
      <c r="AE401" s="20"/>
      <c r="AF401" s="20"/>
      <c r="AG401" s="20"/>
      <c r="AH401" s="20"/>
    </row>
    <row r="402">
      <c r="AC402" s="20"/>
      <c r="AD402" s="20"/>
      <c r="AE402" s="20"/>
      <c r="AF402" s="20"/>
      <c r="AG402" s="20"/>
      <c r="AH402" s="20"/>
    </row>
    <row r="403">
      <c r="AC403" s="20"/>
      <c r="AD403" s="20"/>
      <c r="AE403" s="20"/>
      <c r="AF403" s="20"/>
      <c r="AG403" s="20"/>
      <c r="AH403" s="20"/>
    </row>
    <row r="404">
      <c r="AC404" s="20"/>
      <c r="AD404" s="20"/>
      <c r="AE404" s="20"/>
      <c r="AF404" s="20"/>
      <c r="AG404" s="20"/>
      <c r="AH404" s="20"/>
    </row>
    <row r="405">
      <c r="AC405" s="20"/>
      <c r="AD405" s="20"/>
      <c r="AE405" s="20"/>
      <c r="AF405" s="20"/>
      <c r="AG405" s="20"/>
      <c r="AH405" s="20"/>
    </row>
    <row r="406">
      <c r="AC406" s="20"/>
      <c r="AD406" s="20"/>
      <c r="AE406" s="20"/>
      <c r="AF406" s="20"/>
      <c r="AG406" s="20"/>
      <c r="AH406" s="20"/>
    </row>
    <row r="407">
      <c r="AC407" s="20"/>
      <c r="AD407" s="20"/>
      <c r="AE407" s="20"/>
      <c r="AF407" s="20"/>
      <c r="AG407" s="20"/>
      <c r="AH407" s="20"/>
    </row>
    <row r="408">
      <c r="AC408" s="20"/>
      <c r="AD408" s="20"/>
      <c r="AE408" s="20"/>
      <c r="AF408" s="20"/>
      <c r="AG408" s="20"/>
      <c r="AH408" s="20"/>
    </row>
    <row r="409">
      <c r="AC409" s="20"/>
      <c r="AD409" s="20"/>
      <c r="AE409" s="20"/>
      <c r="AF409" s="20"/>
      <c r="AG409" s="20"/>
      <c r="AH409" s="20"/>
    </row>
    <row r="410">
      <c r="AC410" s="20"/>
      <c r="AD410" s="20"/>
      <c r="AE410" s="20"/>
      <c r="AF410" s="20"/>
      <c r="AG410" s="20"/>
      <c r="AH410" s="20"/>
    </row>
    <row r="411">
      <c r="AC411" s="20"/>
      <c r="AD411" s="20"/>
      <c r="AE411" s="20"/>
      <c r="AF411" s="20"/>
      <c r="AG411" s="20"/>
      <c r="AH411" s="20"/>
    </row>
    <row r="412">
      <c r="AC412" s="20"/>
      <c r="AD412" s="20"/>
      <c r="AE412" s="20"/>
      <c r="AF412" s="20"/>
      <c r="AG412" s="20"/>
      <c r="AH412" s="20"/>
    </row>
    <row r="413">
      <c r="AC413" s="20"/>
      <c r="AD413" s="20"/>
      <c r="AE413" s="20"/>
      <c r="AF413" s="20"/>
      <c r="AG413" s="20"/>
      <c r="AH413" s="20"/>
    </row>
    <row r="414">
      <c r="AC414" s="20"/>
      <c r="AD414" s="20"/>
      <c r="AE414" s="20"/>
      <c r="AF414" s="20"/>
      <c r="AG414" s="20"/>
      <c r="AH414" s="20"/>
    </row>
    <row r="415">
      <c r="AC415" s="20"/>
      <c r="AD415" s="20"/>
      <c r="AE415" s="20"/>
      <c r="AF415" s="20"/>
      <c r="AG415" s="20"/>
      <c r="AH415" s="20"/>
    </row>
    <row r="416">
      <c r="AC416" s="20"/>
      <c r="AD416" s="20"/>
      <c r="AE416" s="20"/>
      <c r="AF416" s="20"/>
      <c r="AG416" s="20"/>
      <c r="AH416" s="20"/>
    </row>
    <row r="417">
      <c r="AC417" s="20"/>
      <c r="AD417" s="20"/>
      <c r="AE417" s="20"/>
      <c r="AF417" s="20"/>
      <c r="AG417" s="20"/>
      <c r="AH417" s="20"/>
    </row>
    <row r="418">
      <c r="AC418" s="20"/>
      <c r="AD418" s="20"/>
      <c r="AE418" s="20"/>
      <c r="AF418" s="20"/>
      <c r="AG418" s="20"/>
      <c r="AH418" s="20"/>
    </row>
    <row r="419">
      <c r="AC419" s="20"/>
      <c r="AD419" s="20"/>
      <c r="AE419" s="20"/>
      <c r="AF419" s="20"/>
      <c r="AG419" s="20"/>
      <c r="AH419" s="20"/>
    </row>
    <row r="420">
      <c r="AC420" s="20"/>
      <c r="AD420" s="20"/>
      <c r="AE420" s="20"/>
      <c r="AF420" s="20"/>
      <c r="AG420" s="20"/>
      <c r="AH420" s="20"/>
    </row>
    <row r="421">
      <c r="AC421" s="20"/>
      <c r="AD421" s="20"/>
      <c r="AE421" s="20"/>
      <c r="AF421" s="20"/>
      <c r="AG421" s="20"/>
      <c r="AH421" s="20"/>
    </row>
    <row r="422">
      <c r="AC422" s="20"/>
      <c r="AD422" s="20"/>
      <c r="AE422" s="20"/>
      <c r="AF422" s="20"/>
      <c r="AG422" s="20"/>
      <c r="AH422" s="20"/>
    </row>
    <row r="423">
      <c r="AC423" s="20"/>
      <c r="AD423" s="20"/>
      <c r="AE423" s="20"/>
      <c r="AF423" s="20"/>
      <c r="AG423" s="20"/>
      <c r="AH423" s="20"/>
    </row>
    <row r="424">
      <c r="AC424" s="20"/>
      <c r="AD424" s="20"/>
      <c r="AE424" s="20"/>
      <c r="AF424" s="20"/>
      <c r="AG424" s="20"/>
      <c r="AH424" s="20"/>
    </row>
    <row r="425">
      <c r="AC425" s="20"/>
      <c r="AD425" s="20"/>
      <c r="AE425" s="20"/>
      <c r="AF425" s="20"/>
      <c r="AG425" s="20"/>
      <c r="AH425" s="20"/>
    </row>
    <row r="426">
      <c r="AC426" s="20"/>
      <c r="AD426" s="20"/>
      <c r="AE426" s="20"/>
      <c r="AF426" s="20"/>
      <c r="AG426" s="20"/>
      <c r="AH426" s="20"/>
    </row>
    <row r="427">
      <c r="AC427" s="20"/>
      <c r="AD427" s="20"/>
      <c r="AE427" s="20"/>
      <c r="AF427" s="20"/>
      <c r="AG427" s="20"/>
      <c r="AH427" s="20"/>
    </row>
    <row r="428">
      <c r="AC428" s="20"/>
      <c r="AD428" s="20"/>
      <c r="AE428" s="20"/>
      <c r="AF428" s="20"/>
      <c r="AG428" s="20"/>
      <c r="AH428" s="20"/>
    </row>
    <row r="429">
      <c r="AC429" s="20"/>
      <c r="AD429" s="20"/>
      <c r="AE429" s="20"/>
      <c r="AF429" s="20"/>
      <c r="AG429" s="20"/>
      <c r="AH429" s="20"/>
    </row>
    <row r="430">
      <c r="AC430" s="20"/>
      <c r="AD430" s="20"/>
      <c r="AE430" s="20"/>
      <c r="AF430" s="20"/>
      <c r="AG430" s="20"/>
      <c r="AH430" s="20"/>
    </row>
    <row r="431">
      <c r="AC431" s="20"/>
      <c r="AD431" s="20"/>
      <c r="AE431" s="20"/>
      <c r="AF431" s="20"/>
      <c r="AG431" s="20"/>
      <c r="AH431" s="20"/>
    </row>
    <row r="432">
      <c r="AC432" s="20"/>
      <c r="AD432" s="20"/>
      <c r="AE432" s="20"/>
      <c r="AF432" s="20"/>
      <c r="AG432" s="20"/>
      <c r="AH432" s="20"/>
    </row>
    <row r="433">
      <c r="AC433" s="20"/>
      <c r="AD433" s="20"/>
      <c r="AE433" s="20"/>
      <c r="AF433" s="20"/>
      <c r="AG433" s="20"/>
      <c r="AH433" s="20"/>
    </row>
    <row r="434">
      <c r="AC434" s="20"/>
      <c r="AD434" s="20"/>
      <c r="AE434" s="20"/>
      <c r="AF434" s="20"/>
      <c r="AG434" s="20"/>
      <c r="AH434" s="20"/>
    </row>
    <row r="435">
      <c r="AC435" s="20"/>
      <c r="AD435" s="20"/>
      <c r="AE435" s="20"/>
      <c r="AF435" s="20"/>
      <c r="AG435" s="20"/>
      <c r="AH435" s="20"/>
    </row>
    <row r="436">
      <c r="AC436" s="20"/>
      <c r="AD436" s="20"/>
      <c r="AE436" s="20"/>
      <c r="AF436" s="20"/>
      <c r="AG436" s="20"/>
      <c r="AH436" s="20"/>
    </row>
    <row r="437">
      <c r="AC437" s="20"/>
      <c r="AD437" s="20"/>
      <c r="AE437" s="20"/>
      <c r="AF437" s="20"/>
      <c r="AG437" s="20"/>
      <c r="AH437" s="20"/>
    </row>
    <row r="438">
      <c r="AC438" s="20"/>
      <c r="AD438" s="20"/>
      <c r="AE438" s="20"/>
      <c r="AF438" s="20"/>
      <c r="AG438" s="20"/>
      <c r="AH438" s="20"/>
    </row>
    <row r="439">
      <c r="AC439" s="20"/>
      <c r="AD439" s="20"/>
      <c r="AE439" s="20"/>
      <c r="AF439" s="20"/>
      <c r="AG439" s="20"/>
      <c r="AH439" s="20"/>
    </row>
    <row r="440">
      <c r="AC440" s="20"/>
      <c r="AD440" s="20"/>
      <c r="AE440" s="20"/>
      <c r="AF440" s="20"/>
      <c r="AG440" s="20"/>
      <c r="AH440" s="20"/>
    </row>
    <row r="441">
      <c r="AC441" s="20"/>
      <c r="AD441" s="20"/>
      <c r="AE441" s="20"/>
      <c r="AF441" s="20"/>
      <c r="AG441" s="20"/>
      <c r="AH441" s="20"/>
    </row>
    <row r="442">
      <c r="AC442" s="20"/>
      <c r="AD442" s="20"/>
      <c r="AE442" s="20"/>
      <c r="AF442" s="20"/>
      <c r="AG442" s="20"/>
      <c r="AH442" s="20"/>
    </row>
    <row r="443">
      <c r="AC443" s="20"/>
      <c r="AD443" s="20"/>
      <c r="AE443" s="20"/>
      <c r="AF443" s="20"/>
      <c r="AG443" s="20"/>
      <c r="AH443" s="20"/>
    </row>
    <row r="444">
      <c r="AC444" s="20"/>
      <c r="AD444" s="20"/>
      <c r="AE444" s="20"/>
      <c r="AF444" s="20"/>
      <c r="AG444" s="20"/>
      <c r="AH444" s="20"/>
    </row>
    <row r="445">
      <c r="AC445" s="20"/>
      <c r="AD445" s="20"/>
      <c r="AE445" s="20"/>
      <c r="AF445" s="20"/>
      <c r="AG445" s="20"/>
      <c r="AH445" s="20"/>
    </row>
    <row r="446">
      <c r="AC446" s="20"/>
      <c r="AD446" s="20"/>
      <c r="AE446" s="20"/>
      <c r="AF446" s="20"/>
      <c r="AG446" s="20"/>
      <c r="AH446" s="20"/>
    </row>
    <row r="447">
      <c r="AC447" s="20"/>
      <c r="AD447" s="20"/>
      <c r="AE447" s="20"/>
      <c r="AF447" s="20"/>
      <c r="AG447" s="20"/>
      <c r="AH447" s="20"/>
    </row>
    <row r="448">
      <c r="AC448" s="20"/>
      <c r="AD448" s="20"/>
      <c r="AE448" s="20"/>
      <c r="AF448" s="20"/>
      <c r="AG448" s="20"/>
      <c r="AH448" s="20"/>
    </row>
    <row r="449">
      <c r="AC449" s="20"/>
      <c r="AD449" s="20"/>
      <c r="AE449" s="20"/>
      <c r="AF449" s="20"/>
      <c r="AG449" s="20"/>
      <c r="AH449" s="20"/>
    </row>
    <row r="450">
      <c r="AC450" s="20"/>
      <c r="AD450" s="20"/>
      <c r="AE450" s="20"/>
      <c r="AF450" s="20"/>
      <c r="AG450" s="20"/>
      <c r="AH450" s="20"/>
    </row>
    <row r="451">
      <c r="AC451" s="20"/>
      <c r="AD451" s="20"/>
      <c r="AE451" s="20"/>
      <c r="AF451" s="20"/>
      <c r="AG451" s="20"/>
      <c r="AH451" s="20"/>
    </row>
    <row r="452">
      <c r="AC452" s="20"/>
      <c r="AD452" s="20"/>
      <c r="AE452" s="20"/>
      <c r="AF452" s="20"/>
      <c r="AG452" s="20"/>
      <c r="AH452" s="20"/>
    </row>
    <row r="453">
      <c r="AC453" s="20"/>
      <c r="AD453" s="20"/>
      <c r="AE453" s="20"/>
      <c r="AF453" s="20"/>
      <c r="AG453" s="20"/>
      <c r="AH453" s="20"/>
    </row>
    <row r="454">
      <c r="AC454" s="20"/>
      <c r="AD454" s="20"/>
      <c r="AE454" s="20"/>
      <c r="AF454" s="20"/>
      <c r="AG454" s="20"/>
      <c r="AH454" s="20"/>
    </row>
    <row r="455">
      <c r="AC455" s="20"/>
      <c r="AD455" s="20"/>
      <c r="AE455" s="20"/>
      <c r="AF455" s="20"/>
      <c r="AG455" s="20"/>
      <c r="AH455" s="20"/>
    </row>
    <row r="456">
      <c r="AC456" s="20"/>
      <c r="AD456" s="20"/>
      <c r="AE456" s="20"/>
      <c r="AF456" s="20"/>
      <c r="AG456" s="20"/>
      <c r="AH456" s="20"/>
    </row>
    <row r="457">
      <c r="AC457" s="20"/>
      <c r="AD457" s="20"/>
      <c r="AE457" s="20"/>
      <c r="AF457" s="20"/>
      <c r="AG457" s="20"/>
      <c r="AH457" s="20"/>
    </row>
    <row r="458">
      <c r="AC458" s="20"/>
      <c r="AD458" s="20"/>
      <c r="AE458" s="20"/>
      <c r="AF458" s="20"/>
      <c r="AG458" s="20"/>
      <c r="AH458" s="20"/>
    </row>
    <row r="459">
      <c r="AC459" s="20"/>
      <c r="AD459" s="20"/>
      <c r="AE459" s="20"/>
      <c r="AF459" s="20"/>
      <c r="AG459" s="20"/>
      <c r="AH459" s="20"/>
    </row>
    <row r="460">
      <c r="AC460" s="20"/>
      <c r="AD460" s="20"/>
      <c r="AE460" s="20"/>
      <c r="AF460" s="20"/>
      <c r="AG460" s="20"/>
      <c r="AH460" s="20"/>
    </row>
    <row r="461">
      <c r="AC461" s="20"/>
      <c r="AD461" s="20"/>
      <c r="AE461" s="20"/>
      <c r="AF461" s="20"/>
      <c r="AG461" s="20"/>
      <c r="AH461" s="20"/>
    </row>
    <row r="462">
      <c r="AC462" s="20"/>
      <c r="AD462" s="20"/>
      <c r="AE462" s="20"/>
      <c r="AF462" s="20"/>
      <c r="AG462" s="20"/>
      <c r="AH462" s="20"/>
    </row>
    <row r="463">
      <c r="AC463" s="20"/>
      <c r="AD463" s="20"/>
      <c r="AE463" s="20"/>
      <c r="AF463" s="20"/>
      <c r="AG463" s="20"/>
      <c r="AH463" s="20"/>
    </row>
    <row r="464">
      <c r="AC464" s="20"/>
      <c r="AD464" s="20"/>
      <c r="AE464" s="20"/>
      <c r="AF464" s="20"/>
      <c r="AG464" s="20"/>
      <c r="AH464" s="20"/>
    </row>
    <row r="465">
      <c r="AC465" s="20"/>
      <c r="AD465" s="20"/>
      <c r="AE465" s="20"/>
      <c r="AF465" s="20"/>
      <c r="AG465" s="20"/>
      <c r="AH465" s="20"/>
    </row>
    <row r="466">
      <c r="AC466" s="20"/>
      <c r="AD466" s="20"/>
      <c r="AE466" s="20"/>
      <c r="AF466" s="20"/>
      <c r="AG466" s="20"/>
      <c r="AH466" s="20"/>
    </row>
    <row r="467">
      <c r="AC467" s="20"/>
      <c r="AD467" s="20"/>
      <c r="AE467" s="20"/>
      <c r="AF467" s="20"/>
      <c r="AG467" s="20"/>
      <c r="AH467" s="20"/>
    </row>
    <row r="468">
      <c r="AC468" s="20"/>
      <c r="AD468" s="20"/>
      <c r="AE468" s="20"/>
      <c r="AF468" s="20"/>
      <c r="AG468" s="20"/>
      <c r="AH468" s="20"/>
    </row>
    <row r="469">
      <c r="AC469" s="20"/>
      <c r="AD469" s="20"/>
      <c r="AE469" s="20"/>
      <c r="AF469" s="20"/>
      <c r="AG469" s="20"/>
      <c r="AH469" s="20"/>
    </row>
    <row r="470">
      <c r="AC470" s="20"/>
      <c r="AD470" s="20"/>
      <c r="AE470" s="20"/>
      <c r="AF470" s="20"/>
      <c r="AG470" s="20"/>
      <c r="AH470" s="20"/>
    </row>
    <row r="471">
      <c r="AC471" s="20"/>
      <c r="AD471" s="20"/>
      <c r="AE471" s="20"/>
      <c r="AF471" s="20"/>
      <c r="AG471" s="20"/>
      <c r="AH471" s="20"/>
    </row>
    <row r="472">
      <c r="AC472" s="20"/>
      <c r="AD472" s="20"/>
      <c r="AE472" s="20"/>
      <c r="AF472" s="20"/>
      <c r="AG472" s="20"/>
      <c r="AH472" s="20"/>
    </row>
    <row r="473">
      <c r="AC473" s="20"/>
      <c r="AD473" s="20"/>
      <c r="AE473" s="20"/>
      <c r="AF473" s="20"/>
      <c r="AG473" s="20"/>
      <c r="AH473" s="20"/>
    </row>
    <row r="474">
      <c r="AC474" s="20"/>
      <c r="AD474" s="20"/>
      <c r="AE474" s="20"/>
      <c r="AF474" s="20"/>
      <c r="AG474" s="20"/>
      <c r="AH474" s="20"/>
    </row>
    <row r="475">
      <c r="AC475" s="20"/>
      <c r="AD475" s="20"/>
      <c r="AE475" s="20"/>
      <c r="AF475" s="20"/>
      <c r="AG475" s="20"/>
      <c r="AH475" s="20"/>
    </row>
    <row r="476">
      <c r="AC476" s="20"/>
      <c r="AD476" s="20"/>
      <c r="AE476" s="20"/>
      <c r="AF476" s="20"/>
      <c r="AG476" s="20"/>
      <c r="AH476" s="20"/>
    </row>
    <row r="477">
      <c r="AC477" s="20"/>
      <c r="AD477" s="20"/>
      <c r="AE477" s="20"/>
      <c r="AF477" s="20"/>
      <c r="AG477" s="20"/>
      <c r="AH477" s="20"/>
    </row>
    <row r="478">
      <c r="AC478" s="20"/>
      <c r="AD478" s="20"/>
      <c r="AE478" s="20"/>
      <c r="AF478" s="20"/>
      <c r="AG478" s="20"/>
      <c r="AH478" s="20"/>
    </row>
    <row r="479">
      <c r="AC479" s="20"/>
      <c r="AD479" s="20"/>
      <c r="AE479" s="20"/>
      <c r="AF479" s="20"/>
      <c r="AG479" s="20"/>
      <c r="AH479" s="20"/>
    </row>
    <row r="480">
      <c r="AC480" s="20"/>
      <c r="AD480" s="20"/>
      <c r="AE480" s="20"/>
      <c r="AF480" s="20"/>
      <c r="AG480" s="20"/>
      <c r="AH480" s="20"/>
    </row>
    <row r="481">
      <c r="AC481" s="20"/>
      <c r="AD481" s="20"/>
      <c r="AE481" s="20"/>
      <c r="AF481" s="20"/>
      <c r="AG481" s="20"/>
      <c r="AH481" s="20"/>
    </row>
    <row r="482">
      <c r="AC482" s="20"/>
      <c r="AD482" s="20"/>
      <c r="AE482" s="20"/>
      <c r="AF482" s="20"/>
      <c r="AG482" s="20"/>
      <c r="AH482" s="20"/>
    </row>
    <row r="483">
      <c r="AC483" s="20"/>
      <c r="AD483" s="20"/>
      <c r="AE483" s="20"/>
      <c r="AF483" s="20"/>
      <c r="AG483" s="20"/>
      <c r="AH483" s="20"/>
    </row>
    <row r="484">
      <c r="AC484" s="20"/>
      <c r="AD484" s="20"/>
      <c r="AE484" s="20"/>
      <c r="AF484" s="20"/>
      <c r="AG484" s="20"/>
      <c r="AH484" s="20"/>
    </row>
    <row r="485">
      <c r="AC485" s="20"/>
      <c r="AD485" s="20"/>
      <c r="AE485" s="20"/>
      <c r="AF485" s="20"/>
      <c r="AG485" s="20"/>
      <c r="AH485" s="20"/>
    </row>
    <row r="486">
      <c r="AC486" s="20"/>
      <c r="AD486" s="20"/>
      <c r="AE486" s="20"/>
      <c r="AF486" s="20"/>
      <c r="AG486" s="20"/>
      <c r="AH486" s="20"/>
    </row>
    <row r="487">
      <c r="AC487" s="20"/>
      <c r="AD487" s="20"/>
      <c r="AE487" s="20"/>
      <c r="AF487" s="20"/>
      <c r="AG487" s="20"/>
      <c r="AH487" s="20"/>
    </row>
    <row r="488">
      <c r="AC488" s="20"/>
      <c r="AD488" s="20"/>
      <c r="AE488" s="20"/>
      <c r="AF488" s="20"/>
      <c r="AG488" s="20"/>
      <c r="AH488" s="20"/>
    </row>
    <row r="489">
      <c r="AC489" s="20"/>
      <c r="AD489" s="20"/>
      <c r="AE489" s="20"/>
      <c r="AF489" s="20"/>
      <c r="AG489" s="20"/>
      <c r="AH489" s="20"/>
    </row>
    <row r="490">
      <c r="AC490" s="20"/>
      <c r="AD490" s="20"/>
      <c r="AE490" s="20"/>
      <c r="AF490" s="20"/>
      <c r="AG490" s="20"/>
      <c r="AH490" s="20"/>
    </row>
    <row r="491">
      <c r="AC491" s="20"/>
      <c r="AD491" s="20"/>
      <c r="AE491" s="20"/>
      <c r="AF491" s="20"/>
      <c r="AG491" s="20"/>
      <c r="AH491" s="20"/>
    </row>
    <row r="492">
      <c r="AC492" s="20"/>
      <c r="AD492" s="20"/>
      <c r="AE492" s="20"/>
      <c r="AF492" s="20"/>
      <c r="AG492" s="20"/>
      <c r="AH492" s="20"/>
    </row>
    <row r="493">
      <c r="AC493" s="20"/>
      <c r="AD493" s="20"/>
      <c r="AE493" s="20"/>
      <c r="AF493" s="20"/>
      <c r="AG493" s="20"/>
      <c r="AH493" s="20"/>
    </row>
    <row r="494">
      <c r="AC494" s="20"/>
      <c r="AD494" s="20"/>
      <c r="AE494" s="20"/>
      <c r="AF494" s="20"/>
      <c r="AG494" s="20"/>
      <c r="AH494" s="20"/>
    </row>
    <row r="495">
      <c r="AC495" s="20"/>
      <c r="AD495" s="20"/>
      <c r="AE495" s="20"/>
      <c r="AF495" s="20"/>
      <c r="AG495" s="20"/>
      <c r="AH495" s="20"/>
    </row>
    <row r="496">
      <c r="AC496" s="20"/>
      <c r="AD496" s="20"/>
      <c r="AE496" s="20"/>
      <c r="AF496" s="20"/>
      <c r="AG496" s="20"/>
      <c r="AH496" s="20"/>
    </row>
    <row r="497">
      <c r="AC497" s="20"/>
      <c r="AD497" s="20"/>
      <c r="AE497" s="20"/>
      <c r="AF497" s="20"/>
      <c r="AG497" s="20"/>
      <c r="AH497" s="20"/>
    </row>
    <row r="498">
      <c r="AC498" s="20"/>
      <c r="AD498" s="20"/>
      <c r="AE498" s="20"/>
      <c r="AF498" s="20"/>
      <c r="AG498" s="20"/>
      <c r="AH498" s="20"/>
    </row>
    <row r="499">
      <c r="AC499" s="20"/>
      <c r="AD499" s="20"/>
      <c r="AE499" s="20"/>
      <c r="AF499" s="20"/>
      <c r="AG499" s="20"/>
      <c r="AH499" s="20"/>
    </row>
    <row r="500">
      <c r="AC500" s="20"/>
      <c r="AD500" s="20"/>
      <c r="AE500" s="20"/>
      <c r="AF500" s="20"/>
      <c r="AG500" s="20"/>
      <c r="AH500" s="20"/>
    </row>
    <row r="501">
      <c r="AC501" s="20"/>
      <c r="AD501" s="20"/>
      <c r="AE501" s="20"/>
      <c r="AF501" s="20"/>
      <c r="AG501" s="20"/>
      <c r="AH501" s="20"/>
    </row>
    <row r="502">
      <c r="AC502" s="20"/>
      <c r="AD502" s="20"/>
      <c r="AE502" s="20"/>
      <c r="AF502" s="20"/>
      <c r="AG502" s="20"/>
      <c r="AH502" s="20"/>
    </row>
    <row r="503">
      <c r="AC503" s="20"/>
      <c r="AD503" s="20"/>
      <c r="AE503" s="20"/>
      <c r="AF503" s="20"/>
      <c r="AG503" s="20"/>
      <c r="AH503" s="20"/>
    </row>
    <row r="504">
      <c r="AC504" s="20"/>
      <c r="AD504" s="20"/>
      <c r="AE504" s="20"/>
      <c r="AF504" s="20"/>
      <c r="AG504" s="20"/>
      <c r="AH504" s="20"/>
    </row>
    <row r="505">
      <c r="AC505" s="20"/>
      <c r="AD505" s="20"/>
      <c r="AE505" s="20"/>
      <c r="AF505" s="20"/>
      <c r="AG505" s="20"/>
      <c r="AH505" s="20"/>
    </row>
    <row r="506">
      <c r="AC506" s="20"/>
      <c r="AD506" s="20"/>
      <c r="AE506" s="20"/>
      <c r="AF506" s="20"/>
      <c r="AG506" s="20"/>
      <c r="AH506" s="20"/>
    </row>
    <row r="507">
      <c r="AC507" s="20"/>
      <c r="AD507" s="20"/>
      <c r="AE507" s="20"/>
      <c r="AF507" s="20"/>
      <c r="AG507" s="20"/>
      <c r="AH507" s="20"/>
    </row>
    <row r="508">
      <c r="AC508" s="20"/>
      <c r="AD508" s="20"/>
      <c r="AE508" s="20"/>
      <c r="AF508" s="20"/>
      <c r="AG508" s="20"/>
      <c r="AH508" s="20"/>
    </row>
    <row r="509">
      <c r="AC509" s="20"/>
      <c r="AD509" s="20"/>
      <c r="AE509" s="20"/>
      <c r="AF509" s="20"/>
      <c r="AG509" s="20"/>
      <c r="AH509" s="20"/>
    </row>
    <row r="510">
      <c r="AC510" s="20"/>
      <c r="AD510" s="20"/>
      <c r="AE510" s="20"/>
      <c r="AF510" s="20"/>
      <c r="AG510" s="20"/>
      <c r="AH510" s="20"/>
    </row>
    <row r="511">
      <c r="AC511" s="20"/>
      <c r="AD511" s="20"/>
      <c r="AE511" s="20"/>
      <c r="AF511" s="20"/>
      <c r="AG511" s="20"/>
      <c r="AH511" s="20"/>
    </row>
    <row r="512">
      <c r="AC512" s="20"/>
      <c r="AD512" s="20"/>
      <c r="AE512" s="20"/>
      <c r="AF512" s="20"/>
      <c r="AG512" s="20"/>
      <c r="AH512" s="20"/>
    </row>
    <row r="513">
      <c r="AC513" s="20"/>
      <c r="AD513" s="20"/>
      <c r="AE513" s="20"/>
      <c r="AF513" s="20"/>
      <c r="AG513" s="20"/>
      <c r="AH513" s="20"/>
    </row>
    <row r="514">
      <c r="AC514" s="20"/>
      <c r="AD514" s="20"/>
      <c r="AE514" s="20"/>
      <c r="AF514" s="20"/>
      <c r="AG514" s="20"/>
      <c r="AH514" s="20"/>
    </row>
    <row r="515">
      <c r="AC515" s="20"/>
      <c r="AD515" s="20"/>
      <c r="AE515" s="20"/>
      <c r="AF515" s="20"/>
      <c r="AG515" s="20"/>
      <c r="AH515" s="20"/>
    </row>
    <row r="516">
      <c r="AC516" s="20"/>
      <c r="AD516" s="20"/>
      <c r="AE516" s="20"/>
      <c r="AF516" s="20"/>
      <c r="AG516" s="20"/>
      <c r="AH516" s="20"/>
    </row>
    <row r="517">
      <c r="AC517" s="20"/>
      <c r="AD517" s="20"/>
      <c r="AE517" s="20"/>
      <c r="AF517" s="20"/>
      <c r="AG517" s="20"/>
      <c r="AH517" s="20"/>
    </row>
    <row r="518">
      <c r="AC518" s="20"/>
      <c r="AD518" s="20"/>
      <c r="AE518" s="20"/>
      <c r="AF518" s="20"/>
      <c r="AG518" s="20"/>
      <c r="AH518" s="20"/>
    </row>
    <row r="519">
      <c r="AC519" s="20"/>
      <c r="AD519" s="20"/>
      <c r="AE519" s="20"/>
      <c r="AF519" s="20"/>
      <c r="AG519" s="20"/>
      <c r="AH519" s="20"/>
    </row>
    <row r="520">
      <c r="AC520" s="20"/>
      <c r="AD520" s="20"/>
      <c r="AE520" s="20"/>
      <c r="AF520" s="20"/>
      <c r="AG520" s="20"/>
      <c r="AH520" s="20"/>
    </row>
    <row r="521">
      <c r="AC521" s="20"/>
      <c r="AD521" s="20"/>
      <c r="AE521" s="20"/>
      <c r="AF521" s="20"/>
      <c r="AG521" s="20"/>
      <c r="AH521" s="20"/>
    </row>
    <row r="522">
      <c r="AC522" s="20"/>
      <c r="AD522" s="20"/>
      <c r="AE522" s="20"/>
      <c r="AF522" s="20"/>
      <c r="AG522" s="20"/>
      <c r="AH522" s="20"/>
    </row>
    <row r="523">
      <c r="AC523" s="20"/>
      <c r="AD523" s="20"/>
      <c r="AE523" s="20"/>
      <c r="AF523" s="20"/>
      <c r="AG523" s="20"/>
      <c r="AH523" s="20"/>
    </row>
    <row r="524">
      <c r="AC524" s="20"/>
      <c r="AD524" s="20"/>
      <c r="AE524" s="20"/>
      <c r="AF524" s="20"/>
      <c r="AG524" s="20"/>
      <c r="AH524" s="20"/>
    </row>
    <row r="525">
      <c r="AC525" s="20"/>
      <c r="AD525" s="20"/>
      <c r="AE525" s="20"/>
      <c r="AF525" s="20"/>
      <c r="AG525" s="20"/>
      <c r="AH525" s="20"/>
    </row>
    <row r="526">
      <c r="AC526" s="20"/>
      <c r="AD526" s="20"/>
      <c r="AE526" s="20"/>
      <c r="AF526" s="20"/>
      <c r="AG526" s="20"/>
      <c r="AH526" s="20"/>
    </row>
    <row r="527">
      <c r="AC527" s="20"/>
      <c r="AD527" s="20"/>
      <c r="AE527" s="20"/>
      <c r="AF527" s="20"/>
      <c r="AG527" s="20"/>
      <c r="AH527" s="20"/>
    </row>
    <row r="528">
      <c r="AC528" s="20"/>
      <c r="AD528" s="20"/>
      <c r="AE528" s="20"/>
      <c r="AF528" s="20"/>
      <c r="AG528" s="20"/>
      <c r="AH528" s="20"/>
    </row>
    <row r="529">
      <c r="AC529" s="20"/>
      <c r="AD529" s="20"/>
      <c r="AE529" s="20"/>
      <c r="AF529" s="20"/>
      <c r="AG529" s="20"/>
      <c r="AH529" s="20"/>
    </row>
    <row r="530">
      <c r="AC530" s="20"/>
      <c r="AD530" s="20"/>
      <c r="AE530" s="20"/>
      <c r="AF530" s="20"/>
      <c r="AG530" s="20"/>
      <c r="AH530" s="20"/>
    </row>
    <row r="531">
      <c r="AC531" s="20"/>
      <c r="AD531" s="20"/>
      <c r="AE531" s="20"/>
      <c r="AF531" s="20"/>
      <c r="AG531" s="20"/>
      <c r="AH531" s="20"/>
    </row>
    <row r="532">
      <c r="AC532" s="20"/>
      <c r="AD532" s="20"/>
      <c r="AE532" s="20"/>
      <c r="AF532" s="20"/>
      <c r="AG532" s="20"/>
      <c r="AH532" s="20"/>
    </row>
    <row r="533">
      <c r="AC533" s="20"/>
      <c r="AD533" s="20"/>
      <c r="AE533" s="20"/>
      <c r="AF533" s="20"/>
      <c r="AG533" s="20"/>
      <c r="AH533" s="20"/>
    </row>
    <row r="534">
      <c r="AC534" s="20"/>
      <c r="AD534" s="20"/>
      <c r="AE534" s="20"/>
      <c r="AF534" s="20"/>
      <c r="AG534" s="20"/>
      <c r="AH534" s="20"/>
    </row>
    <row r="535">
      <c r="AC535" s="20"/>
      <c r="AD535" s="20"/>
      <c r="AE535" s="20"/>
      <c r="AF535" s="20"/>
      <c r="AG535" s="20"/>
      <c r="AH535" s="20"/>
    </row>
    <row r="536">
      <c r="AC536" s="20"/>
      <c r="AD536" s="20"/>
      <c r="AE536" s="20"/>
      <c r="AF536" s="20"/>
      <c r="AG536" s="20"/>
      <c r="AH536" s="20"/>
    </row>
    <row r="537">
      <c r="AC537" s="20"/>
      <c r="AD537" s="20"/>
      <c r="AE537" s="20"/>
      <c r="AF537" s="20"/>
      <c r="AG537" s="20"/>
      <c r="AH537" s="20"/>
    </row>
    <row r="538">
      <c r="AC538" s="20"/>
      <c r="AD538" s="20"/>
      <c r="AE538" s="20"/>
      <c r="AF538" s="20"/>
      <c r="AG538" s="20"/>
      <c r="AH538" s="20"/>
    </row>
    <row r="539">
      <c r="AC539" s="20"/>
      <c r="AD539" s="20"/>
      <c r="AE539" s="20"/>
      <c r="AF539" s="20"/>
      <c r="AG539" s="20"/>
      <c r="AH539" s="20"/>
    </row>
    <row r="540">
      <c r="AC540" s="20"/>
      <c r="AD540" s="20"/>
      <c r="AE540" s="20"/>
      <c r="AF540" s="20"/>
      <c r="AG540" s="20"/>
      <c r="AH540" s="20"/>
    </row>
    <row r="541">
      <c r="AC541" s="20"/>
      <c r="AD541" s="20"/>
      <c r="AE541" s="20"/>
      <c r="AF541" s="20"/>
      <c r="AG541" s="20"/>
      <c r="AH541" s="20"/>
    </row>
    <row r="542">
      <c r="AC542" s="20"/>
      <c r="AD542" s="20"/>
      <c r="AE542" s="20"/>
      <c r="AF542" s="20"/>
      <c r="AG542" s="20"/>
      <c r="AH542" s="20"/>
    </row>
    <row r="543">
      <c r="AC543" s="20"/>
      <c r="AD543" s="20"/>
      <c r="AE543" s="20"/>
      <c r="AF543" s="20"/>
      <c r="AG543" s="20"/>
      <c r="AH543" s="20"/>
    </row>
    <row r="544">
      <c r="AC544" s="20"/>
      <c r="AD544" s="20"/>
      <c r="AE544" s="20"/>
      <c r="AF544" s="20"/>
      <c r="AG544" s="20"/>
      <c r="AH544" s="20"/>
    </row>
    <row r="545">
      <c r="AC545" s="20"/>
      <c r="AD545" s="20"/>
      <c r="AE545" s="20"/>
      <c r="AF545" s="20"/>
      <c r="AG545" s="20"/>
      <c r="AH545" s="20"/>
    </row>
    <row r="546">
      <c r="AC546" s="20"/>
      <c r="AD546" s="20"/>
      <c r="AE546" s="20"/>
      <c r="AF546" s="20"/>
      <c r="AG546" s="20"/>
      <c r="AH546" s="20"/>
    </row>
    <row r="547">
      <c r="AC547" s="20"/>
      <c r="AD547" s="20"/>
      <c r="AE547" s="20"/>
      <c r="AF547" s="20"/>
      <c r="AG547" s="20"/>
      <c r="AH547" s="20"/>
    </row>
    <row r="548">
      <c r="AC548" s="20"/>
      <c r="AD548" s="20"/>
      <c r="AE548" s="20"/>
      <c r="AF548" s="20"/>
      <c r="AG548" s="20"/>
      <c r="AH548" s="20"/>
    </row>
    <row r="549">
      <c r="AC549" s="20"/>
      <c r="AD549" s="20"/>
      <c r="AE549" s="20"/>
      <c r="AF549" s="20"/>
      <c r="AG549" s="20"/>
      <c r="AH549" s="20"/>
    </row>
    <row r="550">
      <c r="AC550" s="20"/>
      <c r="AD550" s="20"/>
      <c r="AE550" s="20"/>
      <c r="AF550" s="20"/>
      <c r="AG550" s="20"/>
      <c r="AH550" s="20"/>
    </row>
    <row r="551">
      <c r="AC551" s="20"/>
      <c r="AD551" s="20"/>
      <c r="AE551" s="20"/>
      <c r="AF551" s="20"/>
      <c r="AG551" s="20"/>
      <c r="AH551" s="20"/>
    </row>
    <row r="552">
      <c r="AC552" s="20"/>
      <c r="AD552" s="20"/>
      <c r="AE552" s="20"/>
      <c r="AF552" s="20"/>
      <c r="AG552" s="20"/>
      <c r="AH552" s="20"/>
    </row>
    <row r="553">
      <c r="AC553" s="20"/>
      <c r="AD553" s="20"/>
      <c r="AE553" s="20"/>
      <c r="AF553" s="20"/>
      <c r="AG553" s="20"/>
      <c r="AH553" s="20"/>
    </row>
    <row r="554">
      <c r="AC554" s="20"/>
      <c r="AD554" s="20"/>
      <c r="AE554" s="20"/>
      <c r="AF554" s="20"/>
      <c r="AG554" s="20"/>
      <c r="AH554" s="20"/>
    </row>
    <row r="555">
      <c r="AC555" s="20"/>
      <c r="AD555" s="20"/>
      <c r="AE555" s="20"/>
      <c r="AF555" s="20"/>
      <c r="AG555" s="20"/>
      <c r="AH555" s="20"/>
    </row>
    <row r="556">
      <c r="AC556" s="20"/>
      <c r="AD556" s="20"/>
      <c r="AE556" s="20"/>
      <c r="AF556" s="20"/>
      <c r="AG556" s="20"/>
      <c r="AH556" s="20"/>
    </row>
    <row r="557">
      <c r="AC557" s="20"/>
      <c r="AD557" s="20"/>
      <c r="AE557" s="20"/>
      <c r="AF557" s="20"/>
      <c r="AG557" s="20"/>
      <c r="AH557" s="20"/>
    </row>
    <row r="558">
      <c r="AC558" s="20"/>
      <c r="AD558" s="20"/>
      <c r="AE558" s="20"/>
      <c r="AF558" s="20"/>
      <c r="AG558" s="20"/>
      <c r="AH558" s="20"/>
    </row>
    <row r="559">
      <c r="AC559" s="20"/>
      <c r="AD559" s="20"/>
      <c r="AE559" s="20"/>
      <c r="AF559" s="20"/>
      <c r="AG559" s="20"/>
      <c r="AH559" s="20"/>
    </row>
    <row r="560">
      <c r="AC560" s="20"/>
      <c r="AD560" s="20"/>
      <c r="AE560" s="20"/>
      <c r="AF560" s="20"/>
      <c r="AG560" s="20"/>
      <c r="AH560" s="20"/>
    </row>
    <row r="561">
      <c r="AC561" s="20"/>
      <c r="AD561" s="20"/>
      <c r="AE561" s="20"/>
      <c r="AF561" s="20"/>
      <c r="AG561" s="20"/>
      <c r="AH561" s="20"/>
    </row>
    <row r="562">
      <c r="AC562" s="20"/>
      <c r="AD562" s="20"/>
      <c r="AE562" s="20"/>
      <c r="AF562" s="20"/>
      <c r="AG562" s="20"/>
      <c r="AH562" s="20"/>
    </row>
    <row r="563">
      <c r="AC563" s="20"/>
      <c r="AD563" s="20"/>
      <c r="AE563" s="20"/>
      <c r="AF563" s="20"/>
      <c r="AG563" s="20"/>
      <c r="AH563" s="20"/>
    </row>
    <row r="564">
      <c r="AC564" s="20"/>
      <c r="AD564" s="20"/>
      <c r="AE564" s="20"/>
      <c r="AF564" s="20"/>
      <c r="AG564" s="20"/>
      <c r="AH564" s="20"/>
    </row>
    <row r="565">
      <c r="AC565" s="20"/>
      <c r="AD565" s="20"/>
      <c r="AE565" s="20"/>
      <c r="AF565" s="20"/>
      <c r="AG565" s="20"/>
      <c r="AH565" s="20"/>
    </row>
    <row r="566">
      <c r="AC566" s="20"/>
      <c r="AD566" s="20"/>
      <c r="AE566" s="20"/>
      <c r="AF566" s="20"/>
      <c r="AG566" s="20"/>
      <c r="AH566" s="20"/>
    </row>
    <row r="567">
      <c r="AC567" s="20"/>
      <c r="AD567" s="20"/>
      <c r="AE567" s="20"/>
      <c r="AF567" s="20"/>
      <c r="AG567" s="20"/>
      <c r="AH567" s="20"/>
    </row>
    <row r="568">
      <c r="AC568" s="20"/>
      <c r="AD568" s="20"/>
      <c r="AE568" s="20"/>
      <c r="AF568" s="20"/>
      <c r="AG568" s="20"/>
      <c r="AH568" s="20"/>
    </row>
    <row r="569">
      <c r="AC569" s="20"/>
      <c r="AD569" s="20"/>
      <c r="AE569" s="20"/>
      <c r="AF569" s="20"/>
      <c r="AG569" s="20"/>
      <c r="AH569" s="20"/>
    </row>
    <row r="570">
      <c r="AC570" s="20"/>
      <c r="AD570" s="20"/>
      <c r="AE570" s="20"/>
      <c r="AF570" s="20"/>
      <c r="AG570" s="20"/>
      <c r="AH570" s="20"/>
    </row>
    <row r="571">
      <c r="AC571" s="20"/>
      <c r="AD571" s="20"/>
      <c r="AE571" s="20"/>
      <c r="AF571" s="20"/>
      <c r="AG571" s="20"/>
      <c r="AH571" s="20"/>
    </row>
    <row r="572">
      <c r="AC572" s="20"/>
      <c r="AD572" s="20"/>
      <c r="AE572" s="20"/>
      <c r="AF572" s="20"/>
      <c r="AG572" s="20"/>
      <c r="AH572" s="20"/>
    </row>
    <row r="573">
      <c r="AC573" s="20"/>
      <c r="AD573" s="20"/>
      <c r="AE573" s="20"/>
      <c r="AF573" s="20"/>
      <c r="AG573" s="20"/>
      <c r="AH573" s="20"/>
    </row>
    <row r="574">
      <c r="AC574" s="20"/>
      <c r="AD574" s="20"/>
      <c r="AE574" s="20"/>
      <c r="AF574" s="20"/>
      <c r="AG574" s="20"/>
      <c r="AH574" s="20"/>
    </row>
    <row r="575">
      <c r="AC575" s="20"/>
      <c r="AD575" s="20"/>
      <c r="AE575" s="20"/>
      <c r="AF575" s="20"/>
      <c r="AG575" s="20"/>
      <c r="AH575" s="20"/>
    </row>
    <row r="576">
      <c r="AC576" s="20"/>
      <c r="AD576" s="20"/>
      <c r="AE576" s="20"/>
      <c r="AF576" s="20"/>
      <c r="AG576" s="20"/>
      <c r="AH576" s="20"/>
    </row>
    <row r="577">
      <c r="AC577" s="20"/>
      <c r="AD577" s="20"/>
      <c r="AE577" s="20"/>
      <c r="AF577" s="20"/>
      <c r="AG577" s="20"/>
      <c r="AH577" s="20"/>
    </row>
    <row r="578">
      <c r="AC578" s="20"/>
      <c r="AD578" s="20"/>
      <c r="AE578" s="20"/>
      <c r="AF578" s="20"/>
      <c r="AG578" s="20"/>
      <c r="AH578" s="20"/>
    </row>
    <row r="579">
      <c r="AC579" s="20"/>
      <c r="AD579" s="20"/>
      <c r="AE579" s="20"/>
      <c r="AF579" s="20"/>
      <c r="AG579" s="20"/>
      <c r="AH579" s="20"/>
    </row>
    <row r="580">
      <c r="AC580" s="20"/>
      <c r="AD580" s="20"/>
      <c r="AE580" s="20"/>
      <c r="AF580" s="20"/>
      <c r="AG580" s="20"/>
      <c r="AH580" s="20"/>
    </row>
    <row r="581">
      <c r="AC581" s="20"/>
      <c r="AD581" s="20"/>
      <c r="AE581" s="20"/>
      <c r="AF581" s="20"/>
      <c r="AG581" s="20"/>
      <c r="AH581" s="20"/>
    </row>
    <row r="582">
      <c r="AC582" s="20"/>
      <c r="AD582" s="20"/>
      <c r="AE582" s="20"/>
      <c r="AF582" s="20"/>
      <c r="AG582" s="20"/>
      <c r="AH582" s="20"/>
    </row>
    <row r="583">
      <c r="AC583" s="20"/>
      <c r="AD583" s="20"/>
      <c r="AE583" s="20"/>
      <c r="AF583" s="20"/>
      <c r="AG583" s="20"/>
      <c r="AH583" s="20"/>
    </row>
    <row r="584">
      <c r="AC584" s="20"/>
      <c r="AD584" s="20"/>
      <c r="AE584" s="20"/>
      <c r="AF584" s="20"/>
      <c r="AG584" s="20"/>
      <c r="AH584" s="20"/>
    </row>
    <row r="585">
      <c r="AC585" s="20"/>
      <c r="AD585" s="20"/>
      <c r="AE585" s="20"/>
      <c r="AF585" s="20"/>
      <c r="AG585" s="20"/>
      <c r="AH585" s="20"/>
    </row>
    <row r="586">
      <c r="AC586" s="20"/>
      <c r="AD586" s="20"/>
      <c r="AE586" s="20"/>
      <c r="AF586" s="20"/>
      <c r="AG586" s="20"/>
      <c r="AH586" s="20"/>
    </row>
    <row r="587">
      <c r="AC587" s="20"/>
      <c r="AD587" s="20"/>
      <c r="AE587" s="20"/>
      <c r="AF587" s="20"/>
      <c r="AG587" s="20"/>
      <c r="AH587" s="20"/>
    </row>
    <row r="588">
      <c r="AC588" s="20"/>
      <c r="AD588" s="20"/>
      <c r="AE588" s="20"/>
      <c r="AF588" s="20"/>
      <c r="AG588" s="20"/>
      <c r="AH588" s="20"/>
    </row>
    <row r="589">
      <c r="AC589" s="20"/>
      <c r="AD589" s="20"/>
      <c r="AE589" s="20"/>
      <c r="AF589" s="20"/>
      <c r="AG589" s="20"/>
      <c r="AH589" s="20"/>
    </row>
    <row r="590">
      <c r="AC590" s="20"/>
      <c r="AD590" s="20"/>
      <c r="AE590" s="20"/>
      <c r="AF590" s="20"/>
      <c r="AG590" s="20"/>
      <c r="AH590" s="20"/>
    </row>
    <row r="591">
      <c r="AC591" s="20"/>
      <c r="AD591" s="20"/>
      <c r="AE591" s="20"/>
      <c r="AF591" s="20"/>
      <c r="AG591" s="20"/>
      <c r="AH591" s="20"/>
    </row>
    <row r="592">
      <c r="AC592" s="20"/>
      <c r="AD592" s="20"/>
      <c r="AE592" s="20"/>
      <c r="AF592" s="20"/>
      <c r="AG592" s="20"/>
      <c r="AH592" s="20"/>
    </row>
    <row r="593">
      <c r="AC593" s="20"/>
      <c r="AD593" s="20"/>
      <c r="AE593" s="20"/>
      <c r="AF593" s="20"/>
      <c r="AG593" s="20"/>
      <c r="AH593" s="20"/>
    </row>
    <row r="594">
      <c r="AC594" s="20"/>
      <c r="AD594" s="20"/>
      <c r="AE594" s="20"/>
      <c r="AF594" s="20"/>
      <c r="AG594" s="20"/>
      <c r="AH594" s="20"/>
    </row>
    <row r="595">
      <c r="AC595" s="20"/>
      <c r="AD595" s="20"/>
      <c r="AE595" s="20"/>
      <c r="AF595" s="20"/>
      <c r="AG595" s="20"/>
      <c r="AH595" s="20"/>
    </row>
    <row r="596">
      <c r="AC596" s="20"/>
      <c r="AD596" s="20"/>
      <c r="AE596" s="20"/>
      <c r="AF596" s="20"/>
      <c r="AG596" s="20"/>
      <c r="AH596" s="20"/>
    </row>
    <row r="597">
      <c r="AC597" s="20"/>
      <c r="AD597" s="20"/>
      <c r="AE597" s="20"/>
      <c r="AF597" s="20"/>
      <c r="AG597" s="20"/>
      <c r="AH597" s="20"/>
    </row>
    <row r="598">
      <c r="AC598" s="20"/>
      <c r="AD598" s="20"/>
      <c r="AE598" s="20"/>
      <c r="AF598" s="20"/>
      <c r="AG598" s="20"/>
      <c r="AH598" s="20"/>
    </row>
    <row r="599">
      <c r="AC599" s="20"/>
      <c r="AD599" s="20"/>
      <c r="AE599" s="20"/>
      <c r="AF599" s="20"/>
      <c r="AG599" s="20"/>
      <c r="AH599" s="20"/>
    </row>
    <row r="600">
      <c r="AC600" s="20"/>
      <c r="AD600" s="20"/>
      <c r="AE600" s="20"/>
      <c r="AF600" s="20"/>
      <c r="AG600" s="20"/>
      <c r="AH600" s="20"/>
    </row>
    <row r="601">
      <c r="AC601" s="20"/>
      <c r="AD601" s="20"/>
      <c r="AE601" s="20"/>
      <c r="AF601" s="20"/>
      <c r="AG601" s="20"/>
      <c r="AH601" s="20"/>
    </row>
    <row r="602">
      <c r="AC602" s="20"/>
      <c r="AD602" s="20"/>
      <c r="AE602" s="20"/>
      <c r="AF602" s="20"/>
      <c r="AG602" s="20"/>
      <c r="AH602" s="20"/>
    </row>
    <row r="603">
      <c r="AC603" s="20"/>
      <c r="AD603" s="20"/>
      <c r="AE603" s="20"/>
      <c r="AF603" s="20"/>
      <c r="AG603" s="20"/>
      <c r="AH603" s="20"/>
    </row>
    <row r="604">
      <c r="AC604" s="20"/>
      <c r="AD604" s="20"/>
      <c r="AE604" s="20"/>
      <c r="AF604" s="20"/>
      <c r="AG604" s="20"/>
      <c r="AH604" s="20"/>
    </row>
    <row r="605">
      <c r="AC605" s="20"/>
      <c r="AD605" s="20"/>
      <c r="AE605" s="20"/>
      <c r="AF605" s="20"/>
      <c r="AG605" s="20"/>
      <c r="AH605" s="20"/>
    </row>
    <row r="606">
      <c r="AC606" s="20"/>
      <c r="AD606" s="20"/>
      <c r="AE606" s="20"/>
      <c r="AF606" s="20"/>
      <c r="AG606" s="20"/>
      <c r="AH606" s="20"/>
    </row>
    <row r="607">
      <c r="AC607" s="20"/>
      <c r="AD607" s="20"/>
      <c r="AE607" s="20"/>
      <c r="AF607" s="20"/>
      <c r="AG607" s="20"/>
      <c r="AH607" s="20"/>
    </row>
    <row r="608">
      <c r="AC608" s="20"/>
      <c r="AD608" s="20"/>
      <c r="AE608" s="20"/>
      <c r="AF608" s="20"/>
      <c r="AG608" s="20"/>
      <c r="AH608" s="20"/>
    </row>
    <row r="609">
      <c r="AC609" s="20"/>
      <c r="AD609" s="20"/>
      <c r="AE609" s="20"/>
      <c r="AF609" s="20"/>
      <c r="AG609" s="20"/>
      <c r="AH609" s="20"/>
    </row>
    <row r="610">
      <c r="AC610" s="20"/>
      <c r="AD610" s="20"/>
      <c r="AE610" s="20"/>
      <c r="AF610" s="20"/>
      <c r="AG610" s="20"/>
      <c r="AH610" s="20"/>
    </row>
    <row r="611">
      <c r="AC611" s="20"/>
      <c r="AD611" s="20"/>
      <c r="AE611" s="20"/>
      <c r="AF611" s="20"/>
      <c r="AG611" s="20"/>
      <c r="AH611" s="20"/>
    </row>
    <row r="612">
      <c r="AC612" s="20"/>
      <c r="AD612" s="20"/>
      <c r="AE612" s="20"/>
      <c r="AF612" s="20"/>
      <c r="AG612" s="20"/>
      <c r="AH612" s="20"/>
    </row>
    <row r="613">
      <c r="AC613" s="20"/>
      <c r="AD613" s="20"/>
      <c r="AE613" s="20"/>
      <c r="AF613" s="20"/>
      <c r="AG613" s="20"/>
      <c r="AH613" s="20"/>
    </row>
    <row r="614">
      <c r="AC614" s="20"/>
      <c r="AD614" s="20"/>
      <c r="AE614" s="20"/>
      <c r="AF614" s="20"/>
      <c r="AG614" s="20"/>
      <c r="AH614" s="20"/>
    </row>
    <row r="615">
      <c r="AC615" s="20"/>
      <c r="AD615" s="20"/>
      <c r="AE615" s="20"/>
      <c r="AF615" s="20"/>
      <c r="AG615" s="20"/>
      <c r="AH615" s="20"/>
    </row>
    <row r="616">
      <c r="AC616" s="20"/>
      <c r="AD616" s="20"/>
      <c r="AE616" s="20"/>
      <c r="AF616" s="20"/>
      <c r="AG616" s="20"/>
      <c r="AH616" s="20"/>
    </row>
    <row r="617">
      <c r="AC617" s="20"/>
      <c r="AD617" s="20"/>
      <c r="AE617" s="20"/>
      <c r="AF617" s="20"/>
      <c r="AG617" s="20"/>
      <c r="AH617" s="20"/>
    </row>
    <row r="618">
      <c r="AC618" s="20"/>
      <c r="AD618" s="20"/>
      <c r="AE618" s="20"/>
      <c r="AF618" s="20"/>
      <c r="AG618" s="20"/>
      <c r="AH618" s="20"/>
    </row>
    <row r="619">
      <c r="AC619" s="20"/>
      <c r="AD619" s="20"/>
      <c r="AE619" s="20"/>
      <c r="AF619" s="20"/>
      <c r="AG619" s="20"/>
      <c r="AH619" s="20"/>
    </row>
    <row r="620">
      <c r="AC620" s="20"/>
      <c r="AD620" s="20"/>
      <c r="AE620" s="20"/>
      <c r="AF620" s="20"/>
      <c r="AG620" s="20"/>
      <c r="AH620" s="20"/>
    </row>
    <row r="621">
      <c r="AC621" s="20"/>
      <c r="AD621" s="20"/>
      <c r="AE621" s="20"/>
      <c r="AF621" s="20"/>
      <c r="AG621" s="20"/>
      <c r="AH621" s="20"/>
    </row>
    <row r="622">
      <c r="AC622" s="20"/>
      <c r="AD622" s="20"/>
      <c r="AE622" s="20"/>
      <c r="AF622" s="20"/>
      <c r="AG622" s="20"/>
      <c r="AH622" s="20"/>
    </row>
    <row r="623">
      <c r="AC623" s="20"/>
      <c r="AD623" s="20"/>
      <c r="AE623" s="20"/>
      <c r="AF623" s="20"/>
      <c r="AG623" s="20"/>
      <c r="AH623" s="20"/>
    </row>
    <row r="624">
      <c r="AC624" s="20"/>
      <c r="AD624" s="20"/>
      <c r="AE624" s="20"/>
      <c r="AF624" s="20"/>
      <c r="AG624" s="20"/>
      <c r="AH624" s="20"/>
    </row>
    <row r="625">
      <c r="AC625" s="20"/>
      <c r="AD625" s="20"/>
      <c r="AE625" s="20"/>
      <c r="AF625" s="20"/>
      <c r="AG625" s="20"/>
      <c r="AH625" s="20"/>
    </row>
    <row r="626">
      <c r="AC626" s="20"/>
      <c r="AD626" s="20"/>
      <c r="AE626" s="20"/>
      <c r="AF626" s="20"/>
      <c r="AG626" s="20"/>
      <c r="AH626" s="20"/>
    </row>
    <row r="627">
      <c r="AC627" s="20"/>
      <c r="AD627" s="20"/>
      <c r="AE627" s="20"/>
      <c r="AF627" s="20"/>
      <c r="AG627" s="20"/>
      <c r="AH627" s="20"/>
    </row>
    <row r="628">
      <c r="AC628" s="20"/>
      <c r="AD628" s="20"/>
      <c r="AE628" s="20"/>
      <c r="AF628" s="20"/>
      <c r="AG628" s="20"/>
      <c r="AH628" s="20"/>
    </row>
    <row r="629">
      <c r="AC629" s="20"/>
      <c r="AD629" s="20"/>
      <c r="AE629" s="20"/>
      <c r="AF629" s="20"/>
      <c r="AG629" s="20"/>
      <c r="AH629" s="20"/>
    </row>
    <row r="630">
      <c r="AC630" s="20"/>
      <c r="AD630" s="20"/>
      <c r="AE630" s="20"/>
      <c r="AF630" s="20"/>
      <c r="AG630" s="20"/>
      <c r="AH630" s="20"/>
    </row>
    <row r="631">
      <c r="AC631" s="20"/>
      <c r="AD631" s="20"/>
      <c r="AE631" s="20"/>
      <c r="AF631" s="20"/>
      <c r="AG631" s="20"/>
      <c r="AH631" s="20"/>
    </row>
    <row r="632">
      <c r="AC632" s="20"/>
      <c r="AD632" s="20"/>
      <c r="AE632" s="20"/>
      <c r="AF632" s="20"/>
      <c r="AG632" s="20"/>
      <c r="AH632" s="20"/>
    </row>
    <row r="633">
      <c r="AC633" s="20"/>
      <c r="AD633" s="20"/>
      <c r="AE633" s="20"/>
      <c r="AF633" s="20"/>
      <c r="AG633" s="20"/>
      <c r="AH633" s="20"/>
    </row>
    <row r="634">
      <c r="AC634" s="20"/>
      <c r="AD634" s="20"/>
      <c r="AE634" s="20"/>
      <c r="AF634" s="20"/>
      <c r="AG634" s="20"/>
      <c r="AH634" s="20"/>
    </row>
    <row r="635">
      <c r="AC635" s="20"/>
      <c r="AD635" s="20"/>
      <c r="AE635" s="20"/>
      <c r="AF635" s="20"/>
      <c r="AG635" s="20"/>
      <c r="AH635" s="20"/>
    </row>
    <row r="636">
      <c r="AC636" s="20"/>
      <c r="AD636" s="20"/>
      <c r="AE636" s="20"/>
      <c r="AF636" s="20"/>
      <c r="AG636" s="20"/>
      <c r="AH636" s="20"/>
    </row>
    <row r="637">
      <c r="AC637" s="20"/>
      <c r="AD637" s="20"/>
      <c r="AE637" s="20"/>
      <c r="AF637" s="20"/>
      <c r="AG637" s="20"/>
      <c r="AH637" s="20"/>
    </row>
    <row r="638">
      <c r="AC638" s="20"/>
      <c r="AD638" s="20"/>
      <c r="AE638" s="20"/>
      <c r="AF638" s="20"/>
      <c r="AG638" s="20"/>
      <c r="AH638" s="20"/>
    </row>
    <row r="639">
      <c r="AC639" s="20"/>
      <c r="AD639" s="20"/>
      <c r="AE639" s="20"/>
      <c r="AF639" s="20"/>
      <c r="AG639" s="20"/>
      <c r="AH639" s="20"/>
    </row>
    <row r="640">
      <c r="AC640" s="20"/>
      <c r="AD640" s="20"/>
      <c r="AE640" s="20"/>
      <c r="AF640" s="20"/>
      <c r="AG640" s="20"/>
      <c r="AH640" s="20"/>
    </row>
    <row r="641">
      <c r="AC641" s="20"/>
      <c r="AD641" s="20"/>
      <c r="AE641" s="20"/>
      <c r="AF641" s="20"/>
      <c r="AG641" s="20"/>
      <c r="AH641" s="20"/>
    </row>
    <row r="642">
      <c r="AC642" s="20"/>
      <c r="AD642" s="20"/>
      <c r="AE642" s="20"/>
      <c r="AF642" s="20"/>
      <c r="AG642" s="20"/>
      <c r="AH642" s="20"/>
    </row>
    <row r="643">
      <c r="AC643" s="20"/>
      <c r="AD643" s="20"/>
      <c r="AE643" s="20"/>
      <c r="AF643" s="20"/>
      <c r="AG643" s="20"/>
      <c r="AH643" s="20"/>
    </row>
    <row r="644">
      <c r="AC644" s="20"/>
      <c r="AD644" s="20"/>
      <c r="AE644" s="20"/>
      <c r="AF644" s="20"/>
      <c r="AG644" s="20"/>
      <c r="AH644" s="20"/>
    </row>
    <row r="645">
      <c r="AC645" s="20"/>
      <c r="AD645" s="20"/>
      <c r="AE645" s="20"/>
      <c r="AF645" s="20"/>
      <c r="AG645" s="20"/>
      <c r="AH645" s="20"/>
    </row>
    <row r="646">
      <c r="AC646" s="20"/>
      <c r="AD646" s="20"/>
      <c r="AE646" s="20"/>
      <c r="AF646" s="20"/>
      <c r="AG646" s="20"/>
      <c r="AH646" s="20"/>
    </row>
    <row r="647">
      <c r="AC647" s="20"/>
      <c r="AD647" s="20"/>
      <c r="AE647" s="20"/>
      <c r="AF647" s="20"/>
      <c r="AG647" s="20"/>
      <c r="AH647" s="20"/>
    </row>
    <row r="648">
      <c r="AC648" s="20"/>
      <c r="AD648" s="20"/>
      <c r="AE648" s="20"/>
      <c r="AF648" s="20"/>
      <c r="AG648" s="20"/>
      <c r="AH648" s="20"/>
    </row>
    <row r="649">
      <c r="AC649" s="20"/>
      <c r="AD649" s="20"/>
      <c r="AE649" s="20"/>
      <c r="AF649" s="20"/>
      <c r="AG649" s="20"/>
      <c r="AH649" s="20"/>
    </row>
    <row r="650">
      <c r="AC650" s="20"/>
      <c r="AD650" s="20"/>
      <c r="AE650" s="20"/>
      <c r="AF650" s="20"/>
      <c r="AG650" s="20"/>
      <c r="AH650" s="20"/>
    </row>
    <row r="651">
      <c r="AC651" s="20"/>
      <c r="AD651" s="20"/>
      <c r="AE651" s="20"/>
      <c r="AF651" s="20"/>
      <c r="AG651" s="20"/>
      <c r="AH651" s="20"/>
    </row>
    <row r="652">
      <c r="AC652" s="20"/>
      <c r="AD652" s="20"/>
      <c r="AE652" s="20"/>
      <c r="AF652" s="20"/>
      <c r="AG652" s="20"/>
      <c r="AH652" s="20"/>
    </row>
    <row r="653">
      <c r="AC653" s="20"/>
      <c r="AD653" s="20"/>
      <c r="AE653" s="20"/>
      <c r="AF653" s="20"/>
      <c r="AG653" s="20"/>
      <c r="AH653" s="20"/>
    </row>
    <row r="654">
      <c r="AC654" s="20"/>
      <c r="AD654" s="20"/>
      <c r="AE654" s="20"/>
      <c r="AF654" s="20"/>
      <c r="AG654" s="20"/>
      <c r="AH654" s="20"/>
    </row>
    <row r="655">
      <c r="AC655" s="20"/>
      <c r="AD655" s="20"/>
      <c r="AE655" s="20"/>
      <c r="AF655" s="20"/>
      <c r="AG655" s="20"/>
      <c r="AH655" s="20"/>
    </row>
    <row r="656">
      <c r="AC656" s="20"/>
      <c r="AD656" s="20"/>
      <c r="AE656" s="20"/>
      <c r="AF656" s="20"/>
      <c r="AG656" s="20"/>
      <c r="AH656" s="20"/>
    </row>
    <row r="657">
      <c r="AC657" s="20"/>
      <c r="AD657" s="20"/>
      <c r="AE657" s="20"/>
      <c r="AF657" s="20"/>
      <c r="AG657" s="20"/>
      <c r="AH657" s="20"/>
    </row>
    <row r="658">
      <c r="AC658" s="20"/>
      <c r="AD658" s="20"/>
      <c r="AE658" s="20"/>
      <c r="AF658" s="20"/>
      <c r="AG658" s="20"/>
      <c r="AH658" s="20"/>
    </row>
    <row r="659">
      <c r="AC659" s="20"/>
      <c r="AD659" s="20"/>
      <c r="AE659" s="20"/>
      <c r="AF659" s="20"/>
      <c r="AG659" s="20"/>
      <c r="AH659" s="20"/>
    </row>
    <row r="660">
      <c r="AC660" s="20"/>
      <c r="AD660" s="20"/>
      <c r="AE660" s="20"/>
      <c r="AF660" s="20"/>
      <c r="AG660" s="20"/>
      <c r="AH660" s="20"/>
    </row>
    <row r="661">
      <c r="AC661" s="20"/>
      <c r="AD661" s="20"/>
      <c r="AE661" s="20"/>
      <c r="AF661" s="20"/>
      <c r="AG661" s="20"/>
      <c r="AH661" s="20"/>
    </row>
    <row r="662">
      <c r="AC662" s="20"/>
      <c r="AD662" s="20"/>
      <c r="AE662" s="20"/>
      <c r="AF662" s="20"/>
      <c r="AG662" s="20"/>
      <c r="AH662" s="20"/>
    </row>
    <row r="663">
      <c r="AC663" s="20"/>
      <c r="AD663" s="20"/>
      <c r="AE663" s="20"/>
      <c r="AF663" s="20"/>
      <c r="AG663" s="20"/>
      <c r="AH663" s="20"/>
    </row>
    <row r="664">
      <c r="AC664" s="20"/>
      <c r="AD664" s="20"/>
      <c r="AE664" s="20"/>
      <c r="AF664" s="20"/>
      <c r="AG664" s="20"/>
      <c r="AH664" s="20"/>
    </row>
    <row r="665">
      <c r="AC665" s="20"/>
      <c r="AD665" s="20"/>
      <c r="AE665" s="20"/>
      <c r="AF665" s="20"/>
      <c r="AG665" s="20"/>
      <c r="AH665" s="20"/>
    </row>
    <row r="666">
      <c r="AC666" s="20"/>
      <c r="AD666" s="20"/>
      <c r="AE666" s="20"/>
      <c r="AF666" s="20"/>
      <c r="AG666" s="20"/>
      <c r="AH666" s="20"/>
    </row>
    <row r="667">
      <c r="AC667" s="20"/>
      <c r="AD667" s="20"/>
      <c r="AE667" s="20"/>
      <c r="AF667" s="20"/>
      <c r="AG667" s="20"/>
      <c r="AH667" s="20"/>
    </row>
    <row r="668">
      <c r="AC668" s="20"/>
      <c r="AD668" s="20"/>
      <c r="AE668" s="20"/>
      <c r="AF668" s="20"/>
      <c r="AG668" s="20"/>
      <c r="AH668" s="20"/>
    </row>
    <row r="669">
      <c r="AC669" s="20"/>
      <c r="AD669" s="20"/>
      <c r="AE669" s="20"/>
      <c r="AF669" s="20"/>
      <c r="AG669" s="20"/>
      <c r="AH669" s="20"/>
    </row>
    <row r="670">
      <c r="AC670" s="20"/>
      <c r="AD670" s="20"/>
      <c r="AE670" s="20"/>
      <c r="AF670" s="20"/>
      <c r="AG670" s="20"/>
      <c r="AH670" s="20"/>
    </row>
    <row r="671">
      <c r="AC671" s="20"/>
      <c r="AD671" s="20"/>
      <c r="AE671" s="20"/>
      <c r="AF671" s="20"/>
      <c r="AG671" s="20"/>
      <c r="AH671" s="20"/>
    </row>
    <row r="672">
      <c r="AC672" s="20"/>
      <c r="AD672" s="20"/>
      <c r="AE672" s="20"/>
      <c r="AF672" s="20"/>
      <c r="AG672" s="20"/>
      <c r="AH672" s="20"/>
    </row>
    <row r="673">
      <c r="AC673" s="20"/>
      <c r="AD673" s="20"/>
      <c r="AE673" s="20"/>
      <c r="AF673" s="20"/>
      <c r="AG673" s="20"/>
      <c r="AH673" s="20"/>
    </row>
    <row r="674">
      <c r="AC674" s="20"/>
      <c r="AD674" s="20"/>
      <c r="AE674" s="20"/>
      <c r="AF674" s="20"/>
      <c r="AG674" s="20"/>
      <c r="AH674" s="20"/>
    </row>
    <row r="675">
      <c r="AC675" s="20"/>
      <c r="AD675" s="20"/>
      <c r="AE675" s="20"/>
      <c r="AF675" s="20"/>
      <c r="AG675" s="20"/>
      <c r="AH675" s="20"/>
    </row>
    <row r="676">
      <c r="AC676" s="20"/>
      <c r="AD676" s="20"/>
      <c r="AE676" s="20"/>
      <c r="AF676" s="20"/>
      <c r="AG676" s="20"/>
      <c r="AH676" s="20"/>
    </row>
    <row r="677">
      <c r="AC677" s="20"/>
      <c r="AD677" s="20"/>
      <c r="AE677" s="20"/>
      <c r="AF677" s="20"/>
      <c r="AG677" s="20"/>
      <c r="AH677" s="20"/>
    </row>
    <row r="678">
      <c r="AC678" s="20"/>
      <c r="AD678" s="20"/>
      <c r="AE678" s="20"/>
      <c r="AF678" s="20"/>
      <c r="AG678" s="20"/>
      <c r="AH678" s="20"/>
    </row>
    <row r="679">
      <c r="AC679" s="20"/>
      <c r="AD679" s="20"/>
      <c r="AE679" s="20"/>
      <c r="AF679" s="20"/>
      <c r="AG679" s="20"/>
      <c r="AH679" s="20"/>
    </row>
    <row r="680">
      <c r="AC680" s="20"/>
      <c r="AD680" s="20"/>
      <c r="AE680" s="20"/>
      <c r="AF680" s="20"/>
      <c r="AG680" s="20"/>
      <c r="AH680" s="20"/>
    </row>
    <row r="681">
      <c r="AC681" s="20"/>
      <c r="AD681" s="20"/>
      <c r="AE681" s="20"/>
      <c r="AF681" s="20"/>
      <c r="AG681" s="20"/>
      <c r="AH681" s="20"/>
    </row>
    <row r="682">
      <c r="AC682" s="20"/>
      <c r="AD682" s="20"/>
      <c r="AE682" s="20"/>
      <c r="AF682" s="20"/>
      <c r="AG682" s="20"/>
      <c r="AH682" s="20"/>
    </row>
    <row r="683">
      <c r="AC683" s="20"/>
      <c r="AD683" s="20"/>
      <c r="AE683" s="20"/>
      <c r="AF683" s="20"/>
      <c r="AG683" s="20"/>
      <c r="AH683" s="20"/>
    </row>
    <row r="684">
      <c r="AC684" s="20"/>
      <c r="AD684" s="20"/>
      <c r="AE684" s="20"/>
      <c r="AF684" s="20"/>
      <c r="AG684" s="20"/>
      <c r="AH684" s="20"/>
    </row>
    <row r="685">
      <c r="AC685" s="20"/>
      <c r="AD685" s="20"/>
      <c r="AE685" s="20"/>
      <c r="AF685" s="20"/>
      <c r="AG685" s="20"/>
      <c r="AH685" s="20"/>
    </row>
    <row r="686">
      <c r="AC686" s="20"/>
      <c r="AD686" s="20"/>
      <c r="AE686" s="20"/>
      <c r="AF686" s="20"/>
      <c r="AG686" s="20"/>
      <c r="AH686" s="20"/>
    </row>
    <row r="687">
      <c r="AC687" s="20"/>
      <c r="AD687" s="20"/>
      <c r="AE687" s="20"/>
      <c r="AF687" s="20"/>
      <c r="AG687" s="20"/>
      <c r="AH687" s="20"/>
    </row>
    <row r="688">
      <c r="AC688" s="20"/>
      <c r="AD688" s="20"/>
      <c r="AE688" s="20"/>
      <c r="AF688" s="20"/>
      <c r="AG688" s="20"/>
      <c r="AH688" s="20"/>
    </row>
    <row r="689">
      <c r="AC689" s="20"/>
      <c r="AD689" s="20"/>
      <c r="AE689" s="20"/>
      <c r="AF689" s="20"/>
      <c r="AG689" s="20"/>
      <c r="AH689" s="20"/>
    </row>
    <row r="690">
      <c r="AC690" s="20"/>
      <c r="AD690" s="20"/>
      <c r="AE690" s="20"/>
      <c r="AF690" s="20"/>
      <c r="AG690" s="20"/>
      <c r="AH690" s="20"/>
    </row>
    <row r="691">
      <c r="AC691" s="20"/>
      <c r="AD691" s="20"/>
      <c r="AE691" s="20"/>
      <c r="AF691" s="20"/>
      <c r="AG691" s="20"/>
      <c r="AH691" s="20"/>
    </row>
    <row r="692">
      <c r="AC692" s="20"/>
      <c r="AD692" s="20"/>
      <c r="AE692" s="20"/>
      <c r="AF692" s="20"/>
      <c r="AG692" s="20"/>
      <c r="AH692" s="20"/>
    </row>
    <row r="693">
      <c r="AC693" s="20"/>
      <c r="AD693" s="20"/>
      <c r="AE693" s="20"/>
      <c r="AF693" s="20"/>
      <c r="AG693" s="20"/>
      <c r="AH693" s="20"/>
    </row>
    <row r="694">
      <c r="AC694" s="20"/>
      <c r="AD694" s="20"/>
      <c r="AE694" s="20"/>
      <c r="AF694" s="20"/>
      <c r="AG694" s="20"/>
      <c r="AH694" s="20"/>
    </row>
    <row r="695">
      <c r="AC695" s="20"/>
      <c r="AD695" s="20"/>
      <c r="AE695" s="20"/>
      <c r="AF695" s="20"/>
      <c r="AG695" s="20"/>
      <c r="AH695" s="20"/>
    </row>
    <row r="696">
      <c r="AC696" s="20"/>
      <c r="AD696" s="20"/>
      <c r="AE696" s="20"/>
      <c r="AF696" s="20"/>
      <c r="AG696" s="20"/>
      <c r="AH696" s="20"/>
    </row>
    <row r="697">
      <c r="AC697" s="20"/>
      <c r="AD697" s="20"/>
      <c r="AE697" s="20"/>
      <c r="AF697" s="20"/>
      <c r="AG697" s="20"/>
      <c r="AH697" s="20"/>
    </row>
    <row r="698">
      <c r="AC698" s="20"/>
      <c r="AD698" s="20"/>
      <c r="AE698" s="20"/>
      <c r="AF698" s="20"/>
      <c r="AG698" s="20"/>
      <c r="AH698" s="20"/>
    </row>
    <row r="699">
      <c r="AC699" s="20"/>
      <c r="AD699" s="20"/>
      <c r="AE699" s="20"/>
      <c r="AF699" s="20"/>
      <c r="AG699" s="20"/>
      <c r="AH699" s="20"/>
    </row>
    <row r="700">
      <c r="AC700" s="20"/>
      <c r="AD700" s="20"/>
      <c r="AE700" s="20"/>
      <c r="AF700" s="20"/>
      <c r="AG700" s="20"/>
      <c r="AH700" s="20"/>
    </row>
    <row r="701">
      <c r="AC701" s="20"/>
      <c r="AD701" s="20"/>
      <c r="AE701" s="20"/>
      <c r="AF701" s="20"/>
      <c r="AG701" s="20"/>
      <c r="AH701" s="20"/>
    </row>
    <row r="702">
      <c r="AC702" s="20"/>
      <c r="AD702" s="20"/>
      <c r="AE702" s="20"/>
      <c r="AF702" s="20"/>
      <c r="AG702" s="20"/>
      <c r="AH702" s="20"/>
    </row>
    <row r="703">
      <c r="AC703" s="20"/>
      <c r="AD703" s="20"/>
      <c r="AE703" s="20"/>
      <c r="AF703" s="20"/>
      <c r="AG703" s="20"/>
      <c r="AH703" s="20"/>
    </row>
    <row r="704">
      <c r="AC704" s="20"/>
      <c r="AD704" s="20"/>
      <c r="AE704" s="20"/>
      <c r="AF704" s="20"/>
      <c r="AG704" s="20"/>
      <c r="AH704" s="20"/>
    </row>
    <row r="705">
      <c r="AC705" s="20"/>
      <c r="AD705" s="20"/>
      <c r="AE705" s="20"/>
      <c r="AF705" s="20"/>
      <c r="AG705" s="20"/>
      <c r="AH705" s="20"/>
    </row>
    <row r="706">
      <c r="AC706" s="20"/>
      <c r="AD706" s="20"/>
      <c r="AE706" s="20"/>
      <c r="AF706" s="20"/>
      <c r="AG706" s="20"/>
      <c r="AH706" s="20"/>
    </row>
    <row r="707">
      <c r="AC707" s="20"/>
      <c r="AD707" s="20"/>
      <c r="AE707" s="20"/>
      <c r="AF707" s="20"/>
      <c r="AG707" s="20"/>
      <c r="AH707" s="20"/>
    </row>
    <row r="708">
      <c r="AC708" s="20"/>
      <c r="AD708" s="20"/>
      <c r="AE708" s="20"/>
      <c r="AF708" s="20"/>
      <c r="AG708" s="20"/>
      <c r="AH708" s="20"/>
    </row>
    <row r="709">
      <c r="AC709" s="20"/>
      <c r="AD709" s="20"/>
      <c r="AE709" s="20"/>
      <c r="AF709" s="20"/>
      <c r="AG709" s="20"/>
      <c r="AH709" s="20"/>
    </row>
    <row r="710">
      <c r="AC710" s="20"/>
      <c r="AD710" s="20"/>
      <c r="AE710" s="20"/>
      <c r="AF710" s="20"/>
      <c r="AG710" s="20"/>
      <c r="AH710" s="20"/>
    </row>
    <row r="711">
      <c r="AC711" s="20"/>
      <c r="AD711" s="20"/>
      <c r="AE711" s="20"/>
      <c r="AF711" s="20"/>
      <c r="AG711" s="20"/>
      <c r="AH711" s="20"/>
    </row>
    <row r="712">
      <c r="AC712" s="20"/>
      <c r="AD712" s="20"/>
      <c r="AE712" s="20"/>
      <c r="AF712" s="20"/>
      <c r="AG712" s="20"/>
      <c r="AH712" s="20"/>
    </row>
    <row r="713">
      <c r="AC713" s="20"/>
      <c r="AD713" s="20"/>
      <c r="AE713" s="20"/>
      <c r="AF713" s="20"/>
      <c r="AG713" s="20"/>
      <c r="AH713" s="20"/>
    </row>
    <row r="714">
      <c r="AC714" s="20"/>
      <c r="AD714" s="20"/>
      <c r="AE714" s="20"/>
      <c r="AF714" s="20"/>
      <c r="AG714" s="20"/>
      <c r="AH714" s="20"/>
    </row>
    <row r="715">
      <c r="AC715" s="20"/>
      <c r="AD715" s="20"/>
      <c r="AE715" s="20"/>
      <c r="AF715" s="20"/>
      <c r="AG715" s="20"/>
      <c r="AH715" s="20"/>
    </row>
    <row r="716">
      <c r="AC716" s="20"/>
      <c r="AD716" s="20"/>
      <c r="AE716" s="20"/>
      <c r="AF716" s="20"/>
      <c r="AG716" s="20"/>
      <c r="AH716" s="20"/>
    </row>
    <row r="717">
      <c r="AC717" s="20"/>
      <c r="AD717" s="20"/>
      <c r="AE717" s="20"/>
      <c r="AF717" s="20"/>
      <c r="AG717" s="20"/>
      <c r="AH717" s="20"/>
    </row>
    <row r="718">
      <c r="AC718" s="20"/>
      <c r="AD718" s="20"/>
      <c r="AE718" s="20"/>
      <c r="AF718" s="20"/>
      <c r="AG718" s="20"/>
      <c r="AH718" s="20"/>
    </row>
    <row r="719">
      <c r="AC719" s="20"/>
      <c r="AD719" s="20"/>
      <c r="AE719" s="20"/>
      <c r="AF719" s="20"/>
      <c r="AG719" s="20"/>
      <c r="AH719" s="20"/>
    </row>
    <row r="720">
      <c r="AC720" s="20"/>
      <c r="AD720" s="20"/>
      <c r="AE720" s="20"/>
      <c r="AF720" s="20"/>
      <c r="AG720" s="20"/>
      <c r="AH720" s="20"/>
    </row>
    <row r="721">
      <c r="AC721" s="20"/>
      <c r="AD721" s="20"/>
      <c r="AE721" s="20"/>
      <c r="AF721" s="20"/>
      <c r="AG721" s="20"/>
      <c r="AH721" s="20"/>
    </row>
    <row r="722">
      <c r="AC722" s="20"/>
      <c r="AD722" s="20"/>
      <c r="AE722" s="20"/>
      <c r="AF722" s="20"/>
      <c r="AG722" s="20"/>
      <c r="AH722" s="20"/>
    </row>
    <row r="723">
      <c r="AC723" s="20"/>
      <c r="AD723" s="20"/>
      <c r="AE723" s="20"/>
      <c r="AF723" s="20"/>
      <c r="AG723" s="20"/>
      <c r="AH723" s="20"/>
    </row>
    <row r="724">
      <c r="AC724" s="20"/>
      <c r="AD724" s="20"/>
      <c r="AE724" s="20"/>
      <c r="AF724" s="20"/>
      <c r="AG724" s="20"/>
      <c r="AH724" s="20"/>
    </row>
    <row r="725">
      <c r="AC725" s="20"/>
      <c r="AD725" s="20"/>
      <c r="AE725" s="20"/>
      <c r="AF725" s="20"/>
      <c r="AG725" s="20"/>
      <c r="AH725" s="20"/>
    </row>
    <row r="726">
      <c r="AC726" s="20"/>
      <c r="AD726" s="20"/>
      <c r="AE726" s="20"/>
      <c r="AF726" s="20"/>
      <c r="AG726" s="20"/>
      <c r="AH726" s="20"/>
    </row>
    <row r="727">
      <c r="AC727" s="20"/>
      <c r="AD727" s="20"/>
      <c r="AE727" s="20"/>
      <c r="AF727" s="20"/>
      <c r="AG727" s="20"/>
      <c r="AH727" s="20"/>
    </row>
    <row r="728">
      <c r="AC728" s="20"/>
      <c r="AD728" s="20"/>
      <c r="AE728" s="20"/>
      <c r="AF728" s="20"/>
      <c r="AG728" s="20"/>
      <c r="AH728" s="20"/>
    </row>
    <row r="729">
      <c r="AC729" s="20"/>
      <c r="AD729" s="20"/>
      <c r="AE729" s="20"/>
      <c r="AF729" s="20"/>
      <c r="AG729" s="20"/>
      <c r="AH729" s="20"/>
    </row>
    <row r="730">
      <c r="AC730" s="20"/>
      <c r="AD730" s="20"/>
      <c r="AE730" s="20"/>
      <c r="AF730" s="20"/>
      <c r="AG730" s="20"/>
      <c r="AH730" s="20"/>
    </row>
    <row r="731">
      <c r="AC731" s="20"/>
      <c r="AD731" s="20"/>
      <c r="AE731" s="20"/>
      <c r="AF731" s="20"/>
      <c r="AG731" s="20"/>
      <c r="AH731" s="20"/>
    </row>
    <row r="732">
      <c r="AC732" s="20"/>
      <c r="AD732" s="20"/>
      <c r="AE732" s="20"/>
      <c r="AF732" s="20"/>
      <c r="AG732" s="20"/>
      <c r="AH732" s="20"/>
    </row>
    <row r="733">
      <c r="AC733" s="20"/>
      <c r="AD733" s="20"/>
      <c r="AE733" s="20"/>
      <c r="AF733" s="20"/>
      <c r="AG733" s="20"/>
      <c r="AH733" s="20"/>
    </row>
    <row r="734">
      <c r="AC734" s="20"/>
      <c r="AD734" s="20"/>
      <c r="AE734" s="20"/>
      <c r="AF734" s="20"/>
      <c r="AG734" s="20"/>
      <c r="AH734" s="20"/>
    </row>
    <row r="735">
      <c r="AC735" s="20"/>
      <c r="AD735" s="20"/>
      <c r="AE735" s="20"/>
      <c r="AF735" s="20"/>
      <c r="AG735" s="20"/>
      <c r="AH735" s="20"/>
    </row>
    <row r="736">
      <c r="AC736" s="20"/>
      <c r="AD736" s="20"/>
      <c r="AE736" s="20"/>
      <c r="AF736" s="20"/>
      <c r="AG736" s="20"/>
      <c r="AH736" s="20"/>
    </row>
    <row r="737">
      <c r="AC737" s="20"/>
      <c r="AD737" s="20"/>
      <c r="AE737" s="20"/>
      <c r="AF737" s="20"/>
      <c r="AG737" s="20"/>
      <c r="AH737" s="20"/>
    </row>
    <row r="738">
      <c r="AC738" s="20"/>
      <c r="AD738" s="20"/>
      <c r="AE738" s="20"/>
      <c r="AF738" s="20"/>
      <c r="AG738" s="20"/>
      <c r="AH738" s="20"/>
    </row>
    <row r="739">
      <c r="AC739" s="20"/>
      <c r="AD739" s="20"/>
      <c r="AE739" s="20"/>
      <c r="AF739" s="20"/>
      <c r="AG739" s="20"/>
      <c r="AH739" s="20"/>
    </row>
    <row r="740">
      <c r="AC740" s="20"/>
      <c r="AD740" s="20"/>
      <c r="AE740" s="20"/>
      <c r="AF740" s="20"/>
      <c r="AG740" s="20"/>
      <c r="AH740" s="20"/>
    </row>
    <row r="741">
      <c r="AC741" s="20"/>
      <c r="AD741" s="20"/>
      <c r="AE741" s="20"/>
      <c r="AF741" s="20"/>
      <c r="AG741" s="20"/>
      <c r="AH741" s="20"/>
    </row>
    <row r="742">
      <c r="AC742" s="20"/>
      <c r="AD742" s="20"/>
      <c r="AE742" s="20"/>
      <c r="AF742" s="20"/>
      <c r="AG742" s="20"/>
      <c r="AH742" s="20"/>
    </row>
    <row r="743">
      <c r="AC743" s="20"/>
      <c r="AD743" s="20"/>
      <c r="AE743" s="20"/>
      <c r="AF743" s="20"/>
      <c r="AG743" s="20"/>
      <c r="AH743" s="20"/>
    </row>
    <row r="744">
      <c r="AC744" s="20"/>
      <c r="AD744" s="20"/>
      <c r="AE744" s="20"/>
      <c r="AF744" s="20"/>
      <c r="AG744" s="20"/>
      <c r="AH744" s="20"/>
    </row>
    <row r="745">
      <c r="AC745" s="20"/>
      <c r="AD745" s="20"/>
      <c r="AE745" s="20"/>
      <c r="AF745" s="20"/>
      <c r="AG745" s="20"/>
      <c r="AH745" s="20"/>
    </row>
    <row r="746">
      <c r="AC746" s="20"/>
      <c r="AD746" s="20"/>
      <c r="AE746" s="20"/>
      <c r="AF746" s="20"/>
      <c r="AG746" s="20"/>
      <c r="AH746" s="20"/>
    </row>
    <row r="747">
      <c r="AC747" s="20"/>
      <c r="AD747" s="20"/>
      <c r="AE747" s="20"/>
      <c r="AF747" s="20"/>
      <c r="AG747" s="20"/>
      <c r="AH747" s="20"/>
    </row>
    <row r="748">
      <c r="AC748" s="20"/>
      <c r="AD748" s="20"/>
      <c r="AE748" s="20"/>
      <c r="AF748" s="20"/>
      <c r="AG748" s="20"/>
      <c r="AH748" s="20"/>
    </row>
    <row r="749">
      <c r="AC749" s="20"/>
      <c r="AD749" s="20"/>
      <c r="AE749" s="20"/>
      <c r="AF749" s="20"/>
      <c r="AG749" s="20"/>
      <c r="AH749" s="20"/>
    </row>
    <row r="750">
      <c r="AC750" s="20"/>
      <c r="AD750" s="20"/>
      <c r="AE750" s="20"/>
      <c r="AF750" s="20"/>
      <c r="AG750" s="20"/>
      <c r="AH750" s="20"/>
    </row>
    <row r="751">
      <c r="AC751" s="20"/>
      <c r="AD751" s="20"/>
      <c r="AE751" s="20"/>
      <c r="AF751" s="20"/>
      <c r="AG751" s="20"/>
      <c r="AH751" s="20"/>
    </row>
    <row r="752">
      <c r="AC752" s="20"/>
      <c r="AD752" s="20"/>
      <c r="AE752" s="20"/>
      <c r="AF752" s="20"/>
      <c r="AG752" s="20"/>
      <c r="AH752" s="20"/>
    </row>
    <row r="753">
      <c r="AC753" s="20"/>
      <c r="AD753" s="20"/>
      <c r="AE753" s="20"/>
      <c r="AF753" s="20"/>
      <c r="AG753" s="20"/>
      <c r="AH753" s="20"/>
    </row>
    <row r="754">
      <c r="AC754" s="20"/>
      <c r="AD754" s="20"/>
      <c r="AE754" s="20"/>
      <c r="AF754" s="20"/>
      <c r="AG754" s="20"/>
      <c r="AH754" s="20"/>
    </row>
    <row r="755">
      <c r="AC755" s="20"/>
      <c r="AD755" s="20"/>
      <c r="AE755" s="20"/>
      <c r="AF755" s="20"/>
      <c r="AG755" s="20"/>
      <c r="AH755" s="20"/>
    </row>
    <row r="756">
      <c r="AC756" s="20"/>
      <c r="AD756" s="20"/>
      <c r="AE756" s="20"/>
      <c r="AF756" s="20"/>
      <c r="AG756" s="20"/>
      <c r="AH756" s="20"/>
    </row>
    <row r="757">
      <c r="AC757" s="20"/>
      <c r="AD757" s="20"/>
      <c r="AE757" s="20"/>
      <c r="AF757" s="20"/>
      <c r="AG757" s="20"/>
      <c r="AH757" s="20"/>
    </row>
    <row r="758">
      <c r="AC758" s="20"/>
      <c r="AD758" s="20"/>
      <c r="AE758" s="20"/>
      <c r="AF758" s="20"/>
      <c r="AG758" s="20"/>
      <c r="AH758" s="20"/>
    </row>
    <row r="759">
      <c r="AC759" s="20"/>
      <c r="AD759" s="20"/>
      <c r="AE759" s="20"/>
      <c r="AF759" s="20"/>
      <c r="AG759" s="20"/>
      <c r="AH759" s="20"/>
    </row>
    <row r="760">
      <c r="AC760" s="20"/>
      <c r="AD760" s="20"/>
      <c r="AE760" s="20"/>
      <c r="AF760" s="20"/>
      <c r="AG760" s="20"/>
      <c r="AH760" s="20"/>
    </row>
    <row r="761">
      <c r="AC761" s="20"/>
      <c r="AD761" s="20"/>
      <c r="AE761" s="20"/>
      <c r="AF761" s="20"/>
      <c r="AG761" s="20"/>
      <c r="AH761" s="20"/>
    </row>
    <row r="762">
      <c r="AC762" s="20"/>
      <c r="AD762" s="20"/>
      <c r="AE762" s="20"/>
      <c r="AF762" s="20"/>
      <c r="AG762" s="20"/>
      <c r="AH762" s="20"/>
    </row>
    <row r="763">
      <c r="AC763" s="20"/>
      <c r="AD763" s="20"/>
      <c r="AE763" s="20"/>
      <c r="AF763" s="20"/>
      <c r="AG763" s="20"/>
      <c r="AH763" s="20"/>
    </row>
    <row r="764">
      <c r="AC764" s="20"/>
      <c r="AD764" s="20"/>
      <c r="AE764" s="20"/>
      <c r="AF764" s="20"/>
      <c r="AG764" s="20"/>
      <c r="AH764" s="20"/>
    </row>
    <row r="765">
      <c r="AC765" s="20"/>
      <c r="AD765" s="20"/>
      <c r="AE765" s="20"/>
      <c r="AF765" s="20"/>
      <c r="AG765" s="20"/>
      <c r="AH765" s="20"/>
    </row>
    <row r="766">
      <c r="AC766" s="20"/>
      <c r="AD766" s="20"/>
      <c r="AE766" s="20"/>
      <c r="AF766" s="20"/>
      <c r="AG766" s="20"/>
      <c r="AH766" s="20"/>
    </row>
    <row r="767">
      <c r="AC767" s="20"/>
      <c r="AD767" s="20"/>
      <c r="AE767" s="20"/>
      <c r="AF767" s="20"/>
      <c r="AG767" s="20"/>
      <c r="AH767" s="20"/>
    </row>
    <row r="768">
      <c r="AC768" s="20"/>
      <c r="AD768" s="20"/>
      <c r="AE768" s="20"/>
      <c r="AF768" s="20"/>
      <c r="AG768" s="20"/>
      <c r="AH768" s="20"/>
    </row>
    <row r="769">
      <c r="AC769" s="20"/>
      <c r="AD769" s="20"/>
      <c r="AE769" s="20"/>
      <c r="AF769" s="20"/>
      <c r="AG769" s="20"/>
      <c r="AH769" s="20"/>
    </row>
    <row r="770">
      <c r="AC770" s="20"/>
      <c r="AD770" s="20"/>
      <c r="AE770" s="20"/>
      <c r="AF770" s="20"/>
      <c r="AG770" s="20"/>
      <c r="AH770" s="20"/>
    </row>
    <row r="771">
      <c r="AC771" s="20"/>
      <c r="AD771" s="20"/>
      <c r="AE771" s="20"/>
      <c r="AF771" s="20"/>
      <c r="AG771" s="20"/>
      <c r="AH771" s="20"/>
    </row>
    <row r="772">
      <c r="AC772" s="20"/>
      <c r="AD772" s="20"/>
      <c r="AE772" s="20"/>
      <c r="AF772" s="20"/>
      <c r="AG772" s="20"/>
      <c r="AH772" s="20"/>
    </row>
    <row r="773">
      <c r="AC773" s="20"/>
      <c r="AD773" s="20"/>
      <c r="AE773" s="20"/>
      <c r="AF773" s="20"/>
      <c r="AG773" s="20"/>
      <c r="AH773" s="20"/>
    </row>
    <row r="774">
      <c r="AC774" s="20"/>
      <c r="AD774" s="20"/>
      <c r="AE774" s="20"/>
      <c r="AF774" s="20"/>
      <c r="AG774" s="20"/>
      <c r="AH774" s="20"/>
    </row>
    <row r="775">
      <c r="AC775" s="20"/>
      <c r="AD775" s="20"/>
      <c r="AE775" s="20"/>
      <c r="AF775" s="20"/>
      <c r="AG775" s="20"/>
      <c r="AH775" s="20"/>
    </row>
    <row r="776">
      <c r="AC776" s="20"/>
      <c r="AD776" s="20"/>
      <c r="AE776" s="20"/>
      <c r="AF776" s="20"/>
      <c r="AG776" s="20"/>
      <c r="AH776" s="20"/>
    </row>
    <row r="777">
      <c r="AC777" s="20"/>
      <c r="AD777" s="20"/>
      <c r="AE777" s="20"/>
      <c r="AF777" s="20"/>
      <c r="AG777" s="20"/>
      <c r="AH777" s="20"/>
    </row>
    <row r="778">
      <c r="AC778" s="20"/>
      <c r="AD778" s="20"/>
      <c r="AE778" s="20"/>
      <c r="AF778" s="20"/>
      <c r="AG778" s="20"/>
      <c r="AH778" s="20"/>
    </row>
    <row r="779">
      <c r="AC779" s="20"/>
      <c r="AD779" s="20"/>
      <c r="AE779" s="20"/>
      <c r="AF779" s="20"/>
      <c r="AG779" s="20"/>
      <c r="AH779" s="20"/>
    </row>
    <row r="780">
      <c r="AC780" s="20"/>
      <c r="AD780" s="20"/>
      <c r="AE780" s="20"/>
      <c r="AF780" s="20"/>
      <c r="AG780" s="20"/>
      <c r="AH780" s="20"/>
    </row>
    <row r="781">
      <c r="AC781" s="20"/>
      <c r="AD781" s="20"/>
      <c r="AE781" s="20"/>
      <c r="AF781" s="20"/>
      <c r="AG781" s="20"/>
      <c r="AH781" s="20"/>
    </row>
    <row r="782">
      <c r="AC782" s="20"/>
      <c r="AD782" s="20"/>
      <c r="AE782" s="20"/>
      <c r="AF782" s="20"/>
      <c r="AG782" s="20"/>
      <c r="AH782" s="20"/>
    </row>
    <row r="783">
      <c r="AC783" s="20"/>
      <c r="AD783" s="20"/>
      <c r="AE783" s="20"/>
      <c r="AF783" s="20"/>
      <c r="AG783" s="20"/>
      <c r="AH783" s="20"/>
    </row>
    <row r="784">
      <c r="AC784" s="20"/>
      <c r="AD784" s="20"/>
      <c r="AE784" s="20"/>
      <c r="AF784" s="20"/>
      <c r="AG784" s="20"/>
      <c r="AH784" s="20"/>
    </row>
    <row r="785">
      <c r="AC785" s="20"/>
      <c r="AD785" s="20"/>
      <c r="AE785" s="20"/>
      <c r="AF785" s="20"/>
      <c r="AG785" s="20"/>
      <c r="AH785" s="20"/>
    </row>
    <row r="786">
      <c r="AC786" s="20"/>
      <c r="AD786" s="20"/>
      <c r="AE786" s="20"/>
      <c r="AF786" s="20"/>
      <c r="AG786" s="20"/>
      <c r="AH786" s="20"/>
    </row>
    <row r="787">
      <c r="AC787" s="20"/>
      <c r="AD787" s="20"/>
      <c r="AE787" s="20"/>
      <c r="AF787" s="20"/>
      <c r="AG787" s="20"/>
      <c r="AH787" s="20"/>
    </row>
    <row r="788">
      <c r="AC788" s="20"/>
      <c r="AD788" s="20"/>
      <c r="AE788" s="20"/>
      <c r="AF788" s="20"/>
      <c r="AG788" s="20"/>
      <c r="AH788" s="20"/>
    </row>
    <row r="789">
      <c r="AC789" s="20"/>
      <c r="AD789" s="20"/>
      <c r="AE789" s="20"/>
      <c r="AF789" s="20"/>
      <c r="AG789" s="20"/>
      <c r="AH789" s="20"/>
    </row>
    <row r="790">
      <c r="AC790" s="20"/>
      <c r="AD790" s="20"/>
      <c r="AE790" s="20"/>
      <c r="AF790" s="20"/>
      <c r="AG790" s="20"/>
      <c r="AH790" s="20"/>
    </row>
    <row r="791">
      <c r="AC791" s="20"/>
      <c r="AD791" s="20"/>
      <c r="AE791" s="20"/>
      <c r="AF791" s="20"/>
      <c r="AG791" s="20"/>
      <c r="AH791" s="20"/>
    </row>
    <row r="792">
      <c r="AC792" s="20"/>
      <c r="AD792" s="20"/>
      <c r="AE792" s="20"/>
      <c r="AF792" s="20"/>
      <c r="AG792" s="20"/>
      <c r="AH792" s="20"/>
    </row>
    <row r="793">
      <c r="AC793" s="20"/>
      <c r="AD793" s="20"/>
      <c r="AE793" s="20"/>
      <c r="AF793" s="20"/>
      <c r="AG793" s="20"/>
      <c r="AH793" s="20"/>
    </row>
    <row r="794">
      <c r="AC794" s="20"/>
      <c r="AD794" s="20"/>
      <c r="AE794" s="20"/>
      <c r="AF794" s="20"/>
      <c r="AG794" s="20"/>
      <c r="AH794" s="20"/>
    </row>
    <row r="795">
      <c r="AC795" s="20"/>
      <c r="AD795" s="20"/>
      <c r="AE795" s="20"/>
      <c r="AF795" s="20"/>
      <c r="AG795" s="20"/>
      <c r="AH795" s="20"/>
    </row>
    <row r="796">
      <c r="AC796" s="20"/>
      <c r="AD796" s="20"/>
      <c r="AE796" s="20"/>
      <c r="AF796" s="20"/>
      <c r="AG796" s="20"/>
      <c r="AH796" s="20"/>
    </row>
    <row r="797">
      <c r="AC797" s="20"/>
      <c r="AD797" s="20"/>
      <c r="AE797" s="20"/>
      <c r="AF797" s="20"/>
      <c r="AG797" s="20"/>
      <c r="AH797" s="20"/>
    </row>
    <row r="798">
      <c r="AC798" s="20"/>
      <c r="AD798" s="20"/>
      <c r="AE798" s="20"/>
      <c r="AF798" s="20"/>
      <c r="AG798" s="20"/>
      <c r="AH798" s="20"/>
    </row>
    <row r="799">
      <c r="AC799" s="20"/>
      <c r="AD799" s="20"/>
      <c r="AE799" s="20"/>
      <c r="AF799" s="20"/>
      <c r="AG799" s="20"/>
      <c r="AH799" s="20"/>
    </row>
    <row r="800">
      <c r="AC800" s="20"/>
      <c r="AD800" s="20"/>
      <c r="AE800" s="20"/>
      <c r="AF800" s="20"/>
      <c r="AG800" s="20"/>
      <c r="AH800" s="20"/>
    </row>
    <row r="801">
      <c r="AC801" s="20"/>
      <c r="AD801" s="20"/>
      <c r="AE801" s="20"/>
      <c r="AF801" s="20"/>
      <c r="AG801" s="20"/>
      <c r="AH801" s="20"/>
    </row>
    <row r="802">
      <c r="AC802" s="20"/>
      <c r="AD802" s="20"/>
      <c r="AE802" s="20"/>
      <c r="AF802" s="20"/>
      <c r="AG802" s="20"/>
      <c r="AH802" s="20"/>
    </row>
    <row r="803">
      <c r="AC803" s="20"/>
      <c r="AD803" s="20"/>
      <c r="AE803" s="20"/>
      <c r="AF803" s="20"/>
      <c r="AG803" s="20"/>
      <c r="AH803" s="20"/>
    </row>
    <row r="804">
      <c r="AC804" s="20"/>
      <c r="AD804" s="20"/>
      <c r="AE804" s="20"/>
      <c r="AF804" s="20"/>
      <c r="AG804" s="20"/>
      <c r="AH804" s="20"/>
    </row>
    <row r="805">
      <c r="AC805" s="20"/>
      <c r="AD805" s="20"/>
      <c r="AE805" s="20"/>
      <c r="AF805" s="20"/>
      <c r="AG805" s="20"/>
      <c r="AH805" s="20"/>
    </row>
    <row r="806">
      <c r="AC806" s="20"/>
      <c r="AD806" s="20"/>
      <c r="AE806" s="20"/>
      <c r="AF806" s="20"/>
      <c r="AG806" s="20"/>
      <c r="AH806" s="20"/>
    </row>
    <row r="807">
      <c r="AC807" s="20"/>
      <c r="AD807" s="20"/>
      <c r="AE807" s="20"/>
      <c r="AF807" s="20"/>
      <c r="AG807" s="20"/>
      <c r="AH807" s="20"/>
    </row>
    <row r="808">
      <c r="AC808" s="20"/>
      <c r="AD808" s="20"/>
      <c r="AE808" s="20"/>
      <c r="AF808" s="20"/>
      <c r="AG808" s="20"/>
      <c r="AH808" s="20"/>
    </row>
    <row r="809">
      <c r="AC809" s="20"/>
      <c r="AD809" s="20"/>
      <c r="AE809" s="20"/>
      <c r="AF809" s="20"/>
      <c r="AG809" s="20"/>
      <c r="AH809" s="20"/>
    </row>
    <row r="810">
      <c r="AC810" s="20"/>
      <c r="AD810" s="20"/>
      <c r="AE810" s="20"/>
      <c r="AF810" s="20"/>
      <c r="AG810" s="20"/>
      <c r="AH810" s="20"/>
    </row>
    <row r="811">
      <c r="AC811" s="20"/>
      <c r="AD811" s="20"/>
      <c r="AE811" s="20"/>
      <c r="AF811" s="20"/>
      <c r="AG811" s="20"/>
      <c r="AH811" s="20"/>
    </row>
    <row r="812">
      <c r="AC812" s="20"/>
      <c r="AD812" s="20"/>
      <c r="AE812" s="20"/>
      <c r="AF812" s="20"/>
      <c r="AG812" s="20"/>
      <c r="AH812" s="20"/>
    </row>
    <row r="813">
      <c r="AC813" s="20"/>
      <c r="AD813" s="20"/>
      <c r="AE813" s="20"/>
      <c r="AF813" s="20"/>
      <c r="AG813" s="20"/>
      <c r="AH813" s="20"/>
    </row>
    <row r="814">
      <c r="AC814" s="20"/>
      <c r="AD814" s="20"/>
      <c r="AE814" s="20"/>
      <c r="AF814" s="20"/>
      <c r="AG814" s="20"/>
      <c r="AH814" s="20"/>
    </row>
    <row r="815">
      <c r="AC815" s="20"/>
      <c r="AD815" s="20"/>
      <c r="AE815" s="20"/>
      <c r="AF815" s="20"/>
      <c r="AG815" s="20"/>
      <c r="AH815" s="20"/>
    </row>
    <row r="816">
      <c r="AC816" s="20"/>
      <c r="AD816" s="20"/>
      <c r="AE816" s="20"/>
      <c r="AF816" s="20"/>
      <c r="AG816" s="20"/>
      <c r="AH816" s="20"/>
    </row>
    <row r="817">
      <c r="AC817" s="20"/>
      <c r="AD817" s="20"/>
      <c r="AE817" s="20"/>
      <c r="AF817" s="20"/>
      <c r="AG817" s="20"/>
      <c r="AH817" s="20"/>
    </row>
    <row r="818">
      <c r="AC818" s="20"/>
      <c r="AD818" s="20"/>
      <c r="AE818" s="20"/>
      <c r="AF818" s="20"/>
      <c r="AG818" s="20"/>
      <c r="AH818" s="20"/>
    </row>
    <row r="819">
      <c r="AC819" s="20"/>
      <c r="AD819" s="20"/>
      <c r="AE819" s="20"/>
      <c r="AF819" s="20"/>
      <c r="AG819" s="20"/>
      <c r="AH819" s="20"/>
    </row>
    <row r="820">
      <c r="AC820" s="20"/>
      <c r="AD820" s="20"/>
      <c r="AE820" s="20"/>
      <c r="AF820" s="20"/>
      <c r="AG820" s="20"/>
      <c r="AH820" s="20"/>
    </row>
    <row r="821">
      <c r="AC821" s="20"/>
      <c r="AD821" s="20"/>
      <c r="AE821" s="20"/>
      <c r="AF821" s="20"/>
      <c r="AG821" s="20"/>
      <c r="AH821" s="20"/>
    </row>
    <row r="822">
      <c r="AC822" s="20"/>
      <c r="AD822" s="20"/>
      <c r="AE822" s="20"/>
      <c r="AF822" s="20"/>
      <c r="AG822" s="20"/>
      <c r="AH822" s="20"/>
    </row>
    <row r="823">
      <c r="AC823" s="20"/>
      <c r="AD823" s="20"/>
      <c r="AE823" s="20"/>
      <c r="AF823" s="20"/>
      <c r="AG823" s="20"/>
      <c r="AH823" s="20"/>
    </row>
    <row r="824">
      <c r="AC824" s="20"/>
      <c r="AD824" s="20"/>
      <c r="AE824" s="20"/>
      <c r="AF824" s="20"/>
      <c r="AG824" s="20"/>
      <c r="AH824" s="20"/>
    </row>
    <row r="825">
      <c r="AC825" s="20"/>
      <c r="AD825" s="20"/>
      <c r="AE825" s="20"/>
      <c r="AF825" s="20"/>
      <c r="AG825" s="20"/>
      <c r="AH825" s="20"/>
    </row>
    <row r="826">
      <c r="AC826" s="20"/>
      <c r="AD826" s="20"/>
      <c r="AE826" s="20"/>
      <c r="AF826" s="20"/>
      <c r="AG826" s="20"/>
      <c r="AH826" s="20"/>
    </row>
    <row r="827">
      <c r="AC827" s="20"/>
      <c r="AD827" s="20"/>
      <c r="AE827" s="20"/>
      <c r="AF827" s="20"/>
      <c r="AG827" s="20"/>
      <c r="AH827" s="20"/>
    </row>
    <row r="828">
      <c r="AC828" s="20"/>
      <c r="AD828" s="20"/>
      <c r="AE828" s="20"/>
      <c r="AF828" s="20"/>
      <c r="AG828" s="20"/>
      <c r="AH828" s="20"/>
    </row>
    <row r="829">
      <c r="AC829" s="20"/>
      <c r="AD829" s="20"/>
      <c r="AE829" s="20"/>
      <c r="AF829" s="20"/>
      <c r="AG829" s="20"/>
      <c r="AH829" s="20"/>
    </row>
    <row r="830">
      <c r="AC830" s="20"/>
      <c r="AD830" s="20"/>
      <c r="AE830" s="20"/>
      <c r="AF830" s="20"/>
      <c r="AG830" s="20"/>
      <c r="AH830" s="20"/>
    </row>
    <row r="831">
      <c r="AC831" s="20"/>
      <c r="AD831" s="20"/>
      <c r="AE831" s="20"/>
      <c r="AF831" s="20"/>
      <c r="AG831" s="20"/>
      <c r="AH831" s="20"/>
    </row>
    <row r="832">
      <c r="AC832" s="20"/>
      <c r="AD832" s="20"/>
      <c r="AE832" s="20"/>
      <c r="AF832" s="20"/>
      <c r="AG832" s="20"/>
      <c r="AH832" s="20"/>
    </row>
    <row r="833">
      <c r="AC833" s="20"/>
      <c r="AD833" s="20"/>
      <c r="AE833" s="20"/>
      <c r="AF833" s="20"/>
      <c r="AG833" s="20"/>
      <c r="AH833" s="20"/>
    </row>
    <row r="834">
      <c r="AC834" s="20"/>
      <c r="AD834" s="20"/>
      <c r="AE834" s="20"/>
      <c r="AF834" s="20"/>
      <c r="AG834" s="20"/>
      <c r="AH834" s="20"/>
    </row>
    <row r="835">
      <c r="AC835" s="20"/>
      <c r="AD835" s="20"/>
      <c r="AE835" s="20"/>
      <c r="AF835" s="20"/>
      <c r="AG835" s="20"/>
      <c r="AH835" s="20"/>
    </row>
    <row r="836">
      <c r="AC836" s="20"/>
      <c r="AD836" s="20"/>
      <c r="AE836" s="20"/>
      <c r="AF836" s="20"/>
      <c r="AG836" s="20"/>
      <c r="AH836" s="20"/>
    </row>
    <row r="837">
      <c r="AC837" s="20"/>
      <c r="AD837" s="20"/>
      <c r="AE837" s="20"/>
      <c r="AF837" s="20"/>
      <c r="AG837" s="20"/>
      <c r="AH837" s="20"/>
    </row>
    <row r="838">
      <c r="AC838" s="20"/>
      <c r="AD838" s="20"/>
      <c r="AE838" s="20"/>
      <c r="AF838" s="20"/>
      <c r="AG838" s="20"/>
      <c r="AH838" s="20"/>
    </row>
    <row r="839">
      <c r="AC839" s="20"/>
      <c r="AD839" s="20"/>
      <c r="AE839" s="20"/>
      <c r="AF839" s="20"/>
      <c r="AG839" s="20"/>
      <c r="AH839" s="20"/>
    </row>
    <row r="840">
      <c r="AC840" s="20"/>
      <c r="AD840" s="20"/>
      <c r="AE840" s="20"/>
      <c r="AF840" s="20"/>
      <c r="AG840" s="20"/>
      <c r="AH840" s="20"/>
    </row>
    <row r="841">
      <c r="AC841" s="20"/>
      <c r="AD841" s="20"/>
      <c r="AE841" s="20"/>
      <c r="AF841" s="20"/>
      <c r="AG841" s="20"/>
      <c r="AH841" s="20"/>
    </row>
    <row r="842">
      <c r="AC842" s="20"/>
      <c r="AD842" s="20"/>
      <c r="AE842" s="20"/>
      <c r="AF842" s="20"/>
      <c r="AG842" s="20"/>
      <c r="AH842" s="20"/>
    </row>
    <row r="843">
      <c r="AC843" s="20"/>
      <c r="AD843" s="20"/>
      <c r="AE843" s="20"/>
      <c r="AF843" s="20"/>
      <c r="AG843" s="20"/>
      <c r="AH843" s="20"/>
    </row>
    <row r="844">
      <c r="AC844" s="20"/>
      <c r="AD844" s="20"/>
      <c r="AE844" s="20"/>
      <c r="AF844" s="20"/>
      <c r="AG844" s="20"/>
      <c r="AH844" s="20"/>
    </row>
    <row r="845">
      <c r="AC845" s="20"/>
      <c r="AD845" s="20"/>
      <c r="AE845" s="20"/>
      <c r="AF845" s="20"/>
      <c r="AG845" s="20"/>
      <c r="AH845" s="20"/>
    </row>
    <row r="846">
      <c r="AC846" s="20"/>
      <c r="AD846" s="20"/>
      <c r="AE846" s="20"/>
      <c r="AF846" s="20"/>
      <c r="AG846" s="20"/>
      <c r="AH846" s="20"/>
    </row>
    <row r="847">
      <c r="AC847" s="20"/>
      <c r="AD847" s="20"/>
      <c r="AE847" s="20"/>
      <c r="AF847" s="20"/>
      <c r="AG847" s="20"/>
      <c r="AH847" s="20"/>
    </row>
    <row r="848">
      <c r="AC848" s="20"/>
      <c r="AD848" s="20"/>
      <c r="AE848" s="20"/>
      <c r="AF848" s="20"/>
      <c r="AG848" s="20"/>
      <c r="AH848" s="20"/>
    </row>
    <row r="849">
      <c r="AC849" s="20"/>
      <c r="AD849" s="20"/>
      <c r="AE849" s="20"/>
      <c r="AF849" s="20"/>
      <c r="AG849" s="20"/>
      <c r="AH849" s="20"/>
    </row>
    <row r="850">
      <c r="AC850" s="20"/>
      <c r="AD850" s="20"/>
      <c r="AE850" s="20"/>
      <c r="AF850" s="20"/>
      <c r="AG850" s="20"/>
      <c r="AH850" s="20"/>
    </row>
    <row r="851">
      <c r="AC851" s="20"/>
      <c r="AD851" s="20"/>
      <c r="AE851" s="20"/>
      <c r="AF851" s="20"/>
      <c r="AG851" s="20"/>
      <c r="AH851" s="20"/>
    </row>
    <row r="852">
      <c r="AC852" s="20"/>
      <c r="AD852" s="20"/>
      <c r="AE852" s="20"/>
      <c r="AF852" s="20"/>
      <c r="AG852" s="20"/>
      <c r="AH852" s="20"/>
    </row>
    <row r="853">
      <c r="AC853" s="20"/>
      <c r="AD853" s="20"/>
      <c r="AE853" s="20"/>
      <c r="AF853" s="20"/>
      <c r="AG853" s="20"/>
      <c r="AH853" s="20"/>
    </row>
    <row r="854">
      <c r="AC854" s="20"/>
      <c r="AD854" s="20"/>
      <c r="AE854" s="20"/>
      <c r="AF854" s="20"/>
      <c r="AG854" s="20"/>
      <c r="AH854" s="20"/>
    </row>
    <row r="855">
      <c r="AC855" s="20"/>
      <c r="AD855" s="20"/>
      <c r="AE855" s="20"/>
      <c r="AF855" s="20"/>
      <c r="AG855" s="20"/>
      <c r="AH855" s="20"/>
    </row>
    <row r="856">
      <c r="AC856" s="20"/>
      <c r="AD856" s="20"/>
      <c r="AE856" s="20"/>
      <c r="AF856" s="20"/>
      <c r="AG856" s="20"/>
      <c r="AH856" s="20"/>
    </row>
    <row r="857">
      <c r="AC857" s="20"/>
      <c r="AD857" s="20"/>
      <c r="AE857" s="20"/>
      <c r="AF857" s="20"/>
      <c r="AG857" s="20"/>
      <c r="AH857" s="20"/>
    </row>
    <row r="858">
      <c r="AC858" s="20"/>
      <c r="AD858" s="20"/>
      <c r="AE858" s="20"/>
      <c r="AF858" s="20"/>
      <c r="AG858" s="20"/>
      <c r="AH858" s="20"/>
    </row>
    <row r="859">
      <c r="AC859" s="20"/>
      <c r="AD859" s="20"/>
      <c r="AE859" s="20"/>
      <c r="AF859" s="20"/>
      <c r="AG859" s="20"/>
      <c r="AH859" s="20"/>
    </row>
    <row r="860">
      <c r="AC860" s="20"/>
      <c r="AD860" s="20"/>
      <c r="AE860" s="20"/>
      <c r="AF860" s="20"/>
      <c r="AG860" s="20"/>
      <c r="AH860" s="20"/>
    </row>
    <row r="861">
      <c r="AC861" s="20"/>
      <c r="AD861" s="20"/>
      <c r="AE861" s="20"/>
      <c r="AF861" s="20"/>
      <c r="AG861" s="20"/>
      <c r="AH861" s="20"/>
    </row>
    <row r="862">
      <c r="AC862" s="20"/>
      <c r="AD862" s="20"/>
      <c r="AE862" s="20"/>
      <c r="AF862" s="20"/>
      <c r="AG862" s="20"/>
      <c r="AH862" s="20"/>
    </row>
    <row r="863">
      <c r="AC863" s="20"/>
      <c r="AD863" s="20"/>
      <c r="AE863" s="20"/>
      <c r="AF863" s="20"/>
      <c r="AG863" s="20"/>
      <c r="AH863" s="20"/>
    </row>
    <row r="864">
      <c r="AC864" s="20"/>
      <c r="AD864" s="20"/>
      <c r="AE864" s="20"/>
      <c r="AF864" s="20"/>
      <c r="AG864" s="20"/>
      <c r="AH864" s="20"/>
    </row>
    <row r="865">
      <c r="AC865" s="20"/>
      <c r="AD865" s="20"/>
      <c r="AE865" s="20"/>
      <c r="AF865" s="20"/>
      <c r="AG865" s="20"/>
      <c r="AH865" s="20"/>
    </row>
    <row r="866">
      <c r="AC866" s="20"/>
      <c r="AD866" s="20"/>
      <c r="AE866" s="20"/>
      <c r="AF866" s="20"/>
      <c r="AG866" s="20"/>
      <c r="AH866" s="20"/>
    </row>
    <row r="867">
      <c r="AC867" s="20"/>
      <c r="AD867" s="20"/>
      <c r="AE867" s="20"/>
      <c r="AF867" s="20"/>
      <c r="AG867" s="20"/>
      <c r="AH867" s="20"/>
    </row>
    <row r="868">
      <c r="AC868" s="20"/>
      <c r="AD868" s="20"/>
      <c r="AE868" s="20"/>
      <c r="AF868" s="20"/>
      <c r="AG868" s="20"/>
      <c r="AH868" s="20"/>
    </row>
    <row r="869">
      <c r="AC869" s="20"/>
      <c r="AD869" s="20"/>
      <c r="AE869" s="20"/>
      <c r="AF869" s="20"/>
      <c r="AG869" s="20"/>
      <c r="AH869" s="20"/>
    </row>
    <row r="870">
      <c r="AC870" s="20"/>
      <c r="AD870" s="20"/>
      <c r="AE870" s="20"/>
      <c r="AF870" s="20"/>
      <c r="AG870" s="20"/>
      <c r="AH870" s="20"/>
    </row>
    <row r="871">
      <c r="AC871" s="20"/>
      <c r="AD871" s="20"/>
      <c r="AE871" s="20"/>
      <c r="AF871" s="20"/>
      <c r="AG871" s="20"/>
      <c r="AH871" s="20"/>
    </row>
    <row r="872">
      <c r="AC872" s="20"/>
      <c r="AD872" s="20"/>
      <c r="AE872" s="20"/>
      <c r="AF872" s="20"/>
      <c r="AG872" s="20"/>
      <c r="AH872" s="20"/>
    </row>
    <row r="873">
      <c r="AC873" s="20"/>
      <c r="AD873" s="20"/>
      <c r="AE873" s="20"/>
      <c r="AF873" s="20"/>
      <c r="AG873" s="20"/>
      <c r="AH873" s="20"/>
    </row>
    <row r="874">
      <c r="AC874" s="20"/>
      <c r="AD874" s="20"/>
      <c r="AE874" s="20"/>
      <c r="AF874" s="20"/>
      <c r="AG874" s="20"/>
      <c r="AH874" s="20"/>
    </row>
    <row r="875">
      <c r="AC875" s="20"/>
      <c r="AD875" s="20"/>
      <c r="AE875" s="20"/>
      <c r="AF875" s="20"/>
      <c r="AG875" s="20"/>
      <c r="AH875" s="20"/>
    </row>
    <row r="876">
      <c r="AC876" s="20"/>
      <c r="AD876" s="20"/>
      <c r="AE876" s="20"/>
      <c r="AF876" s="20"/>
      <c r="AG876" s="20"/>
      <c r="AH876" s="20"/>
    </row>
    <row r="877">
      <c r="AC877" s="20"/>
      <c r="AD877" s="20"/>
      <c r="AE877" s="20"/>
      <c r="AF877" s="20"/>
      <c r="AG877" s="20"/>
      <c r="AH877" s="20"/>
    </row>
    <row r="878">
      <c r="AC878" s="20"/>
      <c r="AD878" s="20"/>
      <c r="AE878" s="20"/>
      <c r="AF878" s="20"/>
      <c r="AG878" s="20"/>
      <c r="AH878" s="20"/>
    </row>
    <row r="879">
      <c r="AC879" s="20"/>
      <c r="AD879" s="20"/>
      <c r="AE879" s="20"/>
      <c r="AF879" s="20"/>
      <c r="AG879" s="20"/>
      <c r="AH879" s="20"/>
    </row>
    <row r="880">
      <c r="AC880" s="20"/>
      <c r="AD880" s="20"/>
      <c r="AE880" s="20"/>
      <c r="AF880" s="20"/>
      <c r="AG880" s="20"/>
      <c r="AH880" s="20"/>
    </row>
    <row r="881">
      <c r="AC881" s="20"/>
      <c r="AD881" s="20"/>
      <c r="AE881" s="20"/>
      <c r="AF881" s="20"/>
      <c r="AG881" s="20"/>
      <c r="AH881" s="20"/>
    </row>
    <row r="882">
      <c r="AC882" s="20"/>
      <c r="AD882" s="20"/>
      <c r="AE882" s="20"/>
      <c r="AF882" s="20"/>
      <c r="AG882" s="20"/>
      <c r="AH882" s="20"/>
    </row>
    <row r="883">
      <c r="AC883" s="20"/>
      <c r="AD883" s="20"/>
      <c r="AE883" s="20"/>
      <c r="AF883" s="20"/>
      <c r="AG883" s="20"/>
      <c r="AH883" s="20"/>
    </row>
    <row r="884">
      <c r="AC884" s="20"/>
      <c r="AD884" s="20"/>
      <c r="AE884" s="20"/>
      <c r="AF884" s="20"/>
      <c r="AG884" s="20"/>
      <c r="AH884" s="20"/>
    </row>
    <row r="885">
      <c r="AC885" s="20"/>
      <c r="AD885" s="20"/>
      <c r="AE885" s="20"/>
      <c r="AF885" s="20"/>
      <c r="AG885" s="20"/>
      <c r="AH885" s="20"/>
    </row>
    <row r="886">
      <c r="AC886" s="20"/>
      <c r="AD886" s="20"/>
      <c r="AE886" s="20"/>
      <c r="AF886" s="20"/>
      <c r="AG886" s="20"/>
      <c r="AH886" s="20"/>
    </row>
    <row r="887">
      <c r="AC887" s="20"/>
      <c r="AD887" s="20"/>
      <c r="AE887" s="20"/>
      <c r="AF887" s="20"/>
      <c r="AG887" s="20"/>
      <c r="AH887" s="20"/>
    </row>
    <row r="888">
      <c r="AC888" s="20"/>
      <c r="AD888" s="20"/>
      <c r="AE888" s="20"/>
      <c r="AF888" s="20"/>
      <c r="AG888" s="20"/>
      <c r="AH888" s="20"/>
    </row>
    <row r="889">
      <c r="AC889" s="20"/>
      <c r="AD889" s="20"/>
      <c r="AE889" s="20"/>
      <c r="AF889" s="20"/>
      <c r="AG889" s="20"/>
      <c r="AH889" s="20"/>
    </row>
    <row r="890">
      <c r="AC890" s="20"/>
      <c r="AD890" s="20"/>
      <c r="AE890" s="20"/>
      <c r="AF890" s="20"/>
      <c r="AG890" s="20"/>
      <c r="AH890" s="20"/>
    </row>
    <row r="891">
      <c r="AC891" s="20"/>
      <c r="AD891" s="20"/>
      <c r="AE891" s="20"/>
      <c r="AF891" s="20"/>
      <c r="AG891" s="20"/>
      <c r="AH891" s="20"/>
    </row>
    <row r="892">
      <c r="AC892" s="20"/>
      <c r="AD892" s="20"/>
      <c r="AE892" s="20"/>
      <c r="AF892" s="20"/>
      <c r="AG892" s="20"/>
      <c r="AH892" s="20"/>
    </row>
    <row r="893">
      <c r="AC893" s="20"/>
      <c r="AD893" s="20"/>
      <c r="AE893" s="20"/>
      <c r="AF893" s="20"/>
      <c r="AG893" s="20"/>
      <c r="AH893" s="20"/>
    </row>
    <row r="894">
      <c r="AC894" s="20"/>
      <c r="AD894" s="20"/>
      <c r="AE894" s="20"/>
      <c r="AF894" s="20"/>
      <c r="AG894" s="20"/>
      <c r="AH894" s="20"/>
    </row>
    <row r="895">
      <c r="AC895" s="20"/>
      <c r="AD895" s="20"/>
      <c r="AE895" s="20"/>
      <c r="AF895" s="20"/>
      <c r="AG895" s="20"/>
      <c r="AH895" s="20"/>
    </row>
    <row r="896">
      <c r="AC896" s="20"/>
      <c r="AD896" s="20"/>
      <c r="AE896" s="20"/>
      <c r="AF896" s="20"/>
      <c r="AG896" s="20"/>
      <c r="AH896" s="20"/>
    </row>
    <row r="897">
      <c r="AC897" s="20"/>
      <c r="AD897" s="20"/>
      <c r="AE897" s="20"/>
      <c r="AF897" s="20"/>
      <c r="AG897" s="20"/>
      <c r="AH897" s="20"/>
    </row>
    <row r="898">
      <c r="AC898" s="20"/>
      <c r="AD898" s="20"/>
      <c r="AE898" s="20"/>
      <c r="AF898" s="20"/>
      <c r="AG898" s="20"/>
      <c r="AH898" s="20"/>
    </row>
    <row r="899">
      <c r="AC899" s="20"/>
      <c r="AD899" s="20"/>
      <c r="AE899" s="20"/>
      <c r="AF899" s="20"/>
      <c r="AG899" s="20"/>
      <c r="AH899" s="20"/>
    </row>
    <row r="900">
      <c r="AC900" s="20"/>
      <c r="AD900" s="20"/>
      <c r="AE900" s="20"/>
      <c r="AF900" s="20"/>
      <c r="AG900" s="20"/>
      <c r="AH900" s="20"/>
    </row>
    <row r="901">
      <c r="AC901" s="20"/>
      <c r="AD901" s="20"/>
      <c r="AE901" s="20"/>
      <c r="AF901" s="20"/>
      <c r="AG901" s="20"/>
      <c r="AH901" s="20"/>
    </row>
    <row r="902">
      <c r="AC902" s="20"/>
      <c r="AD902" s="20"/>
      <c r="AE902" s="20"/>
      <c r="AF902" s="20"/>
      <c r="AG902" s="20"/>
      <c r="AH902" s="20"/>
    </row>
    <row r="903">
      <c r="AC903" s="20"/>
      <c r="AD903" s="20"/>
      <c r="AE903" s="20"/>
      <c r="AF903" s="20"/>
      <c r="AG903" s="20"/>
      <c r="AH903" s="20"/>
    </row>
    <row r="904">
      <c r="AC904" s="20"/>
      <c r="AD904" s="20"/>
      <c r="AE904" s="20"/>
      <c r="AF904" s="20"/>
      <c r="AG904" s="20"/>
      <c r="AH904" s="20"/>
    </row>
    <row r="905">
      <c r="AC905" s="20"/>
      <c r="AD905" s="20"/>
      <c r="AE905" s="20"/>
      <c r="AF905" s="20"/>
      <c r="AG905" s="20"/>
      <c r="AH905" s="20"/>
    </row>
    <row r="906">
      <c r="AC906" s="20"/>
      <c r="AD906" s="20"/>
      <c r="AE906" s="20"/>
      <c r="AF906" s="20"/>
      <c r="AG906" s="20"/>
      <c r="AH906" s="20"/>
    </row>
    <row r="907">
      <c r="AC907" s="20"/>
      <c r="AD907" s="20"/>
      <c r="AE907" s="20"/>
      <c r="AF907" s="20"/>
      <c r="AG907" s="20"/>
      <c r="AH907" s="20"/>
    </row>
    <row r="908">
      <c r="AC908" s="20"/>
      <c r="AD908" s="20"/>
      <c r="AE908" s="20"/>
      <c r="AF908" s="20"/>
      <c r="AG908" s="20"/>
      <c r="AH908" s="20"/>
    </row>
    <row r="909">
      <c r="AC909" s="20"/>
      <c r="AD909" s="20"/>
      <c r="AE909" s="20"/>
      <c r="AF909" s="20"/>
      <c r="AG909" s="20"/>
      <c r="AH909" s="20"/>
    </row>
    <row r="910">
      <c r="AC910" s="20"/>
      <c r="AD910" s="20"/>
      <c r="AE910" s="20"/>
      <c r="AF910" s="20"/>
      <c r="AG910" s="20"/>
      <c r="AH910" s="20"/>
    </row>
    <row r="911">
      <c r="AC911" s="20"/>
      <c r="AD911" s="20"/>
      <c r="AE911" s="20"/>
      <c r="AF911" s="20"/>
      <c r="AG911" s="20"/>
      <c r="AH911" s="20"/>
    </row>
    <row r="912">
      <c r="AC912" s="20"/>
      <c r="AD912" s="20"/>
      <c r="AE912" s="20"/>
      <c r="AF912" s="20"/>
      <c r="AG912" s="20"/>
      <c r="AH912" s="20"/>
    </row>
    <row r="913">
      <c r="AC913" s="20"/>
      <c r="AD913" s="20"/>
      <c r="AE913" s="20"/>
      <c r="AF913" s="20"/>
      <c r="AG913" s="20"/>
      <c r="AH913" s="20"/>
    </row>
    <row r="914">
      <c r="AC914" s="20"/>
      <c r="AD914" s="20"/>
      <c r="AE914" s="20"/>
      <c r="AF914" s="20"/>
      <c r="AG914" s="20"/>
      <c r="AH914" s="20"/>
    </row>
    <row r="915">
      <c r="AC915" s="20"/>
      <c r="AD915" s="20"/>
      <c r="AE915" s="20"/>
      <c r="AF915" s="20"/>
      <c r="AG915" s="20"/>
      <c r="AH915" s="20"/>
    </row>
    <row r="916">
      <c r="AC916" s="20"/>
      <c r="AD916" s="20"/>
      <c r="AE916" s="20"/>
      <c r="AF916" s="20"/>
      <c r="AG916" s="20"/>
      <c r="AH916" s="20"/>
    </row>
    <row r="917">
      <c r="AC917" s="20"/>
      <c r="AD917" s="20"/>
      <c r="AE917" s="20"/>
      <c r="AF917" s="20"/>
      <c r="AG917" s="20"/>
      <c r="AH917" s="20"/>
    </row>
    <row r="918">
      <c r="AC918" s="20"/>
      <c r="AD918" s="20"/>
      <c r="AE918" s="20"/>
      <c r="AF918" s="20"/>
      <c r="AG918" s="20"/>
      <c r="AH918" s="20"/>
    </row>
    <row r="919">
      <c r="AC919" s="20"/>
      <c r="AD919" s="20"/>
      <c r="AE919" s="20"/>
      <c r="AF919" s="20"/>
      <c r="AG919" s="20"/>
      <c r="AH919" s="20"/>
    </row>
    <row r="920">
      <c r="AC920" s="20"/>
      <c r="AD920" s="20"/>
      <c r="AE920" s="20"/>
      <c r="AF920" s="20"/>
      <c r="AG920" s="20"/>
      <c r="AH920" s="20"/>
    </row>
    <row r="921">
      <c r="AC921" s="20"/>
      <c r="AD921" s="20"/>
      <c r="AE921" s="20"/>
      <c r="AF921" s="20"/>
      <c r="AG921" s="20"/>
      <c r="AH921" s="20"/>
    </row>
    <row r="922">
      <c r="AC922" s="20"/>
      <c r="AD922" s="20"/>
      <c r="AE922" s="20"/>
      <c r="AF922" s="20"/>
      <c r="AG922" s="20"/>
      <c r="AH922" s="20"/>
    </row>
    <row r="923">
      <c r="AC923" s="20"/>
      <c r="AD923" s="20"/>
      <c r="AE923" s="20"/>
      <c r="AF923" s="20"/>
      <c r="AG923" s="20"/>
      <c r="AH923" s="20"/>
    </row>
    <row r="924">
      <c r="AC924" s="20"/>
      <c r="AD924" s="20"/>
      <c r="AE924" s="20"/>
      <c r="AF924" s="20"/>
      <c r="AG924" s="20"/>
      <c r="AH924" s="20"/>
    </row>
    <row r="925">
      <c r="AC925" s="20"/>
      <c r="AD925" s="20"/>
      <c r="AE925" s="20"/>
      <c r="AF925" s="20"/>
      <c r="AG925" s="20"/>
      <c r="AH925" s="20"/>
    </row>
    <row r="926">
      <c r="AC926" s="20"/>
      <c r="AD926" s="20"/>
      <c r="AE926" s="20"/>
      <c r="AF926" s="20"/>
      <c r="AG926" s="20"/>
      <c r="AH926" s="20"/>
    </row>
    <row r="927">
      <c r="AC927" s="20"/>
      <c r="AD927" s="20"/>
      <c r="AE927" s="20"/>
      <c r="AF927" s="20"/>
      <c r="AG927" s="20"/>
      <c r="AH927" s="20"/>
    </row>
    <row r="928">
      <c r="AC928" s="20"/>
      <c r="AD928" s="20"/>
      <c r="AE928" s="20"/>
      <c r="AF928" s="20"/>
      <c r="AG928" s="20"/>
      <c r="AH928" s="20"/>
    </row>
    <row r="929">
      <c r="AC929" s="20"/>
      <c r="AD929" s="20"/>
      <c r="AE929" s="20"/>
      <c r="AF929" s="20"/>
      <c r="AG929" s="20"/>
      <c r="AH929" s="20"/>
    </row>
    <row r="930">
      <c r="AC930" s="20"/>
      <c r="AD930" s="20"/>
      <c r="AE930" s="20"/>
      <c r="AF930" s="20"/>
      <c r="AG930" s="20"/>
      <c r="AH930" s="20"/>
    </row>
    <row r="931">
      <c r="AC931" s="20"/>
      <c r="AD931" s="20"/>
      <c r="AE931" s="20"/>
      <c r="AF931" s="20"/>
      <c r="AG931" s="20"/>
      <c r="AH931" s="20"/>
    </row>
    <row r="932">
      <c r="AC932" s="20"/>
      <c r="AD932" s="20"/>
      <c r="AE932" s="20"/>
      <c r="AF932" s="20"/>
      <c r="AG932" s="20"/>
      <c r="AH932" s="20"/>
    </row>
    <row r="933">
      <c r="AC933" s="20"/>
      <c r="AD933" s="20"/>
      <c r="AE933" s="20"/>
      <c r="AF933" s="20"/>
      <c r="AG933" s="20"/>
      <c r="AH933" s="20"/>
    </row>
    <row r="934">
      <c r="AC934" s="20"/>
      <c r="AD934" s="20"/>
      <c r="AE934" s="20"/>
      <c r="AF934" s="20"/>
      <c r="AG934" s="20"/>
      <c r="AH934" s="20"/>
    </row>
    <row r="935">
      <c r="AC935" s="20"/>
      <c r="AD935" s="20"/>
      <c r="AE935" s="20"/>
      <c r="AF935" s="20"/>
      <c r="AG935" s="20"/>
      <c r="AH935" s="20"/>
    </row>
    <row r="936">
      <c r="AC936" s="20"/>
      <c r="AD936" s="20"/>
      <c r="AE936" s="20"/>
      <c r="AF936" s="20"/>
      <c r="AG936" s="20"/>
      <c r="AH936" s="20"/>
    </row>
    <row r="937">
      <c r="AC937" s="20"/>
      <c r="AD937" s="20"/>
      <c r="AE937" s="20"/>
      <c r="AF937" s="20"/>
      <c r="AG937" s="20"/>
      <c r="AH937" s="20"/>
    </row>
    <row r="938">
      <c r="AC938" s="20"/>
      <c r="AD938" s="20"/>
      <c r="AE938" s="20"/>
      <c r="AF938" s="20"/>
      <c r="AG938" s="20"/>
      <c r="AH938" s="20"/>
    </row>
    <row r="939">
      <c r="AC939" s="20"/>
      <c r="AD939" s="20"/>
      <c r="AE939" s="20"/>
      <c r="AF939" s="20"/>
      <c r="AG939" s="20"/>
      <c r="AH939" s="20"/>
    </row>
    <row r="940">
      <c r="AC940" s="20"/>
      <c r="AD940" s="20"/>
      <c r="AE940" s="20"/>
      <c r="AF940" s="20"/>
      <c r="AG940" s="20"/>
      <c r="AH940" s="20"/>
    </row>
    <row r="941">
      <c r="AC941" s="20"/>
      <c r="AD941" s="20"/>
      <c r="AE941" s="20"/>
      <c r="AF941" s="20"/>
      <c r="AG941" s="20"/>
      <c r="AH941" s="20"/>
    </row>
    <row r="942">
      <c r="AC942" s="20"/>
      <c r="AD942" s="20"/>
      <c r="AE942" s="20"/>
      <c r="AF942" s="20"/>
      <c r="AG942" s="20"/>
      <c r="AH942" s="20"/>
    </row>
    <row r="943">
      <c r="AC943" s="20"/>
      <c r="AD943" s="20"/>
      <c r="AE943" s="20"/>
      <c r="AF943" s="20"/>
      <c r="AG943" s="20"/>
      <c r="AH943" s="20"/>
    </row>
    <row r="944">
      <c r="AC944" s="20"/>
      <c r="AD944" s="20"/>
      <c r="AE944" s="20"/>
      <c r="AF944" s="20"/>
      <c r="AG944" s="20"/>
      <c r="AH944" s="20"/>
    </row>
    <row r="945">
      <c r="AC945" s="20"/>
      <c r="AD945" s="20"/>
      <c r="AE945" s="20"/>
      <c r="AF945" s="20"/>
      <c r="AG945" s="20"/>
      <c r="AH945" s="20"/>
    </row>
    <row r="946">
      <c r="AC946" s="20"/>
      <c r="AD946" s="20"/>
      <c r="AE946" s="20"/>
      <c r="AF946" s="20"/>
      <c r="AG946" s="20"/>
      <c r="AH946" s="20"/>
    </row>
    <row r="947">
      <c r="AC947" s="20"/>
      <c r="AD947" s="20"/>
      <c r="AE947" s="20"/>
      <c r="AF947" s="20"/>
      <c r="AG947" s="20"/>
      <c r="AH947" s="20"/>
    </row>
    <row r="948">
      <c r="AC948" s="20"/>
      <c r="AD948" s="20"/>
      <c r="AE948" s="20"/>
      <c r="AF948" s="20"/>
      <c r="AG948" s="20"/>
      <c r="AH948" s="20"/>
    </row>
    <row r="949">
      <c r="AC949" s="20"/>
      <c r="AD949" s="20"/>
      <c r="AE949" s="20"/>
      <c r="AF949" s="20"/>
      <c r="AG949" s="20"/>
      <c r="AH949" s="20"/>
    </row>
    <row r="950">
      <c r="AC950" s="20"/>
      <c r="AD950" s="20"/>
      <c r="AE950" s="20"/>
      <c r="AF950" s="20"/>
      <c r="AG950" s="20"/>
      <c r="AH950" s="20"/>
    </row>
    <row r="951">
      <c r="AC951" s="20"/>
      <c r="AD951" s="20"/>
      <c r="AE951" s="20"/>
      <c r="AF951" s="20"/>
      <c r="AG951" s="20"/>
      <c r="AH951" s="20"/>
    </row>
    <row r="952">
      <c r="AC952" s="20"/>
      <c r="AD952" s="20"/>
      <c r="AE952" s="20"/>
      <c r="AF952" s="20"/>
      <c r="AG952" s="20"/>
      <c r="AH952" s="20"/>
    </row>
    <row r="953">
      <c r="AC953" s="20"/>
      <c r="AD953" s="20"/>
      <c r="AE953" s="20"/>
      <c r="AF953" s="20"/>
      <c r="AG953" s="20"/>
      <c r="AH953" s="20"/>
    </row>
    <row r="954">
      <c r="AC954" s="20"/>
      <c r="AD954" s="20"/>
      <c r="AE954" s="20"/>
      <c r="AF954" s="20"/>
      <c r="AG954" s="20"/>
      <c r="AH954" s="20"/>
    </row>
    <row r="955">
      <c r="AC955" s="20"/>
      <c r="AD955" s="20"/>
      <c r="AE955" s="20"/>
      <c r="AF955" s="20"/>
      <c r="AG955" s="20"/>
      <c r="AH955" s="20"/>
    </row>
    <row r="956">
      <c r="AC956" s="20"/>
      <c r="AD956" s="20"/>
      <c r="AE956" s="20"/>
      <c r="AF956" s="20"/>
      <c r="AG956" s="20"/>
      <c r="AH956" s="20"/>
    </row>
    <row r="957">
      <c r="AC957" s="20"/>
      <c r="AD957" s="20"/>
      <c r="AE957" s="20"/>
      <c r="AF957" s="20"/>
      <c r="AG957" s="20"/>
      <c r="AH957" s="20"/>
    </row>
    <row r="958">
      <c r="AC958" s="20"/>
      <c r="AD958" s="20"/>
      <c r="AE958" s="20"/>
      <c r="AF958" s="20"/>
      <c r="AG958" s="20"/>
      <c r="AH958" s="20"/>
    </row>
    <row r="959">
      <c r="AC959" s="20"/>
      <c r="AD959" s="20"/>
      <c r="AE959" s="20"/>
      <c r="AF959" s="20"/>
      <c r="AG959" s="20"/>
      <c r="AH959" s="20"/>
    </row>
    <row r="960">
      <c r="AC960" s="20"/>
      <c r="AD960" s="20"/>
      <c r="AE960" s="20"/>
      <c r="AF960" s="20"/>
      <c r="AG960" s="20"/>
      <c r="AH960" s="20"/>
    </row>
    <row r="961">
      <c r="AC961" s="20"/>
      <c r="AD961" s="20"/>
      <c r="AE961" s="20"/>
      <c r="AF961" s="20"/>
      <c r="AG961" s="20"/>
      <c r="AH961" s="20"/>
    </row>
    <row r="962">
      <c r="AC962" s="20"/>
      <c r="AD962" s="20"/>
      <c r="AE962" s="20"/>
      <c r="AF962" s="20"/>
      <c r="AG962" s="20"/>
      <c r="AH962" s="20"/>
    </row>
    <row r="963">
      <c r="AC963" s="20"/>
      <c r="AD963" s="20"/>
      <c r="AE963" s="20"/>
      <c r="AF963" s="20"/>
      <c r="AG963" s="20"/>
      <c r="AH963" s="20"/>
    </row>
    <row r="964">
      <c r="AC964" s="20"/>
      <c r="AD964" s="20"/>
      <c r="AE964" s="20"/>
      <c r="AF964" s="20"/>
      <c r="AG964" s="20"/>
      <c r="AH964" s="20"/>
    </row>
    <row r="965">
      <c r="AC965" s="20"/>
      <c r="AD965" s="20"/>
      <c r="AE965" s="20"/>
      <c r="AF965" s="20"/>
      <c r="AG965" s="20"/>
      <c r="AH965" s="20"/>
    </row>
    <row r="966">
      <c r="AC966" s="20"/>
      <c r="AD966" s="20"/>
      <c r="AE966" s="20"/>
      <c r="AF966" s="20"/>
      <c r="AG966" s="20"/>
      <c r="AH966" s="20"/>
    </row>
    <row r="967">
      <c r="AC967" s="20"/>
      <c r="AD967" s="20"/>
      <c r="AE967" s="20"/>
      <c r="AF967" s="20"/>
      <c r="AG967" s="20"/>
      <c r="AH967" s="20"/>
    </row>
    <row r="968">
      <c r="AC968" s="20"/>
      <c r="AD968" s="20"/>
      <c r="AE968" s="20"/>
      <c r="AF968" s="20"/>
      <c r="AG968" s="20"/>
      <c r="AH968" s="20"/>
    </row>
    <row r="969">
      <c r="AC969" s="20"/>
      <c r="AD969" s="20"/>
      <c r="AE969" s="20"/>
      <c r="AF969" s="20"/>
      <c r="AG969" s="20"/>
      <c r="AH969" s="20"/>
    </row>
    <row r="970">
      <c r="AC970" s="20"/>
      <c r="AD970" s="20"/>
      <c r="AE970" s="20"/>
      <c r="AF970" s="20"/>
      <c r="AG970" s="20"/>
      <c r="AH970" s="20"/>
    </row>
    <row r="971">
      <c r="AC971" s="20"/>
      <c r="AD971" s="20"/>
      <c r="AE971" s="20"/>
      <c r="AF971" s="20"/>
      <c r="AG971" s="20"/>
      <c r="AH971" s="20"/>
    </row>
    <row r="972">
      <c r="AC972" s="20"/>
      <c r="AD972" s="20"/>
      <c r="AE972" s="20"/>
      <c r="AF972" s="20"/>
      <c r="AG972" s="20"/>
      <c r="AH972" s="20"/>
    </row>
    <row r="973">
      <c r="AC973" s="20"/>
      <c r="AD973" s="20"/>
      <c r="AE973" s="20"/>
      <c r="AF973" s="20"/>
      <c r="AG973" s="20"/>
      <c r="AH973" s="20"/>
    </row>
    <row r="974">
      <c r="AC974" s="20"/>
      <c r="AD974" s="20"/>
      <c r="AE974" s="20"/>
      <c r="AF974" s="20"/>
      <c r="AG974" s="20"/>
      <c r="AH974" s="20"/>
    </row>
    <row r="975">
      <c r="AC975" s="20"/>
      <c r="AD975" s="20"/>
      <c r="AE975" s="20"/>
      <c r="AF975" s="20"/>
      <c r="AG975" s="20"/>
      <c r="AH975" s="20"/>
    </row>
    <row r="976">
      <c r="AC976" s="20"/>
      <c r="AD976" s="20"/>
      <c r="AE976" s="20"/>
      <c r="AF976" s="20"/>
      <c r="AG976" s="20"/>
      <c r="AH976" s="20"/>
    </row>
    <row r="977">
      <c r="AC977" s="20"/>
      <c r="AD977" s="20"/>
      <c r="AE977" s="20"/>
      <c r="AF977" s="20"/>
      <c r="AG977" s="20"/>
      <c r="AH977" s="20"/>
    </row>
    <row r="978">
      <c r="AC978" s="20"/>
      <c r="AD978" s="20"/>
      <c r="AE978" s="20"/>
      <c r="AF978" s="20"/>
      <c r="AG978" s="20"/>
      <c r="AH978" s="20"/>
    </row>
    <row r="979">
      <c r="AC979" s="20"/>
      <c r="AD979" s="20"/>
      <c r="AE979" s="20"/>
      <c r="AF979" s="20"/>
      <c r="AG979" s="20"/>
      <c r="AH979" s="20"/>
    </row>
    <row r="980">
      <c r="AC980" s="20"/>
      <c r="AD980" s="20"/>
      <c r="AE980" s="20"/>
      <c r="AF980" s="20"/>
      <c r="AG980" s="20"/>
      <c r="AH980" s="20"/>
    </row>
    <row r="981">
      <c r="AC981" s="20"/>
      <c r="AD981" s="20"/>
      <c r="AE981" s="20"/>
      <c r="AF981" s="20"/>
      <c r="AG981" s="20"/>
      <c r="AH981" s="20"/>
    </row>
    <row r="982">
      <c r="AC982" s="20"/>
      <c r="AD982" s="20"/>
      <c r="AE982" s="20"/>
      <c r="AF982" s="20"/>
      <c r="AG982" s="20"/>
      <c r="AH982" s="20"/>
    </row>
    <row r="983">
      <c r="AC983" s="20"/>
      <c r="AD983" s="20"/>
      <c r="AE983" s="20"/>
      <c r="AF983" s="20"/>
      <c r="AG983" s="20"/>
      <c r="AH983" s="20"/>
    </row>
    <row r="984">
      <c r="AC984" s="20"/>
      <c r="AD984" s="20"/>
      <c r="AE984" s="20"/>
      <c r="AF984" s="20"/>
      <c r="AG984" s="20"/>
      <c r="AH984" s="20"/>
    </row>
    <row r="985">
      <c r="AC985" s="20"/>
      <c r="AD985" s="20"/>
      <c r="AE985" s="20"/>
      <c r="AF985" s="20"/>
      <c r="AG985" s="20"/>
      <c r="AH985" s="20"/>
    </row>
    <row r="986">
      <c r="AC986" s="20"/>
      <c r="AD986" s="20"/>
      <c r="AE986" s="20"/>
      <c r="AF986" s="20"/>
      <c r="AG986" s="20"/>
      <c r="AH986" s="20"/>
    </row>
    <row r="987">
      <c r="AC987" s="20"/>
      <c r="AD987" s="20"/>
      <c r="AE987" s="20"/>
      <c r="AF987" s="20"/>
      <c r="AG987" s="20"/>
      <c r="AH987" s="20"/>
    </row>
    <row r="988">
      <c r="AC988" s="20"/>
      <c r="AD988" s="20"/>
      <c r="AE988" s="20"/>
      <c r="AF988" s="20"/>
      <c r="AG988" s="20"/>
      <c r="AH988" s="20"/>
    </row>
    <row r="989">
      <c r="AC989" s="20"/>
      <c r="AD989" s="20"/>
      <c r="AE989" s="20"/>
      <c r="AF989" s="20"/>
      <c r="AG989" s="20"/>
      <c r="AH989" s="20"/>
    </row>
    <row r="990">
      <c r="AC990" s="20"/>
      <c r="AD990" s="20"/>
      <c r="AE990" s="20"/>
      <c r="AF990" s="20"/>
      <c r="AG990" s="20"/>
      <c r="AH990" s="20"/>
    </row>
    <row r="991">
      <c r="AC991" s="20"/>
      <c r="AD991" s="20"/>
      <c r="AE991" s="20"/>
      <c r="AF991" s="20"/>
      <c r="AG991" s="20"/>
      <c r="AH991" s="20"/>
    </row>
    <row r="992">
      <c r="AC992" s="20"/>
      <c r="AD992" s="20"/>
      <c r="AE992" s="20"/>
      <c r="AF992" s="20"/>
      <c r="AG992" s="20"/>
      <c r="AH992" s="20"/>
    </row>
    <row r="993">
      <c r="AC993" s="20"/>
      <c r="AD993" s="20"/>
      <c r="AE993" s="20"/>
      <c r="AF993" s="20"/>
      <c r="AG993" s="20"/>
      <c r="AH993" s="20"/>
    </row>
    <row r="994">
      <c r="AC994" s="20"/>
      <c r="AD994" s="20"/>
      <c r="AE994" s="20"/>
      <c r="AF994" s="20"/>
      <c r="AG994" s="20"/>
      <c r="AH994" s="20"/>
    </row>
    <row r="995">
      <c r="AC995" s="20"/>
      <c r="AD995" s="20"/>
      <c r="AE995" s="20"/>
      <c r="AF995" s="20"/>
      <c r="AG995" s="20"/>
      <c r="AH995" s="20"/>
    </row>
    <row r="996">
      <c r="AC996" s="20"/>
      <c r="AD996" s="20"/>
      <c r="AE996" s="20"/>
      <c r="AF996" s="20"/>
      <c r="AG996" s="20"/>
      <c r="AH996" s="20"/>
    </row>
    <row r="997">
      <c r="AC997" s="20"/>
      <c r="AD997" s="20"/>
      <c r="AE997" s="20"/>
      <c r="AF997" s="20"/>
      <c r="AG997" s="20"/>
      <c r="AH997" s="20"/>
    </row>
    <row r="998">
      <c r="AC998" s="20"/>
      <c r="AD998" s="20"/>
      <c r="AE998" s="20"/>
      <c r="AF998" s="20"/>
      <c r="AG998" s="20"/>
      <c r="AH998" s="20"/>
    </row>
    <row r="999">
      <c r="AC999" s="20"/>
      <c r="AD999" s="20"/>
      <c r="AE999" s="20"/>
      <c r="AF999" s="20"/>
      <c r="AG999" s="20"/>
      <c r="AH999" s="20"/>
    </row>
    <row r="1000">
      <c r="AC1000" s="20"/>
      <c r="AD1000" s="20"/>
      <c r="AE1000" s="20"/>
      <c r="AF1000" s="20"/>
      <c r="AG1000" s="20"/>
      <c r="AH1000" s="20"/>
    </row>
  </sheetData>
  <mergeCells count="2">
    <mergeCell ref="AG1:AH1"/>
    <mergeCell ref="AG7:AH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2" width="3.14"/>
    <col customWidth="1" min="33" max="33" width="20.43"/>
    <col customWidth="1" min="34" max="37" width="4.29"/>
  </cols>
  <sheetData>
    <row r="1">
      <c r="A1" s="1" t="str">
        <f t="shared" ref="A1:AF1" si="1">IMAGE("https://bitbusters.club/images/8/8f/Floor.png")</f>
        <v/>
      </c>
      <c r="B1" s="1" t="str">
        <f t="shared" si="1"/>
        <v/>
      </c>
      <c r="C1" s="1" t="str">
        <f t="shared" si="1"/>
        <v/>
      </c>
      <c r="D1" s="1" t="str">
        <f t="shared" si="1"/>
        <v/>
      </c>
      <c r="E1" s="1" t="str">
        <f t="shared" si="1"/>
        <v/>
      </c>
      <c r="F1" s="1" t="str">
        <f t="shared" si="1"/>
        <v/>
      </c>
      <c r="G1" s="1" t="str">
        <f t="shared" si="1"/>
        <v/>
      </c>
      <c r="H1" s="1" t="str">
        <f t="shared" si="1"/>
        <v/>
      </c>
      <c r="I1" s="1" t="str">
        <f t="shared" si="1"/>
        <v/>
      </c>
      <c r="J1" s="1" t="str">
        <f t="shared" si="1"/>
        <v/>
      </c>
      <c r="K1" s="1" t="str">
        <f t="shared" si="1"/>
        <v/>
      </c>
      <c r="L1" s="1" t="str">
        <f t="shared" si="1"/>
        <v/>
      </c>
      <c r="M1" s="1" t="str">
        <f t="shared" si="1"/>
        <v/>
      </c>
      <c r="N1" s="1" t="str">
        <f t="shared" si="1"/>
        <v/>
      </c>
      <c r="O1" s="1" t="str">
        <f t="shared" si="1"/>
        <v/>
      </c>
      <c r="P1" s="1" t="str">
        <f t="shared" si="1"/>
        <v/>
      </c>
      <c r="Q1" s="1" t="str">
        <f t="shared" si="1"/>
        <v/>
      </c>
      <c r="R1" s="1" t="str">
        <f t="shared" si="1"/>
        <v/>
      </c>
      <c r="S1" s="1" t="str">
        <f t="shared" si="1"/>
        <v/>
      </c>
      <c r="T1" s="1" t="str">
        <f t="shared" si="1"/>
        <v/>
      </c>
      <c r="U1" s="1" t="str">
        <f t="shared" si="1"/>
        <v/>
      </c>
      <c r="V1" s="1" t="str">
        <f t="shared" si="1"/>
        <v/>
      </c>
      <c r="W1" s="1" t="str">
        <f t="shared" si="1"/>
        <v/>
      </c>
      <c r="X1" s="1" t="str">
        <f t="shared" si="1"/>
        <v/>
      </c>
      <c r="Y1" s="1" t="str">
        <f t="shared" si="1"/>
        <v/>
      </c>
      <c r="Z1" s="1" t="str">
        <f t="shared" si="1"/>
        <v/>
      </c>
      <c r="AA1" s="1" t="str">
        <f t="shared" si="1"/>
        <v/>
      </c>
      <c r="AB1" s="1" t="str">
        <f t="shared" si="1"/>
        <v/>
      </c>
      <c r="AC1" s="1" t="str">
        <f t="shared" si="1"/>
        <v/>
      </c>
      <c r="AD1" s="1" t="str">
        <f t="shared" si="1"/>
        <v/>
      </c>
      <c r="AE1" s="1" t="str">
        <f t="shared" si="1"/>
        <v/>
      </c>
      <c r="AF1" s="1" t="str">
        <f t="shared" si="1"/>
        <v/>
      </c>
      <c r="AG1" s="4" t="s">
        <v>0</v>
      </c>
      <c r="AH1" s="5"/>
      <c r="AI1" s="5"/>
      <c r="AJ1" s="5"/>
      <c r="AK1" s="3"/>
    </row>
    <row r="2">
      <c r="A2" s="1" t="str">
        <f t="shared" ref="A2:AF2" si="2">IMAGE("https://bitbusters.club/images/8/8f/Floor.png")</f>
        <v/>
      </c>
      <c r="B2" s="1" t="str">
        <f t="shared" si="2"/>
        <v/>
      </c>
      <c r="C2" s="1" t="str">
        <f t="shared" si="2"/>
        <v/>
      </c>
      <c r="D2" s="1" t="str">
        <f t="shared" si="2"/>
        <v/>
      </c>
      <c r="E2" s="1" t="str">
        <f t="shared" si="2"/>
        <v/>
      </c>
      <c r="F2" s="1" t="str">
        <f t="shared" si="2"/>
        <v/>
      </c>
      <c r="G2" s="1" t="str">
        <f t="shared" si="2"/>
        <v/>
      </c>
      <c r="H2" s="1" t="str">
        <f t="shared" si="2"/>
        <v/>
      </c>
      <c r="I2" s="1" t="str">
        <f t="shared" si="2"/>
        <v/>
      </c>
      <c r="J2" s="1" t="str">
        <f t="shared" si="2"/>
        <v/>
      </c>
      <c r="K2" s="1" t="str">
        <f t="shared" si="2"/>
        <v/>
      </c>
      <c r="L2" s="1" t="str">
        <f t="shared" si="2"/>
        <v/>
      </c>
      <c r="M2" s="1" t="str">
        <f t="shared" si="2"/>
        <v/>
      </c>
      <c r="N2" s="1" t="str">
        <f t="shared" si="2"/>
        <v/>
      </c>
      <c r="O2" s="1" t="str">
        <f t="shared" si="2"/>
        <v/>
      </c>
      <c r="P2" s="1" t="str">
        <f t="shared" si="2"/>
        <v/>
      </c>
      <c r="Q2" s="1" t="str">
        <f t="shared" si="2"/>
        <v/>
      </c>
      <c r="R2" s="1" t="str">
        <f t="shared" si="2"/>
        <v/>
      </c>
      <c r="S2" s="1" t="str">
        <f t="shared" si="2"/>
        <v/>
      </c>
      <c r="T2" s="1" t="str">
        <f t="shared" si="2"/>
        <v/>
      </c>
      <c r="U2" s="1" t="str">
        <f t="shared" si="2"/>
        <v/>
      </c>
      <c r="V2" s="1" t="str">
        <f t="shared" si="2"/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/>
      </c>
      <c r="AD2" s="1" t="str">
        <f t="shared" si="2"/>
        <v/>
      </c>
      <c r="AE2" s="1" t="str">
        <f t="shared" si="2"/>
        <v/>
      </c>
      <c r="AF2" s="1" t="str">
        <f t="shared" si="2"/>
        <v/>
      </c>
      <c r="AG2" s="8" t="s">
        <v>1</v>
      </c>
      <c r="AH2" s="8" t="s">
        <v>2</v>
      </c>
      <c r="AK2" s="9"/>
    </row>
    <row r="3">
      <c r="A3" s="1" t="str">
        <f t="shared" ref="A3:AF3" si="3">IMAGE("https://bitbusters.club/images/8/8f/Floor.png")</f>
        <v/>
      </c>
      <c r="B3" s="1" t="str">
        <f t="shared" si="3"/>
        <v/>
      </c>
      <c r="C3" s="1" t="str">
        <f t="shared" si="3"/>
        <v/>
      </c>
      <c r="D3" s="1" t="str">
        <f t="shared" si="3"/>
        <v/>
      </c>
      <c r="E3" s="1" t="str">
        <f t="shared" si="3"/>
        <v/>
      </c>
      <c r="F3" s="1" t="str">
        <f t="shared" si="3"/>
        <v/>
      </c>
      <c r="G3" s="1" t="str">
        <f t="shared" si="3"/>
        <v/>
      </c>
      <c r="H3" s="1" t="str">
        <f t="shared" si="3"/>
        <v/>
      </c>
      <c r="I3" s="1" t="str">
        <f t="shared" si="3"/>
        <v/>
      </c>
      <c r="J3" s="1" t="str">
        <f t="shared" si="3"/>
        <v/>
      </c>
      <c r="K3" s="1" t="str">
        <f t="shared" si="3"/>
        <v/>
      </c>
      <c r="L3" s="1" t="str">
        <f t="shared" si="3"/>
        <v/>
      </c>
      <c r="M3" s="1" t="str">
        <f t="shared" si="3"/>
        <v/>
      </c>
      <c r="N3" s="1" t="str">
        <f t="shared" si="3"/>
        <v/>
      </c>
      <c r="O3" s="1" t="str">
        <f t="shared" si="3"/>
        <v/>
      </c>
      <c r="P3" s="1" t="str">
        <f t="shared" si="3"/>
        <v/>
      </c>
      <c r="Q3" s="1" t="str">
        <f t="shared" si="3"/>
        <v/>
      </c>
      <c r="R3" s="1" t="str">
        <f t="shared" si="3"/>
        <v/>
      </c>
      <c r="S3" s="1" t="str">
        <f t="shared" si="3"/>
        <v/>
      </c>
      <c r="T3" s="1" t="str">
        <f t="shared" si="3"/>
        <v/>
      </c>
      <c r="U3" s="1" t="str">
        <f t="shared" si="3"/>
        <v/>
      </c>
      <c r="V3" s="1" t="str">
        <f t="shared" si="3"/>
        <v/>
      </c>
      <c r="W3" s="1" t="str">
        <f t="shared" si="3"/>
        <v/>
      </c>
      <c r="X3" s="1" t="str">
        <f t="shared" si="3"/>
        <v/>
      </c>
      <c r="Y3" s="1" t="str">
        <f t="shared" si="3"/>
        <v/>
      </c>
      <c r="Z3" s="1" t="str">
        <f t="shared" si="3"/>
        <v/>
      </c>
      <c r="AA3" s="1" t="str">
        <f t="shared" si="3"/>
        <v/>
      </c>
      <c r="AB3" s="1" t="str">
        <f t="shared" si="3"/>
        <v/>
      </c>
      <c r="AC3" s="1" t="str">
        <f t="shared" si="3"/>
        <v/>
      </c>
      <c r="AD3" s="1" t="str">
        <f t="shared" si="3"/>
        <v/>
      </c>
      <c r="AE3" s="1" t="str">
        <f t="shared" si="3"/>
        <v/>
      </c>
      <c r="AF3" s="1" t="str">
        <f t="shared" si="3"/>
        <v/>
      </c>
      <c r="AG3" s="8" t="s">
        <v>4</v>
      </c>
      <c r="AH3" s="8">
        <v>300.0</v>
      </c>
      <c r="AK3" s="9"/>
    </row>
    <row r="4">
      <c r="A4" s="1" t="str">
        <f t="shared" ref="A4:B4" si="4">IMAGE("https://bitbusters.club/images/8/8f/Floor.png")</f>
        <v/>
      </c>
      <c r="B4" s="1" t="str">
        <f t="shared" si="4"/>
        <v/>
      </c>
      <c r="C4" s="1" t="str">
        <f t="shared" ref="C4:AC4" si="5">IMAGE("https://bitbusters.club/images/9/96/Wall.png")</f>
        <v/>
      </c>
      <c r="D4" s="1" t="str">
        <f t="shared" si="5"/>
        <v/>
      </c>
      <c r="E4" s="1" t="str">
        <f t="shared" si="5"/>
        <v/>
      </c>
      <c r="F4" s="1" t="str">
        <f t="shared" si="5"/>
        <v/>
      </c>
      <c r="G4" s="1" t="str">
        <f t="shared" si="5"/>
        <v/>
      </c>
      <c r="H4" s="1" t="str">
        <f t="shared" si="5"/>
        <v/>
      </c>
      <c r="I4" s="1" t="str">
        <f t="shared" si="5"/>
        <v/>
      </c>
      <c r="J4" s="1" t="str">
        <f t="shared" si="5"/>
        <v/>
      </c>
      <c r="K4" s="1" t="str">
        <f t="shared" si="5"/>
        <v/>
      </c>
      <c r="L4" s="1" t="str">
        <f t="shared" si="5"/>
        <v/>
      </c>
      <c r="M4" s="1" t="str">
        <f t="shared" si="5"/>
        <v/>
      </c>
      <c r="N4" s="1" t="str">
        <f t="shared" si="5"/>
        <v/>
      </c>
      <c r="O4" s="1" t="str">
        <f t="shared" si="5"/>
        <v/>
      </c>
      <c r="P4" s="1" t="str">
        <f t="shared" si="5"/>
        <v/>
      </c>
      <c r="Q4" s="1" t="str">
        <f t="shared" si="5"/>
        <v/>
      </c>
      <c r="R4" s="1" t="str">
        <f t="shared" si="5"/>
        <v/>
      </c>
      <c r="S4" s="1" t="str">
        <f t="shared" si="5"/>
        <v/>
      </c>
      <c r="T4" s="1" t="str">
        <f t="shared" si="5"/>
        <v/>
      </c>
      <c r="U4" s="1" t="str">
        <f t="shared" si="5"/>
        <v/>
      </c>
      <c r="V4" s="1" t="str">
        <f t="shared" si="5"/>
        <v/>
      </c>
      <c r="W4" s="1" t="str">
        <f t="shared" si="5"/>
        <v/>
      </c>
      <c r="X4" s="1" t="str">
        <f t="shared" si="5"/>
        <v/>
      </c>
      <c r="Y4" s="1" t="str">
        <f t="shared" si="5"/>
        <v/>
      </c>
      <c r="Z4" s="1" t="str">
        <f t="shared" si="5"/>
        <v/>
      </c>
      <c r="AA4" s="1" t="str">
        <f t="shared" si="5"/>
        <v/>
      </c>
      <c r="AB4" s="1" t="str">
        <f t="shared" si="5"/>
        <v/>
      </c>
      <c r="AC4" s="1" t="str">
        <f t="shared" si="5"/>
        <v/>
      </c>
      <c r="AD4" s="1" t="str">
        <f t="shared" ref="AD4:AF4" si="6">IMAGE("https://bitbusters.club/images/8/8f/Floor.png")</f>
        <v/>
      </c>
      <c r="AE4" s="1" t="str">
        <f t="shared" si="6"/>
        <v/>
      </c>
      <c r="AF4" s="1" t="str">
        <f t="shared" si="6"/>
        <v/>
      </c>
      <c r="AG4" s="8" t="s">
        <v>5</v>
      </c>
      <c r="AH4" s="8" t="s">
        <v>9</v>
      </c>
      <c r="AI4" s="8" t="s">
        <v>10</v>
      </c>
      <c r="AJ4" s="8" t="s">
        <v>11</v>
      </c>
      <c r="AK4" s="7" t="s">
        <v>12</v>
      </c>
    </row>
    <row r="5">
      <c r="A5" s="1" t="str">
        <f t="shared" ref="A5:B5" si="7">IMAGE("https://bitbusters.club/images/8/8f/Floor.png")</f>
        <v/>
      </c>
      <c r="B5" s="1" t="str">
        <f t="shared" si="7"/>
        <v/>
      </c>
      <c r="C5" s="1" t="str">
        <f t="shared" ref="C5:C26" si="16">IMAGE("https://bitbusters.club/images/9/96/Wall.png")</f>
        <v/>
      </c>
      <c r="D5" s="1" t="str">
        <f t="shared" ref="D5:G5" si="8">IMAGE("https://bitbusters.club/images/8/8f/Floor.png")</f>
        <v/>
      </c>
      <c r="E5" s="1" t="str">
        <f t="shared" si="8"/>
        <v/>
      </c>
      <c r="F5" s="1" t="str">
        <f t="shared" si="8"/>
        <v/>
      </c>
      <c r="G5" s="1" t="str">
        <f t="shared" si="8"/>
        <v/>
      </c>
      <c r="H5" s="1" t="str">
        <f>IMAGE("https://bitbusters.club/images/3/30/Fire.png")</f>
        <v/>
      </c>
      <c r="I5" s="1" t="str">
        <f t="shared" ref="I5:K5" si="9">IMAGE("https://bitbusters.club/images/8/8f/Floor.png")</f>
        <v/>
      </c>
      <c r="J5" s="1" t="str">
        <f t="shared" si="9"/>
        <v/>
      </c>
      <c r="K5" s="1" t="str">
        <f t="shared" si="9"/>
        <v/>
      </c>
      <c r="L5" s="1" t="str">
        <f t="shared" ref="L5:M5" si="10">IMAGE("https://bitbusters.club/images/9/9d/Water.png")</f>
        <v/>
      </c>
      <c r="M5" s="1" t="str">
        <f t="shared" si="10"/>
        <v/>
      </c>
      <c r="N5" s="12" t="str">
        <f>IMAGE("https://bitbusters.club/images/b/bc/Exit.png")</f>
        <v/>
      </c>
      <c r="O5" s="1" t="str">
        <f t="shared" ref="O5:P5" si="11">IMAGE("https://bitbusters.club/images/9/9d/Water.png")</f>
        <v/>
      </c>
      <c r="P5" s="1" t="str">
        <f t="shared" si="11"/>
        <v/>
      </c>
      <c r="Q5" s="1" t="str">
        <f t="shared" ref="Q5:V5" si="12">IMAGE("https://bitbusters.club/images/8/8f/Floor.png")</f>
        <v/>
      </c>
      <c r="R5" s="1" t="str">
        <f t="shared" si="12"/>
        <v/>
      </c>
      <c r="S5" s="1" t="str">
        <f t="shared" si="12"/>
        <v/>
      </c>
      <c r="T5" s="1" t="str">
        <f t="shared" si="12"/>
        <v/>
      </c>
      <c r="U5" s="1" t="str">
        <f t="shared" si="12"/>
        <v/>
      </c>
      <c r="V5" s="1" t="str">
        <f t="shared" si="12"/>
        <v/>
      </c>
      <c r="W5" s="1" t="str">
        <f>IMAGE("https://bitbusters.club/images/3/30/Fire.png")</f>
        <v/>
      </c>
      <c r="X5" s="1" t="str">
        <f t="shared" ref="X5:AB5" si="13">IMAGE("https://bitbusters.club/images/8/8f/Floor.png")</f>
        <v/>
      </c>
      <c r="Y5" s="1" t="str">
        <f t="shared" si="13"/>
        <v/>
      </c>
      <c r="Z5" s="1" t="str">
        <f t="shared" si="13"/>
        <v/>
      </c>
      <c r="AA5" s="1" t="str">
        <f t="shared" si="13"/>
        <v/>
      </c>
      <c r="AB5" s="1" t="str">
        <f t="shared" si="13"/>
        <v/>
      </c>
      <c r="AC5" s="1" t="str">
        <f t="shared" ref="AC5:AC10" si="23">IMAGE("https://bitbusters.club/images/9/96/Wall.png")</f>
        <v/>
      </c>
      <c r="AD5" s="1" t="str">
        <f t="shared" ref="AD5:AF5" si="14">IMAGE("https://bitbusters.club/images/8/8f/Floor.png")</f>
        <v/>
      </c>
      <c r="AE5" s="1" t="str">
        <f t="shared" si="14"/>
        <v/>
      </c>
      <c r="AF5" s="1" t="str">
        <f t="shared" si="14"/>
        <v/>
      </c>
      <c r="AG5" s="13" t="s">
        <v>7</v>
      </c>
      <c r="AH5" s="13" t="s">
        <v>19</v>
      </c>
      <c r="AI5" s="14"/>
      <c r="AJ5" s="14"/>
      <c r="AK5" s="15"/>
    </row>
    <row r="6">
      <c r="A6" s="1" t="str">
        <f t="shared" ref="A6:B6" si="15">IMAGE("https://bitbusters.club/images/8/8f/Floor.png")</f>
        <v/>
      </c>
      <c r="B6" s="1" t="str">
        <f t="shared" si="15"/>
        <v/>
      </c>
      <c r="C6" s="1" t="str">
        <f t="shared" si="16"/>
        <v/>
      </c>
      <c r="D6" s="1" t="str">
        <f t="shared" ref="D6:D7" si="26">IMAGE("https://bitbusters.club/images/8/8f/Floor.png")</f>
        <v/>
      </c>
      <c r="E6" s="1" t="str">
        <f>IMAGE("https://bitbusters.club/images/6/6f/Chip.png")</f>
        <v/>
      </c>
      <c r="F6" s="1" t="str">
        <f t="shared" ref="F6:G6" si="17">IMAGE("https://bitbusters.club/images/8/8f/Floor.png")</f>
        <v/>
      </c>
      <c r="G6" s="1" t="str">
        <f t="shared" si="17"/>
        <v/>
      </c>
      <c r="H6" s="1" t="str">
        <f t="shared" ref="H6:H7" si="28">IMAGE("https://bitbusters.club/images/9/96/Wall.png")</f>
        <v/>
      </c>
      <c r="I6" s="1" t="str">
        <f t="shared" ref="I6:K6" si="18">IMAGE("https://bitbusters.club/images/8/8f/Floor.png")</f>
        <v/>
      </c>
      <c r="J6" s="1" t="str">
        <f t="shared" si="18"/>
        <v/>
      </c>
      <c r="K6" s="1" t="str">
        <f t="shared" si="18"/>
        <v/>
      </c>
      <c r="L6" s="1" t="str">
        <f t="shared" ref="L6:M6" si="19">IMAGE("https://bitbusters.club/images/9/9d/Water.png")</f>
        <v/>
      </c>
      <c r="M6" s="1" t="str">
        <f t="shared" si="19"/>
        <v/>
      </c>
      <c r="N6" s="1" t="str">
        <f>IMAGE("https://bitbusters.club/images/b/b4/Blue_Lock.png")</f>
        <v/>
      </c>
      <c r="O6" s="1" t="str">
        <f t="shared" ref="O6:P6" si="20">IMAGE("https://bitbusters.club/images/9/9d/Water.png")</f>
        <v/>
      </c>
      <c r="P6" s="1" t="str">
        <f t="shared" si="20"/>
        <v/>
      </c>
      <c r="Q6" s="1" t="str">
        <f t="shared" ref="Q6:V6" si="21">IMAGE("https://bitbusters.club/images/8/8f/Floor.png")</f>
        <v/>
      </c>
      <c r="R6" s="1" t="str">
        <f t="shared" si="21"/>
        <v/>
      </c>
      <c r="S6" s="1" t="str">
        <f t="shared" si="21"/>
        <v/>
      </c>
      <c r="T6" s="1" t="str">
        <f t="shared" si="21"/>
        <v/>
      </c>
      <c r="U6" s="1" t="str">
        <f t="shared" si="21"/>
        <v/>
      </c>
      <c r="V6" s="1" t="str">
        <f t="shared" si="21"/>
        <v/>
      </c>
      <c r="W6" s="1" t="str">
        <f t="shared" ref="W6:W12" si="33">IMAGE("https://bitbusters.club/images/9/96/Wall.png")</f>
        <v/>
      </c>
      <c r="X6" s="1" t="str">
        <f t="shared" ref="X6:AB6" si="22">IMAGE("https://bitbusters.club/images/8/8f/Floor.png")</f>
        <v/>
      </c>
      <c r="Y6" s="1" t="str">
        <f t="shared" si="22"/>
        <v/>
      </c>
      <c r="Z6" s="1" t="str">
        <f t="shared" si="22"/>
        <v/>
      </c>
      <c r="AA6" s="1" t="str">
        <f t="shared" si="22"/>
        <v/>
      </c>
      <c r="AB6" s="1" t="str">
        <f t="shared" si="22"/>
        <v/>
      </c>
      <c r="AC6" s="1" t="str">
        <f t="shared" si="23"/>
        <v/>
      </c>
      <c r="AD6" s="1" t="str">
        <f t="shared" ref="AD6:AF6" si="24">IMAGE("https://bitbusters.club/images/8/8f/Floor.png")</f>
        <v/>
      </c>
      <c r="AE6" s="1" t="str">
        <f t="shared" si="24"/>
        <v/>
      </c>
      <c r="AF6" s="1" t="str">
        <f t="shared" si="24"/>
        <v/>
      </c>
      <c r="AG6" s="1"/>
    </row>
    <row r="7">
      <c r="A7" s="1" t="str">
        <f t="shared" ref="A7:B7" si="25">IMAGE("https://bitbusters.club/images/8/8f/Floor.png")</f>
        <v/>
      </c>
      <c r="B7" s="1" t="str">
        <f t="shared" si="25"/>
        <v/>
      </c>
      <c r="C7" s="1" t="str">
        <f t="shared" si="16"/>
        <v/>
      </c>
      <c r="D7" s="1" t="str">
        <f t="shared" si="26"/>
        <v/>
      </c>
      <c r="E7" s="1" t="str">
        <f t="shared" ref="E7:G7" si="27">IMAGE("https://bitbusters.club/images/8/8f/Floor.png")</f>
        <v/>
      </c>
      <c r="F7" s="1" t="str">
        <f t="shared" si="27"/>
        <v/>
      </c>
      <c r="G7" s="1" t="str">
        <f t="shared" si="27"/>
        <v/>
      </c>
      <c r="H7" s="1" t="str">
        <f t="shared" si="28"/>
        <v/>
      </c>
      <c r="I7" s="1" t="str">
        <f>IMAGE("https://bitbusters.club/images/f/fe/Bug_N.png")</f>
        <v/>
      </c>
      <c r="J7" s="1" t="str">
        <f t="shared" ref="J7:K7" si="29">IMAGE("https://bitbusters.club/images/8/8f/Floor.png")</f>
        <v/>
      </c>
      <c r="K7" s="1" t="str">
        <f t="shared" si="29"/>
        <v/>
      </c>
      <c r="L7" s="1" t="str">
        <f t="shared" ref="L7:M7" si="30">IMAGE("https://bitbusters.club/images/9/9d/Water.png")</f>
        <v/>
      </c>
      <c r="M7" s="1" t="str">
        <f t="shared" si="30"/>
        <v/>
      </c>
      <c r="N7" s="1" t="str">
        <f>IMAGE("https://bitbusters.club/images/b/b0/Socket.png")</f>
        <v/>
      </c>
      <c r="O7" s="1" t="str">
        <f t="shared" ref="O7:P7" si="31">IMAGE("https://bitbusters.club/images/9/9d/Water.png")</f>
        <v/>
      </c>
      <c r="P7" s="1" t="str">
        <f t="shared" si="31"/>
        <v/>
      </c>
      <c r="Q7" s="1" t="str">
        <f t="shared" ref="Q7:V7" si="32">IMAGE("https://bitbusters.club/images/8/8f/Floor.png")</f>
        <v/>
      </c>
      <c r="R7" s="1" t="str">
        <f t="shared" si="32"/>
        <v/>
      </c>
      <c r="S7" s="1" t="str">
        <f t="shared" si="32"/>
        <v/>
      </c>
      <c r="T7" s="1" t="str">
        <f t="shared" si="32"/>
        <v/>
      </c>
      <c r="U7" s="1" t="str">
        <f t="shared" si="32"/>
        <v/>
      </c>
      <c r="V7" s="1" t="str">
        <f t="shared" si="32"/>
        <v/>
      </c>
      <c r="W7" s="1" t="str">
        <f t="shared" si="33"/>
        <v/>
      </c>
      <c r="X7" s="1" t="str">
        <f t="shared" ref="X7:AB7" si="34">IMAGE("https://bitbusters.club/images/8/8f/Floor.png")</f>
        <v/>
      </c>
      <c r="Y7" s="1" t="str">
        <f t="shared" si="34"/>
        <v/>
      </c>
      <c r="Z7" s="1" t="str">
        <f t="shared" si="34"/>
        <v/>
      </c>
      <c r="AA7" s="1" t="str">
        <f t="shared" si="34"/>
        <v/>
      </c>
      <c r="AB7" s="1" t="str">
        <f t="shared" si="34"/>
        <v/>
      </c>
      <c r="AC7" s="1" t="str">
        <f t="shared" si="23"/>
        <v/>
      </c>
      <c r="AD7" s="1" t="str">
        <f t="shared" ref="AD7:AF7" si="35">IMAGE("https://bitbusters.club/images/8/8f/Floor.png")</f>
        <v/>
      </c>
      <c r="AE7" s="1" t="str">
        <f t="shared" si="35"/>
        <v/>
      </c>
      <c r="AF7" s="1" t="str">
        <f t="shared" si="35"/>
        <v/>
      </c>
      <c r="AG7" s="4" t="s">
        <v>16</v>
      </c>
      <c r="AH7" s="5"/>
      <c r="AI7" s="3"/>
      <c r="AJ7" s="8"/>
      <c r="AK7" s="8"/>
    </row>
    <row r="8">
      <c r="A8" s="1" t="str">
        <f t="shared" ref="A8:B8" si="36">IMAGE("https://bitbusters.club/images/8/8f/Floor.png")</f>
        <v/>
      </c>
      <c r="B8" s="1" t="str">
        <f t="shared" si="36"/>
        <v/>
      </c>
      <c r="C8" s="1" t="str">
        <f t="shared" si="16"/>
        <v/>
      </c>
      <c r="D8" s="1" t="str">
        <f t="shared" ref="D8:H8" si="37">IMAGE("https://bitbusters.club/images/9/96/Wall.png")</f>
        <v/>
      </c>
      <c r="E8" s="1" t="str">
        <f t="shared" si="37"/>
        <v/>
      </c>
      <c r="F8" s="1" t="str">
        <f t="shared" si="37"/>
        <v/>
      </c>
      <c r="G8" s="1" t="str">
        <f t="shared" si="37"/>
        <v/>
      </c>
      <c r="H8" s="1" t="str">
        <f t="shared" si="37"/>
        <v/>
      </c>
      <c r="I8" s="1" t="str">
        <f t="shared" ref="I8:K8" si="38">IMAGE("https://bitbusters.club/images/8/8f/Floor.png")</f>
        <v/>
      </c>
      <c r="J8" s="1" t="str">
        <f t="shared" si="38"/>
        <v/>
      </c>
      <c r="K8" s="1" t="str">
        <f t="shared" si="38"/>
        <v/>
      </c>
      <c r="L8" s="1" t="str">
        <f t="shared" ref="L8:P8" si="39">IMAGE("https://bitbusters.club/images/9/9d/Water.png")</f>
        <v/>
      </c>
      <c r="M8" s="1" t="str">
        <f t="shared" si="39"/>
        <v/>
      </c>
      <c r="N8" s="1" t="str">
        <f t="shared" si="39"/>
        <v/>
      </c>
      <c r="O8" s="1" t="str">
        <f t="shared" si="39"/>
        <v/>
      </c>
      <c r="P8" s="1" t="str">
        <f t="shared" si="39"/>
        <v/>
      </c>
      <c r="Q8" s="1" t="str">
        <f t="shared" ref="Q8:V8" si="40">IMAGE("https://bitbusters.club/images/8/8f/Floor.png")</f>
        <v/>
      </c>
      <c r="R8" s="1" t="str">
        <f t="shared" si="40"/>
        <v/>
      </c>
      <c r="S8" s="1" t="str">
        <f t="shared" si="40"/>
        <v/>
      </c>
      <c r="T8" s="1" t="str">
        <f t="shared" si="40"/>
        <v/>
      </c>
      <c r="U8" s="1" t="str">
        <f t="shared" si="40"/>
        <v/>
      </c>
      <c r="V8" s="1" t="str">
        <f t="shared" si="40"/>
        <v/>
      </c>
      <c r="W8" s="1" t="str">
        <f t="shared" si="33"/>
        <v/>
      </c>
      <c r="X8" s="1" t="str">
        <f t="shared" ref="X8:AA8" si="41">IMAGE("https://bitbusters.club/images/9/96/Wall.png")</f>
        <v/>
      </c>
      <c r="Y8" s="1" t="str">
        <f t="shared" si="41"/>
        <v/>
      </c>
      <c r="Z8" s="1" t="str">
        <f t="shared" si="41"/>
        <v/>
      </c>
      <c r="AA8" s="1" t="str">
        <f t="shared" si="41"/>
        <v/>
      </c>
      <c r="AB8" s="16" t="str">
        <f>IMAGE("https://bitbusters.club/images/6/6f/Chip.png")</f>
        <v/>
      </c>
      <c r="AC8" s="1" t="str">
        <f t="shared" si="23"/>
        <v/>
      </c>
      <c r="AD8" s="1" t="str">
        <f t="shared" ref="AD8:AF8" si="42">IMAGE("https://bitbusters.club/images/8/8f/Floor.png")</f>
        <v/>
      </c>
      <c r="AE8" s="1" t="str">
        <f t="shared" si="42"/>
        <v/>
      </c>
      <c r="AF8" s="1" t="str">
        <f t="shared" si="42"/>
        <v/>
      </c>
      <c r="AG8" s="8" t="s">
        <v>23</v>
      </c>
      <c r="AH8" s="17">
        <v>110.0</v>
      </c>
      <c r="AI8" s="18" t="str">
        <f>IMAGE("https://bitbusters.club/images/a/a7/Chip_S.png")</f>
        <v/>
      </c>
      <c r="AJ8" s="1"/>
      <c r="AK8" s="1"/>
    </row>
    <row r="9">
      <c r="A9" s="1" t="str">
        <f t="shared" ref="A9:B9" si="43">IMAGE("https://bitbusters.club/images/8/8f/Floor.png")</f>
        <v/>
      </c>
      <c r="B9" s="1" t="str">
        <f t="shared" si="43"/>
        <v/>
      </c>
      <c r="C9" s="1" t="str">
        <f t="shared" si="16"/>
        <v/>
      </c>
      <c r="D9" s="1" t="str">
        <f t="shared" ref="D9:J9" si="44">IMAGE("https://bitbusters.club/images/8/8f/Floor.png")</f>
        <v/>
      </c>
      <c r="E9" s="1" t="str">
        <f t="shared" si="44"/>
        <v/>
      </c>
      <c r="F9" s="1" t="str">
        <f t="shared" si="44"/>
        <v/>
      </c>
      <c r="G9" s="1" t="str">
        <f t="shared" si="44"/>
        <v/>
      </c>
      <c r="H9" s="1" t="str">
        <f t="shared" si="44"/>
        <v/>
      </c>
      <c r="I9" s="1" t="str">
        <f t="shared" si="44"/>
        <v/>
      </c>
      <c r="J9" s="1" t="str">
        <f t="shared" si="44"/>
        <v/>
      </c>
      <c r="K9" s="1" t="str">
        <f>IMAGE("https://bitbusters.club/images/2/2f/Dirt.png")</f>
        <v/>
      </c>
      <c r="L9" s="1" t="str">
        <f t="shared" ref="L9:P9" si="45">IMAGE("https://bitbusters.club/images/8/8f/Floor.png")</f>
        <v/>
      </c>
      <c r="M9" s="1" t="str">
        <f t="shared" si="45"/>
        <v/>
      </c>
      <c r="N9" s="1" t="str">
        <f t="shared" si="45"/>
        <v/>
      </c>
      <c r="O9" s="1" t="str">
        <f t="shared" si="45"/>
        <v/>
      </c>
      <c r="P9" s="1" t="str">
        <f t="shared" si="45"/>
        <v/>
      </c>
      <c r="Q9" s="1" t="str">
        <f>IMAGE("https://bitbusters.club/images/2/2f/Dirt.png")</f>
        <v/>
      </c>
      <c r="R9" s="1" t="str">
        <f t="shared" ref="R9:V9" si="46">IMAGE("https://bitbusters.club/images/8/8f/Floor.png")</f>
        <v/>
      </c>
      <c r="S9" s="1" t="str">
        <f t="shared" si="46"/>
        <v/>
      </c>
      <c r="T9" s="1" t="str">
        <f t="shared" si="46"/>
        <v/>
      </c>
      <c r="U9" s="1" t="str">
        <f t="shared" si="46"/>
        <v/>
      </c>
      <c r="V9" s="1" t="str">
        <f t="shared" si="46"/>
        <v/>
      </c>
      <c r="W9" s="1" t="str">
        <f t="shared" si="33"/>
        <v/>
      </c>
      <c r="X9" s="1" t="str">
        <f t="shared" ref="X9:AB9" si="47">IMAGE("https://bitbusters.club/images/8/8f/Floor.png")</f>
        <v/>
      </c>
      <c r="Y9" s="1" t="str">
        <f t="shared" si="47"/>
        <v/>
      </c>
      <c r="Z9" s="1" t="str">
        <f t="shared" si="47"/>
        <v/>
      </c>
      <c r="AA9" s="1" t="str">
        <f t="shared" si="47"/>
        <v/>
      </c>
      <c r="AB9" s="1" t="str">
        <f t="shared" si="47"/>
        <v/>
      </c>
      <c r="AC9" s="1" t="str">
        <f t="shared" si="23"/>
        <v/>
      </c>
      <c r="AD9" s="1" t="str">
        <f t="shared" ref="AD9:AF9" si="48">IMAGE("https://bitbusters.club/images/8/8f/Floor.png")</f>
        <v/>
      </c>
      <c r="AE9" s="1" t="str">
        <f t="shared" si="48"/>
        <v/>
      </c>
      <c r="AF9" s="1" t="str">
        <f t="shared" si="48"/>
        <v/>
      </c>
      <c r="AG9" s="8" t="s">
        <v>17</v>
      </c>
      <c r="AH9" s="8">
        <v>0.0</v>
      </c>
      <c r="AI9" s="16" t="str">
        <f>IMAGE("https://bitbusters.club/images/8/8f/Floor.png")</f>
        <v/>
      </c>
      <c r="AJ9" s="1"/>
      <c r="AK9" s="1"/>
    </row>
    <row r="10">
      <c r="A10" s="1" t="str">
        <f t="shared" ref="A10:B10" si="49">IMAGE("https://bitbusters.club/images/8/8f/Floor.png")</f>
        <v/>
      </c>
      <c r="B10" s="1" t="str">
        <f t="shared" si="49"/>
        <v/>
      </c>
      <c r="C10" s="1" t="str">
        <f t="shared" si="16"/>
        <v/>
      </c>
      <c r="D10" s="1" t="str">
        <f t="shared" ref="D10:V10" si="50">IMAGE("https://bitbusters.club/images/8/8f/Floor.png")</f>
        <v/>
      </c>
      <c r="E10" s="1" t="str">
        <f t="shared" si="50"/>
        <v/>
      </c>
      <c r="F10" s="1" t="str">
        <f t="shared" si="50"/>
        <v/>
      </c>
      <c r="G10" s="1" t="str">
        <f t="shared" si="50"/>
        <v/>
      </c>
      <c r="H10" s="1" t="str">
        <f t="shared" si="50"/>
        <v/>
      </c>
      <c r="I10" s="1" t="str">
        <f t="shared" si="50"/>
        <v/>
      </c>
      <c r="J10" s="1" t="str">
        <f t="shared" si="50"/>
        <v/>
      </c>
      <c r="K10" s="1" t="str">
        <f t="shared" si="50"/>
        <v/>
      </c>
      <c r="L10" s="1" t="str">
        <f t="shared" si="50"/>
        <v/>
      </c>
      <c r="M10" s="1" t="str">
        <f t="shared" si="50"/>
        <v/>
      </c>
      <c r="N10" s="1" t="str">
        <f t="shared" si="50"/>
        <v/>
      </c>
      <c r="O10" s="1" t="str">
        <f t="shared" si="50"/>
        <v/>
      </c>
      <c r="P10" s="1" t="str">
        <f t="shared" si="50"/>
        <v/>
      </c>
      <c r="Q10" s="1" t="str">
        <f t="shared" si="50"/>
        <v/>
      </c>
      <c r="R10" s="1" t="str">
        <f t="shared" si="50"/>
        <v/>
      </c>
      <c r="S10" s="1" t="str">
        <f t="shared" si="50"/>
        <v/>
      </c>
      <c r="T10" s="1" t="str">
        <f t="shared" si="50"/>
        <v/>
      </c>
      <c r="U10" s="1" t="str">
        <f t="shared" si="50"/>
        <v/>
      </c>
      <c r="V10" s="1" t="str">
        <f t="shared" si="50"/>
        <v/>
      </c>
      <c r="W10" s="1" t="str">
        <f t="shared" si="33"/>
        <v/>
      </c>
      <c r="X10" s="1" t="str">
        <f t="shared" ref="X10:AB10" si="51">IMAGE("https://bitbusters.club/images/8/8f/Floor.png")</f>
        <v/>
      </c>
      <c r="Y10" s="1" t="str">
        <f t="shared" si="51"/>
        <v/>
      </c>
      <c r="Z10" s="1" t="str">
        <f t="shared" si="51"/>
        <v/>
      </c>
      <c r="AA10" s="1" t="str">
        <f t="shared" si="51"/>
        <v/>
      </c>
      <c r="AB10" s="1" t="str">
        <f t="shared" si="51"/>
        <v/>
      </c>
      <c r="AC10" s="1" t="str">
        <f t="shared" si="23"/>
        <v/>
      </c>
      <c r="AD10" s="1" t="str">
        <f t="shared" ref="AD10:AF10" si="52">IMAGE("https://bitbusters.club/images/8/8f/Floor.png")</f>
        <v/>
      </c>
      <c r="AE10" s="1" t="str">
        <f t="shared" si="52"/>
        <v/>
      </c>
      <c r="AF10" s="1" t="str">
        <f t="shared" si="52"/>
        <v/>
      </c>
      <c r="AG10" s="8" t="s">
        <v>20</v>
      </c>
      <c r="AH10" s="8">
        <v>1.0</v>
      </c>
      <c r="AI10" s="16" t="str">
        <f>IMAGE("https://bitbusters.club/images/9/96/Wall.png")</f>
        <v/>
      </c>
      <c r="AJ10" s="1"/>
      <c r="AK10" s="1"/>
    </row>
    <row r="11">
      <c r="A11" s="1" t="str">
        <f t="shared" ref="A11:B11" si="53">IMAGE("https://bitbusters.club/images/8/8f/Floor.png")</f>
        <v/>
      </c>
      <c r="B11" s="1" t="str">
        <f t="shared" si="53"/>
        <v/>
      </c>
      <c r="C11" s="1" t="str">
        <f t="shared" si="16"/>
        <v/>
      </c>
      <c r="D11" s="1" t="str">
        <f t="shared" ref="D11:H11" si="54">IMAGE("https://bitbusters.club/images/8/8f/Floor.png")</f>
        <v/>
      </c>
      <c r="E11" s="1" t="str">
        <f t="shared" si="54"/>
        <v/>
      </c>
      <c r="F11" s="1" t="str">
        <f t="shared" si="54"/>
        <v/>
      </c>
      <c r="G11" s="1" t="str">
        <f t="shared" si="54"/>
        <v/>
      </c>
      <c r="H11" s="1" t="str">
        <f t="shared" si="54"/>
        <v/>
      </c>
      <c r="I11" s="1" t="str">
        <f>IMAGE("https://bitbusters.club/images/f/fe/Bug_N.png")</f>
        <v/>
      </c>
      <c r="J11" s="1" t="str">
        <f t="shared" ref="J11:V11" si="55">IMAGE("https://bitbusters.club/images/8/8f/Floor.png")</f>
        <v/>
      </c>
      <c r="K11" s="1" t="str">
        <f t="shared" si="55"/>
        <v/>
      </c>
      <c r="L11" s="1" t="str">
        <f t="shared" si="55"/>
        <v/>
      </c>
      <c r="M11" s="1" t="str">
        <f t="shared" si="55"/>
        <v/>
      </c>
      <c r="N11" s="1" t="str">
        <f t="shared" si="55"/>
        <v/>
      </c>
      <c r="O11" s="1" t="str">
        <f t="shared" si="55"/>
        <v/>
      </c>
      <c r="P11" s="1" t="str">
        <f t="shared" si="55"/>
        <v/>
      </c>
      <c r="Q11" s="1" t="str">
        <f t="shared" si="55"/>
        <v/>
      </c>
      <c r="R11" s="1" t="str">
        <f t="shared" si="55"/>
        <v/>
      </c>
      <c r="S11" s="1" t="str">
        <f t="shared" si="55"/>
        <v/>
      </c>
      <c r="T11" s="1" t="str">
        <f t="shared" si="55"/>
        <v/>
      </c>
      <c r="U11" s="1" t="str">
        <f t="shared" si="55"/>
        <v/>
      </c>
      <c r="V11" s="1" t="str">
        <f t="shared" si="55"/>
        <v/>
      </c>
      <c r="W11" s="1" t="str">
        <f t="shared" si="33"/>
        <v/>
      </c>
      <c r="X11" s="1" t="str">
        <f t="shared" ref="X11:X12" si="60">IMAGE("https://bitbusters.club/images/8/8f/Floor.png")</f>
        <v/>
      </c>
      <c r="Y11" s="1" t="str">
        <f t="shared" ref="Y11:AC11" si="56">IMAGE("https://bitbusters.club/images/9/96/Wall.png")</f>
        <v/>
      </c>
      <c r="Z11" s="1" t="str">
        <f t="shared" si="56"/>
        <v/>
      </c>
      <c r="AA11" s="1" t="str">
        <f t="shared" si="56"/>
        <v/>
      </c>
      <c r="AB11" s="1" t="str">
        <f t="shared" si="56"/>
        <v/>
      </c>
      <c r="AC11" s="1" t="str">
        <f t="shared" si="56"/>
        <v/>
      </c>
      <c r="AD11" s="1" t="str">
        <f t="shared" ref="AD11:AF11" si="57">IMAGE("https://bitbusters.club/images/8/8f/Floor.png")</f>
        <v/>
      </c>
      <c r="AE11" s="1" t="str">
        <f t="shared" si="57"/>
        <v/>
      </c>
      <c r="AF11" s="1" t="str">
        <f t="shared" si="57"/>
        <v/>
      </c>
      <c r="AG11" s="8" t="s">
        <v>21</v>
      </c>
      <c r="AH11" s="8">
        <v>2.0</v>
      </c>
      <c r="AI11" s="16" t="str">
        <f>IMAGE("https://bitbusters.club/images/6/6f/Chip.png")</f>
        <v/>
      </c>
      <c r="AJ11" s="1"/>
      <c r="AK11" s="1"/>
    </row>
    <row r="12">
      <c r="A12" s="1" t="str">
        <f t="shared" ref="A12:B12" si="58">IMAGE("https://bitbusters.club/images/8/8f/Floor.png")</f>
        <v/>
      </c>
      <c r="B12" s="1" t="str">
        <f t="shared" si="58"/>
        <v/>
      </c>
      <c r="C12" s="1" t="str">
        <f t="shared" si="16"/>
        <v/>
      </c>
      <c r="D12" s="1" t="str">
        <f t="shared" ref="D12:V12" si="59">IMAGE("https://bitbusters.club/images/8/8f/Floor.png")</f>
        <v/>
      </c>
      <c r="E12" s="1" t="str">
        <f t="shared" si="59"/>
        <v/>
      </c>
      <c r="F12" s="1" t="str">
        <f t="shared" si="59"/>
        <v/>
      </c>
      <c r="G12" s="1" t="str">
        <f t="shared" si="59"/>
        <v/>
      </c>
      <c r="H12" s="1" t="str">
        <f t="shared" si="59"/>
        <v/>
      </c>
      <c r="I12" s="1" t="str">
        <f t="shared" si="59"/>
        <v/>
      </c>
      <c r="J12" s="1" t="str">
        <f t="shared" si="59"/>
        <v/>
      </c>
      <c r="K12" s="1" t="str">
        <f t="shared" si="59"/>
        <v/>
      </c>
      <c r="L12" s="1" t="str">
        <f t="shared" si="59"/>
        <v/>
      </c>
      <c r="M12" s="1" t="str">
        <f t="shared" si="59"/>
        <v/>
      </c>
      <c r="N12" s="1" t="str">
        <f t="shared" si="59"/>
        <v/>
      </c>
      <c r="O12" s="1" t="str">
        <f t="shared" si="59"/>
        <v/>
      </c>
      <c r="P12" s="1" t="str">
        <f t="shared" si="59"/>
        <v/>
      </c>
      <c r="Q12" s="1" t="str">
        <f t="shared" si="59"/>
        <v/>
      </c>
      <c r="R12" s="1" t="str">
        <f t="shared" si="59"/>
        <v/>
      </c>
      <c r="S12" s="1" t="str">
        <f t="shared" si="59"/>
        <v/>
      </c>
      <c r="T12" s="1" t="str">
        <f t="shared" si="59"/>
        <v/>
      </c>
      <c r="U12" s="1" t="str">
        <f t="shared" si="59"/>
        <v/>
      </c>
      <c r="V12" s="1" t="str">
        <f t="shared" si="59"/>
        <v/>
      </c>
      <c r="W12" s="1" t="str">
        <f t="shared" si="33"/>
        <v/>
      </c>
      <c r="X12" s="1" t="str">
        <f t="shared" si="60"/>
        <v/>
      </c>
      <c r="Y12" s="1" t="str">
        <f t="shared" ref="Y12:AB12" si="61">IMAGE("https://bitbusters.club/images/8/8f/Floor.png")</f>
        <v/>
      </c>
      <c r="Z12" s="1" t="str">
        <f t="shared" si="61"/>
        <v/>
      </c>
      <c r="AA12" s="1" t="str">
        <f t="shared" si="61"/>
        <v/>
      </c>
      <c r="AB12" s="1" t="str">
        <f t="shared" si="61"/>
        <v/>
      </c>
      <c r="AC12" s="1" t="str">
        <f t="shared" ref="AC12:AC25" si="67">IMAGE("https://bitbusters.club/images/9/96/Wall.png")</f>
        <v/>
      </c>
      <c r="AD12" s="1" t="str">
        <f t="shared" ref="AD12:AF12" si="62">IMAGE("https://bitbusters.club/images/8/8f/Floor.png")</f>
        <v/>
      </c>
      <c r="AE12" s="1" t="str">
        <f t="shared" si="62"/>
        <v/>
      </c>
      <c r="AF12" s="1" t="str">
        <f t="shared" si="62"/>
        <v/>
      </c>
      <c r="AG12" s="8" t="s">
        <v>22</v>
      </c>
      <c r="AH12" s="8">
        <v>34.0</v>
      </c>
      <c r="AI12" s="16" t="str">
        <f>IMAGE("https://bitbusters.club/images/b/b0/Socket.png")</f>
        <v/>
      </c>
      <c r="AJ12" s="1"/>
      <c r="AK12" s="1"/>
    </row>
    <row r="13">
      <c r="A13" s="1" t="str">
        <f t="shared" ref="A13:B13" si="63">IMAGE("https://bitbusters.club/images/8/8f/Floor.png")</f>
        <v/>
      </c>
      <c r="B13" s="1" t="str">
        <f t="shared" si="63"/>
        <v/>
      </c>
      <c r="C13" s="1" t="str">
        <f t="shared" si="16"/>
        <v/>
      </c>
      <c r="D13" s="1" t="str">
        <f t="shared" ref="D13:P13" si="64">IMAGE("https://bitbusters.club/images/8/8f/Floor.png")</f>
        <v/>
      </c>
      <c r="E13" s="1" t="str">
        <f t="shared" si="64"/>
        <v/>
      </c>
      <c r="F13" s="1" t="str">
        <f t="shared" si="64"/>
        <v/>
      </c>
      <c r="G13" s="1" t="str">
        <f t="shared" si="64"/>
        <v/>
      </c>
      <c r="H13" s="1" t="str">
        <f t="shared" si="64"/>
        <v/>
      </c>
      <c r="I13" s="1" t="str">
        <f t="shared" si="64"/>
        <v/>
      </c>
      <c r="J13" s="1" t="str">
        <f t="shared" si="64"/>
        <v/>
      </c>
      <c r="K13" s="1" t="str">
        <f t="shared" si="64"/>
        <v/>
      </c>
      <c r="L13" s="1" t="str">
        <f t="shared" si="64"/>
        <v/>
      </c>
      <c r="M13" s="1" t="str">
        <f t="shared" si="64"/>
        <v/>
      </c>
      <c r="N13" s="1" t="str">
        <f t="shared" si="64"/>
        <v/>
      </c>
      <c r="O13" s="1" t="str">
        <f t="shared" si="64"/>
        <v/>
      </c>
      <c r="P13" s="1" t="str">
        <f t="shared" si="64"/>
        <v/>
      </c>
      <c r="Q13" s="1" t="str">
        <f>IMAGE("https://bitbusters.club/images/f/fe/Bug_N.png")</f>
        <v/>
      </c>
      <c r="R13" s="1" t="str">
        <f t="shared" ref="R13:U13" si="65">IMAGE("https://bitbusters.club/images/8/8f/Floor.png")</f>
        <v/>
      </c>
      <c r="S13" s="1" t="str">
        <f t="shared" si="65"/>
        <v/>
      </c>
      <c r="T13" s="1" t="str">
        <f t="shared" si="65"/>
        <v/>
      </c>
      <c r="U13" s="1" t="str">
        <f t="shared" si="65"/>
        <v/>
      </c>
      <c r="V13" s="1" t="str">
        <f>IMAGE("https://bitbusters.club/images/3/30/Fire.png")</f>
        <v/>
      </c>
      <c r="W13" s="1" t="str">
        <f>IMAGE("https://bitbusters.club/images/2/2e/Blue_Key.png")</f>
        <v/>
      </c>
      <c r="X13" s="1" t="str">
        <f>IMAGE("https://bitbusters.club/images/3/30/Fire.png")</f>
        <v/>
      </c>
      <c r="Y13" s="1" t="str">
        <f t="shared" ref="Y13:AB13" si="66">IMAGE("https://bitbusters.club/images/8/8f/Floor.png")</f>
        <v/>
      </c>
      <c r="Z13" s="1" t="str">
        <f t="shared" si="66"/>
        <v/>
      </c>
      <c r="AA13" s="1" t="str">
        <f t="shared" si="66"/>
        <v/>
      </c>
      <c r="AB13" s="1" t="str">
        <f t="shared" si="66"/>
        <v/>
      </c>
      <c r="AC13" s="1" t="str">
        <f t="shared" si="67"/>
        <v/>
      </c>
      <c r="AD13" s="1" t="str">
        <f t="shared" ref="AD13:AF13" si="68">IMAGE("https://bitbusters.club/images/8/8f/Floor.png")</f>
        <v/>
      </c>
      <c r="AE13" s="1" t="str">
        <f t="shared" si="68"/>
        <v/>
      </c>
      <c r="AF13" s="1" t="str">
        <f t="shared" si="68"/>
        <v/>
      </c>
      <c r="AG13" s="8" t="s">
        <v>34</v>
      </c>
      <c r="AH13" s="8">
        <v>21.0</v>
      </c>
      <c r="AI13" s="18" t="str">
        <f>IMAGE("https://bitbusters.club/images/b/bc/Exit.png")</f>
        <v/>
      </c>
      <c r="AJ13" s="1"/>
      <c r="AK13" s="1"/>
    </row>
    <row r="14">
      <c r="A14" s="1" t="str">
        <f t="shared" ref="A14:B14" si="69">IMAGE("https://bitbusters.club/images/8/8f/Floor.png")</f>
        <v/>
      </c>
      <c r="B14" s="1" t="str">
        <f t="shared" si="69"/>
        <v/>
      </c>
      <c r="C14" s="1" t="str">
        <f t="shared" si="16"/>
        <v/>
      </c>
      <c r="D14" s="1" t="str">
        <f t="shared" ref="D14:L14" si="70">IMAGE("https://bitbusters.club/images/8/8f/Floor.png")</f>
        <v/>
      </c>
      <c r="E14" s="1" t="str">
        <f t="shared" si="70"/>
        <v/>
      </c>
      <c r="F14" s="1" t="str">
        <f t="shared" si="70"/>
        <v/>
      </c>
      <c r="G14" s="1" t="str">
        <f t="shared" si="70"/>
        <v/>
      </c>
      <c r="H14" s="1" t="str">
        <f t="shared" si="70"/>
        <v/>
      </c>
      <c r="I14" s="1" t="str">
        <f t="shared" si="70"/>
        <v/>
      </c>
      <c r="J14" s="1" t="str">
        <f t="shared" si="70"/>
        <v/>
      </c>
      <c r="K14" s="1" t="str">
        <f t="shared" si="70"/>
        <v/>
      </c>
      <c r="L14" s="1" t="str">
        <f t="shared" si="70"/>
        <v/>
      </c>
      <c r="M14" s="1" t="str">
        <f t="shared" ref="M14:O14" si="71">IMAGE("https://bitbusters.club/images/9/96/Wall.png")</f>
        <v/>
      </c>
      <c r="N14" s="1" t="str">
        <f t="shared" si="71"/>
        <v/>
      </c>
      <c r="O14" s="1" t="str">
        <f t="shared" si="71"/>
        <v/>
      </c>
      <c r="P14" s="1" t="str">
        <f t="shared" ref="P14:P16" si="78">IMAGE("https://bitbusters.club/images/1/11/Toggle_Door_Closed.png")</f>
        <v/>
      </c>
      <c r="Q14" s="1" t="str">
        <f t="shared" ref="Q14:R14" si="72">IMAGE("https://bitbusters.club/images/8/8f/Floor.png")</f>
        <v/>
      </c>
      <c r="R14" s="1" t="str">
        <f t="shared" si="72"/>
        <v/>
      </c>
      <c r="S14" s="1" t="str">
        <f>IMAGE("https://bitbusters.club/images/f/fe/Bug_N.png")</f>
        <v/>
      </c>
      <c r="T14" s="1" t="str">
        <f t="shared" ref="T14:V14" si="73">IMAGE("https://bitbusters.club/images/8/8f/Floor.png")</f>
        <v/>
      </c>
      <c r="U14" s="1" t="str">
        <f t="shared" si="73"/>
        <v/>
      </c>
      <c r="V14" s="1" t="str">
        <f t="shared" si="73"/>
        <v/>
      </c>
      <c r="W14" s="1" t="str">
        <f t="shared" ref="W14:W25" si="80">IMAGE("https://bitbusters.club/images/9/96/Wall.png")</f>
        <v/>
      </c>
      <c r="X14" s="1" t="str">
        <f t="shared" ref="X14:AB14" si="74">IMAGE("https://bitbusters.club/images/8/8f/Floor.png")</f>
        <v/>
      </c>
      <c r="Y14" s="1" t="str">
        <f t="shared" si="74"/>
        <v/>
      </c>
      <c r="Z14" s="1" t="str">
        <f t="shared" si="74"/>
        <v/>
      </c>
      <c r="AA14" s="1" t="str">
        <f t="shared" si="74"/>
        <v/>
      </c>
      <c r="AB14" s="1" t="str">
        <f t="shared" si="74"/>
        <v/>
      </c>
      <c r="AC14" s="1" t="str">
        <f t="shared" si="67"/>
        <v/>
      </c>
      <c r="AD14" s="1" t="str">
        <f t="shared" ref="AD14:AF14" si="75">IMAGE("https://bitbusters.club/images/8/8f/Floor.png")</f>
        <v/>
      </c>
      <c r="AE14" s="1" t="str">
        <f t="shared" si="75"/>
        <v/>
      </c>
      <c r="AF14" s="1" t="str">
        <f t="shared" si="75"/>
        <v/>
      </c>
      <c r="AG14" s="8" t="s">
        <v>24</v>
      </c>
      <c r="AH14" s="8">
        <v>3.0</v>
      </c>
      <c r="AI14" s="16" t="str">
        <f>IMAGE("https://bitbusters.club/images/9/9d/Water.png")</f>
        <v/>
      </c>
      <c r="AJ14" s="1"/>
      <c r="AK14" s="1"/>
    </row>
    <row r="15">
      <c r="A15" s="1" t="str">
        <f t="shared" ref="A15:B15" si="76">IMAGE("https://bitbusters.club/images/8/8f/Floor.png")</f>
        <v/>
      </c>
      <c r="B15" s="1" t="str">
        <f t="shared" si="76"/>
        <v/>
      </c>
      <c r="C15" s="1" t="str">
        <f t="shared" si="16"/>
        <v/>
      </c>
      <c r="D15" s="1" t="str">
        <f t="shared" ref="D15:L15" si="77">IMAGE("https://bitbusters.club/images/8/8f/Floor.png")</f>
        <v/>
      </c>
      <c r="E15" s="1" t="str">
        <f t="shared" si="77"/>
        <v/>
      </c>
      <c r="F15" s="1" t="str">
        <f t="shared" si="77"/>
        <v/>
      </c>
      <c r="G15" s="1" t="str">
        <f t="shared" si="77"/>
        <v/>
      </c>
      <c r="H15" s="1" t="str">
        <f t="shared" si="77"/>
        <v/>
      </c>
      <c r="I15" s="1" t="str">
        <f t="shared" si="77"/>
        <v/>
      </c>
      <c r="J15" s="1" t="str">
        <f t="shared" si="77"/>
        <v/>
      </c>
      <c r="K15" s="1" t="str">
        <f t="shared" si="77"/>
        <v/>
      </c>
      <c r="L15" s="1" t="str">
        <f t="shared" si="77"/>
        <v/>
      </c>
      <c r="M15" s="1" t="str">
        <f t="shared" ref="M15:M16" si="85">IMAGE("https://bitbusters.club/images/9/96/Wall.png")</f>
        <v/>
      </c>
      <c r="N15" s="12" t="str">
        <f>IMAGE("https://bitbusters.club/images/a/a7/Chip_S.png")</f>
        <v/>
      </c>
      <c r="O15" s="1" t="str">
        <f>IMAGE("https://bitbusters.club/images/5/5d/Green_Button.png")</f>
        <v/>
      </c>
      <c r="P15" s="1" t="str">
        <f t="shared" si="78"/>
        <v/>
      </c>
      <c r="Q15" s="1" t="str">
        <f t="shared" ref="Q15:R15" si="79">IMAGE("https://bitbusters.club/images/8/8f/Floor.png")</f>
        <v/>
      </c>
      <c r="R15" s="1" t="str">
        <f t="shared" si="79"/>
        <v/>
      </c>
      <c r="S15" s="1" t="str">
        <f>IMAGE("https://bitbusters.club/images/6/6f/Chip.png")</f>
        <v/>
      </c>
      <c r="T15" s="1" t="str">
        <f>IMAGE("https://bitbusters.club/images/a/a5/TrapOpenCC2.png")</f>
        <v/>
      </c>
      <c r="U15" s="12" t="str">
        <f>IMAGE("https://bitbusters.club/images/0/0a/Ice_Skates.png")</f>
        <v/>
      </c>
      <c r="V15" s="1" t="str">
        <f>IMAGE("https://bitbusters.club/images/8/8f/Floor.png")</f>
        <v/>
      </c>
      <c r="W15" s="1" t="str">
        <f t="shared" si="80"/>
        <v/>
      </c>
      <c r="X15" s="1" t="str">
        <f t="shared" ref="X15:X18" si="89">IMAGE("https://bitbusters.club/images/8/8f/Floor.png")</f>
        <v/>
      </c>
      <c r="Y15" s="12" t="str">
        <f>IMAGE("https://bitbusters.club/images/d/d9/Red_Button.png")</f>
        <v/>
      </c>
      <c r="Z15" s="1" t="str">
        <f t="shared" ref="Z15:AB15" si="81">IMAGE("https://bitbusters.club/images/8/8f/Floor.png")</f>
        <v/>
      </c>
      <c r="AA15" s="1" t="str">
        <f t="shared" si="81"/>
        <v/>
      </c>
      <c r="AB15" s="1" t="str">
        <f t="shared" si="81"/>
        <v/>
      </c>
      <c r="AC15" s="1" t="str">
        <f t="shared" si="67"/>
        <v/>
      </c>
      <c r="AD15" s="1" t="str">
        <f t="shared" ref="AD15:AF15" si="82">IMAGE("https://bitbusters.club/images/8/8f/Floor.png")</f>
        <v/>
      </c>
      <c r="AE15" s="1" t="str">
        <f t="shared" si="82"/>
        <v/>
      </c>
      <c r="AF15" s="1" t="str">
        <f t="shared" si="82"/>
        <v/>
      </c>
      <c r="AG15" s="8" t="s">
        <v>25</v>
      </c>
      <c r="AH15" s="8">
        <v>11.0</v>
      </c>
      <c r="AI15" s="16" t="str">
        <f>IMAGE("https://bitbusters.club/images/2/2f/Dirt.png")</f>
        <v/>
      </c>
      <c r="AJ15" s="1"/>
      <c r="AK15" s="1"/>
    </row>
    <row r="16">
      <c r="A16" s="1" t="str">
        <f t="shared" ref="A16:B16" si="83">IMAGE("https://bitbusters.club/images/8/8f/Floor.png")</f>
        <v/>
      </c>
      <c r="B16" s="1" t="str">
        <f t="shared" si="83"/>
        <v/>
      </c>
      <c r="C16" s="1" t="str">
        <f t="shared" si="16"/>
        <v/>
      </c>
      <c r="D16" s="1" t="str">
        <f t="shared" ref="D16:L16" si="84">IMAGE("https://bitbusters.club/images/8/8f/Floor.png")</f>
        <v/>
      </c>
      <c r="E16" s="1" t="str">
        <f t="shared" si="84"/>
        <v/>
      </c>
      <c r="F16" s="1" t="str">
        <f t="shared" si="84"/>
        <v/>
      </c>
      <c r="G16" s="1" t="str">
        <f t="shared" si="84"/>
        <v/>
      </c>
      <c r="H16" s="1" t="str">
        <f t="shared" si="84"/>
        <v/>
      </c>
      <c r="I16" s="1" t="str">
        <f t="shared" si="84"/>
        <v/>
      </c>
      <c r="J16" s="1" t="str">
        <f t="shared" si="84"/>
        <v/>
      </c>
      <c r="K16" s="1" t="str">
        <f t="shared" si="84"/>
        <v/>
      </c>
      <c r="L16" s="1" t="str">
        <f t="shared" si="84"/>
        <v/>
      </c>
      <c r="M16" s="1" t="str">
        <f t="shared" si="85"/>
        <v/>
      </c>
      <c r="N16" s="1" t="str">
        <f t="shared" ref="N16:O16" si="86">IMAGE("https://bitbusters.club/images/9/96/Wall.png")</f>
        <v/>
      </c>
      <c r="O16" s="1" t="str">
        <f t="shared" si="86"/>
        <v/>
      </c>
      <c r="P16" s="1" t="str">
        <f t="shared" si="78"/>
        <v/>
      </c>
      <c r="Q16" s="1" t="str">
        <f t="shared" ref="Q16:R16" si="87">IMAGE("https://bitbusters.club/images/8/8f/Floor.png")</f>
        <v/>
      </c>
      <c r="R16" s="1" t="str">
        <f t="shared" si="87"/>
        <v/>
      </c>
      <c r="S16" s="1" t="str">
        <f>IMAGE("https://bitbusters.club/images/f/fe/Bug_N.png")</f>
        <v/>
      </c>
      <c r="T16" s="1" t="str">
        <f t="shared" ref="T16:V16" si="88">IMAGE("https://bitbusters.club/images/8/8f/Floor.png")</f>
        <v/>
      </c>
      <c r="U16" s="1" t="str">
        <f t="shared" si="88"/>
        <v/>
      </c>
      <c r="V16" s="1" t="str">
        <f t="shared" si="88"/>
        <v/>
      </c>
      <c r="W16" s="1" t="str">
        <f t="shared" si="80"/>
        <v/>
      </c>
      <c r="X16" s="1" t="str">
        <f t="shared" si="89"/>
        <v/>
      </c>
      <c r="Y16" s="1" t="str">
        <f t="shared" ref="Y16:AB16" si="90">IMAGE("https://bitbusters.club/images/8/8f/Floor.png")</f>
        <v/>
      </c>
      <c r="Z16" s="1" t="str">
        <f t="shared" si="90"/>
        <v/>
      </c>
      <c r="AA16" s="1" t="str">
        <f t="shared" si="90"/>
        <v/>
      </c>
      <c r="AB16" s="1" t="str">
        <f t="shared" si="90"/>
        <v/>
      </c>
      <c r="AC16" s="1" t="str">
        <f t="shared" si="67"/>
        <v/>
      </c>
      <c r="AD16" s="1" t="str">
        <f t="shared" ref="AD16:AF16" si="91">IMAGE("https://bitbusters.club/images/8/8f/Floor.png")</f>
        <v/>
      </c>
      <c r="AE16" s="1" t="str">
        <f t="shared" si="91"/>
        <v/>
      </c>
      <c r="AF16" s="1" t="str">
        <f t="shared" si="91"/>
        <v/>
      </c>
      <c r="AG16" s="8" t="s">
        <v>26</v>
      </c>
      <c r="AH16" s="8">
        <v>22.0</v>
      </c>
      <c r="AI16" s="16" t="str">
        <f>IMAGE("https://bitbusters.club/images/b/b4/Blue_Lock.png")</f>
        <v/>
      </c>
      <c r="AJ16" s="1"/>
      <c r="AK16" s="1"/>
    </row>
    <row r="17">
      <c r="A17" s="1" t="str">
        <f t="shared" ref="A17:B17" si="92">IMAGE("https://bitbusters.club/images/8/8f/Floor.png")</f>
        <v/>
      </c>
      <c r="B17" s="1" t="str">
        <f t="shared" si="92"/>
        <v/>
      </c>
      <c r="C17" s="1" t="str">
        <f t="shared" si="16"/>
        <v/>
      </c>
      <c r="D17" s="1" t="str">
        <f t="shared" ref="D17:V17" si="93">IMAGE("https://bitbusters.club/images/8/8f/Floor.png")</f>
        <v/>
      </c>
      <c r="E17" s="1" t="str">
        <f t="shared" si="93"/>
        <v/>
      </c>
      <c r="F17" s="1" t="str">
        <f t="shared" si="93"/>
        <v/>
      </c>
      <c r="G17" s="1" t="str">
        <f t="shared" si="93"/>
        <v/>
      </c>
      <c r="H17" s="1" t="str">
        <f t="shared" si="93"/>
        <v/>
      </c>
      <c r="I17" s="1" t="str">
        <f t="shared" si="93"/>
        <v/>
      </c>
      <c r="J17" s="1" t="str">
        <f t="shared" si="93"/>
        <v/>
      </c>
      <c r="K17" s="1" t="str">
        <f t="shared" si="93"/>
        <v/>
      </c>
      <c r="L17" s="1" t="str">
        <f t="shared" si="93"/>
        <v/>
      </c>
      <c r="M17" s="1" t="str">
        <f t="shared" si="93"/>
        <v/>
      </c>
      <c r="N17" s="1" t="str">
        <f t="shared" si="93"/>
        <v/>
      </c>
      <c r="O17" s="1" t="str">
        <f t="shared" si="93"/>
        <v/>
      </c>
      <c r="P17" s="1" t="str">
        <f t="shared" si="93"/>
        <v/>
      </c>
      <c r="Q17" s="1" t="str">
        <f t="shared" si="93"/>
        <v/>
      </c>
      <c r="R17" s="1" t="str">
        <f t="shared" si="93"/>
        <v/>
      </c>
      <c r="S17" s="1" t="str">
        <f t="shared" si="93"/>
        <v/>
      </c>
      <c r="T17" s="1" t="str">
        <f t="shared" si="93"/>
        <v/>
      </c>
      <c r="U17" s="1" t="str">
        <f t="shared" si="93"/>
        <v/>
      </c>
      <c r="V17" s="1" t="str">
        <f t="shared" si="93"/>
        <v/>
      </c>
      <c r="W17" s="1" t="str">
        <f t="shared" si="80"/>
        <v/>
      </c>
      <c r="X17" s="1" t="str">
        <f t="shared" si="89"/>
        <v/>
      </c>
      <c r="Y17" s="12" t="str">
        <f>IMAGE("https://bitbusters.club/images/f/f1/Clone_Machine.png")</f>
        <v/>
      </c>
      <c r="Z17" s="1" t="str">
        <f t="shared" ref="Z17:AB17" si="94">IMAGE("https://bitbusters.club/images/8/8f/Floor.png")</f>
        <v/>
      </c>
      <c r="AA17" s="1" t="str">
        <f t="shared" si="94"/>
        <v/>
      </c>
      <c r="AB17" s="1" t="str">
        <f t="shared" si="94"/>
        <v/>
      </c>
      <c r="AC17" s="1" t="str">
        <f t="shared" si="67"/>
        <v/>
      </c>
      <c r="AD17" s="1" t="str">
        <f t="shared" ref="AD17:AF17" si="95">IMAGE("https://bitbusters.club/images/8/8f/Floor.png")</f>
        <v/>
      </c>
      <c r="AE17" s="1" t="str">
        <f t="shared" si="95"/>
        <v/>
      </c>
      <c r="AF17" s="1" t="str">
        <f t="shared" si="95"/>
        <v/>
      </c>
      <c r="AG17" s="8" t="s">
        <v>27</v>
      </c>
      <c r="AH17" s="8">
        <v>100.0</v>
      </c>
      <c r="AI17" s="16" t="str">
        <f>IMAGE("https://bitbusters.club/images/2/2e/Blue_Key.png")</f>
        <v/>
      </c>
      <c r="AJ17" s="1"/>
      <c r="AK17" s="1"/>
    </row>
    <row r="18">
      <c r="A18" s="1" t="str">
        <f t="shared" ref="A18:B18" si="96">IMAGE("https://bitbusters.club/images/8/8f/Floor.png")</f>
        <v/>
      </c>
      <c r="B18" s="1" t="str">
        <f t="shared" si="96"/>
        <v/>
      </c>
      <c r="C18" s="1" t="str">
        <f t="shared" si="16"/>
        <v/>
      </c>
      <c r="D18" s="1" t="str">
        <f t="shared" ref="D18:S18" si="97">IMAGE("https://bitbusters.club/images/8/8f/Floor.png")</f>
        <v/>
      </c>
      <c r="E18" s="1" t="str">
        <f t="shared" si="97"/>
        <v/>
      </c>
      <c r="F18" s="1" t="str">
        <f t="shared" si="97"/>
        <v/>
      </c>
      <c r="G18" s="1" t="str">
        <f t="shared" si="97"/>
        <v/>
      </c>
      <c r="H18" s="1" t="str">
        <f t="shared" si="97"/>
        <v/>
      </c>
      <c r="I18" s="1" t="str">
        <f t="shared" si="97"/>
        <v/>
      </c>
      <c r="J18" s="1" t="str">
        <f t="shared" si="97"/>
        <v/>
      </c>
      <c r="K18" s="1" t="str">
        <f t="shared" si="97"/>
        <v/>
      </c>
      <c r="L18" s="1" t="str">
        <f t="shared" si="97"/>
        <v/>
      </c>
      <c r="M18" s="1" t="str">
        <f t="shared" si="97"/>
        <v/>
      </c>
      <c r="N18" s="1" t="str">
        <f t="shared" si="97"/>
        <v/>
      </c>
      <c r="O18" s="1" t="str">
        <f t="shared" si="97"/>
        <v/>
      </c>
      <c r="P18" s="1" t="str">
        <f t="shared" si="97"/>
        <v/>
      </c>
      <c r="Q18" s="1" t="str">
        <f t="shared" si="97"/>
        <v/>
      </c>
      <c r="R18" s="1" t="str">
        <f t="shared" si="97"/>
        <v/>
      </c>
      <c r="S18" s="1" t="str">
        <f t="shared" si="97"/>
        <v/>
      </c>
      <c r="T18" s="1" t="str">
        <f>IMAGE("https://bitbusters.club/images/8/85/Brown_Button.png")</f>
        <v/>
      </c>
      <c r="U18" s="1" t="str">
        <f t="shared" ref="U18:V18" si="98">IMAGE("https://bitbusters.club/images/8/8f/Floor.png")</f>
        <v/>
      </c>
      <c r="V18" s="1" t="str">
        <f t="shared" si="98"/>
        <v/>
      </c>
      <c r="W18" s="1" t="str">
        <f t="shared" si="80"/>
        <v/>
      </c>
      <c r="X18" s="1" t="str">
        <f t="shared" si="89"/>
        <v/>
      </c>
      <c r="Y18" s="1" t="str">
        <f t="shared" ref="Y18:AB18" si="99">IMAGE("https://bitbusters.club/images/8/8f/Floor.png")</f>
        <v/>
      </c>
      <c r="Z18" s="1" t="str">
        <f t="shared" si="99"/>
        <v/>
      </c>
      <c r="AA18" s="1" t="str">
        <f t="shared" si="99"/>
        <v/>
      </c>
      <c r="AB18" s="1" t="str">
        <f t="shared" si="99"/>
        <v/>
      </c>
      <c r="AC18" s="1" t="str">
        <f t="shared" si="67"/>
        <v/>
      </c>
      <c r="AD18" s="1" t="str">
        <f t="shared" ref="AD18:AF18" si="100">IMAGE("https://bitbusters.club/images/8/8f/Floor.png")</f>
        <v/>
      </c>
      <c r="AE18" s="1" t="str">
        <f t="shared" si="100"/>
        <v/>
      </c>
      <c r="AF18" s="1" t="str">
        <f t="shared" si="100"/>
        <v/>
      </c>
      <c r="AG18" s="8" t="s">
        <v>28</v>
      </c>
      <c r="AH18" s="8">
        <v>4.0</v>
      </c>
      <c r="AI18" s="16" t="str">
        <f>IMAGE("https://bitbusters.club/images/3/30/Fire.png")</f>
        <v/>
      </c>
      <c r="AJ18" s="1"/>
      <c r="AK18" s="1"/>
    </row>
    <row r="19">
      <c r="A19" s="1" t="str">
        <f t="shared" ref="A19:B19" si="101">IMAGE("https://bitbusters.club/images/8/8f/Floor.png")</f>
        <v/>
      </c>
      <c r="B19" s="1" t="str">
        <f t="shared" si="101"/>
        <v/>
      </c>
      <c r="C19" s="1" t="str">
        <f t="shared" si="16"/>
        <v/>
      </c>
      <c r="D19" s="1" t="str">
        <f t="shared" ref="D19:V19" si="102">IMAGE("https://bitbusters.club/images/8/8f/Floor.png")</f>
        <v/>
      </c>
      <c r="E19" s="1" t="str">
        <f t="shared" si="102"/>
        <v/>
      </c>
      <c r="F19" s="1" t="str">
        <f t="shared" si="102"/>
        <v/>
      </c>
      <c r="G19" s="1" t="str">
        <f t="shared" si="102"/>
        <v/>
      </c>
      <c r="H19" s="1" t="str">
        <f t="shared" si="102"/>
        <v/>
      </c>
      <c r="I19" s="1" t="str">
        <f t="shared" si="102"/>
        <v/>
      </c>
      <c r="J19" s="1" t="str">
        <f t="shared" si="102"/>
        <v/>
      </c>
      <c r="K19" s="1" t="str">
        <f t="shared" si="102"/>
        <v/>
      </c>
      <c r="L19" s="1" t="str">
        <f t="shared" si="102"/>
        <v/>
      </c>
      <c r="M19" s="1" t="str">
        <f t="shared" si="102"/>
        <v/>
      </c>
      <c r="N19" s="1" t="str">
        <f t="shared" si="102"/>
        <v/>
      </c>
      <c r="O19" s="1" t="str">
        <f t="shared" si="102"/>
        <v/>
      </c>
      <c r="P19" s="1" t="str">
        <f t="shared" si="102"/>
        <v/>
      </c>
      <c r="Q19" s="1" t="str">
        <f t="shared" si="102"/>
        <v/>
      </c>
      <c r="R19" s="1" t="str">
        <f t="shared" si="102"/>
        <v/>
      </c>
      <c r="S19" s="1" t="str">
        <f t="shared" si="102"/>
        <v/>
      </c>
      <c r="T19" s="1" t="str">
        <f t="shared" si="102"/>
        <v/>
      </c>
      <c r="U19" s="1" t="str">
        <f t="shared" si="102"/>
        <v/>
      </c>
      <c r="V19" s="1" t="str">
        <f t="shared" si="102"/>
        <v/>
      </c>
      <c r="W19" s="1" t="str">
        <f t="shared" si="80"/>
        <v/>
      </c>
      <c r="X19" s="1" t="str">
        <f t="shared" ref="X19:AA19" si="103">IMAGE("https://bitbusters.club/images/9/96/Wall.png")</f>
        <v/>
      </c>
      <c r="Y19" s="1" t="str">
        <f t="shared" si="103"/>
        <v/>
      </c>
      <c r="Z19" s="1" t="str">
        <f t="shared" si="103"/>
        <v/>
      </c>
      <c r="AA19" s="1" t="str">
        <f t="shared" si="103"/>
        <v/>
      </c>
      <c r="AB19" s="1" t="str">
        <f>IMAGE("https://bitbusters.club/images/8/8f/Floor.png")</f>
        <v/>
      </c>
      <c r="AC19" s="1" t="str">
        <f t="shared" si="67"/>
        <v/>
      </c>
      <c r="AD19" s="1" t="str">
        <f t="shared" ref="AD19:AF19" si="104">IMAGE("https://bitbusters.club/images/8/8f/Floor.png")</f>
        <v/>
      </c>
      <c r="AE19" s="1" t="str">
        <f t="shared" si="104"/>
        <v/>
      </c>
      <c r="AF19" s="1" t="str">
        <f t="shared" si="104"/>
        <v/>
      </c>
      <c r="AG19" s="8" t="s">
        <v>29</v>
      </c>
      <c r="AH19" s="8">
        <v>105.0</v>
      </c>
      <c r="AI19" s="16" t="str">
        <f>IMAGE("https://bitbusters.club/images/7/73/Fire_Boots.png")</f>
        <v/>
      </c>
      <c r="AJ19" s="1"/>
      <c r="AK19" s="1"/>
    </row>
    <row r="20">
      <c r="A20" s="1" t="str">
        <f t="shared" ref="A20:B20" si="105">IMAGE("https://bitbusters.club/images/8/8f/Floor.png")</f>
        <v/>
      </c>
      <c r="B20" s="1" t="str">
        <f t="shared" si="105"/>
        <v/>
      </c>
      <c r="C20" s="1" t="str">
        <f t="shared" si="16"/>
        <v/>
      </c>
      <c r="D20" s="1" t="str">
        <f t="shared" ref="D20:G20" si="106">IMAGE("https://bitbusters.club/images/8/8f/Floor.png")</f>
        <v/>
      </c>
      <c r="E20" s="1" t="str">
        <f t="shared" si="106"/>
        <v/>
      </c>
      <c r="F20" s="1" t="str">
        <f t="shared" si="106"/>
        <v/>
      </c>
      <c r="G20" s="1" t="str">
        <f t="shared" si="106"/>
        <v/>
      </c>
      <c r="H20" s="1" t="str">
        <f>IMAGE("https://bitbusters.club/images/2/2f/Dirt.png")</f>
        <v/>
      </c>
      <c r="I20" s="1" t="str">
        <f t="shared" ref="I20:V20" si="107">IMAGE("https://bitbusters.club/images/8/8f/Floor.png")</f>
        <v/>
      </c>
      <c r="J20" s="1" t="str">
        <f t="shared" si="107"/>
        <v/>
      </c>
      <c r="K20" s="1" t="str">
        <f t="shared" si="107"/>
        <v/>
      </c>
      <c r="L20" s="1" t="str">
        <f t="shared" si="107"/>
        <v/>
      </c>
      <c r="M20" s="1" t="str">
        <f t="shared" si="107"/>
        <v/>
      </c>
      <c r="N20" s="1" t="str">
        <f t="shared" si="107"/>
        <v/>
      </c>
      <c r="O20" s="1" t="str">
        <f t="shared" si="107"/>
        <v/>
      </c>
      <c r="P20" s="1" t="str">
        <f t="shared" si="107"/>
        <v/>
      </c>
      <c r="Q20" s="1" t="str">
        <f t="shared" si="107"/>
        <v/>
      </c>
      <c r="R20" s="1" t="str">
        <f t="shared" si="107"/>
        <v/>
      </c>
      <c r="S20" s="1" t="str">
        <f t="shared" si="107"/>
        <v/>
      </c>
      <c r="T20" s="1" t="str">
        <f t="shared" si="107"/>
        <v/>
      </c>
      <c r="U20" s="1" t="str">
        <f t="shared" si="107"/>
        <v/>
      </c>
      <c r="V20" s="1" t="str">
        <f t="shared" si="107"/>
        <v/>
      </c>
      <c r="W20" s="1" t="str">
        <f t="shared" si="80"/>
        <v/>
      </c>
      <c r="X20" s="1" t="str">
        <f t="shared" ref="X20:Y20" si="108">IMAGE("https://bitbusters.club/images/8/8f/Floor.png")</f>
        <v/>
      </c>
      <c r="Y20" s="1" t="str">
        <f t="shared" si="108"/>
        <v/>
      </c>
      <c r="Z20" s="12" t="str">
        <f t="shared" ref="Z20:AB20" si="109">IMAGE("https://bitbusters.club/images/7/77/Ice.png")</f>
        <v/>
      </c>
      <c r="AA20" s="12" t="str">
        <f t="shared" si="109"/>
        <v/>
      </c>
      <c r="AB20" s="12" t="str">
        <f t="shared" si="109"/>
        <v/>
      </c>
      <c r="AC20" s="1" t="str">
        <f t="shared" si="67"/>
        <v/>
      </c>
      <c r="AD20" s="1" t="str">
        <f t="shared" ref="AD20:AF20" si="110">IMAGE("https://bitbusters.club/images/8/8f/Floor.png")</f>
        <v/>
      </c>
      <c r="AE20" s="1" t="str">
        <f t="shared" si="110"/>
        <v/>
      </c>
      <c r="AF20" s="1" t="str">
        <f t="shared" si="110"/>
        <v/>
      </c>
      <c r="AG20" s="8" t="s">
        <v>30</v>
      </c>
      <c r="AH20" s="8">
        <v>64.0</v>
      </c>
      <c r="AI20" s="16" t="str">
        <f>IMAGE("https://bitbusters.club/images/f/fe/Bug_N.png")</f>
        <v/>
      </c>
      <c r="AJ20" s="1"/>
      <c r="AK20" s="1"/>
    </row>
    <row r="21">
      <c r="A21" s="1" t="str">
        <f t="shared" ref="A21:B21" si="111">IMAGE("https://bitbusters.club/images/8/8f/Floor.png")</f>
        <v/>
      </c>
      <c r="B21" s="1" t="str">
        <f t="shared" si="111"/>
        <v/>
      </c>
      <c r="C21" s="1" t="str">
        <f t="shared" si="16"/>
        <v/>
      </c>
      <c r="D21" s="1" t="str">
        <f t="shared" ref="D21:F21" si="112">IMAGE("https://bitbusters.club/images/8/8f/Floor.png")</f>
        <v/>
      </c>
      <c r="E21" s="1" t="str">
        <f t="shared" si="112"/>
        <v/>
      </c>
      <c r="F21" s="1" t="str">
        <f t="shared" si="112"/>
        <v/>
      </c>
      <c r="G21" s="12" t="str">
        <f t="shared" ref="G21:I21" si="113">IMAGE("https://bitbusters.club/images/7/77/Ice.png")</f>
        <v/>
      </c>
      <c r="H21" s="12" t="str">
        <f t="shared" si="113"/>
        <v/>
      </c>
      <c r="I21" s="12" t="str">
        <f t="shared" si="113"/>
        <v/>
      </c>
      <c r="J21" s="1" t="str">
        <f t="shared" ref="J21:K21" si="114">IMAGE("https://bitbusters.club/images/8/8f/Floor.png")</f>
        <v/>
      </c>
      <c r="K21" s="1" t="str">
        <f t="shared" si="114"/>
        <v/>
      </c>
      <c r="L21" s="1" t="str">
        <f t="shared" ref="L21:N21" si="115">IMAGE("https://bitbusters.club/images/9/9d/Water.png")</f>
        <v/>
      </c>
      <c r="M21" s="1" t="str">
        <f t="shared" si="115"/>
        <v/>
      </c>
      <c r="N21" s="1" t="str">
        <f t="shared" si="115"/>
        <v/>
      </c>
      <c r="O21" s="1" t="str">
        <f t="shared" ref="O21:V21" si="116">IMAGE("https://bitbusters.club/images/8/8f/Floor.png")</f>
        <v/>
      </c>
      <c r="P21" s="1" t="str">
        <f t="shared" si="116"/>
        <v/>
      </c>
      <c r="Q21" s="1" t="str">
        <f t="shared" si="116"/>
        <v/>
      </c>
      <c r="R21" s="1" t="str">
        <f t="shared" si="116"/>
        <v/>
      </c>
      <c r="S21" s="1" t="str">
        <f t="shared" si="116"/>
        <v/>
      </c>
      <c r="T21" s="1" t="str">
        <f t="shared" si="116"/>
        <v/>
      </c>
      <c r="U21" s="1" t="str">
        <f t="shared" si="116"/>
        <v/>
      </c>
      <c r="V21" s="1" t="str">
        <f t="shared" si="116"/>
        <v/>
      </c>
      <c r="W21" s="1" t="str">
        <f t="shared" si="80"/>
        <v/>
      </c>
      <c r="X21" s="1" t="str">
        <f t="shared" ref="X21:Y21" si="117">IMAGE("https://bitbusters.club/images/8/8f/Floor.png")</f>
        <v/>
      </c>
      <c r="Y21" s="1" t="str">
        <f t="shared" si="117"/>
        <v/>
      </c>
      <c r="Z21" s="12" t="str">
        <f t="shared" ref="Z21:Z22" si="125">IMAGE("https://bitbusters.club/images/7/77/Ice.png")</f>
        <v/>
      </c>
      <c r="AA21" s="1" t="str">
        <f>IMAGE("https://bitbusters.club/images/6/6f/Chip.png")</f>
        <v/>
      </c>
      <c r="AB21" s="12" t="str">
        <f>IMAGE("https://bitbusters.club/images/7/77/Ice.png")</f>
        <v/>
      </c>
      <c r="AC21" s="1" t="str">
        <f t="shared" si="67"/>
        <v/>
      </c>
      <c r="AD21" s="1" t="str">
        <f t="shared" ref="AD21:AF21" si="118">IMAGE("https://bitbusters.club/images/8/8f/Floor.png")</f>
        <v/>
      </c>
      <c r="AE21" s="1" t="str">
        <f t="shared" si="118"/>
        <v/>
      </c>
      <c r="AF21" s="1" t="str">
        <f t="shared" si="118"/>
        <v/>
      </c>
      <c r="AG21" s="8" t="s">
        <v>31</v>
      </c>
      <c r="AH21" s="8">
        <v>43.0</v>
      </c>
      <c r="AI21" s="16" t="str">
        <f>IMAGE("https://bitbusters.club/images/a/a5/TrapOpenCC2.png")</f>
        <v/>
      </c>
      <c r="AJ21" s="1"/>
      <c r="AK21" s="1"/>
    </row>
    <row r="22">
      <c r="A22" s="1" t="str">
        <f t="shared" ref="A22:B22" si="119">IMAGE("https://bitbusters.club/images/8/8f/Floor.png")</f>
        <v/>
      </c>
      <c r="B22" s="1" t="str">
        <f t="shared" si="119"/>
        <v/>
      </c>
      <c r="C22" s="1" t="str">
        <f t="shared" si="16"/>
        <v/>
      </c>
      <c r="D22" s="1" t="str">
        <f t="shared" ref="D22:F22" si="120">IMAGE("https://bitbusters.club/images/8/8f/Floor.png")</f>
        <v/>
      </c>
      <c r="E22" s="1" t="str">
        <f t="shared" si="120"/>
        <v/>
      </c>
      <c r="F22" s="1" t="str">
        <f t="shared" si="120"/>
        <v/>
      </c>
      <c r="G22" s="12" t="str">
        <f t="shared" ref="G22:G23" si="130">IMAGE("https://bitbusters.club/images/7/77/Ice.png")</f>
        <v/>
      </c>
      <c r="H22" s="1" t="str">
        <f>IMAGE("https://bitbusters.club/images/6/6f/Chip.png")</f>
        <v/>
      </c>
      <c r="I22" s="12" t="str">
        <f>IMAGE("https://bitbusters.club/images/7/77/Ice.png")</f>
        <v/>
      </c>
      <c r="J22" s="1" t="str">
        <f t="shared" ref="J22:K22" si="121">IMAGE("https://bitbusters.club/images/8/8f/Floor.png")</f>
        <v/>
      </c>
      <c r="K22" s="1" t="str">
        <f t="shared" si="121"/>
        <v/>
      </c>
      <c r="L22" s="1" t="str">
        <f t="shared" ref="L22:L23" si="133">IMAGE("https://bitbusters.club/images/9/9d/Water.png")</f>
        <v/>
      </c>
      <c r="M22" s="1" t="str">
        <f>IMAGE("https://bitbusters.club/images/7/73/Fire_Boots.png")</f>
        <v/>
      </c>
      <c r="N22" s="1" t="str">
        <f>IMAGE("https://bitbusters.club/images/9/9d/Water.png")</f>
        <v/>
      </c>
      <c r="O22" s="1" t="str">
        <f t="shared" ref="O22:Q22" si="122">IMAGE("https://bitbusters.club/images/8/8f/Floor.png")</f>
        <v/>
      </c>
      <c r="P22" s="1" t="str">
        <f t="shared" si="122"/>
        <v/>
      </c>
      <c r="Q22" s="1" t="str">
        <f t="shared" si="122"/>
        <v/>
      </c>
      <c r="R22" s="1" t="str">
        <f>IMAGE("https://bitbusters.club/images/6/6f/Chip.png")</f>
        <v/>
      </c>
      <c r="S22" s="1" t="str">
        <f t="shared" ref="S22:V22" si="123">IMAGE("https://bitbusters.club/images/8/8f/Floor.png")</f>
        <v/>
      </c>
      <c r="T22" s="1" t="str">
        <f t="shared" si="123"/>
        <v/>
      </c>
      <c r="U22" s="1" t="str">
        <f t="shared" si="123"/>
        <v/>
      </c>
      <c r="V22" s="1" t="str">
        <f t="shared" si="123"/>
        <v/>
      </c>
      <c r="W22" s="1" t="str">
        <f t="shared" si="80"/>
        <v/>
      </c>
      <c r="X22" s="1" t="str">
        <f t="shared" ref="X22:Y22" si="124">IMAGE("https://bitbusters.club/images/8/8f/Floor.png")</f>
        <v/>
      </c>
      <c r="Y22" s="1" t="str">
        <f t="shared" si="124"/>
        <v/>
      </c>
      <c r="Z22" s="12" t="str">
        <f t="shared" si="125"/>
        <v/>
      </c>
      <c r="AA22" s="12" t="str">
        <f t="shared" ref="AA22:AB22" si="126">IMAGE("https://bitbusters.club/images/7/77/Ice.png")</f>
        <v/>
      </c>
      <c r="AB22" s="12" t="str">
        <f t="shared" si="126"/>
        <v/>
      </c>
      <c r="AC22" s="1" t="str">
        <f t="shared" si="67"/>
        <v/>
      </c>
      <c r="AD22" s="1" t="str">
        <f t="shared" ref="AD22:AF22" si="127">IMAGE("https://bitbusters.club/images/8/8f/Floor.png")</f>
        <v/>
      </c>
      <c r="AE22" s="1" t="str">
        <f t="shared" si="127"/>
        <v/>
      </c>
      <c r="AF22" s="1" t="str">
        <f t="shared" si="127"/>
        <v/>
      </c>
      <c r="AG22" s="8" t="s">
        <v>32</v>
      </c>
      <c r="AH22" s="8">
        <v>39.0</v>
      </c>
      <c r="AI22" s="16" t="str">
        <f>IMAGE("https://bitbusters.club/images/8/85/Brown_Button.png")</f>
        <v/>
      </c>
      <c r="AJ22" s="1"/>
      <c r="AK22" s="1"/>
    </row>
    <row r="23">
      <c r="A23" s="1" t="str">
        <f t="shared" ref="A23:B23" si="128">IMAGE("https://bitbusters.club/images/8/8f/Floor.png")</f>
        <v/>
      </c>
      <c r="B23" s="1" t="str">
        <f t="shared" si="128"/>
        <v/>
      </c>
      <c r="C23" s="1" t="str">
        <f t="shared" si="16"/>
        <v/>
      </c>
      <c r="D23" s="1" t="str">
        <f t="shared" ref="D23:F23" si="129">IMAGE("https://bitbusters.club/images/8/8f/Floor.png")</f>
        <v/>
      </c>
      <c r="E23" s="1" t="str">
        <f t="shared" si="129"/>
        <v/>
      </c>
      <c r="F23" s="1" t="str">
        <f t="shared" si="129"/>
        <v/>
      </c>
      <c r="G23" s="12" t="str">
        <f t="shared" si="130"/>
        <v/>
      </c>
      <c r="H23" s="12" t="str">
        <f t="shared" ref="H23:I23" si="131">IMAGE("https://bitbusters.club/images/7/77/Ice.png")</f>
        <v/>
      </c>
      <c r="I23" s="12" t="str">
        <f t="shared" si="131"/>
        <v/>
      </c>
      <c r="J23" s="1" t="str">
        <f t="shared" ref="J23:K23" si="132">IMAGE("https://bitbusters.club/images/8/8f/Floor.png")</f>
        <v/>
      </c>
      <c r="K23" s="1" t="str">
        <f t="shared" si="132"/>
        <v/>
      </c>
      <c r="L23" s="1" t="str">
        <f t="shared" si="133"/>
        <v/>
      </c>
      <c r="M23" s="1" t="str">
        <f t="shared" ref="M23:N23" si="134">IMAGE("https://bitbusters.club/images/9/9d/Water.png")</f>
        <v/>
      </c>
      <c r="N23" s="1" t="str">
        <f t="shared" si="134"/>
        <v/>
      </c>
      <c r="O23" s="1" t="str">
        <f t="shared" ref="O23:V23" si="135">IMAGE("https://bitbusters.club/images/8/8f/Floor.png")</f>
        <v/>
      </c>
      <c r="P23" s="1" t="str">
        <f t="shared" si="135"/>
        <v/>
      </c>
      <c r="Q23" s="1" t="str">
        <f t="shared" si="135"/>
        <v/>
      </c>
      <c r="R23" s="1" t="str">
        <f t="shared" si="135"/>
        <v/>
      </c>
      <c r="S23" s="1" t="str">
        <f t="shared" si="135"/>
        <v/>
      </c>
      <c r="T23" s="1" t="str">
        <f t="shared" si="135"/>
        <v/>
      </c>
      <c r="U23" s="1" t="str">
        <f t="shared" si="135"/>
        <v/>
      </c>
      <c r="V23" s="1" t="str">
        <f t="shared" si="135"/>
        <v/>
      </c>
      <c r="W23" s="1" t="str">
        <f t="shared" si="80"/>
        <v/>
      </c>
      <c r="X23" s="1" t="str">
        <f t="shared" ref="X23:AB23" si="136">IMAGE("https://bitbusters.club/images/8/8f/Floor.png")</f>
        <v/>
      </c>
      <c r="Y23" s="1" t="str">
        <f t="shared" si="136"/>
        <v/>
      </c>
      <c r="Z23" s="1" t="str">
        <f t="shared" si="136"/>
        <v/>
      </c>
      <c r="AA23" s="1" t="str">
        <f t="shared" si="136"/>
        <v/>
      </c>
      <c r="AB23" s="1" t="str">
        <f t="shared" si="136"/>
        <v/>
      </c>
      <c r="AC23" s="1" t="str">
        <f t="shared" si="67"/>
        <v/>
      </c>
      <c r="AD23" s="1" t="str">
        <f t="shared" ref="AD23:AF23" si="137">IMAGE("https://bitbusters.club/images/8/8f/Floor.png")</f>
        <v/>
      </c>
      <c r="AE23" s="1" t="str">
        <f t="shared" si="137"/>
        <v/>
      </c>
      <c r="AF23" s="1" t="str">
        <f t="shared" si="137"/>
        <v/>
      </c>
      <c r="AG23" s="8" t="s">
        <v>33</v>
      </c>
      <c r="AH23" s="8">
        <v>37.0</v>
      </c>
      <c r="AI23" s="16" t="str">
        <f>IMAGE("https://bitbusters.club/images/1/11/Toggle_Door_Closed.png")</f>
        <v/>
      </c>
    </row>
    <row r="24">
      <c r="A24" s="1" t="str">
        <f t="shared" ref="A24:B24" si="138">IMAGE("https://bitbusters.club/images/8/8f/Floor.png")</f>
        <v/>
      </c>
      <c r="B24" s="1" t="str">
        <f t="shared" si="138"/>
        <v/>
      </c>
      <c r="C24" s="1" t="str">
        <f t="shared" si="16"/>
        <v/>
      </c>
      <c r="D24" s="1" t="str">
        <f t="shared" ref="D24:V24" si="139">IMAGE("https://bitbusters.club/images/8/8f/Floor.png")</f>
        <v/>
      </c>
      <c r="E24" s="1" t="str">
        <f t="shared" si="139"/>
        <v/>
      </c>
      <c r="F24" s="1" t="str">
        <f t="shared" si="139"/>
        <v/>
      </c>
      <c r="G24" s="1" t="str">
        <f t="shared" si="139"/>
        <v/>
      </c>
      <c r="H24" s="1" t="str">
        <f t="shared" si="139"/>
        <v/>
      </c>
      <c r="I24" s="1" t="str">
        <f t="shared" si="139"/>
        <v/>
      </c>
      <c r="J24" s="1" t="str">
        <f t="shared" si="139"/>
        <v/>
      </c>
      <c r="K24" s="1" t="str">
        <f t="shared" si="139"/>
        <v/>
      </c>
      <c r="L24" s="1" t="str">
        <f t="shared" si="139"/>
        <v/>
      </c>
      <c r="M24" s="1" t="str">
        <f t="shared" si="139"/>
        <v/>
      </c>
      <c r="N24" s="1" t="str">
        <f t="shared" si="139"/>
        <v/>
      </c>
      <c r="O24" s="1" t="str">
        <f t="shared" si="139"/>
        <v/>
      </c>
      <c r="P24" s="1" t="str">
        <f t="shared" si="139"/>
        <v/>
      </c>
      <c r="Q24" s="1" t="str">
        <f t="shared" si="139"/>
        <v/>
      </c>
      <c r="R24" s="1" t="str">
        <f t="shared" si="139"/>
        <v/>
      </c>
      <c r="S24" s="1" t="str">
        <f t="shared" si="139"/>
        <v/>
      </c>
      <c r="T24" s="1" t="str">
        <f t="shared" si="139"/>
        <v/>
      </c>
      <c r="U24" s="1" t="str">
        <f t="shared" si="139"/>
        <v/>
      </c>
      <c r="V24" s="1" t="str">
        <f t="shared" si="139"/>
        <v/>
      </c>
      <c r="W24" s="1" t="str">
        <f t="shared" si="80"/>
        <v/>
      </c>
      <c r="X24" s="1" t="str">
        <f t="shared" ref="X24:AB24" si="140">IMAGE("https://bitbusters.club/images/8/8f/Floor.png")</f>
        <v/>
      </c>
      <c r="Y24" s="1" t="str">
        <f t="shared" si="140"/>
        <v/>
      </c>
      <c r="Z24" s="1" t="str">
        <f t="shared" si="140"/>
        <v/>
      </c>
      <c r="AA24" s="1" t="str">
        <f t="shared" si="140"/>
        <v/>
      </c>
      <c r="AB24" s="1" t="str">
        <f t="shared" si="140"/>
        <v/>
      </c>
      <c r="AC24" s="1" t="str">
        <f t="shared" si="67"/>
        <v/>
      </c>
      <c r="AD24" s="1" t="str">
        <f t="shared" ref="AD24:AF24" si="141">IMAGE("https://bitbusters.club/images/8/8f/Floor.png")</f>
        <v/>
      </c>
      <c r="AE24" s="1" t="str">
        <f t="shared" si="141"/>
        <v/>
      </c>
      <c r="AF24" s="1" t="str">
        <f t="shared" si="141"/>
        <v/>
      </c>
      <c r="AG24" s="8" t="s">
        <v>35</v>
      </c>
      <c r="AH24" s="8">
        <v>35.0</v>
      </c>
      <c r="AI24" s="16" t="str">
        <f>IMAGE("https://bitbusters.club/images/5/5d/Green_Button.png")</f>
        <v/>
      </c>
    </row>
    <row r="25">
      <c r="A25" s="1" t="str">
        <f t="shared" ref="A25:B25" si="142">IMAGE("https://bitbusters.club/images/8/8f/Floor.png")</f>
        <v/>
      </c>
      <c r="B25" s="1" t="str">
        <f t="shared" si="142"/>
        <v/>
      </c>
      <c r="C25" s="1" t="str">
        <f t="shared" si="16"/>
        <v/>
      </c>
      <c r="D25" s="1" t="str">
        <f t="shared" ref="D25:V25" si="143">IMAGE("https://bitbusters.club/images/8/8f/Floor.png")</f>
        <v/>
      </c>
      <c r="E25" s="1" t="str">
        <f t="shared" si="143"/>
        <v/>
      </c>
      <c r="F25" s="1" t="str">
        <f t="shared" si="143"/>
        <v/>
      </c>
      <c r="G25" s="1" t="str">
        <f t="shared" si="143"/>
        <v/>
      </c>
      <c r="H25" s="1" t="str">
        <f t="shared" si="143"/>
        <v/>
      </c>
      <c r="I25" s="1" t="str">
        <f t="shared" si="143"/>
        <v/>
      </c>
      <c r="J25" s="1" t="str">
        <f t="shared" si="143"/>
        <v/>
      </c>
      <c r="K25" s="1" t="str">
        <f t="shared" si="143"/>
        <v/>
      </c>
      <c r="L25" s="1" t="str">
        <f t="shared" si="143"/>
        <v/>
      </c>
      <c r="M25" s="1" t="str">
        <f t="shared" si="143"/>
        <v/>
      </c>
      <c r="N25" s="1" t="str">
        <f t="shared" si="143"/>
        <v/>
      </c>
      <c r="O25" s="1" t="str">
        <f t="shared" si="143"/>
        <v/>
      </c>
      <c r="P25" s="1" t="str">
        <f t="shared" si="143"/>
        <v/>
      </c>
      <c r="Q25" s="1" t="str">
        <f t="shared" si="143"/>
        <v/>
      </c>
      <c r="R25" s="1" t="str">
        <f t="shared" si="143"/>
        <v/>
      </c>
      <c r="S25" s="1" t="str">
        <f t="shared" si="143"/>
        <v/>
      </c>
      <c r="T25" s="1" t="str">
        <f t="shared" si="143"/>
        <v/>
      </c>
      <c r="U25" s="1" t="str">
        <f t="shared" si="143"/>
        <v/>
      </c>
      <c r="V25" s="1" t="str">
        <f t="shared" si="143"/>
        <v/>
      </c>
      <c r="W25" s="1" t="str">
        <f t="shared" si="80"/>
        <v/>
      </c>
      <c r="X25" s="1" t="str">
        <f t="shared" ref="X25:AB25" si="144">IMAGE("https://bitbusters.club/images/8/8f/Floor.png")</f>
        <v/>
      </c>
      <c r="Y25" s="1" t="str">
        <f t="shared" si="144"/>
        <v/>
      </c>
      <c r="Z25" s="1" t="str">
        <f t="shared" si="144"/>
        <v/>
      </c>
      <c r="AA25" s="1" t="str">
        <f t="shared" si="144"/>
        <v/>
      </c>
      <c r="AB25" s="1" t="str">
        <f t="shared" si="144"/>
        <v/>
      </c>
      <c r="AC25" s="1" t="str">
        <f t="shared" si="67"/>
        <v/>
      </c>
      <c r="AD25" s="1" t="str">
        <f t="shared" ref="AD25:AF25" si="145">IMAGE("https://bitbusters.club/images/8/8f/Floor.png")</f>
        <v/>
      </c>
      <c r="AE25" s="1" t="str">
        <f t="shared" si="145"/>
        <v/>
      </c>
      <c r="AF25" s="1" t="str">
        <f t="shared" si="145"/>
        <v/>
      </c>
      <c r="AG25" s="8" t="s">
        <v>38</v>
      </c>
      <c r="AH25" s="21">
        <v>12.0</v>
      </c>
      <c r="AI25" s="18" t="str">
        <f>IMAGE("https://bitbusters.club/images/7/77/Ice.png")</f>
        <v/>
      </c>
    </row>
    <row r="26">
      <c r="A26" s="1" t="str">
        <f t="shared" ref="A26:B26" si="146">IMAGE("https://bitbusters.club/images/8/8f/Floor.png")</f>
        <v/>
      </c>
      <c r="B26" s="1" t="str">
        <f t="shared" si="146"/>
        <v/>
      </c>
      <c r="C26" s="1" t="str">
        <f t="shared" si="16"/>
        <v/>
      </c>
      <c r="D26" s="1" t="str">
        <f t="shared" ref="D26:AC26" si="147">IMAGE("https://bitbusters.club/images/9/96/Wall.png")</f>
        <v/>
      </c>
      <c r="E26" s="1" t="str">
        <f t="shared" si="147"/>
        <v/>
      </c>
      <c r="F26" s="1" t="str">
        <f t="shared" si="147"/>
        <v/>
      </c>
      <c r="G26" s="1" t="str">
        <f t="shared" si="147"/>
        <v/>
      </c>
      <c r="H26" s="1" t="str">
        <f t="shared" si="147"/>
        <v/>
      </c>
      <c r="I26" s="1" t="str">
        <f t="shared" si="147"/>
        <v/>
      </c>
      <c r="J26" s="1" t="str">
        <f t="shared" si="147"/>
        <v/>
      </c>
      <c r="K26" s="1" t="str">
        <f t="shared" si="147"/>
        <v/>
      </c>
      <c r="L26" s="1" t="str">
        <f t="shared" si="147"/>
        <v/>
      </c>
      <c r="M26" s="1" t="str">
        <f t="shared" si="147"/>
        <v/>
      </c>
      <c r="N26" s="1" t="str">
        <f t="shared" si="147"/>
        <v/>
      </c>
      <c r="O26" s="1" t="str">
        <f t="shared" si="147"/>
        <v/>
      </c>
      <c r="P26" s="1" t="str">
        <f t="shared" si="147"/>
        <v/>
      </c>
      <c r="Q26" s="1" t="str">
        <f t="shared" si="147"/>
        <v/>
      </c>
      <c r="R26" s="1" t="str">
        <f t="shared" si="147"/>
        <v/>
      </c>
      <c r="S26" s="1" t="str">
        <f t="shared" si="147"/>
        <v/>
      </c>
      <c r="T26" s="1" t="str">
        <f t="shared" si="147"/>
        <v/>
      </c>
      <c r="U26" s="1" t="str">
        <f t="shared" si="147"/>
        <v/>
      </c>
      <c r="V26" s="1" t="str">
        <f t="shared" si="147"/>
        <v/>
      </c>
      <c r="W26" s="1" t="str">
        <f t="shared" si="147"/>
        <v/>
      </c>
      <c r="X26" s="1" t="str">
        <f t="shared" si="147"/>
        <v/>
      </c>
      <c r="Y26" s="1" t="str">
        <f t="shared" si="147"/>
        <v/>
      </c>
      <c r="Z26" s="1" t="str">
        <f t="shared" si="147"/>
        <v/>
      </c>
      <c r="AA26" s="1" t="str">
        <f t="shared" si="147"/>
        <v/>
      </c>
      <c r="AB26" s="1" t="str">
        <f t="shared" si="147"/>
        <v/>
      </c>
      <c r="AC26" s="1" t="str">
        <f t="shared" si="147"/>
        <v/>
      </c>
      <c r="AD26" s="1" t="str">
        <f t="shared" ref="AD26:AF26" si="148">IMAGE("https://bitbusters.club/images/8/8f/Floor.png")</f>
        <v/>
      </c>
      <c r="AE26" s="1" t="str">
        <f t="shared" si="148"/>
        <v/>
      </c>
      <c r="AF26" s="1" t="str">
        <f t="shared" si="148"/>
        <v/>
      </c>
      <c r="AG26" s="13" t="s">
        <v>39</v>
      </c>
      <c r="AH26" s="22">
        <v>106.0</v>
      </c>
      <c r="AI26" s="23" t="str">
        <f>IMAGE("https://bitbusters.club/images/0/0a/Ice_Skates.png")</f>
        <v/>
      </c>
    </row>
    <row r="27">
      <c r="A27" s="1" t="str">
        <f t="shared" ref="A27:AF27" si="149">IMAGE("https://bitbusters.club/images/8/8f/Floor.png")</f>
        <v/>
      </c>
      <c r="B27" s="1" t="str">
        <f t="shared" si="149"/>
        <v/>
      </c>
      <c r="C27" s="1" t="str">
        <f t="shared" si="149"/>
        <v/>
      </c>
      <c r="D27" s="1" t="str">
        <f t="shared" si="149"/>
        <v/>
      </c>
      <c r="E27" s="1" t="str">
        <f t="shared" si="149"/>
        <v/>
      </c>
      <c r="F27" s="1" t="str">
        <f t="shared" si="149"/>
        <v/>
      </c>
      <c r="G27" s="1" t="str">
        <f t="shared" si="149"/>
        <v/>
      </c>
      <c r="H27" s="1" t="str">
        <f t="shared" si="149"/>
        <v/>
      </c>
      <c r="I27" s="1" t="str">
        <f t="shared" si="149"/>
        <v/>
      </c>
      <c r="J27" s="1" t="str">
        <f t="shared" si="149"/>
        <v/>
      </c>
      <c r="K27" s="1" t="str">
        <f t="shared" si="149"/>
        <v/>
      </c>
      <c r="L27" s="1" t="str">
        <f t="shared" si="149"/>
        <v/>
      </c>
      <c r="M27" s="1" t="str">
        <f t="shared" si="149"/>
        <v/>
      </c>
      <c r="N27" s="1" t="str">
        <f t="shared" si="149"/>
        <v/>
      </c>
      <c r="O27" s="1" t="str">
        <f t="shared" si="149"/>
        <v/>
      </c>
      <c r="P27" s="1" t="str">
        <f t="shared" si="149"/>
        <v/>
      </c>
      <c r="Q27" s="1" t="str">
        <f t="shared" si="149"/>
        <v/>
      </c>
      <c r="R27" s="1" t="str">
        <f t="shared" si="149"/>
        <v/>
      </c>
      <c r="S27" s="1" t="str">
        <f t="shared" si="149"/>
        <v/>
      </c>
      <c r="T27" s="1" t="str">
        <f t="shared" si="149"/>
        <v/>
      </c>
      <c r="U27" s="1" t="str">
        <f t="shared" si="149"/>
        <v/>
      </c>
      <c r="V27" s="1" t="str">
        <f t="shared" si="149"/>
        <v/>
      </c>
      <c r="W27" s="1" t="str">
        <f t="shared" si="149"/>
        <v/>
      </c>
      <c r="X27" s="1" t="str">
        <f t="shared" si="149"/>
        <v/>
      </c>
      <c r="Y27" s="1" t="str">
        <f t="shared" si="149"/>
        <v/>
      </c>
      <c r="Z27" s="1" t="str">
        <f t="shared" si="149"/>
        <v/>
      </c>
      <c r="AA27" s="1" t="str">
        <f t="shared" si="149"/>
        <v/>
      </c>
      <c r="AB27" s="1" t="str">
        <f t="shared" si="149"/>
        <v/>
      </c>
      <c r="AC27" s="1" t="str">
        <f t="shared" si="149"/>
        <v/>
      </c>
      <c r="AD27" s="1" t="str">
        <f t="shared" si="149"/>
        <v/>
      </c>
      <c r="AE27" s="1" t="str">
        <f t="shared" si="149"/>
        <v/>
      </c>
      <c r="AF27" s="1" t="str">
        <f t="shared" si="149"/>
        <v/>
      </c>
      <c r="AG27" s="1"/>
    </row>
    <row r="28">
      <c r="A28" s="1" t="str">
        <f t="shared" ref="A28:AF28" si="150">IMAGE("https://bitbusters.club/images/8/8f/Floor.png")</f>
        <v/>
      </c>
      <c r="B28" s="1" t="str">
        <f t="shared" si="150"/>
        <v/>
      </c>
      <c r="C28" s="1" t="str">
        <f t="shared" si="150"/>
        <v/>
      </c>
      <c r="D28" s="1" t="str">
        <f t="shared" si="150"/>
        <v/>
      </c>
      <c r="E28" s="1" t="str">
        <f t="shared" si="150"/>
        <v/>
      </c>
      <c r="F28" s="1" t="str">
        <f t="shared" si="150"/>
        <v/>
      </c>
      <c r="G28" s="1" t="str">
        <f t="shared" si="150"/>
        <v/>
      </c>
      <c r="H28" s="1" t="str">
        <f t="shared" si="150"/>
        <v/>
      </c>
      <c r="I28" s="1" t="str">
        <f t="shared" si="150"/>
        <v/>
      </c>
      <c r="J28" s="1" t="str">
        <f t="shared" si="150"/>
        <v/>
      </c>
      <c r="K28" s="1" t="str">
        <f t="shared" si="150"/>
        <v/>
      </c>
      <c r="L28" s="1" t="str">
        <f t="shared" si="150"/>
        <v/>
      </c>
      <c r="M28" s="1" t="str">
        <f t="shared" si="150"/>
        <v/>
      </c>
      <c r="N28" s="1" t="str">
        <f t="shared" si="150"/>
        <v/>
      </c>
      <c r="O28" s="1" t="str">
        <f t="shared" si="150"/>
        <v/>
      </c>
      <c r="P28" s="1" t="str">
        <f t="shared" si="150"/>
        <v/>
      </c>
      <c r="Q28" s="1" t="str">
        <f t="shared" si="150"/>
        <v/>
      </c>
      <c r="R28" s="1" t="str">
        <f t="shared" si="150"/>
        <v/>
      </c>
      <c r="S28" s="1" t="str">
        <f t="shared" si="150"/>
        <v/>
      </c>
      <c r="T28" s="1" t="str">
        <f t="shared" si="150"/>
        <v/>
      </c>
      <c r="U28" s="1" t="str">
        <f t="shared" si="150"/>
        <v/>
      </c>
      <c r="V28" s="1" t="str">
        <f t="shared" si="150"/>
        <v/>
      </c>
      <c r="W28" s="1" t="str">
        <f t="shared" si="150"/>
        <v/>
      </c>
      <c r="X28" s="1" t="str">
        <f t="shared" si="150"/>
        <v/>
      </c>
      <c r="Y28" s="1" t="str">
        <f t="shared" si="150"/>
        <v/>
      </c>
      <c r="Z28" s="1" t="str">
        <f t="shared" si="150"/>
        <v/>
      </c>
      <c r="AA28" s="1" t="str">
        <f t="shared" si="150"/>
        <v/>
      </c>
      <c r="AB28" s="1" t="str">
        <f t="shared" si="150"/>
        <v/>
      </c>
      <c r="AC28" s="1" t="str">
        <f t="shared" si="150"/>
        <v/>
      </c>
      <c r="AD28" s="1" t="str">
        <f t="shared" si="150"/>
        <v/>
      </c>
      <c r="AE28" s="1" t="str">
        <f t="shared" si="150"/>
        <v/>
      </c>
      <c r="AF28" s="1" t="str">
        <f t="shared" si="150"/>
        <v/>
      </c>
      <c r="AG28" s="1"/>
    </row>
    <row r="29">
      <c r="A29" s="1" t="str">
        <f t="shared" ref="A29:AF29" si="151">IMAGE("https://bitbusters.club/images/8/8f/Floor.png")</f>
        <v/>
      </c>
      <c r="B29" s="1" t="str">
        <f t="shared" si="151"/>
        <v/>
      </c>
      <c r="C29" s="1" t="str">
        <f t="shared" si="151"/>
        <v/>
      </c>
      <c r="D29" s="1" t="str">
        <f t="shared" si="151"/>
        <v/>
      </c>
      <c r="E29" s="1" t="str">
        <f t="shared" si="151"/>
        <v/>
      </c>
      <c r="F29" s="1" t="str">
        <f t="shared" si="151"/>
        <v/>
      </c>
      <c r="G29" s="1" t="str">
        <f t="shared" si="151"/>
        <v/>
      </c>
      <c r="H29" s="1" t="str">
        <f t="shared" si="151"/>
        <v/>
      </c>
      <c r="I29" s="1" t="str">
        <f t="shared" si="151"/>
        <v/>
      </c>
      <c r="J29" s="1" t="str">
        <f t="shared" si="151"/>
        <v/>
      </c>
      <c r="K29" s="1" t="str">
        <f t="shared" si="151"/>
        <v/>
      </c>
      <c r="L29" s="1" t="str">
        <f t="shared" si="151"/>
        <v/>
      </c>
      <c r="M29" s="1" t="str">
        <f t="shared" si="151"/>
        <v/>
      </c>
      <c r="N29" s="1" t="str">
        <f t="shared" si="151"/>
        <v/>
      </c>
      <c r="O29" s="1" t="str">
        <f t="shared" si="151"/>
        <v/>
      </c>
      <c r="P29" s="1" t="str">
        <f t="shared" si="151"/>
        <v/>
      </c>
      <c r="Q29" s="1" t="str">
        <f t="shared" si="151"/>
        <v/>
      </c>
      <c r="R29" s="1" t="str">
        <f t="shared" si="151"/>
        <v/>
      </c>
      <c r="S29" s="1" t="str">
        <f t="shared" si="151"/>
        <v/>
      </c>
      <c r="T29" s="1" t="str">
        <f t="shared" si="151"/>
        <v/>
      </c>
      <c r="U29" s="1" t="str">
        <f t="shared" si="151"/>
        <v/>
      </c>
      <c r="V29" s="1" t="str">
        <f t="shared" si="151"/>
        <v/>
      </c>
      <c r="W29" s="1" t="str">
        <f t="shared" si="151"/>
        <v/>
      </c>
      <c r="X29" s="1" t="str">
        <f t="shared" si="151"/>
        <v/>
      </c>
      <c r="Y29" s="1" t="str">
        <f t="shared" si="151"/>
        <v/>
      </c>
      <c r="Z29" s="1" t="str">
        <f t="shared" si="151"/>
        <v/>
      </c>
      <c r="AA29" s="1" t="str">
        <f t="shared" si="151"/>
        <v/>
      </c>
      <c r="AB29" s="1" t="str">
        <f t="shared" si="151"/>
        <v/>
      </c>
      <c r="AC29" s="1" t="str">
        <f t="shared" si="151"/>
        <v/>
      </c>
      <c r="AD29" s="1" t="str">
        <f t="shared" si="151"/>
        <v/>
      </c>
      <c r="AE29" s="1" t="str">
        <f t="shared" si="151"/>
        <v/>
      </c>
      <c r="AF29" s="1" t="str">
        <f t="shared" si="151"/>
        <v/>
      </c>
    </row>
    <row r="30">
      <c r="A30" s="1" t="str">
        <f t="shared" ref="A30:AF30" si="152">IMAGE("https://bitbusters.club/images/8/8f/Floor.png")</f>
        <v/>
      </c>
      <c r="B30" s="1" t="str">
        <f t="shared" si="152"/>
        <v/>
      </c>
      <c r="C30" s="1" t="str">
        <f t="shared" si="152"/>
        <v/>
      </c>
      <c r="D30" s="1" t="str">
        <f t="shared" si="152"/>
        <v/>
      </c>
      <c r="E30" s="1" t="str">
        <f t="shared" si="152"/>
        <v/>
      </c>
      <c r="F30" s="1" t="str">
        <f t="shared" si="152"/>
        <v/>
      </c>
      <c r="G30" s="1" t="str">
        <f t="shared" si="152"/>
        <v/>
      </c>
      <c r="H30" s="1" t="str">
        <f t="shared" si="152"/>
        <v/>
      </c>
      <c r="I30" s="1" t="str">
        <f t="shared" si="152"/>
        <v/>
      </c>
      <c r="J30" s="1" t="str">
        <f t="shared" si="152"/>
        <v/>
      </c>
      <c r="K30" s="1" t="str">
        <f t="shared" si="152"/>
        <v/>
      </c>
      <c r="L30" s="1" t="str">
        <f t="shared" si="152"/>
        <v/>
      </c>
      <c r="M30" s="1" t="str">
        <f t="shared" si="152"/>
        <v/>
      </c>
      <c r="N30" s="1" t="str">
        <f t="shared" si="152"/>
        <v/>
      </c>
      <c r="O30" s="1" t="str">
        <f t="shared" si="152"/>
        <v/>
      </c>
      <c r="P30" s="1" t="str">
        <f t="shared" si="152"/>
        <v/>
      </c>
      <c r="Q30" s="1" t="str">
        <f t="shared" si="152"/>
        <v/>
      </c>
      <c r="R30" s="1" t="str">
        <f t="shared" si="152"/>
        <v/>
      </c>
      <c r="S30" s="1" t="str">
        <f t="shared" si="152"/>
        <v/>
      </c>
      <c r="T30" s="1" t="str">
        <f t="shared" si="152"/>
        <v/>
      </c>
      <c r="U30" s="1" t="str">
        <f t="shared" si="152"/>
        <v/>
      </c>
      <c r="V30" s="1" t="str">
        <f t="shared" si="152"/>
        <v/>
      </c>
      <c r="W30" s="1" t="str">
        <f t="shared" si="152"/>
        <v/>
      </c>
      <c r="X30" s="1" t="str">
        <f t="shared" si="152"/>
        <v/>
      </c>
      <c r="Y30" s="1" t="str">
        <f t="shared" si="152"/>
        <v/>
      </c>
      <c r="Z30" s="1" t="str">
        <f t="shared" si="152"/>
        <v/>
      </c>
      <c r="AA30" s="1" t="str">
        <f t="shared" si="152"/>
        <v/>
      </c>
      <c r="AB30" s="1" t="str">
        <f t="shared" si="152"/>
        <v/>
      </c>
      <c r="AC30" s="1" t="str">
        <f t="shared" si="152"/>
        <v/>
      </c>
      <c r="AD30" s="1" t="str">
        <f t="shared" si="152"/>
        <v/>
      </c>
      <c r="AE30" s="1" t="str">
        <f t="shared" si="152"/>
        <v/>
      </c>
      <c r="AF30" s="1" t="str">
        <f t="shared" si="152"/>
        <v/>
      </c>
      <c r="AG30" s="1"/>
    </row>
    <row r="31">
      <c r="A31" s="1" t="str">
        <f t="shared" ref="A31:AF31" si="153">IMAGE("https://bitbusters.club/images/8/8f/Floor.png")</f>
        <v/>
      </c>
      <c r="B31" s="1" t="str">
        <f t="shared" si="153"/>
        <v/>
      </c>
      <c r="C31" s="1" t="str">
        <f t="shared" si="153"/>
        <v/>
      </c>
      <c r="D31" s="1" t="str">
        <f t="shared" si="153"/>
        <v/>
      </c>
      <c r="E31" s="1" t="str">
        <f t="shared" si="153"/>
        <v/>
      </c>
      <c r="F31" s="1" t="str">
        <f t="shared" si="153"/>
        <v/>
      </c>
      <c r="G31" s="1" t="str">
        <f t="shared" si="153"/>
        <v/>
      </c>
      <c r="H31" s="1" t="str">
        <f t="shared" si="153"/>
        <v/>
      </c>
      <c r="I31" s="1" t="str">
        <f t="shared" si="153"/>
        <v/>
      </c>
      <c r="J31" s="1" t="str">
        <f t="shared" si="153"/>
        <v/>
      </c>
      <c r="K31" s="1" t="str">
        <f t="shared" si="153"/>
        <v/>
      </c>
      <c r="L31" s="1" t="str">
        <f t="shared" si="153"/>
        <v/>
      </c>
      <c r="M31" s="1" t="str">
        <f t="shared" si="153"/>
        <v/>
      </c>
      <c r="N31" s="1" t="str">
        <f t="shared" si="153"/>
        <v/>
      </c>
      <c r="O31" s="1" t="str">
        <f t="shared" si="153"/>
        <v/>
      </c>
      <c r="P31" s="1" t="str">
        <f t="shared" si="153"/>
        <v/>
      </c>
      <c r="Q31" s="1" t="str">
        <f t="shared" si="153"/>
        <v/>
      </c>
      <c r="R31" s="1" t="str">
        <f t="shared" si="153"/>
        <v/>
      </c>
      <c r="S31" s="1" t="str">
        <f t="shared" si="153"/>
        <v/>
      </c>
      <c r="T31" s="1" t="str">
        <f t="shared" si="153"/>
        <v/>
      </c>
      <c r="U31" s="1" t="str">
        <f t="shared" si="153"/>
        <v/>
      </c>
      <c r="V31" s="1" t="str">
        <f t="shared" si="153"/>
        <v/>
      </c>
      <c r="W31" s="1" t="str">
        <f t="shared" si="153"/>
        <v/>
      </c>
      <c r="X31" s="1" t="str">
        <f t="shared" si="153"/>
        <v/>
      </c>
      <c r="Y31" s="1" t="str">
        <f t="shared" si="153"/>
        <v/>
      </c>
      <c r="Z31" s="1" t="str">
        <f t="shared" si="153"/>
        <v/>
      </c>
      <c r="AA31" s="1" t="str">
        <f t="shared" si="153"/>
        <v/>
      </c>
      <c r="AB31" s="1" t="str">
        <f t="shared" si="153"/>
        <v/>
      </c>
      <c r="AC31" s="1" t="str">
        <f t="shared" si="153"/>
        <v/>
      </c>
      <c r="AD31" s="1" t="str">
        <f t="shared" si="153"/>
        <v/>
      </c>
      <c r="AE31" s="1" t="str">
        <f t="shared" si="153"/>
        <v/>
      </c>
      <c r="AF31" s="1" t="str">
        <f t="shared" si="153"/>
        <v/>
      </c>
      <c r="AG31" s="1"/>
    </row>
    <row r="32">
      <c r="A32" s="1" t="str">
        <f t="shared" ref="A32:AF32" si="154">IMAGE("https://bitbusters.club/images/8/8f/Floor.png")</f>
        <v/>
      </c>
      <c r="B32" s="1" t="str">
        <f t="shared" si="154"/>
        <v/>
      </c>
      <c r="C32" s="1" t="str">
        <f t="shared" si="154"/>
        <v/>
      </c>
      <c r="D32" s="1" t="str">
        <f t="shared" si="154"/>
        <v/>
      </c>
      <c r="E32" s="1" t="str">
        <f t="shared" si="154"/>
        <v/>
      </c>
      <c r="F32" s="1" t="str">
        <f t="shared" si="154"/>
        <v/>
      </c>
      <c r="G32" s="1" t="str">
        <f t="shared" si="154"/>
        <v/>
      </c>
      <c r="H32" s="1" t="str">
        <f t="shared" si="154"/>
        <v/>
      </c>
      <c r="I32" s="1" t="str">
        <f t="shared" si="154"/>
        <v/>
      </c>
      <c r="J32" s="1" t="str">
        <f t="shared" si="154"/>
        <v/>
      </c>
      <c r="K32" s="1" t="str">
        <f t="shared" si="154"/>
        <v/>
      </c>
      <c r="L32" s="1" t="str">
        <f t="shared" si="154"/>
        <v/>
      </c>
      <c r="M32" s="1" t="str">
        <f t="shared" si="154"/>
        <v/>
      </c>
      <c r="N32" s="1" t="str">
        <f t="shared" si="154"/>
        <v/>
      </c>
      <c r="O32" s="1" t="str">
        <f t="shared" si="154"/>
        <v/>
      </c>
      <c r="P32" s="1" t="str">
        <f t="shared" si="154"/>
        <v/>
      </c>
      <c r="Q32" s="1" t="str">
        <f t="shared" si="154"/>
        <v/>
      </c>
      <c r="R32" s="1" t="str">
        <f t="shared" si="154"/>
        <v/>
      </c>
      <c r="S32" s="1" t="str">
        <f t="shared" si="154"/>
        <v/>
      </c>
      <c r="T32" s="1" t="str">
        <f t="shared" si="154"/>
        <v/>
      </c>
      <c r="U32" s="1" t="str">
        <f t="shared" si="154"/>
        <v/>
      </c>
      <c r="V32" s="1" t="str">
        <f t="shared" si="154"/>
        <v/>
      </c>
      <c r="W32" s="1" t="str">
        <f t="shared" si="154"/>
        <v/>
      </c>
      <c r="X32" s="1" t="str">
        <f t="shared" si="154"/>
        <v/>
      </c>
      <c r="Y32" s="1" t="str">
        <f t="shared" si="154"/>
        <v/>
      </c>
      <c r="Z32" s="1" t="str">
        <f t="shared" si="154"/>
        <v/>
      </c>
      <c r="AA32" s="1" t="str">
        <f t="shared" si="154"/>
        <v/>
      </c>
      <c r="AB32" s="1" t="str">
        <f t="shared" si="154"/>
        <v/>
      </c>
      <c r="AC32" s="1" t="str">
        <f t="shared" si="154"/>
        <v/>
      </c>
      <c r="AD32" s="1" t="str">
        <f t="shared" si="154"/>
        <v/>
      </c>
      <c r="AE32" s="1" t="str">
        <f t="shared" si="154"/>
        <v/>
      </c>
      <c r="AF32" s="1" t="str">
        <f t="shared" si="154"/>
        <v/>
      </c>
      <c r="AG32" s="1"/>
    </row>
    <row r="33">
      <c r="AC33" s="20"/>
      <c r="AD33" s="20"/>
      <c r="AE33" s="20"/>
      <c r="AF33" s="20"/>
      <c r="AG33" s="24"/>
      <c r="AH33" s="20"/>
      <c r="AI33" s="20"/>
      <c r="AJ33" s="20"/>
      <c r="AK33" s="20"/>
    </row>
    <row r="34">
      <c r="AC34" s="20"/>
      <c r="AD34" s="20"/>
      <c r="AE34" s="20"/>
      <c r="AF34" s="20"/>
      <c r="AG34" s="24"/>
      <c r="AH34" s="20"/>
      <c r="AI34" s="20"/>
      <c r="AJ34" s="20"/>
      <c r="AK34" s="20"/>
    </row>
    <row r="35">
      <c r="AC35" s="20"/>
      <c r="AD35" s="20"/>
      <c r="AE35" s="20"/>
      <c r="AF35" s="20"/>
      <c r="AG35" s="24"/>
      <c r="AH35" s="20"/>
      <c r="AI35" s="20"/>
      <c r="AJ35" s="20"/>
      <c r="AK35" s="20"/>
    </row>
    <row r="36">
      <c r="AC36" s="20"/>
      <c r="AD36" s="20"/>
      <c r="AE36" s="20"/>
      <c r="AF36" s="20"/>
      <c r="AG36" s="24"/>
      <c r="AH36" s="20"/>
      <c r="AI36" s="20"/>
      <c r="AJ36" s="20"/>
      <c r="AK36" s="20"/>
    </row>
    <row r="37">
      <c r="AC37" s="20"/>
      <c r="AD37" s="20"/>
      <c r="AE37" s="20"/>
      <c r="AF37" s="20"/>
      <c r="AG37" s="24"/>
      <c r="AH37" s="20"/>
      <c r="AI37" s="20"/>
      <c r="AJ37" s="20"/>
      <c r="AK37" s="20"/>
    </row>
    <row r="38">
      <c r="AC38" s="20"/>
      <c r="AD38" s="20"/>
      <c r="AE38" s="20"/>
      <c r="AF38" s="20"/>
      <c r="AG38" s="24"/>
      <c r="AH38" s="20"/>
      <c r="AI38" s="20"/>
      <c r="AJ38" s="20"/>
      <c r="AK38" s="20"/>
    </row>
    <row r="39">
      <c r="AC39" s="20"/>
      <c r="AD39" s="20"/>
      <c r="AE39" s="20"/>
      <c r="AF39" s="20"/>
      <c r="AG39" s="24"/>
      <c r="AH39" s="20"/>
      <c r="AI39" s="20"/>
      <c r="AJ39" s="20"/>
      <c r="AK39" s="20"/>
    </row>
    <row r="40">
      <c r="AC40" s="20"/>
      <c r="AD40" s="20"/>
      <c r="AE40" s="20"/>
      <c r="AF40" s="20"/>
      <c r="AG40" s="24"/>
      <c r="AH40" s="20"/>
      <c r="AI40" s="20"/>
      <c r="AJ40" s="20"/>
      <c r="AK40" s="20"/>
    </row>
    <row r="41">
      <c r="AC41" s="20"/>
      <c r="AD41" s="20"/>
      <c r="AE41" s="20"/>
      <c r="AF41" s="20"/>
      <c r="AG41" s="24"/>
      <c r="AH41" s="20"/>
      <c r="AI41" s="20"/>
      <c r="AJ41" s="20"/>
      <c r="AK41" s="20"/>
    </row>
    <row r="42">
      <c r="AC42" s="20"/>
      <c r="AD42" s="20"/>
      <c r="AE42" s="20"/>
      <c r="AF42" s="20"/>
      <c r="AG42" s="24"/>
      <c r="AH42" s="20"/>
      <c r="AI42" s="20"/>
      <c r="AJ42" s="20"/>
      <c r="AK42" s="20"/>
    </row>
    <row r="43">
      <c r="AC43" s="20"/>
      <c r="AD43" s="20"/>
      <c r="AE43" s="20"/>
      <c r="AF43" s="20"/>
      <c r="AG43" s="24"/>
      <c r="AH43" s="20"/>
      <c r="AI43" s="20"/>
      <c r="AJ43" s="20"/>
      <c r="AK43" s="20"/>
    </row>
    <row r="44">
      <c r="AC44" s="20"/>
      <c r="AD44" s="20"/>
      <c r="AE44" s="20"/>
      <c r="AF44" s="20"/>
      <c r="AG44" s="24"/>
      <c r="AH44" s="20"/>
      <c r="AI44" s="20"/>
      <c r="AJ44" s="20"/>
      <c r="AK44" s="20"/>
    </row>
    <row r="45">
      <c r="AC45" s="20"/>
      <c r="AD45" s="20"/>
      <c r="AE45" s="20"/>
      <c r="AF45" s="20"/>
      <c r="AG45" s="24"/>
      <c r="AH45" s="20"/>
      <c r="AI45" s="20"/>
      <c r="AJ45" s="20"/>
      <c r="AK45" s="20"/>
    </row>
    <row r="46">
      <c r="AC46" s="20"/>
      <c r="AD46" s="20"/>
      <c r="AE46" s="20"/>
      <c r="AF46" s="20"/>
      <c r="AG46" s="24"/>
      <c r="AH46" s="20"/>
      <c r="AI46" s="20"/>
      <c r="AJ46" s="20"/>
      <c r="AK46" s="20"/>
    </row>
    <row r="47">
      <c r="AC47" s="20"/>
      <c r="AD47" s="20"/>
      <c r="AE47" s="20"/>
      <c r="AF47" s="20"/>
      <c r="AG47" s="24"/>
      <c r="AH47" s="20"/>
      <c r="AI47" s="20"/>
      <c r="AJ47" s="20"/>
      <c r="AK47" s="20"/>
    </row>
    <row r="48">
      <c r="AC48" s="20"/>
      <c r="AD48" s="20"/>
      <c r="AE48" s="20"/>
      <c r="AF48" s="20"/>
      <c r="AG48" s="24"/>
      <c r="AH48" s="20"/>
      <c r="AI48" s="20"/>
      <c r="AJ48" s="20"/>
      <c r="AK48" s="20"/>
    </row>
    <row r="49">
      <c r="AC49" s="20"/>
      <c r="AD49" s="20"/>
      <c r="AE49" s="20"/>
      <c r="AF49" s="20"/>
      <c r="AG49" s="24"/>
      <c r="AH49" s="20"/>
      <c r="AI49" s="20"/>
      <c r="AJ49" s="20"/>
      <c r="AK49" s="20"/>
    </row>
    <row r="50">
      <c r="AC50" s="20"/>
      <c r="AD50" s="20"/>
      <c r="AE50" s="20"/>
      <c r="AF50" s="20"/>
      <c r="AG50" s="24"/>
      <c r="AH50" s="20"/>
      <c r="AI50" s="20"/>
      <c r="AJ50" s="20"/>
      <c r="AK50" s="20"/>
    </row>
    <row r="51">
      <c r="AC51" s="20"/>
      <c r="AD51" s="20"/>
      <c r="AE51" s="20"/>
      <c r="AF51" s="20"/>
      <c r="AG51" s="24"/>
      <c r="AH51" s="20"/>
      <c r="AI51" s="20"/>
      <c r="AJ51" s="20"/>
      <c r="AK51" s="20"/>
    </row>
    <row r="52">
      <c r="AC52" s="20"/>
      <c r="AD52" s="20"/>
      <c r="AE52" s="20"/>
      <c r="AF52" s="20"/>
      <c r="AG52" s="24"/>
      <c r="AH52" s="20"/>
      <c r="AI52" s="20"/>
      <c r="AJ52" s="20"/>
      <c r="AK52" s="20"/>
    </row>
    <row r="53">
      <c r="AC53" s="20"/>
      <c r="AD53" s="20"/>
      <c r="AE53" s="20"/>
      <c r="AF53" s="20"/>
      <c r="AG53" s="24"/>
      <c r="AH53" s="20"/>
      <c r="AI53" s="20"/>
      <c r="AJ53" s="20"/>
      <c r="AK53" s="20"/>
    </row>
    <row r="54">
      <c r="AC54" s="20"/>
      <c r="AD54" s="20"/>
      <c r="AE54" s="20"/>
      <c r="AF54" s="20"/>
      <c r="AG54" s="24"/>
      <c r="AH54" s="20"/>
      <c r="AI54" s="20"/>
      <c r="AJ54" s="20"/>
      <c r="AK54" s="20"/>
    </row>
    <row r="55">
      <c r="AC55" s="20"/>
      <c r="AD55" s="20"/>
      <c r="AE55" s="20"/>
      <c r="AF55" s="20"/>
      <c r="AG55" s="24"/>
      <c r="AH55" s="20"/>
      <c r="AI55" s="20"/>
      <c r="AJ55" s="20"/>
      <c r="AK55" s="20"/>
    </row>
    <row r="56">
      <c r="AC56" s="20"/>
      <c r="AD56" s="20"/>
      <c r="AE56" s="20"/>
      <c r="AF56" s="20"/>
      <c r="AG56" s="24"/>
      <c r="AH56" s="20"/>
      <c r="AI56" s="20"/>
      <c r="AJ56" s="20"/>
      <c r="AK56" s="20"/>
    </row>
    <row r="57">
      <c r="AC57" s="20"/>
      <c r="AD57" s="20"/>
      <c r="AE57" s="20"/>
      <c r="AF57" s="20"/>
      <c r="AG57" s="24"/>
      <c r="AH57" s="20"/>
      <c r="AI57" s="20"/>
      <c r="AJ57" s="20"/>
      <c r="AK57" s="20"/>
    </row>
    <row r="58">
      <c r="AC58" s="20"/>
      <c r="AD58" s="20"/>
      <c r="AE58" s="20"/>
      <c r="AF58" s="20"/>
      <c r="AG58" s="24"/>
      <c r="AH58" s="20"/>
      <c r="AI58" s="20"/>
      <c r="AJ58" s="20"/>
      <c r="AK58" s="20"/>
    </row>
    <row r="59">
      <c r="AC59" s="20"/>
      <c r="AD59" s="20"/>
      <c r="AE59" s="20"/>
      <c r="AF59" s="20"/>
      <c r="AG59" s="24"/>
      <c r="AH59" s="20"/>
      <c r="AI59" s="20"/>
      <c r="AJ59" s="20"/>
      <c r="AK59" s="20"/>
    </row>
    <row r="60">
      <c r="AC60" s="20"/>
      <c r="AD60" s="20"/>
      <c r="AE60" s="20"/>
      <c r="AF60" s="20"/>
      <c r="AG60" s="24"/>
      <c r="AH60" s="20"/>
      <c r="AI60" s="20"/>
      <c r="AJ60" s="20"/>
      <c r="AK60" s="20"/>
    </row>
    <row r="61">
      <c r="AC61" s="20"/>
      <c r="AD61" s="20"/>
      <c r="AE61" s="20"/>
      <c r="AF61" s="20"/>
      <c r="AG61" s="24"/>
      <c r="AH61" s="20"/>
      <c r="AI61" s="20"/>
      <c r="AJ61" s="20"/>
      <c r="AK61" s="20"/>
    </row>
    <row r="62">
      <c r="AC62" s="20"/>
      <c r="AD62" s="20"/>
      <c r="AE62" s="20"/>
      <c r="AF62" s="20"/>
      <c r="AG62" s="24"/>
      <c r="AH62" s="20"/>
      <c r="AI62" s="20"/>
      <c r="AJ62" s="20"/>
      <c r="AK62" s="20"/>
    </row>
    <row r="63">
      <c r="AC63" s="20"/>
      <c r="AD63" s="20"/>
      <c r="AE63" s="20"/>
      <c r="AF63" s="20"/>
      <c r="AG63" s="24"/>
      <c r="AH63" s="20"/>
      <c r="AI63" s="20"/>
      <c r="AJ63" s="20"/>
      <c r="AK63" s="20"/>
    </row>
    <row r="64">
      <c r="AC64" s="20"/>
      <c r="AD64" s="20"/>
      <c r="AE64" s="20"/>
      <c r="AF64" s="20"/>
      <c r="AG64" s="24"/>
      <c r="AH64" s="20"/>
      <c r="AI64" s="20"/>
      <c r="AJ64" s="20"/>
      <c r="AK64" s="20"/>
    </row>
    <row r="65">
      <c r="AC65" s="20"/>
      <c r="AD65" s="20"/>
      <c r="AE65" s="20"/>
      <c r="AF65" s="20"/>
      <c r="AG65" s="24"/>
      <c r="AH65" s="20"/>
      <c r="AI65" s="20"/>
      <c r="AJ65" s="20"/>
      <c r="AK65" s="20"/>
    </row>
    <row r="66">
      <c r="AC66" s="20"/>
      <c r="AD66" s="20"/>
      <c r="AE66" s="20"/>
      <c r="AF66" s="20"/>
      <c r="AG66" s="24"/>
      <c r="AH66" s="20"/>
      <c r="AI66" s="20"/>
      <c r="AJ66" s="20"/>
      <c r="AK66" s="20"/>
    </row>
    <row r="67">
      <c r="AC67" s="20"/>
      <c r="AD67" s="20"/>
      <c r="AE67" s="20"/>
      <c r="AF67" s="20"/>
      <c r="AG67" s="24"/>
      <c r="AH67" s="20"/>
      <c r="AI67" s="20"/>
      <c r="AJ67" s="20"/>
      <c r="AK67" s="20"/>
    </row>
    <row r="68">
      <c r="AC68" s="20"/>
      <c r="AD68" s="20"/>
      <c r="AE68" s="20"/>
      <c r="AF68" s="20"/>
      <c r="AG68" s="24"/>
      <c r="AH68" s="20"/>
      <c r="AI68" s="20"/>
      <c r="AJ68" s="20"/>
      <c r="AK68" s="20"/>
    </row>
    <row r="69">
      <c r="AC69" s="20"/>
      <c r="AD69" s="20"/>
      <c r="AE69" s="20"/>
      <c r="AF69" s="20"/>
      <c r="AG69" s="24"/>
      <c r="AH69" s="20"/>
      <c r="AI69" s="20"/>
      <c r="AJ69" s="20"/>
      <c r="AK69" s="20"/>
    </row>
    <row r="70">
      <c r="AC70" s="20"/>
      <c r="AD70" s="20"/>
      <c r="AE70" s="20"/>
      <c r="AF70" s="20"/>
      <c r="AG70" s="24"/>
      <c r="AH70" s="20"/>
      <c r="AI70" s="20"/>
      <c r="AJ70" s="20"/>
      <c r="AK70" s="20"/>
    </row>
    <row r="71">
      <c r="AC71" s="20"/>
      <c r="AD71" s="20"/>
      <c r="AE71" s="20"/>
      <c r="AF71" s="20"/>
      <c r="AG71" s="24"/>
      <c r="AH71" s="20"/>
      <c r="AI71" s="20"/>
      <c r="AJ71" s="20"/>
      <c r="AK71" s="20"/>
    </row>
    <row r="72">
      <c r="AC72" s="20"/>
      <c r="AD72" s="20"/>
      <c r="AE72" s="20"/>
      <c r="AF72" s="20"/>
      <c r="AG72" s="24"/>
      <c r="AH72" s="20"/>
      <c r="AI72" s="20"/>
      <c r="AJ72" s="20"/>
      <c r="AK72" s="20"/>
    </row>
    <row r="73">
      <c r="AC73" s="20"/>
      <c r="AD73" s="20"/>
      <c r="AE73" s="20"/>
      <c r="AF73" s="20"/>
      <c r="AG73" s="24"/>
      <c r="AH73" s="20"/>
      <c r="AI73" s="20"/>
      <c r="AJ73" s="20"/>
      <c r="AK73" s="20"/>
    </row>
    <row r="74">
      <c r="AC74" s="20"/>
      <c r="AD74" s="20"/>
      <c r="AE74" s="20"/>
      <c r="AF74" s="20"/>
      <c r="AG74" s="24"/>
      <c r="AH74" s="20"/>
      <c r="AI74" s="20"/>
      <c r="AJ74" s="20"/>
      <c r="AK74" s="20"/>
    </row>
    <row r="75">
      <c r="AC75" s="20"/>
      <c r="AD75" s="20"/>
      <c r="AE75" s="20"/>
      <c r="AF75" s="20"/>
      <c r="AG75" s="24"/>
      <c r="AH75" s="20"/>
      <c r="AI75" s="20"/>
      <c r="AJ75" s="20"/>
      <c r="AK75" s="20"/>
    </row>
    <row r="76">
      <c r="AC76" s="20"/>
      <c r="AD76" s="20"/>
      <c r="AE76" s="20"/>
      <c r="AF76" s="20"/>
      <c r="AG76" s="24"/>
      <c r="AH76" s="20"/>
      <c r="AI76" s="20"/>
      <c r="AJ76" s="20"/>
      <c r="AK76" s="20"/>
    </row>
    <row r="77">
      <c r="AC77" s="20"/>
      <c r="AD77" s="20"/>
      <c r="AE77" s="20"/>
      <c r="AF77" s="20"/>
      <c r="AG77" s="24"/>
      <c r="AH77" s="20"/>
      <c r="AI77" s="20"/>
      <c r="AJ77" s="20"/>
      <c r="AK77" s="20"/>
    </row>
    <row r="78">
      <c r="AC78" s="20"/>
      <c r="AD78" s="20"/>
      <c r="AE78" s="20"/>
      <c r="AF78" s="20"/>
      <c r="AG78" s="24"/>
      <c r="AH78" s="20"/>
      <c r="AI78" s="20"/>
      <c r="AJ78" s="20"/>
      <c r="AK78" s="20"/>
    </row>
    <row r="79">
      <c r="AC79" s="20"/>
      <c r="AD79" s="20"/>
      <c r="AE79" s="20"/>
      <c r="AF79" s="20"/>
      <c r="AG79" s="24"/>
      <c r="AH79" s="20"/>
      <c r="AI79" s="20"/>
      <c r="AJ79" s="20"/>
      <c r="AK79" s="20"/>
    </row>
    <row r="80">
      <c r="AC80" s="20"/>
      <c r="AD80" s="20"/>
      <c r="AE80" s="20"/>
      <c r="AF80" s="20"/>
      <c r="AG80" s="24"/>
      <c r="AH80" s="20"/>
      <c r="AI80" s="20"/>
      <c r="AJ80" s="20"/>
      <c r="AK80" s="20"/>
    </row>
    <row r="81">
      <c r="AC81" s="20"/>
      <c r="AD81" s="20"/>
      <c r="AE81" s="20"/>
      <c r="AF81" s="20"/>
      <c r="AG81" s="24"/>
      <c r="AH81" s="20"/>
      <c r="AI81" s="20"/>
      <c r="AJ81" s="20"/>
      <c r="AK81" s="20"/>
    </row>
    <row r="82">
      <c r="AC82" s="20"/>
      <c r="AD82" s="20"/>
      <c r="AE82" s="20"/>
      <c r="AF82" s="20"/>
      <c r="AG82" s="24"/>
      <c r="AH82" s="20"/>
      <c r="AI82" s="20"/>
      <c r="AJ82" s="20"/>
      <c r="AK82" s="20"/>
    </row>
    <row r="83">
      <c r="AC83" s="20"/>
      <c r="AD83" s="20"/>
      <c r="AE83" s="20"/>
      <c r="AF83" s="20"/>
      <c r="AG83" s="24"/>
      <c r="AH83" s="20"/>
      <c r="AI83" s="20"/>
      <c r="AJ83" s="20"/>
      <c r="AK83" s="20"/>
    </row>
    <row r="84">
      <c r="AC84" s="20"/>
      <c r="AD84" s="20"/>
      <c r="AE84" s="20"/>
      <c r="AF84" s="20"/>
      <c r="AG84" s="24"/>
      <c r="AH84" s="20"/>
      <c r="AI84" s="20"/>
      <c r="AJ84" s="20"/>
      <c r="AK84" s="20"/>
    </row>
    <row r="85">
      <c r="AC85" s="20"/>
      <c r="AD85" s="20"/>
      <c r="AE85" s="20"/>
      <c r="AF85" s="20"/>
      <c r="AG85" s="24"/>
      <c r="AH85" s="20"/>
      <c r="AI85" s="20"/>
      <c r="AJ85" s="20"/>
      <c r="AK85" s="20"/>
    </row>
    <row r="86">
      <c r="AC86" s="20"/>
      <c r="AD86" s="20"/>
      <c r="AE86" s="20"/>
      <c r="AF86" s="20"/>
      <c r="AG86" s="24"/>
      <c r="AH86" s="20"/>
      <c r="AI86" s="20"/>
      <c r="AJ86" s="20"/>
      <c r="AK86" s="20"/>
    </row>
    <row r="87">
      <c r="AC87" s="20"/>
      <c r="AD87" s="20"/>
      <c r="AE87" s="20"/>
      <c r="AF87" s="20"/>
      <c r="AG87" s="24"/>
      <c r="AH87" s="20"/>
      <c r="AI87" s="20"/>
      <c r="AJ87" s="20"/>
      <c r="AK87" s="20"/>
    </row>
    <row r="88">
      <c r="AC88" s="20"/>
      <c r="AD88" s="20"/>
      <c r="AE88" s="20"/>
      <c r="AF88" s="20"/>
      <c r="AG88" s="24"/>
      <c r="AH88" s="20"/>
      <c r="AI88" s="20"/>
      <c r="AJ88" s="20"/>
      <c r="AK88" s="20"/>
    </row>
    <row r="89">
      <c r="AC89" s="20"/>
      <c r="AD89" s="20"/>
      <c r="AE89" s="20"/>
      <c r="AF89" s="20"/>
      <c r="AG89" s="24"/>
      <c r="AH89" s="20"/>
      <c r="AI89" s="20"/>
      <c r="AJ89" s="20"/>
      <c r="AK89" s="20"/>
    </row>
    <row r="90">
      <c r="AC90" s="20"/>
      <c r="AD90" s="20"/>
      <c r="AE90" s="20"/>
      <c r="AF90" s="20"/>
      <c r="AG90" s="24"/>
      <c r="AH90" s="20"/>
      <c r="AI90" s="20"/>
      <c r="AJ90" s="20"/>
      <c r="AK90" s="20"/>
    </row>
    <row r="91">
      <c r="AC91" s="20"/>
      <c r="AD91" s="20"/>
      <c r="AE91" s="20"/>
      <c r="AF91" s="20"/>
      <c r="AG91" s="24"/>
      <c r="AH91" s="20"/>
      <c r="AI91" s="20"/>
      <c r="AJ91" s="20"/>
      <c r="AK91" s="20"/>
    </row>
    <row r="92">
      <c r="AC92" s="20"/>
      <c r="AD92" s="20"/>
      <c r="AE92" s="20"/>
      <c r="AF92" s="20"/>
      <c r="AG92" s="24"/>
      <c r="AH92" s="20"/>
      <c r="AI92" s="20"/>
      <c r="AJ92" s="20"/>
      <c r="AK92" s="20"/>
    </row>
    <row r="93">
      <c r="AC93" s="20"/>
      <c r="AD93" s="20"/>
      <c r="AE93" s="20"/>
      <c r="AF93" s="20"/>
      <c r="AG93" s="24"/>
      <c r="AH93" s="20"/>
      <c r="AI93" s="20"/>
      <c r="AJ93" s="20"/>
      <c r="AK93" s="20"/>
    </row>
    <row r="94">
      <c r="AC94" s="20"/>
      <c r="AD94" s="20"/>
      <c r="AE94" s="20"/>
      <c r="AF94" s="20"/>
      <c r="AG94" s="24"/>
      <c r="AH94" s="20"/>
      <c r="AI94" s="20"/>
      <c r="AJ94" s="20"/>
      <c r="AK94" s="20"/>
    </row>
    <row r="95">
      <c r="AC95" s="20"/>
      <c r="AD95" s="20"/>
      <c r="AE95" s="20"/>
      <c r="AF95" s="20"/>
      <c r="AG95" s="24"/>
      <c r="AH95" s="20"/>
      <c r="AI95" s="20"/>
      <c r="AJ95" s="20"/>
      <c r="AK95" s="20"/>
    </row>
    <row r="96">
      <c r="AC96" s="20"/>
      <c r="AD96" s="20"/>
      <c r="AE96" s="20"/>
      <c r="AF96" s="20"/>
      <c r="AG96" s="24"/>
      <c r="AH96" s="20"/>
      <c r="AI96" s="20"/>
      <c r="AJ96" s="20"/>
      <c r="AK96" s="20"/>
    </row>
    <row r="97">
      <c r="AC97" s="20"/>
      <c r="AD97" s="20"/>
      <c r="AE97" s="20"/>
      <c r="AF97" s="20"/>
      <c r="AG97" s="24"/>
      <c r="AH97" s="20"/>
      <c r="AI97" s="20"/>
      <c r="AJ97" s="20"/>
      <c r="AK97" s="20"/>
    </row>
    <row r="98">
      <c r="AC98" s="20"/>
      <c r="AD98" s="20"/>
      <c r="AE98" s="20"/>
      <c r="AF98" s="20"/>
      <c r="AG98" s="24"/>
      <c r="AH98" s="20"/>
      <c r="AI98" s="20"/>
      <c r="AJ98" s="20"/>
      <c r="AK98" s="20"/>
    </row>
    <row r="99">
      <c r="AC99" s="20"/>
      <c r="AD99" s="20"/>
      <c r="AE99" s="20"/>
      <c r="AF99" s="20"/>
      <c r="AG99" s="24"/>
      <c r="AH99" s="20"/>
      <c r="AI99" s="20"/>
      <c r="AJ99" s="20"/>
      <c r="AK99" s="20"/>
    </row>
    <row r="100">
      <c r="AC100" s="20"/>
      <c r="AD100" s="20"/>
      <c r="AE100" s="20"/>
      <c r="AF100" s="20"/>
      <c r="AG100" s="24"/>
      <c r="AH100" s="20"/>
      <c r="AI100" s="20"/>
      <c r="AJ100" s="20"/>
      <c r="AK100" s="20"/>
    </row>
    <row r="101">
      <c r="AC101" s="20"/>
      <c r="AD101" s="20"/>
      <c r="AE101" s="20"/>
      <c r="AF101" s="20"/>
      <c r="AG101" s="24"/>
      <c r="AH101" s="20"/>
      <c r="AI101" s="20"/>
      <c r="AJ101" s="20"/>
      <c r="AK101" s="20"/>
    </row>
    <row r="102">
      <c r="AC102" s="20"/>
      <c r="AD102" s="20"/>
      <c r="AE102" s="20"/>
      <c r="AF102" s="20"/>
      <c r="AG102" s="24"/>
      <c r="AH102" s="20"/>
      <c r="AI102" s="20"/>
      <c r="AJ102" s="20"/>
      <c r="AK102" s="20"/>
    </row>
    <row r="103">
      <c r="AC103" s="20"/>
      <c r="AD103" s="20"/>
      <c r="AE103" s="20"/>
      <c r="AF103" s="20"/>
      <c r="AG103" s="24"/>
      <c r="AH103" s="20"/>
      <c r="AI103" s="20"/>
      <c r="AJ103" s="20"/>
      <c r="AK103" s="20"/>
    </row>
    <row r="104">
      <c r="AC104" s="20"/>
      <c r="AD104" s="20"/>
      <c r="AE104" s="20"/>
      <c r="AF104" s="20"/>
      <c r="AG104" s="24"/>
      <c r="AH104" s="20"/>
      <c r="AI104" s="20"/>
      <c r="AJ104" s="20"/>
      <c r="AK104" s="20"/>
    </row>
    <row r="105">
      <c r="AC105" s="20"/>
      <c r="AD105" s="20"/>
      <c r="AE105" s="20"/>
      <c r="AF105" s="20"/>
      <c r="AG105" s="24"/>
      <c r="AH105" s="20"/>
      <c r="AI105" s="20"/>
      <c r="AJ105" s="20"/>
      <c r="AK105" s="20"/>
    </row>
    <row r="106">
      <c r="AC106" s="20"/>
      <c r="AD106" s="20"/>
      <c r="AE106" s="20"/>
      <c r="AF106" s="20"/>
      <c r="AG106" s="24"/>
      <c r="AH106" s="20"/>
      <c r="AI106" s="20"/>
      <c r="AJ106" s="20"/>
      <c r="AK106" s="20"/>
    </row>
    <row r="107">
      <c r="AC107" s="20"/>
      <c r="AD107" s="20"/>
      <c r="AE107" s="20"/>
      <c r="AF107" s="20"/>
      <c r="AG107" s="24"/>
      <c r="AH107" s="20"/>
      <c r="AI107" s="20"/>
      <c r="AJ107" s="20"/>
      <c r="AK107" s="20"/>
    </row>
    <row r="108">
      <c r="AC108" s="20"/>
      <c r="AD108" s="20"/>
      <c r="AE108" s="20"/>
      <c r="AF108" s="20"/>
      <c r="AG108" s="24"/>
      <c r="AH108" s="20"/>
      <c r="AI108" s="20"/>
      <c r="AJ108" s="20"/>
      <c r="AK108" s="20"/>
    </row>
    <row r="109">
      <c r="AC109" s="20"/>
      <c r="AD109" s="20"/>
      <c r="AE109" s="20"/>
      <c r="AF109" s="20"/>
      <c r="AG109" s="24"/>
      <c r="AH109" s="20"/>
      <c r="AI109" s="20"/>
      <c r="AJ109" s="20"/>
      <c r="AK109" s="20"/>
    </row>
    <row r="110">
      <c r="AC110" s="20"/>
      <c r="AD110" s="20"/>
      <c r="AE110" s="20"/>
      <c r="AF110" s="20"/>
      <c r="AG110" s="24"/>
      <c r="AH110" s="20"/>
      <c r="AI110" s="20"/>
      <c r="AJ110" s="20"/>
      <c r="AK110" s="20"/>
    </row>
    <row r="111">
      <c r="AC111" s="20"/>
      <c r="AD111" s="20"/>
      <c r="AE111" s="20"/>
      <c r="AF111" s="20"/>
      <c r="AG111" s="24"/>
      <c r="AH111" s="20"/>
      <c r="AI111" s="20"/>
      <c r="AJ111" s="20"/>
      <c r="AK111" s="20"/>
    </row>
    <row r="112">
      <c r="AC112" s="20"/>
      <c r="AD112" s="20"/>
      <c r="AE112" s="20"/>
      <c r="AF112" s="20"/>
      <c r="AG112" s="24"/>
      <c r="AH112" s="20"/>
      <c r="AI112" s="20"/>
      <c r="AJ112" s="20"/>
      <c r="AK112" s="20"/>
    </row>
    <row r="113">
      <c r="AC113" s="20"/>
      <c r="AD113" s="20"/>
      <c r="AE113" s="20"/>
      <c r="AF113" s="20"/>
      <c r="AG113" s="24"/>
      <c r="AH113" s="20"/>
      <c r="AI113" s="20"/>
      <c r="AJ113" s="20"/>
      <c r="AK113" s="20"/>
    </row>
    <row r="114">
      <c r="AC114" s="20"/>
      <c r="AD114" s="20"/>
      <c r="AE114" s="20"/>
      <c r="AF114" s="20"/>
      <c r="AG114" s="24"/>
      <c r="AH114" s="20"/>
      <c r="AI114" s="20"/>
      <c r="AJ114" s="20"/>
      <c r="AK114" s="20"/>
    </row>
    <row r="115">
      <c r="AC115" s="20"/>
      <c r="AD115" s="20"/>
      <c r="AE115" s="20"/>
      <c r="AF115" s="20"/>
      <c r="AG115" s="24"/>
      <c r="AH115" s="20"/>
      <c r="AI115" s="20"/>
      <c r="AJ115" s="20"/>
      <c r="AK115" s="20"/>
    </row>
    <row r="116">
      <c r="AC116" s="20"/>
      <c r="AD116" s="20"/>
      <c r="AE116" s="20"/>
      <c r="AF116" s="20"/>
      <c r="AG116" s="24"/>
      <c r="AH116" s="20"/>
      <c r="AI116" s="20"/>
      <c r="AJ116" s="20"/>
      <c r="AK116" s="20"/>
    </row>
    <row r="117">
      <c r="AC117" s="20"/>
      <c r="AD117" s="20"/>
      <c r="AE117" s="20"/>
      <c r="AF117" s="20"/>
      <c r="AG117" s="24"/>
      <c r="AH117" s="20"/>
      <c r="AI117" s="20"/>
      <c r="AJ117" s="20"/>
      <c r="AK117" s="20"/>
    </row>
    <row r="118">
      <c r="AC118" s="20"/>
      <c r="AD118" s="20"/>
      <c r="AE118" s="20"/>
      <c r="AF118" s="20"/>
      <c r="AG118" s="24"/>
      <c r="AH118" s="20"/>
      <c r="AI118" s="20"/>
      <c r="AJ118" s="20"/>
      <c r="AK118" s="20"/>
    </row>
    <row r="119">
      <c r="AC119" s="20"/>
      <c r="AD119" s="20"/>
      <c r="AE119" s="20"/>
      <c r="AF119" s="20"/>
      <c r="AG119" s="24"/>
      <c r="AH119" s="20"/>
      <c r="AI119" s="20"/>
      <c r="AJ119" s="20"/>
      <c r="AK119" s="20"/>
    </row>
    <row r="120">
      <c r="AC120" s="20"/>
      <c r="AD120" s="20"/>
      <c r="AE120" s="20"/>
      <c r="AF120" s="20"/>
      <c r="AG120" s="24"/>
      <c r="AH120" s="20"/>
      <c r="AI120" s="20"/>
      <c r="AJ120" s="20"/>
      <c r="AK120" s="20"/>
    </row>
    <row r="121">
      <c r="AC121" s="20"/>
      <c r="AD121" s="20"/>
      <c r="AE121" s="20"/>
      <c r="AF121" s="20"/>
      <c r="AG121" s="24"/>
      <c r="AH121" s="20"/>
      <c r="AI121" s="20"/>
      <c r="AJ121" s="20"/>
      <c r="AK121" s="20"/>
    </row>
    <row r="122">
      <c r="AC122" s="20"/>
      <c r="AD122" s="20"/>
      <c r="AE122" s="20"/>
      <c r="AF122" s="20"/>
      <c r="AG122" s="24"/>
      <c r="AH122" s="20"/>
      <c r="AI122" s="20"/>
      <c r="AJ122" s="20"/>
      <c r="AK122" s="20"/>
    </row>
    <row r="123">
      <c r="AC123" s="20"/>
      <c r="AD123" s="20"/>
      <c r="AE123" s="20"/>
      <c r="AF123" s="20"/>
      <c r="AG123" s="24"/>
      <c r="AH123" s="20"/>
      <c r="AI123" s="20"/>
      <c r="AJ123" s="20"/>
      <c r="AK123" s="20"/>
    </row>
    <row r="124">
      <c r="AC124" s="20"/>
      <c r="AD124" s="20"/>
      <c r="AE124" s="20"/>
      <c r="AF124" s="20"/>
      <c r="AG124" s="24"/>
      <c r="AH124" s="20"/>
      <c r="AI124" s="20"/>
      <c r="AJ124" s="20"/>
      <c r="AK124" s="20"/>
    </row>
    <row r="125">
      <c r="AC125" s="20"/>
      <c r="AD125" s="20"/>
      <c r="AE125" s="20"/>
      <c r="AF125" s="20"/>
      <c r="AG125" s="24"/>
      <c r="AH125" s="20"/>
      <c r="AI125" s="20"/>
      <c r="AJ125" s="20"/>
      <c r="AK125" s="20"/>
    </row>
    <row r="126">
      <c r="AC126" s="20"/>
      <c r="AD126" s="20"/>
      <c r="AE126" s="20"/>
      <c r="AF126" s="20"/>
      <c r="AG126" s="24"/>
      <c r="AH126" s="20"/>
      <c r="AI126" s="20"/>
      <c r="AJ126" s="20"/>
      <c r="AK126" s="20"/>
    </row>
    <row r="127">
      <c r="AC127" s="20"/>
      <c r="AD127" s="20"/>
      <c r="AE127" s="20"/>
      <c r="AF127" s="20"/>
      <c r="AG127" s="24"/>
      <c r="AH127" s="20"/>
      <c r="AI127" s="20"/>
      <c r="AJ127" s="20"/>
      <c r="AK127" s="20"/>
    </row>
    <row r="128">
      <c r="AC128" s="20"/>
      <c r="AD128" s="20"/>
      <c r="AE128" s="20"/>
      <c r="AF128" s="20"/>
      <c r="AG128" s="24"/>
      <c r="AH128" s="20"/>
      <c r="AI128" s="20"/>
      <c r="AJ128" s="20"/>
      <c r="AK128" s="20"/>
    </row>
    <row r="129">
      <c r="AC129" s="20"/>
      <c r="AD129" s="20"/>
      <c r="AE129" s="20"/>
      <c r="AF129" s="20"/>
      <c r="AG129" s="24"/>
      <c r="AH129" s="20"/>
      <c r="AI129" s="20"/>
      <c r="AJ129" s="20"/>
      <c r="AK129" s="20"/>
    </row>
    <row r="130">
      <c r="AC130" s="20"/>
      <c r="AD130" s="20"/>
      <c r="AE130" s="20"/>
      <c r="AF130" s="20"/>
      <c r="AG130" s="24"/>
      <c r="AH130" s="20"/>
      <c r="AI130" s="20"/>
      <c r="AJ130" s="20"/>
      <c r="AK130" s="20"/>
    </row>
    <row r="131">
      <c r="AC131" s="20"/>
      <c r="AD131" s="20"/>
      <c r="AE131" s="20"/>
      <c r="AF131" s="20"/>
      <c r="AG131" s="24"/>
      <c r="AH131" s="20"/>
      <c r="AI131" s="20"/>
      <c r="AJ131" s="20"/>
      <c r="AK131" s="20"/>
    </row>
    <row r="132">
      <c r="AC132" s="20"/>
      <c r="AD132" s="20"/>
      <c r="AE132" s="20"/>
      <c r="AF132" s="20"/>
      <c r="AG132" s="24"/>
      <c r="AH132" s="20"/>
      <c r="AI132" s="20"/>
      <c r="AJ132" s="20"/>
      <c r="AK132" s="20"/>
    </row>
    <row r="133">
      <c r="AC133" s="20"/>
      <c r="AD133" s="20"/>
      <c r="AE133" s="20"/>
      <c r="AF133" s="20"/>
      <c r="AG133" s="24"/>
      <c r="AH133" s="20"/>
      <c r="AI133" s="20"/>
      <c r="AJ133" s="20"/>
      <c r="AK133" s="20"/>
    </row>
    <row r="134">
      <c r="AC134" s="20"/>
      <c r="AD134" s="20"/>
      <c r="AE134" s="20"/>
      <c r="AF134" s="20"/>
      <c r="AG134" s="24"/>
      <c r="AH134" s="20"/>
      <c r="AI134" s="20"/>
      <c r="AJ134" s="20"/>
      <c r="AK134" s="20"/>
    </row>
    <row r="135">
      <c r="AC135" s="20"/>
      <c r="AD135" s="20"/>
      <c r="AE135" s="20"/>
      <c r="AF135" s="20"/>
      <c r="AG135" s="24"/>
      <c r="AH135" s="20"/>
      <c r="AI135" s="20"/>
      <c r="AJ135" s="20"/>
      <c r="AK135" s="20"/>
    </row>
    <row r="136">
      <c r="AC136" s="20"/>
      <c r="AD136" s="20"/>
      <c r="AE136" s="20"/>
      <c r="AF136" s="20"/>
      <c r="AG136" s="24"/>
      <c r="AH136" s="20"/>
      <c r="AI136" s="20"/>
      <c r="AJ136" s="20"/>
      <c r="AK136" s="20"/>
    </row>
    <row r="137">
      <c r="AC137" s="20"/>
      <c r="AD137" s="20"/>
      <c r="AE137" s="20"/>
      <c r="AF137" s="20"/>
      <c r="AG137" s="24"/>
      <c r="AH137" s="20"/>
      <c r="AI137" s="20"/>
      <c r="AJ137" s="20"/>
      <c r="AK137" s="20"/>
    </row>
    <row r="138">
      <c r="AC138" s="20"/>
      <c r="AD138" s="20"/>
      <c r="AE138" s="20"/>
      <c r="AF138" s="20"/>
      <c r="AG138" s="24"/>
      <c r="AH138" s="20"/>
      <c r="AI138" s="20"/>
      <c r="AJ138" s="20"/>
      <c r="AK138" s="20"/>
    </row>
    <row r="139">
      <c r="AC139" s="20"/>
      <c r="AD139" s="20"/>
      <c r="AE139" s="20"/>
      <c r="AF139" s="20"/>
      <c r="AG139" s="24"/>
      <c r="AH139" s="20"/>
      <c r="AI139" s="20"/>
      <c r="AJ139" s="20"/>
      <c r="AK139" s="20"/>
    </row>
    <row r="140">
      <c r="AC140" s="20"/>
      <c r="AD140" s="20"/>
      <c r="AE140" s="20"/>
      <c r="AF140" s="20"/>
      <c r="AG140" s="24"/>
      <c r="AH140" s="20"/>
      <c r="AI140" s="20"/>
      <c r="AJ140" s="20"/>
      <c r="AK140" s="20"/>
    </row>
    <row r="141">
      <c r="AC141" s="20"/>
      <c r="AD141" s="20"/>
      <c r="AE141" s="20"/>
      <c r="AF141" s="20"/>
      <c r="AG141" s="24"/>
      <c r="AH141" s="20"/>
      <c r="AI141" s="20"/>
      <c r="AJ141" s="20"/>
      <c r="AK141" s="20"/>
    </row>
    <row r="142">
      <c r="AC142" s="20"/>
      <c r="AD142" s="20"/>
      <c r="AE142" s="20"/>
      <c r="AF142" s="20"/>
      <c r="AG142" s="24"/>
      <c r="AH142" s="20"/>
      <c r="AI142" s="20"/>
      <c r="AJ142" s="20"/>
      <c r="AK142" s="20"/>
    </row>
    <row r="143">
      <c r="AC143" s="20"/>
      <c r="AD143" s="20"/>
      <c r="AE143" s="20"/>
      <c r="AF143" s="20"/>
      <c r="AG143" s="24"/>
      <c r="AH143" s="20"/>
      <c r="AI143" s="20"/>
      <c r="AJ143" s="20"/>
      <c r="AK143" s="20"/>
    </row>
    <row r="144">
      <c r="AC144" s="20"/>
      <c r="AD144" s="20"/>
      <c r="AE144" s="20"/>
      <c r="AF144" s="20"/>
      <c r="AG144" s="24"/>
      <c r="AH144" s="20"/>
      <c r="AI144" s="20"/>
      <c r="AJ144" s="20"/>
      <c r="AK144" s="20"/>
    </row>
    <row r="145">
      <c r="AC145" s="20"/>
      <c r="AD145" s="20"/>
      <c r="AE145" s="20"/>
      <c r="AF145" s="20"/>
      <c r="AG145" s="24"/>
      <c r="AH145" s="20"/>
      <c r="AI145" s="20"/>
      <c r="AJ145" s="20"/>
      <c r="AK145" s="20"/>
    </row>
    <row r="146">
      <c r="AC146" s="20"/>
      <c r="AD146" s="20"/>
      <c r="AE146" s="20"/>
      <c r="AF146" s="20"/>
      <c r="AG146" s="24"/>
      <c r="AH146" s="20"/>
      <c r="AI146" s="20"/>
      <c r="AJ146" s="20"/>
      <c r="AK146" s="20"/>
    </row>
    <row r="147">
      <c r="AC147" s="20"/>
      <c r="AD147" s="20"/>
      <c r="AE147" s="20"/>
      <c r="AF147" s="20"/>
      <c r="AG147" s="24"/>
      <c r="AH147" s="20"/>
      <c r="AI147" s="20"/>
      <c r="AJ147" s="20"/>
      <c r="AK147" s="20"/>
    </row>
    <row r="148">
      <c r="AC148" s="20"/>
      <c r="AD148" s="20"/>
      <c r="AE148" s="20"/>
      <c r="AF148" s="20"/>
      <c r="AG148" s="24"/>
      <c r="AH148" s="20"/>
      <c r="AI148" s="20"/>
      <c r="AJ148" s="20"/>
      <c r="AK148" s="20"/>
    </row>
    <row r="149">
      <c r="AC149" s="20"/>
      <c r="AD149" s="20"/>
      <c r="AE149" s="20"/>
      <c r="AF149" s="20"/>
      <c r="AG149" s="24"/>
      <c r="AH149" s="20"/>
      <c r="AI149" s="20"/>
      <c r="AJ149" s="20"/>
      <c r="AK149" s="20"/>
    </row>
    <row r="150">
      <c r="AC150" s="20"/>
      <c r="AD150" s="20"/>
      <c r="AE150" s="20"/>
      <c r="AF150" s="20"/>
      <c r="AG150" s="24"/>
      <c r="AH150" s="20"/>
      <c r="AI150" s="20"/>
      <c r="AJ150" s="20"/>
      <c r="AK150" s="20"/>
    </row>
    <row r="151">
      <c r="AC151" s="20"/>
      <c r="AD151" s="20"/>
      <c r="AE151" s="20"/>
      <c r="AF151" s="20"/>
      <c r="AG151" s="24"/>
      <c r="AH151" s="20"/>
      <c r="AI151" s="20"/>
      <c r="AJ151" s="20"/>
      <c r="AK151" s="20"/>
    </row>
    <row r="152">
      <c r="AC152" s="20"/>
      <c r="AD152" s="20"/>
      <c r="AE152" s="20"/>
      <c r="AF152" s="20"/>
      <c r="AG152" s="24"/>
      <c r="AH152" s="20"/>
      <c r="AI152" s="20"/>
      <c r="AJ152" s="20"/>
      <c r="AK152" s="20"/>
    </row>
    <row r="153">
      <c r="AC153" s="20"/>
      <c r="AD153" s="20"/>
      <c r="AE153" s="20"/>
      <c r="AF153" s="20"/>
      <c r="AG153" s="24"/>
      <c r="AH153" s="20"/>
      <c r="AI153" s="20"/>
      <c r="AJ153" s="20"/>
      <c r="AK153" s="20"/>
    </row>
    <row r="154">
      <c r="AC154" s="20"/>
      <c r="AD154" s="20"/>
      <c r="AE154" s="20"/>
      <c r="AF154" s="20"/>
      <c r="AG154" s="24"/>
      <c r="AH154" s="20"/>
      <c r="AI154" s="20"/>
      <c r="AJ154" s="20"/>
      <c r="AK154" s="20"/>
    </row>
    <row r="155">
      <c r="AC155" s="20"/>
      <c r="AD155" s="20"/>
      <c r="AE155" s="20"/>
      <c r="AF155" s="20"/>
      <c r="AG155" s="24"/>
      <c r="AH155" s="20"/>
      <c r="AI155" s="20"/>
      <c r="AJ155" s="20"/>
      <c r="AK155" s="20"/>
    </row>
    <row r="156">
      <c r="AC156" s="20"/>
      <c r="AD156" s="20"/>
      <c r="AE156" s="20"/>
      <c r="AF156" s="20"/>
      <c r="AG156" s="24"/>
      <c r="AH156" s="20"/>
      <c r="AI156" s="20"/>
      <c r="AJ156" s="20"/>
      <c r="AK156" s="20"/>
    </row>
    <row r="157">
      <c r="AC157" s="20"/>
      <c r="AD157" s="20"/>
      <c r="AE157" s="20"/>
      <c r="AF157" s="20"/>
      <c r="AG157" s="24"/>
      <c r="AH157" s="20"/>
      <c r="AI157" s="20"/>
      <c r="AJ157" s="20"/>
      <c r="AK157" s="20"/>
    </row>
    <row r="158">
      <c r="AC158" s="20"/>
      <c r="AD158" s="20"/>
      <c r="AE158" s="20"/>
      <c r="AF158" s="20"/>
      <c r="AG158" s="24"/>
      <c r="AH158" s="20"/>
      <c r="AI158" s="20"/>
      <c r="AJ158" s="20"/>
      <c r="AK158" s="20"/>
    </row>
    <row r="159">
      <c r="AC159" s="20"/>
      <c r="AD159" s="20"/>
      <c r="AE159" s="20"/>
      <c r="AF159" s="20"/>
      <c r="AG159" s="24"/>
      <c r="AH159" s="20"/>
      <c r="AI159" s="20"/>
      <c r="AJ159" s="20"/>
      <c r="AK159" s="20"/>
    </row>
    <row r="160">
      <c r="AC160" s="20"/>
      <c r="AD160" s="20"/>
      <c r="AE160" s="20"/>
      <c r="AF160" s="20"/>
      <c r="AG160" s="24"/>
      <c r="AH160" s="20"/>
      <c r="AI160" s="20"/>
      <c r="AJ160" s="20"/>
      <c r="AK160" s="20"/>
    </row>
    <row r="161">
      <c r="AC161" s="20"/>
      <c r="AD161" s="20"/>
      <c r="AE161" s="20"/>
      <c r="AF161" s="20"/>
      <c r="AG161" s="24"/>
      <c r="AH161" s="20"/>
      <c r="AI161" s="20"/>
      <c r="AJ161" s="20"/>
      <c r="AK161" s="20"/>
    </row>
    <row r="162">
      <c r="AC162" s="20"/>
      <c r="AD162" s="20"/>
      <c r="AE162" s="20"/>
      <c r="AF162" s="20"/>
      <c r="AG162" s="24"/>
      <c r="AH162" s="20"/>
      <c r="AI162" s="20"/>
      <c r="AJ162" s="20"/>
      <c r="AK162" s="20"/>
    </row>
    <row r="163">
      <c r="AC163" s="20"/>
      <c r="AD163" s="20"/>
      <c r="AE163" s="20"/>
      <c r="AF163" s="20"/>
      <c r="AG163" s="24"/>
      <c r="AH163" s="20"/>
      <c r="AI163" s="20"/>
      <c r="AJ163" s="20"/>
      <c r="AK163" s="20"/>
    </row>
    <row r="164">
      <c r="AC164" s="20"/>
      <c r="AD164" s="20"/>
      <c r="AE164" s="20"/>
      <c r="AF164" s="20"/>
      <c r="AG164" s="24"/>
      <c r="AH164" s="20"/>
      <c r="AI164" s="20"/>
      <c r="AJ164" s="20"/>
      <c r="AK164" s="20"/>
    </row>
    <row r="165">
      <c r="AC165" s="20"/>
      <c r="AD165" s="20"/>
      <c r="AE165" s="20"/>
      <c r="AF165" s="20"/>
      <c r="AG165" s="24"/>
      <c r="AH165" s="20"/>
      <c r="AI165" s="20"/>
      <c r="AJ165" s="20"/>
      <c r="AK165" s="20"/>
    </row>
    <row r="166">
      <c r="AC166" s="20"/>
      <c r="AD166" s="20"/>
      <c r="AE166" s="20"/>
      <c r="AF166" s="20"/>
      <c r="AG166" s="24"/>
      <c r="AH166" s="20"/>
      <c r="AI166" s="20"/>
      <c r="AJ166" s="20"/>
      <c r="AK166" s="20"/>
    </row>
    <row r="167">
      <c r="AC167" s="20"/>
      <c r="AD167" s="20"/>
      <c r="AE167" s="20"/>
      <c r="AF167" s="20"/>
      <c r="AG167" s="24"/>
      <c r="AH167" s="20"/>
      <c r="AI167" s="20"/>
      <c r="AJ167" s="20"/>
      <c r="AK167" s="20"/>
    </row>
    <row r="168">
      <c r="AC168" s="20"/>
      <c r="AD168" s="20"/>
      <c r="AE168" s="20"/>
      <c r="AF168" s="20"/>
      <c r="AG168" s="24"/>
      <c r="AH168" s="20"/>
      <c r="AI168" s="20"/>
      <c r="AJ168" s="20"/>
      <c r="AK168" s="20"/>
    </row>
    <row r="169">
      <c r="AC169" s="20"/>
      <c r="AD169" s="20"/>
      <c r="AE169" s="20"/>
      <c r="AF169" s="20"/>
      <c r="AG169" s="24"/>
      <c r="AH169" s="20"/>
      <c r="AI169" s="20"/>
      <c r="AJ169" s="20"/>
      <c r="AK169" s="20"/>
    </row>
    <row r="170">
      <c r="AC170" s="20"/>
      <c r="AD170" s="20"/>
      <c r="AE170" s="20"/>
      <c r="AF170" s="20"/>
      <c r="AG170" s="24"/>
      <c r="AH170" s="20"/>
      <c r="AI170" s="20"/>
      <c r="AJ170" s="20"/>
      <c r="AK170" s="20"/>
    </row>
    <row r="171">
      <c r="AC171" s="20"/>
      <c r="AD171" s="20"/>
      <c r="AE171" s="20"/>
      <c r="AF171" s="20"/>
      <c r="AG171" s="24"/>
      <c r="AH171" s="20"/>
      <c r="AI171" s="20"/>
      <c r="AJ171" s="20"/>
      <c r="AK171" s="20"/>
    </row>
    <row r="172">
      <c r="AC172" s="20"/>
      <c r="AD172" s="20"/>
      <c r="AE172" s="20"/>
      <c r="AF172" s="20"/>
      <c r="AG172" s="24"/>
      <c r="AH172" s="20"/>
      <c r="AI172" s="20"/>
      <c r="AJ172" s="20"/>
      <c r="AK172" s="20"/>
    </row>
    <row r="173">
      <c r="AC173" s="20"/>
      <c r="AD173" s="20"/>
      <c r="AE173" s="20"/>
      <c r="AF173" s="20"/>
      <c r="AG173" s="24"/>
      <c r="AH173" s="20"/>
      <c r="AI173" s="20"/>
      <c r="AJ173" s="20"/>
      <c r="AK173" s="20"/>
    </row>
    <row r="174">
      <c r="AC174" s="20"/>
      <c r="AD174" s="20"/>
      <c r="AE174" s="20"/>
      <c r="AF174" s="20"/>
      <c r="AG174" s="24"/>
      <c r="AH174" s="20"/>
      <c r="AI174" s="20"/>
      <c r="AJ174" s="20"/>
      <c r="AK174" s="20"/>
    </row>
    <row r="175">
      <c r="AC175" s="20"/>
      <c r="AD175" s="20"/>
      <c r="AE175" s="20"/>
      <c r="AF175" s="20"/>
      <c r="AG175" s="24"/>
      <c r="AH175" s="20"/>
      <c r="AI175" s="20"/>
      <c r="AJ175" s="20"/>
      <c r="AK175" s="20"/>
    </row>
    <row r="176">
      <c r="AC176" s="20"/>
      <c r="AD176" s="20"/>
      <c r="AE176" s="20"/>
      <c r="AF176" s="20"/>
      <c r="AG176" s="24"/>
      <c r="AH176" s="20"/>
      <c r="AI176" s="20"/>
      <c r="AJ176" s="20"/>
      <c r="AK176" s="20"/>
    </row>
    <row r="177">
      <c r="AC177" s="20"/>
      <c r="AD177" s="20"/>
      <c r="AE177" s="20"/>
      <c r="AF177" s="20"/>
      <c r="AG177" s="24"/>
      <c r="AH177" s="20"/>
      <c r="AI177" s="20"/>
      <c r="AJ177" s="20"/>
      <c r="AK177" s="20"/>
    </row>
    <row r="178">
      <c r="AC178" s="20"/>
      <c r="AD178" s="20"/>
      <c r="AE178" s="20"/>
      <c r="AF178" s="20"/>
      <c r="AG178" s="24"/>
      <c r="AH178" s="20"/>
      <c r="AI178" s="20"/>
      <c r="AJ178" s="20"/>
      <c r="AK178" s="20"/>
    </row>
    <row r="179">
      <c r="AC179" s="20"/>
      <c r="AD179" s="20"/>
      <c r="AE179" s="20"/>
      <c r="AF179" s="20"/>
      <c r="AG179" s="24"/>
      <c r="AH179" s="20"/>
      <c r="AI179" s="20"/>
      <c r="AJ179" s="20"/>
      <c r="AK179" s="20"/>
    </row>
    <row r="180">
      <c r="AC180" s="20"/>
      <c r="AD180" s="20"/>
      <c r="AE180" s="20"/>
      <c r="AF180" s="20"/>
      <c r="AG180" s="24"/>
      <c r="AH180" s="20"/>
      <c r="AI180" s="20"/>
      <c r="AJ180" s="20"/>
      <c r="AK180" s="20"/>
    </row>
    <row r="181">
      <c r="AC181" s="20"/>
      <c r="AD181" s="20"/>
      <c r="AE181" s="20"/>
      <c r="AF181" s="20"/>
      <c r="AG181" s="24"/>
      <c r="AH181" s="20"/>
      <c r="AI181" s="20"/>
      <c r="AJ181" s="20"/>
      <c r="AK181" s="20"/>
    </row>
    <row r="182">
      <c r="AC182" s="20"/>
      <c r="AD182" s="20"/>
      <c r="AE182" s="20"/>
      <c r="AF182" s="20"/>
      <c r="AG182" s="24"/>
      <c r="AH182" s="20"/>
      <c r="AI182" s="20"/>
      <c r="AJ182" s="20"/>
      <c r="AK182" s="20"/>
    </row>
    <row r="183">
      <c r="AC183" s="20"/>
      <c r="AD183" s="20"/>
      <c r="AE183" s="20"/>
      <c r="AF183" s="20"/>
      <c r="AG183" s="24"/>
      <c r="AH183" s="20"/>
      <c r="AI183" s="20"/>
      <c r="AJ183" s="20"/>
      <c r="AK183" s="20"/>
    </row>
    <row r="184">
      <c r="AC184" s="20"/>
      <c r="AD184" s="20"/>
      <c r="AE184" s="20"/>
      <c r="AF184" s="20"/>
      <c r="AG184" s="24"/>
      <c r="AH184" s="20"/>
      <c r="AI184" s="20"/>
      <c r="AJ184" s="20"/>
      <c r="AK184" s="20"/>
    </row>
    <row r="185">
      <c r="AC185" s="20"/>
      <c r="AD185" s="20"/>
      <c r="AE185" s="20"/>
      <c r="AF185" s="20"/>
      <c r="AG185" s="24"/>
      <c r="AH185" s="20"/>
      <c r="AI185" s="20"/>
      <c r="AJ185" s="20"/>
      <c r="AK185" s="20"/>
    </row>
    <row r="186">
      <c r="AC186" s="20"/>
      <c r="AD186" s="20"/>
      <c r="AE186" s="20"/>
      <c r="AF186" s="20"/>
      <c r="AG186" s="24"/>
      <c r="AH186" s="20"/>
      <c r="AI186" s="20"/>
      <c r="AJ186" s="20"/>
      <c r="AK186" s="20"/>
    </row>
    <row r="187">
      <c r="AC187" s="20"/>
      <c r="AD187" s="20"/>
      <c r="AE187" s="20"/>
      <c r="AF187" s="20"/>
      <c r="AG187" s="24"/>
      <c r="AH187" s="20"/>
      <c r="AI187" s="20"/>
      <c r="AJ187" s="20"/>
      <c r="AK187" s="20"/>
    </row>
    <row r="188">
      <c r="AC188" s="20"/>
      <c r="AD188" s="20"/>
      <c r="AE188" s="20"/>
      <c r="AF188" s="20"/>
      <c r="AG188" s="24"/>
      <c r="AH188" s="20"/>
      <c r="AI188" s="20"/>
      <c r="AJ188" s="20"/>
      <c r="AK188" s="20"/>
    </row>
    <row r="189">
      <c r="AC189" s="20"/>
      <c r="AD189" s="20"/>
      <c r="AE189" s="20"/>
      <c r="AF189" s="20"/>
      <c r="AG189" s="24"/>
      <c r="AH189" s="20"/>
      <c r="AI189" s="20"/>
      <c r="AJ189" s="20"/>
      <c r="AK189" s="20"/>
    </row>
    <row r="190">
      <c r="AC190" s="20"/>
      <c r="AD190" s="20"/>
      <c r="AE190" s="20"/>
      <c r="AF190" s="20"/>
      <c r="AG190" s="24"/>
      <c r="AH190" s="20"/>
      <c r="AI190" s="20"/>
      <c r="AJ190" s="20"/>
      <c r="AK190" s="20"/>
    </row>
    <row r="191">
      <c r="AC191" s="20"/>
      <c r="AD191" s="20"/>
      <c r="AE191" s="20"/>
      <c r="AF191" s="20"/>
      <c r="AG191" s="24"/>
      <c r="AH191" s="20"/>
      <c r="AI191" s="20"/>
      <c r="AJ191" s="20"/>
      <c r="AK191" s="20"/>
    </row>
    <row r="192">
      <c r="AC192" s="20"/>
      <c r="AD192" s="20"/>
      <c r="AE192" s="20"/>
      <c r="AF192" s="20"/>
      <c r="AG192" s="24"/>
      <c r="AH192" s="20"/>
      <c r="AI192" s="20"/>
      <c r="AJ192" s="20"/>
      <c r="AK192" s="20"/>
    </row>
    <row r="193">
      <c r="AC193" s="20"/>
      <c r="AD193" s="20"/>
      <c r="AE193" s="20"/>
      <c r="AF193" s="20"/>
      <c r="AG193" s="24"/>
      <c r="AH193" s="20"/>
      <c r="AI193" s="20"/>
      <c r="AJ193" s="20"/>
      <c r="AK193" s="20"/>
    </row>
    <row r="194">
      <c r="AC194" s="20"/>
      <c r="AD194" s="20"/>
      <c r="AE194" s="20"/>
      <c r="AF194" s="20"/>
      <c r="AG194" s="24"/>
      <c r="AH194" s="20"/>
      <c r="AI194" s="20"/>
      <c r="AJ194" s="20"/>
      <c r="AK194" s="20"/>
    </row>
    <row r="195">
      <c r="AC195" s="20"/>
      <c r="AD195" s="20"/>
      <c r="AE195" s="20"/>
      <c r="AF195" s="20"/>
      <c r="AG195" s="24"/>
      <c r="AH195" s="20"/>
      <c r="AI195" s="20"/>
      <c r="AJ195" s="20"/>
      <c r="AK195" s="20"/>
    </row>
    <row r="196">
      <c r="AC196" s="20"/>
      <c r="AD196" s="20"/>
      <c r="AE196" s="20"/>
      <c r="AF196" s="20"/>
      <c r="AG196" s="24"/>
      <c r="AH196" s="20"/>
      <c r="AI196" s="20"/>
      <c r="AJ196" s="20"/>
      <c r="AK196" s="20"/>
    </row>
    <row r="197">
      <c r="AC197" s="20"/>
      <c r="AD197" s="20"/>
      <c r="AE197" s="20"/>
      <c r="AF197" s="20"/>
      <c r="AG197" s="24"/>
      <c r="AH197" s="20"/>
      <c r="AI197" s="20"/>
      <c r="AJ197" s="20"/>
      <c r="AK197" s="20"/>
    </row>
    <row r="198">
      <c r="AC198" s="20"/>
      <c r="AD198" s="20"/>
      <c r="AE198" s="20"/>
      <c r="AF198" s="20"/>
      <c r="AG198" s="24"/>
      <c r="AH198" s="20"/>
      <c r="AI198" s="20"/>
      <c r="AJ198" s="20"/>
      <c r="AK198" s="20"/>
    </row>
    <row r="199">
      <c r="AC199" s="20"/>
      <c r="AD199" s="20"/>
      <c r="AE199" s="20"/>
      <c r="AF199" s="20"/>
      <c r="AG199" s="24"/>
      <c r="AH199" s="20"/>
      <c r="AI199" s="20"/>
      <c r="AJ199" s="20"/>
      <c r="AK199" s="20"/>
    </row>
    <row r="200">
      <c r="AC200" s="20"/>
      <c r="AD200" s="20"/>
      <c r="AE200" s="20"/>
      <c r="AF200" s="20"/>
      <c r="AG200" s="24"/>
      <c r="AH200" s="20"/>
      <c r="AI200" s="20"/>
      <c r="AJ200" s="20"/>
      <c r="AK200" s="20"/>
    </row>
    <row r="201">
      <c r="AC201" s="20"/>
      <c r="AD201" s="20"/>
      <c r="AE201" s="20"/>
      <c r="AF201" s="20"/>
      <c r="AG201" s="24"/>
      <c r="AH201" s="20"/>
      <c r="AI201" s="20"/>
      <c r="AJ201" s="20"/>
      <c r="AK201" s="20"/>
    </row>
    <row r="202">
      <c r="AC202" s="20"/>
      <c r="AD202" s="20"/>
      <c r="AE202" s="20"/>
      <c r="AF202" s="20"/>
      <c r="AG202" s="24"/>
      <c r="AH202" s="20"/>
      <c r="AI202" s="20"/>
      <c r="AJ202" s="20"/>
      <c r="AK202" s="20"/>
    </row>
    <row r="203">
      <c r="AC203" s="20"/>
      <c r="AD203" s="20"/>
      <c r="AE203" s="20"/>
      <c r="AF203" s="20"/>
      <c r="AG203" s="24"/>
      <c r="AH203" s="20"/>
      <c r="AI203" s="20"/>
      <c r="AJ203" s="20"/>
      <c r="AK203" s="20"/>
    </row>
    <row r="204">
      <c r="AC204" s="20"/>
      <c r="AD204" s="20"/>
      <c r="AE204" s="20"/>
      <c r="AF204" s="20"/>
      <c r="AG204" s="24"/>
      <c r="AH204" s="20"/>
      <c r="AI204" s="20"/>
      <c r="AJ204" s="20"/>
      <c r="AK204" s="20"/>
    </row>
    <row r="205">
      <c r="AC205" s="20"/>
      <c r="AD205" s="20"/>
      <c r="AE205" s="20"/>
      <c r="AF205" s="20"/>
      <c r="AG205" s="24"/>
      <c r="AH205" s="20"/>
      <c r="AI205" s="20"/>
      <c r="AJ205" s="20"/>
      <c r="AK205" s="20"/>
    </row>
    <row r="206">
      <c r="AC206" s="20"/>
      <c r="AD206" s="20"/>
      <c r="AE206" s="20"/>
      <c r="AF206" s="20"/>
      <c r="AG206" s="24"/>
      <c r="AH206" s="20"/>
      <c r="AI206" s="20"/>
      <c r="AJ206" s="20"/>
      <c r="AK206" s="20"/>
    </row>
    <row r="207">
      <c r="AC207" s="20"/>
      <c r="AD207" s="20"/>
      <c r="AE207" s="20"/>
      <c r="AF207" s="20"/>
      <c r="AG207" s="24"/>
      <c r="AH207" s="20"/>
      <c r="AI207" s="20"/>
      <c r="AJ207" s="20"/>
      <c r="AK207" s="20"/>
    </row>
    <row r="208">
      <c r="AC208" s="20"/>
      <c r="AD208" s="20"/>
      <c r="AE208" s="20"/>
      <c r="AF208" s="20"/>
      <c r="AG208" s="24"/>
      <c r="AH208" s="20"/>
      <c r="AI208" s="20"/>
      <c r="AJ208" s="20"/>
      <c r="AK208" s="20"/>
    </row>
    <row r="209">
      <c r="AC209" s="20"/>
      <c r="AD209" s="20"/>
      <c r="AE209" s="20"/>
      <c r="AF209" s="20"/>
      <c r="AG209" s="24"/>
      <c r="AH209" s="20"/>
      <c r="AI209" s="20"/>
      <c r="AJ209" s="20"/>
      <c r="AK209" s="20"/>
    </row>
    <row r="210">
      <c r="AC210" s="20"/>
      <c r="AD210" s="20"/>
      <c r="AE210" s="20"/>
      <c r="AF210" s="20"/>
      <c r="AG210" s="24"/>
      <c r="AH210" s="20"/>
      <c r="AI210" s="20"/>
      <c r="AJ210" s="20"/>
      <c r="AK210" s="20"/>
    </row>
    <row r="211">
      <c r="AC211" s="20"/>
      <c r="AD211" s="20"/>
      <c r="AE211" s="20"/>
      <c r="AF211" s="20"/>
      <c r="AG211" s="24"/>
      <c r="AH211" s="20"/>
      <c r="AI211" s="20"/>
      <c r="AJ211" s="20"/>
      <c r="AK211" s="20"/>
    </row>
    <row r="212">
      <c r="AC212" s="20"/>
      <c r="AD212" s="20"/>
      <c r="AE212" s="20"/>
      <c r="AF212" s="20"/>
      <c r="AG212" s="24"/>
      <c r="AH212" s="20"/>
      <c r="AI212" s="20"/>
      <c r="AJ212" s="20"/>
      <c r="AK212" s="20"/>
    </row>
    <row r="213">
      <c r="AC213" s="20"/>
      <c r="AD213" s="20"/>
      <c r="AE213" s="20"/>
      <c r="AF213" s="20"/>
      <c r="AG213" s="24"/>
      <c r="AH213" s="20"/>
      <c r="AI213" s="20"/>
      <c r="AJ213" s="20"/>
      <c r="AK213" s="20"/>
    </row>
    <row r="214">
      <c r="AC214" s="20"/>
      <c r="AD214" s="20"/>
      <c r="AE214" s="20"/>
      <c r="AF214" s="20"/>
      <c r="AG214" s="24"/>
      <c r="AH214" s="20"/>
      <c r="AI214" s="20"/>
      <c r="AJ214" s="20"/>
      <c r="AK214" s="20"/>
    </row>
    <row r="215">
      <c r="AC215" s="20"/>
      <c r="AD215" s="20"/>
      <c r="AE215" s="20"/>
      <c r="AF215" s="20"/>
      <c r="AG215" s="24"/>
      <c r="AH215" s="20"/>
      <c r="AI215" s="20"/>
      <c r="AJ215" s="20"/>
      <c r="AK215" s="20"/>
    </row>
    <row r="216">
      <c r="AC216" s="20"/>
      <c r="AD216" s="20"/>
      <c r="AE216" s="20"/>
      <c r="AF216" s="20"/>
      <c r="AG216" s="24"/>
      <c r="AH216" s="20"/>
      <c r="AI216" s="20"/>
      <c r="AJ216" s="20"/>
      <c r="AK216" s="20"/>
    </row>
    <row r="217">
      <c r="AC217" s="20"/>
      <c r="AD217" s="20"/>
      <c r="AE217" s="20"/>
      <c r="AF217" s="20"/>
      <c r="AG217" s="24"/>
      <c r="AH217" s="20"/>
      <c r="AI217" s="20"/>
      <c r="AJ217" s="20"/>
      <c r="AK217" s="20"/>
    </row>
    <row r="218">
      <c r="AC218" s="20"/>
      <c r="AD218" s="20"/>
      <c r="AE218" s="20"/>
      <c r="AF218" s="20"/>
      <c r="AG218" s="24"/>
      <c r="AH218" s="20"/>
      <c r="AI218" s="20"/>
      <c r="AJ218" s="20"/>
      <c r="AK218" s="20"/>
    </row>
    <row r="219">
      <c r="AC219" s="20"/>
      <c r="AD219" s="20"/>
      <c r="AE219" s="20"/>
      <c r="AF219" s="20"/>
      <c r="AG219" s="24"/>
      <c r="AH219" s="20"/>
      <c r="AI219" s="20"/>
      <c r="AJ219" s="20"/>
      <c r="AK219" s="20"/>
    </row>
    <row r="220">
      <c r="AC220" s="20"/>
      <c r="AD220" s="20"/>
      <c r="AE220" s="20"/>
      <c r="AF220" s="20"/>
      <c r="AG220" s="24"/>
      <c r="AH220" s="20"/>
      <c r="AI220" s="20"/>
      <c r="AJ220" s="20"/>
      <c r="AK220" s="20"/>
    </row>
    <row r="221">
      <c r="AC221" s="20"/>
      <c r="AD221" s="20"/>
      <c r="AE221" s="20"/>
      <c r="AF221" s="20"/>
      <c r="AG221" s="24"/>
      <c r="AH221" s="20"/>
      <c r="AI221" s="20"/>
      <c r="AJ221" s="20"/>
      <c r="AK221" s="20"/>
    </row>
    <row r="222">
      <c r="AC222" s="20"/>
      <c r="AD222" s="20"/>
      <c r="AE222" s="20"/>
      <c r="AF222" s="20"/>
      <c r="AG222" s="24"/>
      <c r="AH222" s="20"/>
      <c r="AI222" s="20"/>
      <c r="AJ222" s="20"/>
      <c r="AK222" s="20"/>
    </row>
    <row r="223">
      <c r="AC223" s="20"/>
      <c r="AD223" s="20"/>
      <c r="AE223" s="20"/>
      <c r="AF223" s="20"/>
      <c r="AG223" s="24"/>
      <c r="AH223" s="20"/>
      <c r="AI223" s="20"/>
      <c r="AJ223" s="20"/>
      <c r="AK223" s="20"/>
    </row>
    <row r="224">
      <c r="AC224" s="20"/>
      <c r="AD224" s="20"/>
      <c r="AE224" s="20"/>
      <c r="AF224" s="20"/>
      <c r="AG224" s="24"/>
      <c r="AH224" s="20"/>
      <c r="AI224" s="20"/>
      <c r="AJ224" s="20"/>
      <c r="AK224" s="20"/>
    </row>
    <row r="225">
      <c r="AC225" s="20"/>
      <c r="AD225" s="20"/>
      <c r="AE225" s="20"/>
      <c r="AF225" s="20"/>
      <c r="AG225" s="24"/>
      <c r="AH225" s="20"/>
      <c r="AI225" s="20"/>
      <c r="AJ225" s="20"/>
      <c r="AK225" s="20"/>
    </row>
    <row r="226">
      <c r="AC226" s="20"/>
      <c r="AD226" s="20"/>
      <c r="AE226" s="20"/>
      <c r="AF226" s="20"/>
      <c r="AG226" s="24"/>
      <c r="AH226" s="20"/>
      <c r="AI226" s="20"/>
      <c r="AJ226" s="20"/>
      <c r="AK226" s="20"/>
    </row>
    <row r="227">
      <c r="AC227" s="20"/>
      <c r="AD227" s="20"/>
      <c r="AE227" s="20"/>
      <c r="AF227" s="20"/>
      <c r="AG227" s="24"/>
      <c r="AH227" s="20"/>
      <c r="AI227" s="20"/>
      <c r="AJ227" s="20"/>
      <c r="AK227" s="20"/>
    </row>
    <row r="228">
      <c r="AC228" s="20"/>
      <c r="AD228" s="20"/>
      <c r="AE228" s="20"/>
      <c r="AF228" s="20"/>
      <c r="AG228" s="24"/>
      <c r="AH228" s="20"/>
      <c r="AI228" s="20"/>
      <c r="AJ228" s="20"/>
      <c r="AK228" s="20"/>
    </row>
    <row r="229">
      <c r="AC229" s="20"/>
      <c r="AD229" s="20"/>
      <c r="AE229" s="20"/>
      <c r="AF229" s="20"/>
      <c r="AG229" s="24"/>
      <c r="AH229" s="20"/>
      <c r="AI229" s="20"/>
      <c r="AJ229" s="20"/>
      <c r="AK229" s="20"/>
    </row>
    <row r="230">
      <c r="AC230" s="20"/>
      <c r="AD230" s="20"/>
      <c r="AE230" s="20"/>
      <c r="AF230" s="20"/>
      <c r="AG230" s="24"/>
      <c r="AH230" s="20"/>
      <c r="AI230" s="20"/>
      <c r="AJ230" s="20"/>
      <c r="AK230" s="20"/>
    </row>
    <row r="231">
      <c r="AC231" s="20"/>
      <c r="AD231" s="20"/>
      <c r="AE231" s="20"/>
      <c r="AF231" s="20"/>
      <c r="AG231" s="24"/>
      <c r="AH231" s="20"/>
      <c r="AI231" s="20"/>
      <c r="AJ231" s="20"/>
      <c r="AK231" s="20"/>
    </row>
    <row r="232">
      <c r="AC232" s="20"/>
      <c r="AD232" s="20"/>
      <c r="AE232" s="20"/>
      <c r="AF232" s="20"/>
      <c r="AG232" s="24"/>
      <c r="AH232" s="20"/>
      <c r="AI232" s="20"/>
      <c r="AJ232" s="20"/>
      <c r="AK232" s="20"/>
    </row>
    <row r="233">
      <c r="AC233" s="20"/>
      <c r="AD233" s="20"/>
      <c r="AE233" s="20"/>
      <c r="AF233" s="20"/>
      <c r="AG233" s="24"/>
      <c r="AH233" s="20"/>
      <c r="AI233" s="20"/>
      <c r="AJ233" s="20"/>
      <c r="AK233" s="20"/>
    </row>
    <row r="234">
      <c r="AC234" s="20"/>
      <c r="AD234" s="20"/>
      <c r="AE234" s="20"/>
      <c r="AF234" s="20"/>
      <c r="AG234" s="24"/>
      <c r="AH234" s="20"/>
      <c r="AI234" s="20"/>
      <c r="AJ234" s="20"/>
      <c r="AK234" s="20"/>
    </row>
    <row r="235">
      <c r="AC235" s="20"/>
      <c r="AD235" s="20"/>
      <c r="AE235" s="20"/>
      <c r="AF235" s="20"/>
      <c r="AG235" s="24"/>
      <c r="AH235" s="20"/>
      <c r="AI235" s="20"/>
      <c r="AJ235" s="20"/>
      <c r="AK235" s="20"/>
    </row>
    <row r="236">
      <c r="AC236" s="20"/>
      <c r="AD236" s="20"/>
      <c r="AE236" s="20"/>
      <c r="AF236" s="20"/>
      <c r="AG236" s="24"/>
      <c r="AH236" s="20"/>
      <c r="AI236" s="20"/>
      <c r="AJ236" s="20"/>
      <c r="AK236" s="20"/>
    </row>
    <row r="237">
      <c r="AC237" s="20"/>
      <c r="AD237" s="20"/>
      <c r="AE237" s="20"/>
      <c r="AF237" s="20"/>
      <c r="AG237" s="24"/>
      <c r="AH237" s="20"/>
      <c r="AI237" s="20"/>
      <c r="AJ237" s="20"/>
      <c r="AK237" s="20"/>
    </row>
    <row r="238">
      <c r="AC238" s="20"/>
      <c r="AD238" s="20"/>
      <c r="AE238" s="20"/>
      <c r="AF238" s="20"/>
      <c r="AG238" s="24"/>
      <c r="AH238" s="20"/>
      <c r="AI238" s="20"/>
      <c r="AJ238" s="20"/>
      <c r="AK238" s="20"/>
    </row>
    <row r="239">
      <c r="AC239" s="20"/>
      <c r="AD239" s="20"/>
      <c r="AE239" s="20"/>
      <c r="AF239" s="20"/>
      <c r="AG239" s="24"/>
      <c r="AH239" s="20"/>
      <c r="AI239" s="20"/>
      <c r="AJ239" s="20"/>
      <c r="AK239" s="20"/>
    </row>
    <row r="240">
      <c r="AC240" s="20"/>
      <c r="AD240" s="20"/>
      <c r="AE240" s="20"/>
      <c r="AF240" s="20"/>
      <c r="AG240" s="24"/>
      <c r="AH240" s="20"/>
      <c r="AI240" s="20"/>
      <c r="AJ240" s="20"/>
      <c r="AK240" s="20"/>
    </row>
    <row r="241">
      <c r="AC241" s="20"/>
      <c r="AD241" s="20"/>
      <c r="AE241" s="20"/>
      <c r="AF241" s="20"/>
      <c r="AG241" s="24"/>
      <c r="AH241" s="20"/>
      <c r="AI241" s="20"/>
      <c r="AJ241" s="20"/>
      <c r="AK241" s="20"/>
    </row>
    <row r="242">
      <c r="AC242" s="20"/>
      <c r="AD242" s="20"/>
      <c r="AE242" s="20"/>
      <c r="AF242" s="20"/>
      <c r="AG242" s="24"/>
      <c r="AH242" s="20"/>
      <c r="AI242" s="20"/>
      <c r="AJ242" s="20"/>
      <c r="AK242" s="20"/>
    </row>
    <row r="243">
      <c r="AC243" s="20"/>
      <c r="AD243" s="20"/>
      <c r="AE243" s="20"/>
      <c r="AF243" s="20"/>
      <c r="AG243" s="24"/>
      <c r="AH243" s="20"/>
      <c r="AI243" s="20"/>
      <c r="AJ243" s="20"/>
      <c r="AK243" s="20"/>
    </row>
    <row r="244">
      <c r="AC244" s="20"/>
      <c r="AD244" s="20"/>
      <c r="AE244" s="20"/>
      <c r="AF244" s="20"/>
      <c r="AG244" s="24"/>
      <c r="AH244" s="20"/>
      <c r="AI244" s="20"/>
      <c r="AJ244" s="20"/>
      <c r="AK244" s="20"/>
    </row>
    <row r="245">
      <c r="AC245" s="20"/>
      <c r="AD245" s="20"/>
      <c r="AE245" s="20"/>
      <c r="AF245" s="20"/>
      <c r="AG245" s="24"/>
      <c r="AH245" s="20"/>
      <c r="AI245" s="20"/>
      <c r="AJ245" s="20"/>
      <c r="AK245" s="20"/>
    </row>
    <row r="246">
      <c r="AC246" s="20"/>
      <c r="AD246" s="20"/>
      <c r="AE246" s="20"/>
      <c r="AF246" s="20"/>
      <c r="AG246" s="24"/>
      <c r="AH246" s="20"/>
      <c r="AI246" s="20"/>
      <c r="AJ246" s="20"/>
      <c r="AK246" s="20"/>
    </row>
    <row r="247">
      <c r="AC247" s="20"/>
      <c r="AD247" s="20"/>
      <c r="AE247" s="20"/>
      <c r="AF247" s="20"/>
      <c r="AG247" s="24"/>
      <c r="AH247" s="20"/>
      <c r="AI247" s="20"/>
      <c r="AJ247" s="20"/>
      <c r="AK247" s="20"/>
    </row>
    <row r="248">
      <c r="AC248" s="20"/>
      <c r="AD248" s="20"/>
      <c r="AE248" s="20"/>
      <c r="AF248" s="20"/>
      <c r="AG248" s="24"/>
      <c r="AH248" s="20"/>
      <c r="AI248" s="20"/>
      <c r="AJ248" s="20"/>
      <c r="AK248" s="20"/>
    </row>
    <row r="249">
      <c r="AC249" s="20"/>
      <c r="AD249" s="20"/>
      <c r="AE249" s="20"/>
      <c r="AF249" s="20"/>
      <c r="AG249" s="24"/>
      <c r="AH249" s="20"/>
      <c r="AI249" s="20"/>
      <c r="AJ249" s="20"/>
      <c r="AK249" s="20"/>
    </row>
    <row r="250">
      <c r="AC250" s="20"/>
      <c r="AD250" s="20"/>
      <c r="AE250" s="20"/>
      <c r="AF250" s="20"/>
      <c r="AG250" s="24"/>
      <c r="AH250" s="20"/>
      <c r="AI250" s="20"/>
      <c r="AJ250" s="20"/>
      <c r="AK250" s="20"/>
    </row>
    <row r="251">
      <c r="AC251" s="20"/>
      <c r="AD251" s="20"/>
      <c r="AE251" s="20"/>
      <c r="AF251" s="20"/>
      <c r="AG251" s="24"/>
      <c r="AH251" s="20"/>
      <c r="AI251" s="20"/>
      <c r="AJ251" s="20"/>
      <c r="AK251" s="20"/>
    </row>
    <row r="252">
      <c r="AC252" s="20"/>
      <c r="AD252" s="20"/>
      <c r="AE252" s="20"/>
      <c r="AF252" s="20"/>
      <c r="AG252" s="24"/>
      <c r="AH252" s="20"/>
      <c r="AI252" s="20"/>
      <c r="AJ252" s="20"/>
      <c r="AK252" s="20"/>
    </row>
    <row r="253">
      <c r="AC253" s="20"/>
      <c r="AD253" s="20"/>
      <c r="AE253" s="20"/>
      <c r="AF253" s="20"/>
      <c r="AG253" s="24"/>
      <c r="AH253" s="20"/>
      <c r="AI253" s="20"/>
      <c r="AJ253" s="20"/>
      <c r="AK253" s="20"/>
    </row>
    <row r="254">
      <c r="AC254" s="20"/>
      <c r="AD254" s="20"/>
      <c r="AE254" s="20"/>
      <c r="AF254" s="20"/>
      <c r="AG254" s="24"/>
      <c r="AH254" s="20"/>
      <c r="AI254" s="20"/>
      <c r="AJ254" s="20"/>
      <c r="AK254" s="20"/>
    </row>
    <row r="255">
      <c r="AC255" s="20"/>
      <c r="AD255" s="20"/>
      <c r="AE255" s="20"/>
      <c r="AF255" s="20"/>
      <c r="AG255" s="24"/>
      <c r="AH255" s="20"/>
      <c r="AI255" s="20"/>
      <c r="AJ255" s="20"/>
      <c r="AK255" s="20"/>
    </row>
    <row r="256">
      <c r="AC256" s="20"/>
      <c r="AD256" s="20"/>
      <c r="AE256" s="20"/>
      <c r="AF256" s="20"/>
      <c r="AG256" s="24"/>
      <c r="AH256" s="20"/>
      <c r="AI256" s="20"/>
      <c r="AJ256" s="20"/>
      <c r="AK256" s="20"/>
    </row>
    <row r="257">
      <c r="AC257" s="20"/>
      <c r="AD257" s="20"/>
      <c r="AE257" s="20"/>
      <c r="AF257" s="20"/>
      <c r="AG257" s="24"/>
      <c r="AH257" s="20"/>
      <c r="AI257" s="20"/>
      <c r="AJ257" s="20"/>
      <c r="AK257" s="20"/>
    </row>
    <row r="258">
      <c r="AC258" s="20"/>
      <c r="AD258" s="20"/>
      <c r="AE258" s="20"/>
      <c r="AF258" s="20"/>
      <c r="AG258" s="24"/>
      <c r="AH258" s="20"/>
      <c r="AI258" s="20"/>
      <c r="AJ258" s="20"/>
      <c r="AK258" s="20"/>
    </row>
    <row r="259">
      <c r="AC259" s="20"/>
      <c r="AD259" s="20"/>
      <c r="AE259" s="20"/>
      <c r="AF259" s="20"/>
      <c r="AG259" s="24"/>
      <c r="AH259" s="20"/>
      <c r="AI259" s="20"/>
      <c r="AJ259" s="20"/>
      <c r="AK259" s="20"/>
    </row>
    <row r="260">
      <c r="AC260" s="20"/>
      <c r="AD260" s="20"/>
      <c r="AE260" s="20"/>
      <c r="AF260" s="20"/>
      <c r="AG260" s="24"/>
      <c r="AH260" s="20"/>
      <c r="AI260" s="20"/>
      <c r="AJ260" s="20"/>
      <c r="AK260" s="20"/>
    </row>
    <row r="261">
      <c r="AC261" s="20"/>
      <c r="AD261" s="20"/>
      <c r="AE261" s="20"/>
      <c r="AF261" s="20"/>
      <c r="AG261" s="24"/>
      <c r="AH261" s="20"/>
      <c r="AI261" s="20"/>
      <c r="AJ261" s="20"/>
      <c r="AK261" s="20"/>
    </row>
    <row r="262">
      <c r="AC262" s="20"/>
      <c r="AD262" s="20"/>
      <c r="AE262" s="20"/>
      <c r="AF262" s="20"/>
      <c r="AG262" s="24"/>
      <c r="AH262" s="20"/>
      <c r="AI262" s="20"/>
      <c r="AJ262" s="20"/>
      <c r="AK262" s="20"/>
    </row>
    <row r="263">
      <c r="AC263" s="20"/>
      <c r="AD263" s="20"/>
      <c r="AE263" s="20"/>
      <c r="AF263" s="20"/>
      <c r="AG263" s="24"/>
      <c r="AH263" s="20"/>
      <c r="AI263" s="20"/>
      <c r="AJ263" s="20"/>
      <c r="AK263" s="20"/>
    </row>
    <row r="264">
      <c r="AC264" s="20"/>
      <c r="AD264" s="20"/>
      <c r="AE264" s="20"/>
      <c r="AF264" s="20"/>
      <c r="AG264" s="24"/>
      <c r="AH264" s="20"/>
      <c r="AI264" s="20"/>
      <c r="AJ264" s="20"/>
      <c r="AK264" s="20"/>
    </row>
    <row r="265">
      <c r="AC265" s="20"/>
      <c r="AD265" s="20"/>
      <c r="AE265" s="20"/>
      <c r="AF265" s="20"/>
      <c r="AG265" s="24"/>
      <c r="AH265" s="20"/>
      <c r="AI265" s="20"/>
      <c r="AJ265" s="20"/>
      <c r="AK265" s="20"/>
    </row>
    <row r="266">
      <c r="AC266" s="20"/>
      <c r="AD266" s="20"/>
      <c r="AE266" s="20"/>
      <c r="AF266" s="20"/>
      <c r="AG266" s="24"/>
      <c r="AH266" s="20"/>
      <c r="AI266" s="20"/>
      <c r="AJ266" s="20"/>
      <c r="AK266" s="20"/>
    </row>
    <row r="267">
      <c r="AC267" s="20"/>
      <c r="AD267" s="20"/>
      <c r="AE267" s="20"/>
      <c r="AF267" s="20"/>
      <c r="AG267" s="24"/>
      <c r="AH267" s="20"/>
      <c r="AI267" s="20"/>
      <c r="AJ267" s="20"/>
      <c r="AK267" s="20"/>
    </row>
    <row r="268">
      <c r="AC268" s="20"/>
      <c r="AD268" s="20"/>
      <c r="AE268" s="20"/>
      <c r="AF268" s="20"/>
      <c r="AG268" s="24"/>
      <c r="AH268" s="20"/>
      <c r="AI268" s="20"/>
      <c r="AJ268" s="20"/>
      <c r="AK268" s="20"/>
    </row>
    <row r="269">
      <c r="AC269" s="20"/>
      <c r="AD269" s="20"/>
      <c r="AE269" s="20"/>
      <c r="AF269" s="20"/>
      <c r="AG269" s="24"/>
      <c r="AH269" s="20"/>
      <c r="AI269" s="20"/>
      <c r="AJ269" s="20"/>
      <c r="AK269" s="20"/>
    </row>
    <row r="270">
      <c r="AC270" s="20"/>
      <c r="AD270" s="20"/>
      <c r="AE270" s="20"/>
      <c r="AF270" s="20"/>
      <c r="AG270" s="24"/>
      <c r="AH270" s="20"/>
      <c r="AI270" s="20"/>
      <c r="AJ270" s="20"/>
      <c r="AK270" s="20"/>
    </row>
    <row r="271">
      <c r="AC271" s="20"/>
      <c r="AD271" s="20"/>
      <c r="AE271" s="20"/>
      <c r="AF271" s="20"/>
      <c r="AG271" s="24"/>
      <c r="AH271" s="20"/>
      <c r="AI271" s="20"/>
      <c r="AJ271" s="20"/>
      <c r="AK271" s="20"/>
    </row>
    <row r="272">
      <c r="AC272" s="20"/>
      <c r="AD272" s="20"/>
      <c r="AE272" s="20"/>
      <c r="AF272" s="20"/>
      <c r="AG272" s="24"/>
      <c r="AH272" s="20"/>
      <c r="AI272" s="20"/>
      <c r="AJ272" s="20"/>
      <c r="AK272" s="20"/>
    </row>
    <row r="273">
      <c r="AC273" s="20"/>
      <c r="AD273" s="20"/>
      <c r="AE273" s="20"/>
      <c r="AF273" s="20"/>
      <c r="AG273" s="24"/>
      <c r="AH273" s="20"/>
      <c r="AI273" s="20"/>
      <c r="AJ273" s="20"/>
      <c r="AK273" s="20"/>
    </row>
    <row r="274">
      <c r="AC274" s="20"/>
      <c r="AD274" s="20"/>
      <c r="AE274" s="20"/>
      <c r="AF274" s="20"/>
      <c r="AG274" s="24"/>
      <c r="AH274" s="20"/>
      <c r="AI274" s="20"/>
      <c r="AJ274" s="20"/>
      <c r="AK274" s="20"/>
    </row>
    <row r="275">
      <c r="AC275" s="20"/>
      <c r="AD275" s="20"/>
      <c r="AE275" s="20"/>
      <c r="AF275" s="20"/>
      <c r="AG275" s="24"/>
      <c r="AH275" s="20"/>
      <c r="AI275" s="20"/>
      <c r="AJ275" s="20"/>
      <c r="AK275" s="20"/>
    </row>
    <row r="276">
      <c r="AC276" s="20"/>
      <c r="AD276" s="20"/>
      <c r="AE276" s="20"/>
      <c r="AF276" s="20"/>
      <c r="AG276" s="24"/>
      <c r="AH276" s="20"/>
      <c r="AI276" s="20"/>
      <c r="AJ276" s="20"/>
      <c r="AK276" s="20"/>
    </row>
    <row r="277">
      <c r="AC277" s="20"/>
      <c r="AD277" s="20"/>
      <c r="AE277" s="20"/>
      <c r="AF277" s="20"/>
      <c r="AG277" s="24"/>
      <c r="AH277" s="20"/>
      <c r="AI277" s="20"/>
      <c r="AJ277" s="20"/>
      <c r="AK277" s="20"/>
    </row>
    <row r="278">
      <c r="AC278" s="20"/>
      <c r="AD278" s="20"/>
      <c r="AE278" s="20"/>
      <c r="AF278" s="20"/>
      <c r="AG278" s="24"/>
      <c r="AH278" s="20"/>
      <c r="AI278" s="20"/>
      <c r="AJ278" s="20"/>
      <c r="AK278" s="20"/>
    </row>
    <row r="279">
      <c r="AC279" s="20"/>
      <c r="AD279" s="20"/>
      <c r="AE279" s="20"/>
      <c r="AF279" s="20"/>
      <c r="AG279" s="24"/>
      <c r="AH279" s="20"/>
      <c r="AI279" s="20"/>
      <c r="AJ279" s="20"/>
      <c r="AK279" s="20"/>
    </row>
    <row r="280">
      <c r="AC280" s="20"/>
      <c r="AD280" s="20"/>
      <c r="AE280" s="20"/>
      <c r="AF280" s="20"/>
      <c r="AG280" s="24"/>
      <c r="AH280" s="20"/>
      <c r="AI280" s="20"/>
      <c r="AJ280" s="20"/>
      <c r="AK280" s="20"/>
    </row>
    <row r="281">
      <c r="AC281" s="20"/>
      <c r="AD281" s="20"/>
      <c r="AE281" s="20"/>
      <c r="AF281" s="20"/>
      <c r="AG281" s="24"/>
      <c r="AH281" s="20"/>
      <c r="AI281" s="20"/>
      <c r="AJ281" s="20"/>
      <c r="AK281" s="20"/>
    </row>
    <row r="282">
      <c r="AC282" s="20"/>
      <c r="AD282" s="20"/>
      <c r="AE282" s="20"/>
      <c r="AF282" s="20"/>
      <c r="AG282" s="24"/>
      <c r="AH282" s="20"/>
      <c r="AI282" s="20"/>
      <c r="AJ282" s="20"/>
      <c r="AK282" s="20"/>
    </row>
    <row r="283">
      <c r="AC283" s="20"/>
      <c r="AD283" s="20"/>
      <c r="AE283" s="20"/>
      <c r="AF283" s="20"/>
      <c r="AG283" s="24"/>
      <c r="AH283" s="20"/>
      <c r="AI283" s="20"/>
      <c r="AJ283" s="20"/>
      <c r="AK283" s="20"/>
    </row>
    <row r="284">
      <c r="AC284" s="20"/>
      <c r="AD284" s="20"/>
      <c r="AE284" s="20"/>
      <c r="AF284" s="20"/>
      <c r="AG284" s="24"/>
      <c r="AH284" s="20"/>
      <c r="AI284" s="20"/>
      <c r="AJ284" s="20"/>
      <c r="AK284" s="20"/>
    </row>
    <row r="285">
      <c r="AC285" s="20"/>
      <c r="AD285" s="20"/>
      <c r="AE285" s="20"/>
      <c r="AF285" s="20"/>
      <c r="AG285" s="24"/>
      <c r="AH285" s="20"/>
      <c r="AI285" s="20"/>
      <c r="AJ285" s="20"/>
      <c r="AK285" s="20"/>
    </row>
    <row r="286">
      <c r="AC286" s="20"/>
      <c r="AD286" s="20"/>
      <c r="AE286" s="20"/>
      <c r="AF286" s="20"/>
      <c r="AG286" s="24"/>
      <c r="AH286" s="20"/>
      <c r="AI286" s="20"/>
      <c r="AJ286" s="20"/>
      <c r="AK286" s="20"/>
    </row>
    <row r="287">
      <c r="AC287" s="20"/>
      <c r="AD287" s="20"/>
      <c r="AE287" s="20"/>
      <c r="AF287" s="20"/>
      <c r="AG287" s="24"/>
      <c r="AH287" s="20"/>
      <c r="AI287" s="20"/>
      <c r="AJ287" s="20"/>
      <c r="AK287" s="20"/>
    </row>
    <row r="288">
      <c r="AC288" s="20"/>
      <c r="AD288" s="20"/>
      <c r="AE288" s="20"/>
      <c r="AF288" s="20"/>
      <c r="AG288" s="24"/>
      <c r="AH288" s="20"/>
      <c r="AI288" s="20"/>
      <c r="AJ288" s="20"/>
      <c r="AK288" s="20"/>
    </row>
    <row r="289">
      <c r="AC289" s="20"/>
      <c r="AD289" s="20"/>
      <c r="AE289" s="20"/>
      <c r="AF289" s="20"/>
      <c r="AG289" s="24"/>
      <c r="AH289" s="20"/>
      <c r="AI289" s="20"/>
      <c r="AJ289" s="20"/>
      <c r="AK289" s="20"/>
    </row>
    <row r="290">
      <c r="AC290" s="20"/>
      <c r="AD290" s="20"/>
      <c r="AE290" s="20"/>
      <c r="AF290" s="20"/>
      <c r="AG290" s="24"/>
      <c r="AH290" s="20"/>
      <c r="AI290" s="20"/>
      <c r="AJ290" s="20"/>
      <c r="AK290" s="20"/>
    </row>
    <row r="291">
      <c r="AC291" s="20"/>
      <c r="AD291" s="20"/>
      <c r="AE291" s="20"/>
      <c r="AF291" s="20"/>
      <c r="AG291" s="24"/>
      <c r="AH291" s="20"/>
      <c r="AI291" s="20"/>
      <c r="AJ291" s="20"/>
      <c r="AK291" s="20"/>
    </row>
    <row r="292">
      <c r="AC292" s="20"/>
      <c r="AD292" s="20"/>
      <c r="AE292" s="20"/>
      <c r="AF292" s="20"/>
      <c r="AG292" s="24"/>
      <c r="AH292" s="20"/>
      <c r="AI292" s="20"/>
      <c r="AJ292" s="20"/>
      <c r="AK292" s="20"/>
    </row>
    <row r="293">
      <c r="AC293" s="20"/>
      <c r="AD293" s="20"/>
      <c r="AE293" s="20"/>
      <c r="AF293" s="20"/>
      <c r="AG293" s="24"/>
      <c r="AH293" s="20"/>
      <c r="AI293" s="20"/>
      <c r="AJ293" s="20"/>
      <c r="AK293" s="20"/>
    </row>
    <row r="294">
      <c r="AC294" s="20"/>
      <c r="AD294" s="20"/>
      <c r="AE294" s="20"/>
      <c r="AF294" s="20"/>
      <c r="AG294" s="24"/>
      <c r="AH294" s="20"/>
      <c r="AI294" s="20"/>
      <c r="AJ294" s="20"/>
      <c r="AK294" s="20"/>
    </row>
    <row r="295">
      <c r="AC295" s="20"/>
      <c r="AD295" s="20"/>
      <c r="AE295" s="20"/>
      <c r="AF295" s="20"/>
      <c r="AG295" s="24"/>
      <c r="AH295" s="20"/>
      <c r="AI295" s="20"/>
      <c r="AJ295" s="20"/>
      <c r="AK295" s="20"/>
    </row>
    <row r="296">
      <c r="AC296" s="20"/>
      <c r="AD296" s="20"/>
      <c r="AE296" s="20"/>
      <c r="AF296" s="20"/>
      <c r="AG296" s="24"/>
      <c r="AH296" s="20"/>
      <c r="AI296" s="20"/>
      <c r="AJ296" s="20"/>
      <c r="AK296" s="20"/>
    </row>
    <row r="297">
      <c r="AC297" s="20"/>
      <c r="AD297" s="20"/>
      <c r="AE297" s="20"/>
      <c r="AF297" s="20"/>
      <c r="AG297" s="24"/>
      <c r="AH297" s="20"/>
      <c r="AI297" s="20"/>
      <c r="AJ297" s="20"/>
      <c r="AK297" s="20"/>
    </row>
    <row r="298">
      <c r="AC298" s="20"/>
      <c r="AD298" s="20"/>
      <c r="AE298" s="20"/>
      <c r="AF298" s="20"/>
      <c r="AG298" s="24"/>
      <c r="AH298" s="20"/>
      <c r="AI298" s="20"/>
      <c r="AJ298" s="20"/>
      <c r="AK298" s="20"/>
    </row>
    <row r="299">
      <c r="AC299" s="20"/>
      <c r="AD299" s="20"/>
      <c r="AE299" s="20"/>
      <c r="AF299" s="20"/>
      <c r="AG299" s="24"/>
      <c r="AH299" s="20"/>
      <c r="AI299" s="20"/>
      <c r="AJ299" s="20"/>
      <c r="AK299" s="20"/>
    </row>
    <row r="300">
      <c r="AC300" s="20"/>
      <c r="AD300" s="20"/>
      <c r="AE300" s="20"/>
      <c r="AF300" s="20"/>
      <c r="AG300" s="24"/>
      <c r="AH300" s="20"/>
      <c r="AI300" s="20"/>
      <c r="AJ300" s="20"/>
      <c r="AK300" s="20"/>
    </row>
    <row r="301">
      <c r="AC301" s="20"/>
      <c r="AD301" s="20"/>
      <c r="AE301" s="20"/>
      <c r="AF301" s="20"/>
      <c r="AG301" s="24"/>
      <c r="AH301" s="20"/>
      <c r="AI301" s="20"/>
      <c r="AJ301" s="20"/>
      <c r="AK301" s="20"/>
    </row>
    <row r="302">
      <c r="AC302" s="20"/>
      <c r="AD302" s="20"/>
      <c r="AE302" s="20"/>
      <c r="AF302" s="20"/>
      <c r="AG302" s="24"/>
      <c r="AH302" s="20"/>
      <c r="AI302" s="20"/>
      <c r="AJ302" s="20"/>
      <c r="AK302" s="20"/>
    </row>
    <row r="303">
      <c r="AC303" s="20"/>
      <c r="AD303" s="20"/>
      <c r="AE303" s="20"/>
      <c r="AF303" s="20"/>
      <c r="AG303" s="24"/>
      <c r="AH303" s="20"/>
      <c r="AI303" s="20"/>
      <c r="AJ303" s="20"/>
      <c r="AK303" s="20"/>
    </row>
    <row r="304">
      <c r="AC304" s="20"/>
      <c r="AD304" s="20"/>
      <c r="AE304" s="20"/>
      <c r="AF304" s="20"/>
      <c r="AG304" s="24"/>
      <c r="AH304" s="20"/>
      <c r="AI304" s="20"/>
      <c r="AJ304" s="20"/>
      <c r="AK304" s="20"/>
    </row>
    <row r="305">
      <c r="AC305" s="20"/>
      <c r="AD305" s="20"/>
      <c r="AE305" s="20"/>
      <c r="AF305" s="20"/>
      <c r="AG305" s="24"/>
      <c r="AH305" s="20"/>
      <c r="AI305" s="20"/>
      <c r="AJ305" s="20"/>
      <c r="AK305" s="20"/>
    </row>
    <row r="306">
      <c r="AC306" s="20"/>
      <c r="AD306" s="20"/>
      <c r="AE306" s="20"/>
      <c r="AF306" s="20"/>
      <c r="AG306" s="24"/>
      <c r="AH306" s="20"/>
      <c r="AI306" s="20"/>
      <c r="AJ306" s="20"/>
      <c r="AK306" s="20"/>
    </row>
    <row r="307">
      <c r="AC307" s="20"/>
      <c r="AD307" s="20"/>
      <c r="AE307" s="20"/>
      <c r="AF307" s="20"/>
      <c r="AG307" s="24"/>
      <c r="AH307" s="20"/>
      <c r="AI307" s="20"/>
      <c r="AJ307" s="20"/>
      <c r="AK307" s="20"/>
    </row>
    <row r="308">
      <c r="AC308" s="20"/>
      <c r="AD308" s="20"/>
      <c r="AE308" s="20"/>
      <c r="AF308" s="20"/>
      <c r="AG308" s="24"/>
      <c r="AH308" s="20"/>
      <c r="AI308" s="20"/>
      <c r="AJ308" s="20"/>
      <c r="AK308" s="20"/>
    </row>
    <row r="309">
      <c r="AC309" s="20"/>
      <c r="AD309" s="20"/>
      <c r="AE309" s="20"/>
      <c r="AF309" s="20"/>
      <c r="AG309" s="24"/>
      <c r="AH309" s="20"/>
      <c r="AI309" s="20"/>
      <c r="AJ309" s="20"/>
      <c r="AK309" s="20"/>
    </row>
    <row r="310">
      <c r="AC310" s="20"/>
      <c r="AD310" s="20"/>
      <c r="AE310" s="20"/>
      <c r="AF310" s="20"/>
      <c r="AG310" s="24"/>
      <c r="AH310" s="20"/>
      <c r="AI310" s="20"/>
      <c r="AJ310" s="20"/>
      <c r="AK310" s="20"/>
    </row>
    <row r="311">
      <c r="AC311" s="20"/>
      <c r="AD311" s="20"/>
      <c r="AE311" s="20"/>
      <c r="AF311" s="20"/>
      <c r="AG311" s="24"/>
      <c r="AH311" s="20"/>
      <c r="AI311" s="20"/>
      <c r="AJ311" s="20"/>
      <c r="AK311" s="20"/>
    </row>
    <row r="312">
      <c r="AC312" s="20"/>
      <c r="AD312" s="20"/>
      <c r="AE312" s="20"/>
      <c r="AF312" s="20"/>
      <c r="AG312" s="24"/>
      <c r="AH312" s="20"/>
      <c r="AI312" s="20"/>
      <c r="AJ312" s="20"/>
      <c r="AK312" s="20"/>
    </row>
    <row r="313">
      <c r="AC313" s="20"/>
      <c r="AD313" s="20"/>
      <c r="AE313" s="20"/>
      <c r="AF313" s="20"/>
      <c r="AG313" s="24"/>
      <c r="AH313" s="20"/>
      <c r="AI313" s="20"/>
      <c r="AJ313" s="20"/>
      <c r="AK313" s="20"/>
    </row>
    <row r="314">
      <c r="AC314" s="20"/>
      <c r="AD314" s="20"/>
      <c r="AE314" s="20"/>
      <c r="AF314" s="20"/>
      <c r="AG314" s="24"/>
      <c r="AH314" s="20"/>
      <c r="AI314" s="20"/>
      <c r="AJ314" s="20"/>
      <c r="AK314" s="20"/>
    </row>
    <row r="315">
      <c r="AC315" s="20"/>
      <c r="AD315" s="20"/>
      <c r="AE315" s="20"/>
      <c r="AF315" s="20"/>
      <c r="AG315" s="24"/>
      <c r="AH315" s="20"/>
      <c r="AI315" s="20"/>
      <c r="AJ315" s="20"/>
      <c r="AK315" s="20"/>
    </row>
    <row r="316">
      <c r="AC316" s="20"/>
      <c r="AD316" s="20"/>
      <c r="AE316" s="20"/>
      <c r="AF316" s="20"/>
      <c r="AG316" s="24"/>
      <c r="AH316" s="20"/>
      <c r="AI316" s="20"/>
      <c r="AJ316" s="20"/>
      <c r="AK316" s="20"/>
    </row>
    <row r="317">
      <c r="AC317" s="20"/>
      <c r="AD317" s="20"/>
      <c r="AE317" s="20"/>
      <c r="AF317" s="20"/>
      <c r="AG317" s="24"/>
      <c r="AH317" s="20"/>
      <c r="AI317" s="20"/>
      <c r="AJ317" s="20"/>
      <c r="AK317" s="20"/>
    </row>
    <row r="318">
      <c r="AC318" s="20"/>
      <c r="AD318" s="20"/>
      <c r="AE318" s="20"/>
      <c r="AF318" s="20"/>
      <c r="AG318" s="24"/>
      <c r="AH318" s="20"/>
      <c r="AI318" s="20"/>
      <c r="AJ318" s="20"/>
      <c r="AK318" s="20"/>
    </row>
    <row r="319">
      <c r="AC319" s="20"/>
      <c r="AD319" s="20"/>
      <c r="AE319" s="20"/>
      <c r="AF319" s="20"/>
      <c r="AG319" s="24"/>
      <c r="AH319" s="20"/>
      <c r="AI319" s="20"/>
      <c r="AJ319" s="20"/>
      <c r="AK319" s="20"/>
    </row>
    <row r="320">
      <c r="AC320" s="20"/>
      <c r="AD320" s="20"/>
      <c r="AE320" s="20"/>
      <c r="AF320" s="20"/>
      <c r="AG320" s="24"/>
      <c r="AH320" s="20"/>
      <c r="AI320" s="20"/>
      <c r="AJ320" s="20"/>
      <c r="AK320" s="20"/>
    </row>
    <row r="321">
      <c r="AC321" s="20"/>
      <c r="AD321" s="20"/>
      <c r="AE321" s="20"/>
      <c r="AF321" s="20"/>
      <c r="AG321" s="24"/>
      <c r="AH321" s="20"/>
      <c r="AI321" s="20"/>
      <c r="AJ321" s="20"/>
      <c r="AK321" s="20"/>
    </row>
    <row r="322">
      <c r="AC322" s="20"/>
      <c r="AD322" s="20"/>
      <c r="AE322" s="20"/>
      <c r="AF322" s="20"/>
      <c r="AG322" s="24"/>
      <c r="AH322" s="20"/>
      <c r="AI322" s="20"/>
      <c r="AJ322" s="20"/>
      <c r="AK322" s="20"/>
    </row>
    <row r="323">
      <c r="AC323" s="20"/>
      <c r="AD323" s="20"/>
      <c r="AE323" s="20"/>
      <c r="AF323" s="20"/>
      <c r="AG323" s="24"/>
      <c r="AH323" s="20"/>
      <c r="AI323" s="20"/>
      <c r="AJ323" s="20"/>
      <c r="AK323" s="20"/>
    </row>
    <row r="324">
      <c r="AC324" s="20"/>
      <c r="AD324" s="20"/>
      <c r="AE324" s="20"/>
      <c r="AF324" s="20"/>
      <c r="AG324" s="24"/>
      <c r="AH324" s="20"/>
      <c r="AI324" s="20"/>
      <c r="AJ324" s="20"/>
      <c r="AK324" s="20"/>
    </row>
    <row r="325">
      <c r="AC325" s="20"/>
      <c r="AD325" s="20"/>
      <c r="AE325" s="20"/>
      <c r="AF325" s="20"/>
      <c r="AG325" s="24"/>
      <c r="AH325" s="20"/>
      <c r="AI325" s="20"/>
      <c r="AJ325" s="20"/>
      <c r="AK325" s="20"/>
    </row>
    <row r="326">
      <c r="AC326" s="20"/>
      <c r="AD326" s="20"/>
      <c r="AE326" s="20"/>
      <c r="AF326" s="20"/>
      <c r="AG326" s="24"/>
      <c r="AH326" s="20"/>
      <c r="AI326" s="20"/>
      <c r="AJ326" s="20"/>
      <c r="AK326" s="20"/>
    </row>
    <row r="327">
      <c r="AC327" s="20"/>
      <c r="AD327" s="20"/>
      <c r="AE327" s="20"/>
      <c r="AF327" s="20"/>
      <c r="AG327" s="24"/>
      <c r="AH327" s="20"/>
      <c r="AI327" s="20"/>
      <c r="AJ327" s="20"/>
      <c r="AK327" s="20"/>
    </row>
    <row r="328">
      <c r="AC328" s="20"/>
      <c r="AD328" s="20"/>
      <c r="AE328" s="20"/>
      <c r="AF328" s="20"/>
      <c r="AG328" s="24"/>
      <c r="AH328" s="20"/>
      <c r="AI328" s="20"/>
      <c r="AJ328" s="20"/>
      <c r="AK328" s="20"/>
    </row>
    <row r="329">
      <c r="AC329" s="20"/>
      <c r="AD329" s="20"/>
      <c r="AE329" s="20"/>
      <c r="AF329" s="20"/>
      <c r="AG329" s="24"/>
      <c r="AH329" s="20"/>
      <c r="AI329" s="20"/>
      <c r="AJ329" s="20"/>
      <c r="AK329" s="20"/>
    </row>
    <row r="330">
      <c r="AC330" s="20"/>
      <c r="AD330" s="20"/>
      <c r="AE330" s="20"/>
      <c r="AF330" s="20"/>
      <c r="AG330" s="24"/>
      <c r="AH330" s="20"/>
      <c r="AI330" s="20"/>
      <c r="AJ330" s="20"/>
      <c r="AK330" s="20"/>
    </row>
    <row r="331">
      <c r="AC331" s="20"/>
      <c r="AD331" s="20"/>
      <c r="AE331" s="20"/>
      <c r="AF331" s="20"/>
      <c r="AG331" s="24"/>
      <c r="AH331" s="20"/>
      <c r="AI331" s="20"/>
      <c r="AJ331" s="20"/>
      <c r="AK331" s="20"/>
    </row>
    <row r="332">
      <c r="AC332" s="20"/>
      <c r="AD332" s="20"/>
      <c r="AE332" s="20"/>
      <c r="AF332" s="20"/>
      <c r="AG332" s="24"/>
      <c r="AH332" s="20"/>
      <c r="AI332" s="20"/>
      <c r="AJ332" s="20"/>
      <c r="AK332" s="20"/>
    </row>
    <row r="333">
      <c r="AC333" s="20"/>
      <c r="AD333" s="20"/>
      <c r="AE333" s="20"/>
      <c r="AF333" s="20"/>
      <c r="AG333" s="24"/>
      <c r="AH333" s="20"/>
      <c r="AI333" s="20"/>
      <c r="AJ333" s="20"/>
      <c r="AK333" s="20"/>
    </row>
    <row r="334">
      <c r="AC334" s="20"/>
      <c r="AD334" s="20"/>
      <c r="AE334" s="20"/>
      <c r="AF334" s="20"/>
      <c r="AG334" s="24"/>
      <c r="AH334" s="20"/>
      <c r="AI334" s="20"/>
      <c r="AJ334" s="20"/>
      <c r="AK334" s="20"/>
    </row>
    <row r="335">
      <c r="AC335" s="20"/>
      <c r="AD335" s="20"/>
      <c r="AE335" s="20"/>
      <c r="AF335" s="20"/>
      <c r="AG335" s="24"/>
      <c r="AH335" s="20"/>
      <c r="AI335" s="20"/>
      <c r="AJ335" s="20"/>
      <c r="AK335" s="20"/>
    </row>
    <row r="336">
      <c r="AC336" s="20"/>
      <c r="AD336" s="20"/>
      <c r="AE336" s="20"/>
      <c r="AF336" s="20"/>
      <c r="AG336" s="24"/>
      <c r="AH336" s="20"/>
      <c r="AI336" s="20"/>
      <c r="AJ336" s="20"/>
      <c r="AK336" s="20"/>
    </row>
    <row r="337">
      <c r="AC337" s="20"/>
      <c r="AD337" s="20"/>
      <c r="AE337" s="20"/>
      <c r="AF337" s="20"/>
      <c r="AG337" s="24"/>
      <c r="AH337" s="20"/>
      <c r="AI337" s="20"/>
      <c r="AJ337" s="20"/>
      <c r="AK337" s="20"/>
    </row>
    <row r="338">
      <c r="AC338" s="20"/>
      <c r="AD338" s="20"/>
      <c r="AE338" s="20"/>
      <c r="AF338" s="20"/>
      <c r="AG338" s="24"/>
      <c r="AH338" s="20"/>
      <c r="AI338" s="20"/>
      <c r="AJ338" s="20"/>
      <c r="AK338" s="20"/>
    </row>
    <row r="339">
      <c r="AC339" s="20"/>
      <c r="AD339" s="20"/>
      <c r="AE339" s="20"/>
      <c r="AF339" s="20"/>
      <c r="AG339" s="24"/>
      <c r="AH339" s="20"/>
      <c r="AI339" s="20"/>
      <c r="AJ339" s="20"/>
      <c r="AK339" s="20"/>
    </row>
    <row r="340">
      <c r="AC340" s="20"/>
      <c r="AD340" s="20"/>
      <c r="AE340" s="20"/>
      <c r="AF340" s="20"/>
      <c r="AG340" s="24"/>
      <c r="AH340" s="20"/>
      <c r="AI340" s="20"/>
      <c r="AJ340" s="20"/>
      <c r="AK340" s="20"/>
    </row>
    <row r="341">
      <c r="AC341" s="20"/>
      <c r="AD341" s="20"/>
      <c r="AE341" s="20"/>
      <c r="AF341" s="20"/>
      <c r="AG341" s="24"/>
      <c r="AH341" s="20"/>
      <c r="AI341" s="20"/>
      <c r="AJ341" s="20"/>
      <c r="AK341" s="20"/>
    </row>
    <row r="342">
      <c r="AC342" s="20"/>
      <c r="AD342" s="20"/>
      <c r="AE342" s="20"/>
      <c r="AF342" s="20"/>
      <c r="AG342" s="24"/>
      <c r="AH342" s="20"/>
      <c r="AI342" s="20"/>
      <c r="AJ342" s="20"/>
      <c r="AK342" s="20"/>
    </row>
    <row r="343">
      <c r="AC343" s="20"/>
      <c r="AD343" s="20"/>
      <c r="AE343" s="20"/>
      <c r="AF343" s="20"/>
      <c r="AG343" s="24"/>
      <c r="AH343" s="20"/>
      <c r="AI343" s="20"/>
      <c r="AJ343" s="20"/>
      <c r="AK343" s="20"/>
    </row>
    <row r="344">
      <c r="AC344" s="20"/>
      <c r="AD344" s="20"/>
      <c r="AE344" s="20"/>
      <c r="AF344" s="20"/>
      <c r="AG344" s="24"/>
      <c r="AH344" s="20"/>
      <c r="AI344" s="20"/>
      <c r="AJ344" s="20"/>
      <c r="AK344" s="20"/>
    </row>
    <row r="345">
      <c r="AC345" s="20"/>
      <c r="AD345" s="20"/>
      <c r="AE345" s="20"/>
      <c r="AF345" s="20"/>
      <c r="AG345" s="24"/>
      <c r="AH345" s="20"/>
      <c r="AI345" s="20"/>
      <c r="AJ345" s="20"/>
      <c r="AK345" s="20"/>
    </row>
    <row r="346">
      <c r="AC346" s="20"/>
      <c r="AD346" s="20"/>
      <c r="AE346" s="20"/>
      <c r="AF346" s="20"/>
      <c r="AG346" s="24"/>
      <c r="AH346" s="20"/>
      <c r="AI346" s="20"/>
      <c r="AJ346" s="20"/>
      <c r="AK346" s="20"/>
    </row>
    <row r="347">
      <c r="AC347" s="20"/>
      <c r="AD347" s="20"/>
      <c r="AE347" s="20"/>
      <c r="AF347" s="20"/>
      <c r="AG347" s="24"/>
      <c r="AH347" s="20"/>
      <c r="AI347" s="20"/>
      <c r="AJ347" s="20"/>
      <c r="AK347" s="20"/>
    </row>
    <row r="348">
      <c r="AC348" s="20"/>
      <c r="AD348" s="20"/>
      <c r="AE348" s="20"/>
      <c r="AF348" s="20"/>
      <c r="AG348" s="24"/>
      <c r="AH348" s="20"/>
      <c r="AI348" s="20"/>
      <c r="AJ348" s="20"/>
      <c r="AK348" s="20"/>
    </row>
    <row r="349">
      <c r="AC349" s="20"/>
      <c r="AD349" s="20"/>
      <c r="AE349" s="20"/>
      <c r="AF349" s="20"/>
      <c r="AG349" s="24"/>
      <c r="AH349" s="20"/>
      <c r="AI349" s="20"/>
      <c r="AJ349" s="20"/>
      <c r="AK349" s="20"/>
    </row>
    <row r="350">
      <c r="AC350" s="20"/>
      <c r="AD350" s="20"/>
      <c r="AE350" s="20"/>
      <c r="AF350" s="20"/>
      <c r="AG350" s="24"/>
      <c r="AH350" s="20"/>
      <c r="AI350" s="20"/>
      <c r="AJ350" s="20"/>
      <c r="AK350" s="20"/>
    </row>
    <row r="351">
      <c r="AC351" s="20"/>
      <c r="AD351" s="20"/>
      <c r="AE351" s="20"/>
      <c r="AF351" s="20"/>
      <c r="AG351" s="24"/>
      <c r="AH351" s="20"/>
      <c r="AI351" s="20"/>
      <c r="AJ351" s="20"/>
      <c r="AK351" s="20"/>
    </row>
    <row r="352">
      <c r="AC352" s="20"/>
      <c r="AD352" s="20"/>
      <c r="AE352" s="20"/>
      <c r="AF352" s="20"/>
      <c r="AG352" s="24"/>
      <c r="AH352" s="20"/>
      <c r="AI352" s="20"/>
      <c r="AJ352" s="20"/>
      <c r="AK352" s="20"/>
    </row>
    <row r="353">
      <c r="AC353" s="20"/>
      <c r="AD353" s="20"/>
      <c r="AE353" s="20"/>
      <c r="AF353" s="20"/>
      <c r="AG353" s="24"/>
      <c r="AH353" s="20"/>
      <c r="AI353" s="20"/>
      <c r="AJ353" s="20"/>
      <c r="AK353" s="20"/>
    </row>
    <row r="354">
      <c r="AC354" s="20"/>
      <c r="AD354" s="20"/>
      <c r="AE354" s="20"/>
      <c r="AF354" s="20"/>
      <c r="AG354" s="24"/>
      <c r="AH354" s="20"/>
      <c r="AI354" s="20"/>
      <c r="AJ354" s="20"/>
      <c r="AK354" s="20"/>
    </row>
    <row r="355">
      <c r="AC355" s="20"/>
      <c r="AD355" s="20"/>
      <c r="AE355" s="20"/>
      <c r="AF355" s="20"/>
      <c r="AG355" s="24"/>
      <c r="AH355" s="20"/>
      <c r="AI355" s="20"/>
      <c r="AJ355" s="20"/>
      <c r="AK355" s="20"/>
    </row>
    <row r="356">
      <c r="AC356" s="20"/>
      <c r="AD356" s="20"/>
      <c r="AE356" s="20"/>
      <c r="AF356" s="20"/>
      <c r="AG356" s="24"/>
      <c r="AH356" s="20"/>
      <c r="AI356" s="20"/>
      <c r="AJ356" s="20"/>
      <c r="AK356" s="20"/>
    </row>
    <row r="357">
      <c r="AC357" s="20"/>
      <c r="AD357" s="20"/>
      <c r="AE357" s="20"/>
      <c r="AF357" s="20"/>
      <c r="AG357" s="24"/>
      <c r="AH357" s="20"/>
      <c r="AI357" s="20"/>
      <c r="AJ357" s="20"/>
      <c r="AK357" s="20"/>
    </row>
    <row r="358">
      <c r="AC358" s="20"/>
      <c r="AD358" s="20"/>
      <c r="AE358" s="20"/>
      <c r="AF358" s="20"/>
      <c r="AG358" s="24"/>
      <c r="AH358" s="20"/>
      <c r="AI358" s="20"/>
      <c r="AJ358" s="20"/>
      <c r="AK358" s="20"/>
    </row>
    <row r="359">
      <c r="AC359" s="20"/>
      <c r="AD359" s="20"/>
      <c r="AE359" s="20"/>
      <c r="AF359" s="20"/>
      <c r="AG359" s="24"/>
      <c r="AH359" s="20"/>
      <c r="AI359" s="20"/>
      <c r="AJ359" s="20"/>
      <c r="AK359" s="20"/>
    </row>
    <row r="360">
      <c r="AC360" s="20"/>
      <c r="AD360" s="20"/>
      <c r="AE360" s="20"/>
      <c r="AF360" s="20"/>
      <c r="AG360" s="24"/>
      <c r="AH360" s="20"/>
      <c r="AI360" s="20"/>
      <c r="AJ360" s="20"/>
      <c r="AK360" s="20"/>
    </row>
    <row r="361">
      <c r="AC361" s="20"/>
      <c r="AD361" s="20"/>
      <c r="AE361" s="20"/>
      <c r="AF361" s="20"/>
      <c r="AG361" s="24"/>
      <c r="AH361" s="20"/>
      <c r="AI361" s="20"/>
      <c r="AJ361" s="20"/>
      <c r="AK361" s="20"/>
    </row>
    <row r="362">
      <c r="AC362" s="20"/>
      <c r="AD362" s="20"/>
      <c r="AE362" s="20"/>
      <c r="AF362" s="20"/>
      <c r="AG362" s="24"/>
      <c r="AH362" s="20"/>
      <c r="AI362" s="20"/>
      <c r="AJ362" s="20"/>
      <c r="AK362" s="20"/>
    </row>
    <row r="363">
      <c r="AC363" s="20"/>
      <c r="AD363" s="20"/>
      <c r="AE363" s="20"/>
      <c r="AF363" s="20"/>
      <c r="AG363" s="24"/>
      <c r="AH363" s="20"/>
      <c r="AI363" s="20"/>
      <c r="AJ363" s="20"/>
      <c r="AK363" s="20"/>
    </row>
    <row r="364">
      <c r="AC364" s="20"/>
      <c r="AD364" s="20"/>
      <c r="AE364" s="20"/>
      <c r="AF364" s="20"/>
      <c r="AG364" s="24"/>
      <c r="AH364" s="20"/>
      <c r="AI364" s="20"/>
      <c r="AJ364" s="20"/>
      <c r="AK364" s="20"/>
    </row>
    <row r="365">
      <c r="AC365" s="20"/>
      <c r="AD365" s="20"/>
      <c r="AE365" s="20"/>
      <c r="AF365" s="20"/>
      <c r="AG365" s="24"/>
      <c r="AH365" s="20"/>
      <c r="AI365" s="20"/>
      <c r="AJ365" s="20"/>
      <c r="AK365" s="20"/>
    </row>
    <row r="366">
      <c r="AC366" s="20"/>
      <c r="AD366" s="20"/>
      <c r="AE366" s="20"/>
      <c r="AF366" s="20"/>
      <c r="AG366" s="24"/>
      <c r="AH366" s="20"/>
      <c r="AI366" s="20"/>
      <c r="AJ366" s="20"/>
      <c r="AK366" s="20"/>
    </row>
    <row r="367">
      <c r="AC367" s="20"/>
      <c r="AD367" s="20"/>
      <c r="AE367" s="20"/>
      <c r="AF367" s="20"/>
      <c r="AG367" s="24"/>
      <c r="AH367" s="20"/>
      <c r="AI367" s="20"/>
      <c r="AJ367" s="20"/>
      <c r="AK367" s="20"/>
    </row>
    <row r="368">
      <c r="AC368" s="20"/>
      <c r="AD368" s="20"/>
      <c r="AE368" s="20"/>
      <c r="AF368" s="20"/>
      <c r="AG368" s="24"/>
      <c r="AH368" s="20"/>
      <c r="AI368" s="20"/>
      <c r="AJ368" s="20"/>
      <c r="AK368" s="20"/>
    </row>
    <row r="369">
      <c r="AC369" s="20"/>
      <c r="AD369" s="20"/>
      <c r="AE369" s="20"/>
      <c r="AF369" s="20"/>
      <c r="AG369" s="24"/>
      <c r="AH369" s="20"/>
      <c r="AI369" s="20"/>
      <c r="AJ369" s="20"/>
      <c r="AK369" s="20"/>
    </row>
    <row r="370">
      <c r="AC370" s="20"/>
      <c r="AD370" s="20"/>
      <c r="AE370" s="20"/>
      <c r="AF370" s="20"/>
      <c r="AG370" s="24"/>
      <c r="AH370" s="20"/>
      <c r="AI370" s="20"/>
      <c r="AJ370" s="20"/>
      <c r="AK370" s="20"/>
    </row>
    <row r="371">
      <c r="AC371" s="20"/>
      <c r="AD371" s="20"/>
      <c r="AE371" s="20"/>
      <c r="AF371" s="20"/>
      <c r="AG371" s="24"/>
      <c r="AH371" s="20"/>
      <c r="AI371" s="20"/>
      <c r="AJ371" s="20"/>
      <c r="AK371" s="20"/>
    </row>
    <row r="372">
      <c r="AC372" s="20"/>
      <c r="AD372" s="20"/>
      <c r="AE372" s="20"/>
      <c r="AF372" s="20"/>
      <c r="AG372" s="24"/>
      <c r="AH372" s="20"/>
      <c r="AI372" s="20"/>
      <c r="AJ372" s="20"/>
      <c r="AK372" s="20"/>
    </row>
    <row r="373">
      <c r="AC373" s="20"/>
      <c r="AD373" s="20"/>
      <c r="AE373" s="20"/>
      <c r="AF373" s="20"/>
      <c r="AG373" s="24"/>
      <c r="AH373" s="20"/>
      <c r="AI373" s="20"/>
      <c r="AJ373" s="20"/>
      <c r="AK373" s="20"/>
    </row>
    <row r="374">
      <c r="AC374" s="20"/>
      <c r="AD374" s="20"/>
      <c r="AE374" s="20"/>
      <c r="AF374" s="20"/>
      <c r="AG374" s="24"/>
      <c r="AH374" s="20"/>
      <c r="AI374" s="20"/>
      <c r="AJ374" s="20"/>
      <c r="AK374" s="20"/>
    </row>
    <row r="375">
      <c r="AC375" s="20"/>
      <c r="AD375" s="20"/>
      <c r="AE375" s="20"/>
      <c r="AF375" s="20"/>
      <c r="AG375" s="24"/>
      <c r="AH375" s="20"/>
      <c r="AI375" s="20"/>
      <c r="AJ375" s="20"/>
      <c r="AK375" s="20"/>
    </row>
    <row r="376">
      <c r="AC376" s="20"/>
      <c r="AD376" s="20"/>
      <c r="AE376" s="20"/>
      <c r="AF376" s="20"/>
      <c r="AG376" s="24"/>
      <c r="AH376" s="20"/>
      <c r="AI376" s="20"/>
      <c r="AJ376" s="20"/>
      <c r="AK376" s="20"/>
    </row>
    <row r="377">
      <c r="AC377" s="20"/>
      <c r="AD377" s="20"/>
      <c r="AE377" s="20"/>
      <c r="AF377" s="20"/>
      <c r="AG377" s="24"/>
      <c r="AH377" s="20"/>
      <c r="AI377" s="20"/>
      <c r="AJ377" s="20"/>
      <c r="AK377" s="20"/>
    </row>
    <row r="378">
      <c r="AC378" s="20"/>
      <c r="AD378" s="20"/>
      <c r="AE378" s="20"/>
      <c r="AF378" s="20"/>
      <c r="AG378" s="24"/>
      <c r="AH378" s="20"/>
      <c r="AI378" s="20"/>
      <c r="AJ378" s="20"/>
      <c r="AK378" s="20"/>
    </row>
    <row r="379">
      <c r="AC379" s="20"/>
      <c r="AD379" s="20"/>
      <c r="AE379" s="20"/>
      <c r="AF379" s="20"/>
      <c r="AG379" s="24"/>
      <c r="AH379" s="20"/>
      <c r="AI379" s="20"/>
      <c r="AJ379" s="20"/>
      <c r="AK379" s="20"/>
    </row>
    <row r="380">
      <c r="AC380" s="20"/>
      <c r="AD380" s="20"/>
      <c r="AE380" s="20"/>
      <c r="AF380" s="20"/>
      <c r="AG380" s="24"/>
      <c r="AH380" s="20"/>
      <c r="AI380" s="20"/>
      <c r="AJ380" s="20"/>
      <c r="AK380" s="20"/>
    </row>
    <row r="381">
      <c r="AC381" s="20"/>
      <c r="AD381" s="20"/>
      <c r="AE381" s="20"/>
      <c r="AF381" s="20"/>
      <c r="AG381" s="24"/>
      <c r="AH381" s="20"/>
      <c r="AI381" s="20"/>
      <c r="AJ381" s="20"/>
      <c r="AK381" s="20"/>
    </row>
    <row r="382">
      <c r="AC382" s="20"/>
      <c r="AD382" s="20"/>
      <c r="AE382" s="20"/>
      <c r="AF382" s="20"/>
      <c r="AG382" s="24"/>
      <c r="AH382" s="20"/>
      <c r="AI382" s="20"/>
      <c r="AJ382" s="20"/>
      <c r="AK382" s="20"/>
    </row>
    <row r="383">
      <c r="AC383" s="20"/>
      <c r="AD383" s="20"/>
      <c r="AE383" s="20"/>
      <c r="AF383" s="20"/>
      <c r="AG383" s="24"/>
      <c r="AH383" s="20"/>
      <c r="AI383" s="20"/>
      <c r="AJ383" s="20"/>
      <c r="AK383" s="20"/>
    </row>
    <row r="384">
      <c r="AC384" s="20"/>
      <c r="AD384" s="20"/>
      <c r="AE384" s="20"/>
      <c r="AF384" s="20"/>
      <c r="AG384" s="24"/>
      <c r="AH384" s="20"/>
      <c r="AI384" s="20"/>
      <c r="AJ384" s="20"/>
      <c r="AK384" s="20"/>
    </row>
    <row r="385">
      <c r="AC385" s="20"/>
      <c r="AD385" s="20"/>
      <c r="AE385" s="20"/>
      <c r="AF385" s="20"/>
      <c r="AG385" s="24"/>
      <c r="AH385" s="20"/>
      <c r="AI385" s="20"/>
      <c r="AJ385" s="20"/>
      <c r="AK385" s="20"/>
    </row>
    <row r="386">
      <c r="AC386" s="20"/>
      <c r="AD386" s="20"/>
      <c r="AE386" s="20"/>
      <c r="AF386" s="20"/>
      <c r="AG386" s="24"/>
      <c r="AH386" s="20"/>
      <c r="AI386" s="20"/>
      <c r="AJ386" s="20"/>
      <c r="AK386" s="20"/>
    </row>
    <row r="387">
      <c r="AC387" s="20"/>
      <c r="AD387" s="20"/>
      <c r="AE387" s="20"/>
      <c r="AF387" s="20"/>
      <c r="AG387" s="24"/>
      <c r="AH387" s="20"/>
      <c r="AI387" s="20"/>
      <c r="AJ387" s="20"/>
      <c r="AK387" s="20"/>
    </row>
    <row r="388">
      <c r="AC388" s="20"/>
      <c r="AD388" s="20"/>
      <c r="AE388" s="20"/>
      <c r="AF388" s="20"/>
      <c r="AG388" s="24"/>
      <c r="AH388" s="20"/>
      <c r="AI388" s="20"/>
      <c r="AJ388" s="20"/>
      <c r="AK388" s="20"/>
    </row>
    <row r="389">
      <c r="AC389" s="20"/>
      <c r="AD389" s="20"/>
      <c r="AE389" s="20"/>
      <c r="AF389" s="20"/>
      <c r="AG389" s="24"/>
      <c r="AH389" s="20"/>
      <c r="AI389" s="20"/>
      <c r="AJ389" s="20"/>
      <c r="AK389" s="20"/>
    </row>
    <row r="390">
      <c r="AC390" s="20"/>
      <c r="AD390" s="20"/>
      <c r="AE390" s="20"/>
      <c r="AF390" s="20"/>
      <c r="AG390" s="24"/>
      <c r="AH390" s="20"/>
      <c r="AI390" s="20"/>
      <c r="AJ390" s="20"/>
      <c r="AK390" s="20"/>
    </row>
    <row r="391">
      <c r="AC391" s="20"/>
      <c r="AD391" s="20"/>
      <c r="AE391" s="20"/>
      <c r="AF391" s="20"/>
      <c r="AG391" s="24"/>
      <c r="AH391" s="20"/>
      <c r="AI391" s="20"/>
      <c r="AJ391" s="20"/>
      <c r="AK391" s="20"/>
    </row>
    <row r="392">
      <c r="AC392" s="20"/>
      <c r="AD392" s="20"/>
      <c r="AE392" s="20"/>
      <c r="AF392" s="20"/>
      <c r="AG392" s="24"/>
      <c r="AH392" s="20"/>
      <c r="AI392" s="20"/>
      <c r="AJ392" s="20"/>
      <c r="AK392" s="20"/>
    </row>
    <row r="393">
      <c r="AC393" s="20"/>
      <c r="AD393" s="20"/>
      <c r="AE393" s="20"/>
      <c r="AF393" s="20"/>
      <c r="AG393" s="24"/>
      <c r="AH393" s="20"/>
      <c r="AI393" s="20"/>
      <c r="AJ393" s="20"/>
      <c r="AK393" s="20"/>
    </row>
    <row r="394">
      <c r="AC394" s="20"/>
      <c r="AD394" s="20"/>
      <c r="AE394" s="20"/>
      <c r="AF394" s="20"/>
      <c r="AG394" s="24"/>
      <c r="AH394" s="20"/>
      <c r="AI394" s="20"/>
      <c r="AJ394" s="20"/>
      <c r="AK394" s="20"/>
    </row>
    <row r="395">
      <c r="AC395" s="20"/>
      <c r="AD395" s="20"/>
      <c r="AE395" s="20"/>
      <c r="AF395" s="20"/>
      <c r="AG395" s="24"/>
      <c r="AH395" s="20"/>
      <c r="AI395" s="20"/>
      <c r="AJ395" s="20"/>
      <c r="AK395" s="20"/>
    </row>
    <row r="396">
      <c r="AC396" s="20"/>
      <c r="AD396" s="20"/>
      <c r="AE396" s="20"/>
      <c r="AF396" s="20"/>
      <c r="AG396" s="24"/>
      <c r="AH396" s="20"/>
      <c r="AI396" s="20"/>
      <c r="AJ396" s="20"/>
      <c r="AK396" s="20"/>
    </row>
    <row r="397">
      <c r="AC397" s="20"/>
      <c r="AD397" s="20"/>
      <c r="AE397" s="20"/>
      <c r="AF397" s="20"/>
      <c r="AG397" s="24"/>
      <c r="AH397" s="20"/>
      <c r="AI397" s="20"/>
      <c r="AJ397" s="20"/>
      <c r="AK397" s="20"/>
    </row>
    <row r="398">
      <c r="AC398" s="20"/>
      <c r="AD398" s="20"/>
      <c r="AE398" s="20"/>
      <c r="AF398" s="20"/>
      <c r="AG398" s="24"/>
      <c r="AH398" s="20"/>
      <c r="AI398" s="20"/>
      <c r="AJ398" s="20"/>
      <c r="AK398" s="20"/>
    </row>
    <row r="399">
      <c r="AC399" s="20"/>
      <c r="AD399" s="20"/>
      <c r="AE399" s="20"/>
      <c r="AF399" s="20"/>
      <c r="AG399" s="24"/>
      <c r="AH399" s="20"/>
      <c r="AI399" s="20"/>
      <c r="AJ399" s="20"/>
      <c r="AK399" s="20"/>
    </row>
    <row r="400">
      <c r="AC400" s="20"/>
      <c r="AD400" s="20"/>
      <c r="AE400" s="20"/>
      <c r="AF400" s="20"/>
      <c r="AG400" s="24"/>
      <c r="AH400" s="20"/>
      <c r="AI400" s="20"/>
      <c r="AJ400" s="20"/>
      <c r="AK400" s="20"/>
    </row>
    <row r="401">
      <c r="AC401" s="20"/>
      <c r="AD401" s="20"/>
      <c r="AE401" s="20"/>
      <c r="AF401" s="20"/>
      <c r="AG401" s="24"/>
      <c r="AH401" s="20"/>
      <c r="AI401" s="20"/>
      <c r="AJ401" s="20"/>
      <c r="AK401" s="20"/>
    </row>
    <row r="402">
      <c r="AC402" s="20"/>
      <c r="AD402" s="20"/>
      <c r="AE402" s="20"/>
      <c r="AF402" s="20"/>
      <c r="AG402" s="24"/>
      <c r="AH402" s="20"/>
      <c r="AI402" s="20"/>
      <c r="AJ402" s="20"/>
      <c r="AK402" s="20"/>
    </row>
    <row r="403">
      <c r="AC403" s="20"/>
      <c r="AD403" s="20"/>
      <c r="AE403" s="20"/>
      <c r="AF403" s="20"/>
      <c r="AG403" s="24"/>
      <c r="AH403" s="20"/>
      <c r="AI403" s="20"/>
      <c r="AJ403" s="20"/>
      <c r="AK403" s="20"/>
    </row>
    <row r="404">
      <c r="AC404" s="20"/>
      <c r="AD404" s="20"/>
      <c r="AE404" s="20"/>
      <c r="AF404" s="20"/>
      <c r="AG404" s="24"/>
      <c r="AH404" s="20"/>
      <c r="AI404" s="20"/>
      <c r="AJ404" s="20"/>
      <c r="AK404" s="20"/>
    </row>
    <row r="405">
      <c r="AC405" s="20"/>
      <c r="AD405" s="20"/>
      <c r="AE405" s="20"/>
      <c r="AF405" s="20"/>
      <c r="AG405" s="24"/>
      <c r="AH405" s="20"/>
      <c r="AI405" s="20"/>
      <c r="AJ405" s="20"/>
      <c r="AK405" s="20"/>
    </row>
    <row r="406">
      <c r="AC406" s="20"/>
      <c r="AD406" s="20"/>
      <c r="AE406" s="20"/>
      <c r="AF406" s="20"/>
      <c r="AG406" s="24"/>
      <c r="AH406" s="20"/>
      <c r="AI406" s="20"/>
      <c r="AJ406" s="20"/>
      <c r="AK406" s="20"/>
    </row>
    <row r="407">
      <c r="AC407" s="20"/>
      <c r="AD407" s="20"/>
      <c r="AE407" s="20"/>
      <c r="AF407" s="20"/>
      <c r="AG407" s="24"/>
      <c r="AH407" s="20"/>
      <c r="AI407" s="20"/>
      <c r="AJ407" s="20"/>
      <c r="AK407" s="20"/>
    </row>
    <row r="408">
      <c r="AC408" s="20"/>
      <c r="AD408" s="20"/>
      <c r="AE408" s="20"/>
      <c r="AF408" s="20"/>
      <c r="AG408" s="24"/>
      <c r="AH408" s="20"/>
      <c r="AI408" s="20"/>
      <c r="AJ408" s="20"/>
      <c r="AK408" s="20"/>
    </row>
    <row r="409">
      <c r="AC409" s="20"/>
      <c r="AD409" s="20"/>
      <c r="AE409" s="20"/>
      <c r="AF409" s="20"/>
      <c r="AG409" s="24"/>
      <c r="AH409" s="20"/>
      <c r="AI409" s="20"/>
      <c r="AJ409" s="20"/>
      <c r="AK409" s="20"/>
    </row>
    <row r="410">
      <c r="AC410" s="20"/>
      <c r="AD410" s="20"/>
      <c r="AE410" s="20"/>
      <c r="AF410" s="20"/>
      <c r="AG410" s="24"/>
      <c r="AH410" s="20"/>
      <c r="AI410" s="20"/>
      <c r="AJ410" s="20"/>
      <c r="AK410" s="20"/>
    </row>
    <row r="411">
      <c r="AC411" s="20"/>
      <c r="AD411" s="20"/>
      <c r="AE411" s="20"/>
      <c r="AF411" s="20"/>
      <c r="AG411" s="24"/>
      <c r="AH411" s="20"/>
      <c r="AI411" s="20"/>
      <c r="AJ411" s="20"/>
      <c r="AK411" s="20"/>
    </row>
    <row r="412">
      <c r="AC412" s="20"/>
      <c r="AD412" s="20"/>
      <c r="AE412" s="20"/>
      <c r="AF412" s="20"/>
      <c r="AG412" s="24"/>
      <c r="AH412" s="20"/>
      <c r="AI412" s="20"/>
      <c r="AJ412" s="20"/>
      <c r="AK412" s="20"/>
    </row>
    <row r="413">
      <c r="AC413" s="20"/>
      <c r="AD413" s="20"/>
      <c r="AE413" s="20"/>
      <c r="AF413" s="20"/>
      <c r="AG413" s="24"/>
      <c r="AH413" s="20"/>
      <c r="AI413" s="20"/>
      <c r="AJ413" s="20"/>
      <c r="AK413" s="20"/>
    </row>
    <row r="414">
      <c r="AC414" s="20"/>
      <c r="AD414" s="20"/>
      <c r="AE414" s="20"/>
      <c r="AF414" s="20"/>
      <c r="AG414" s="24"/>
      <c r="AH414" s="20"/>
      <c r="AI414" s="20"/>
      <c r="AJ414" s="20"/>
      <c r="AK414" s="20"/>
    </row>
    <row r="415">
      <c r="AC415" s="20"/>
      <c r="AD415" s="20"/>
      <c r="AE415" s="20"/>
      <c r="AF415" s="20"/>
      <c r="AG415" s="24"/>
      <c r="AH415" s="20"/>
      <c r="AI415" s="20"/>
      <c r="AJ415" s="20"/>
      <c r="AK415" s="20"/>
    </row>
    <row r="416">
      <c r="AC416" s="20"/>
      <c r="AD416" s="20"/>
      <c r="AE416" s="20"/>
      <c r="AF416" s="20"/>
      <c r="AG416" s="24"/>
      <c r="AH416" s="20"/>
      <c r="AI416" s="20"/>
      <c r="AJ416" s="20"/>
      <c r="AK416" s="20"/>
    </row>
    <row r="417">
      <c r="AC417" s="20"/>
      <c r="AD417" s="20"/>
      <c r="AE417" s="20"/>
      <c r="AF417" s="20"/>
      <c r="AG417" s="24"/>
      <c r="AH417" s="20"/>
      <c r="AI417" s="20"/>
      <c r="AJ417" s="20"/>
      <c r="AK417" s="20"/>
    </row>
    <row r="418">
      <c r="AC418" s="20"/>
      <c r="AD418" s="20"/>
      <c r="AE418" s="20"/>
      <c r="AF418" s="20"/>
      <c r="AG418" s="24"/>
      <c r="AH418" s="20"/>
      <c r="AI418" s="20"/>
      <c r="AJ418" s="20"/>
      <c r="AK418" s="20"/>
    </row>
    <row r="419">
      <c r="AC419" s="20"/>
      <c r="AD419" s="20"/>
      <c r="AE419" s="20"/>
      <c r="AF419" s="20"/>
      <c r="AG419" s="24"/>
      <c r="AH419" s="20"/>
      <c r="AI419" s="20"/>
      <c r="AJ419" s="20"/>
      <c r="AK419" s="20"/>
    </row>
    <row r="420">
      <c r="AC420" s="20"/>
      <c r="AD420" s="20"/>
      <c r="AE420" s="20"/>
      <c r="AF420" s="20"/>
      <c r="AG420" s="24"/>
      <c r="AH420" s="20"/>
      <c r="AI420" s="20"/>
      <c r="AJ420" s="20"/>
      <c r="AK420" s="20"/>
    </row>
    <row r="421">
      <c r="AC421" s="20"/>
      <c r="AD421" s="20"/>
      <c r="AE421" s="20"/>
      <c r="AF421" s="20"/>
      <c r="AG421" s="24"/>
      <c r="AH421" s="20"/>
      <c r="AI421" s="20"/>
      <c r="AJ421" s="20"/>
      <c r="AK421" s="20"/>
    </row>
    <row r="422">
      <c r="AC422" s="20"/>
      <c r="AD422" s="20"/>
      <c r="AE422" s="20"/>
      <c r="AF422" s="20"/>
      <c r="AG422" s="24"/>
      <c r="AH422" s="20"/>
      <c r="AI422" s="20"/>
      <c r="AJ422" s="20"/>
      <c r="AK422" s="20"/>
    </row>
    <row r="423">
      <c r="AC423" s="20"/>
      <c r="AD423" s="20"/>
      <c r="AE423" s="20"/>
      <c r="AF423" s="20"/>
      <c r="AG423" s="24"/>
      <c r="AH423" s="20"/>
      <c r="AI423" s="20"/>
      <c r="AJ423" s="20"/>
      <c r="AK423" s="20"/>
    </row>
    <row r="424">
      <c r="AC424" s="20"/>
      <c r="AD424" s="20"/>
      <c r="AE424" s="20"/>
      <c r="AF424" s="20"/>
      <c r="AG424" s="24"/>
      <c r="AH424" s="20"/>
      <c r="AI424" s="20"/>
      <c r="AJ424" s="20"/>
      <c r="AK424" s="20"/>
    </row>
    <row r="425">
      <c r="AC425" s="20"/>
      <c r="AD425" s="20"/>
      <c r="AE425" s="20"/>
      <c r="AF425" s="20"/>
      <c r="AG425" s="24"/>
      <c r="AH425" s="20"/>
      <c r="AI425" s="20"/>
      <c r="AJ425" s="20"/>
      <c r="AK425" s="20"/>
    </row>
    <row r="426">
      <c r="AC426" s="20"/>
      <c r="AD426" s="20"/>
      <c r="AE426" s="20"/>
      <c r="AF426" s="20"/>
      <c r="AG426" s="24"/>
      <c r="AH426" s="20"/>
      <c r="AI426" s="20"/>
      <c r="AJ426" s="20"/>
      <c r="AK426" s="20"/>
    </row>
    <row r="427">
      <c r="AC427" s="20"/>
      <c r="AD427" s="20"/>
      <c r="AE427" s="20"/>
      <c r="AF427" s="20"/>
      <c r="AG427" s="24"/>
      <c r="AH427" s="20"/>
      <c r="AI427" s="20"/>
      <c r="AJ427" s="20"/>
      <c r="AK427" s="20"/>
    </row>
    <row r="428">
      <c r="AC428" s="20"/>
      <c r="AD428" s="20"/>
      <c r="AE428" s="20"/>
      <c r="AF428" s="20"/>
      <c r="AG428" s="24"/>
      <c r="AH428" s="20"/>
      <c r="AI428" s="20"/>
      <c r="AJ428" s="20"/>
      <c r="AK428" s="20"/>
    </row>
    <row r="429">
      <c r="AC429" s="20"/>
      <c r="AD429" s="20"/>
      <c r="AE429" s="20"/>
      <c r="AF429" s="20"/>
      <c r="AG429" s="24"/>
      <c r="AH429" s="20"/>
      <c r="AI429" s="20"/>
      <c r="AJ429" s="20"/>
      <c r="AK429" s="20"/>
    </row>
    <row r="430">
      <c r="AC430" s="20"/>
      <c r="AD430" s="20"/>
      <c r="AE430" s="20"/>
      <c r="AF430" s="20"/>
      <c r="AG430" s="24"/>
      <c r="AH430" s="20"/>
      <c r="AI430" s="20"/>
      <c r="AJ430" s="20"/>
      <c r="AK430" s="20"/>
    </row>
    <row r="431">
      <c r="AC431" s="20"/>
      <c r="AD431" s="20"/>
      <c r="AE431" s="20"/>
      <c r="AF431" s="20"/>
      <c r="AG431" s="24"/>
      <c r="AH431" s="20"/>
      <c r="AI431" s="20"/>
      <c r="AJ431" s="20"/>
      <c r="AK431" s="20"/>
    </row>
    <row r="432">
      <c r="AC432" s="20"/>
      <c r="AD432" s="20"/>
      <c r="AE432" s="20"/>
      <c r="AF432" s="20"/>
      <c r="AG432" s="24"/>
      <c r="AH432" s="20"/>
      <c r="AI432" s="20"/>
      <c r="AJ432" s="20"/>
      <c r="AK432" s="20"/>
    </row>
    <row r="433">
      <c r="AC433" s="20"/>
      <c r="AD433" s="20"/>
      <c r="AE433" s="20"/>
      <c r="AF433" s="20"/>
      <c r="AG433" s="24"/>
      <c r="AH433" s="20"/>
      <c r="AI433" s="20"/>
      <c r="AJ433" s="20"/>
      <c r="AK433" s="20"/>
    </row>
    <row r="434">
      <c r="AC434" s="20"/>
      <c r="AD434" s="20"/>
      <c r="AE434" s="20"/>
      <c r="AF434" s="20"/>
      <c r="AG434" s="24"/>
      <c r="AH434" s="20"/>
      <c r="AI434" s="20"/>
      <c r="AJ434" s="20"/>
      <c r="AK434" s="20"/>
    </row>
    <row r="435">
      <c r="AC435" s="20"/>
      <c r="AD435" s="20"/>
      <c r="AE435" s="20"/>
      <c r="AF435" s="20"/>
      <c r="AG435" s="24"/>
      <c r="AH435" s="20"/>
      <c r="AI435" s="20"/>
      <c r="AJ435" s="20"/>
      <c r="AK435" s="20"/>
    </row>
    <row r="436">
      <c r="AC436" s="20"/>
      <c r="AD436" s="20"/>
      <c r="AE436" s="20"/>
      <c r="AF436" s="20"/>
      <c r="AG436" s="24"/>
      <c r="AH436" s="20"/>
      <c r="AI436" s="20"/>
      <c r="AJ436" s="20"/>
      <c r="AK436" s="20"/>
    </row>
    <row r="437">
      <c r="AC437" s="20"/>
      <c r="AD437" s="20"/>
      <c r="AE437" s="20"/>
      <c r="AF437" s="20"/>
      <c r="AG437" s="24"/>
      <c r="AH437" s="20"/>
      <c r="AI437" s="20"/>
      <c r="AJ437" s="20"/>
      <c r="AK437" s="20"/>
    </row>
    <row r="438">
      <c r="AC438" s="20"/>
      <c r="AD438" s="20"/>
      <c r="AE438" s="20"/>
      <c r="AF438" s="20"/>
      <c r="AG438" s="24"/>
      <c r="AH438" s="20"/>
      <c r="AI438" s="20"/>
      <c r="AJ438" s="20"/>
      <c r="AK438" s="20"/>
    </row>
    <row r="439">
      <c r="AC439" s="20"/>
      <c r="AD439" s="20"/>
      <c r="AE439" s="20"/>
      <c r="AF439" s="20"/>
      <c r="AG439" s="24"/>
      <c r="AH439" s="20"/>
      <c r="AI439" s="20"/>
      <c r="AJ439" s="20"/>
      <c r="AK439" s="20"/>
    </row>
    <row r="440">
      <c r="AC440" s="20"/>
      <c r="AD440" s="20"/>
      <c r="AE440" s="20"/>
      <c r="AF440" s="20"/>
      <c r="AG440" s="24"/>
      <c r="AH440" s="20"/>
      <c r="AI440" s="20"/>
      <c r="AJ440" s="20"/>
      <c r="AK440" s="20"/>
    </row>
    <row r="441">
      <c r="AC441" s="20"/>
      <c r="AD441" s="20"/>
      <c r="AE441" s="20"/>
      <c r="AF441" s="20"/>
      <c r="AG441" s="24"/>
      <c r="AH441" s="20"/>
      <c r="AI441" s="20"/>
      <c r="AJ441" s="20"/>
      <c r="AK441" s="20"/>
    </row>
    <row r="442">
      <c r="AC442" s="20"/>
      <c r="AD442" s="20"/>
      <c r="AE442" s="20"/>
      <c r="AF442" s="20"/>
      <c r="AG442" s="24"/>
      <c r="AH442" s="20"/>
      <c r="AI442" s="20"/>
      <c r="AJ442" s="20"/>
      <c r="AK442" s="20"/>
    </row>
    <row r="443">
      <c r="AC443" s="20"/>
      <c r="AD443" s="20"/>
      <c r="AE443" s="20"/>
      <c r="AF443" s="20"/>
      <c r="AG443" s="24"/>
      <c r="AH443" s="20"/>
      <c r="AI443" s="20"/>
      <c r="AJ443" s="20"/>
      <c r="AK443" s="20"/>
    </row>
    <row r="444">
      <c r="AC444" s="20"/>
      <c r="AD444" s="20"/>
      <c r="AE444" s="20"/>
      <c r="AF444" s="20"/>
      <c r="AG444" s="24"/>
      <c r="AH444" s="20"/>
      <c r="AI444" s="20"/>
      <c r="AJ444" s="20"/>
      <c r="AK444" s="20"/>
    </row>
    <row r="445">
      <c r="AC445" s="20"/>
      <c r="AD445" s="20"/>
      <c r="AE445" s="20"/>
      <c r="AF445" s="20"/>
      <c r="AG445" s="24"/>
      <c r="AH445" s="20"/>
      <c r="AI445" s="20"/>
      <c r="AJ445" s="20"/>
      <c r="AK445" s="20"/>
    </row>
    <row r="446">
      <c r="AC446" s="20"/>
      <c r="AD446" s="20"/>
      <c r="AE446" s="20"/>
      <c r="AF446" s="20"/>
      <c r="AG446" s="24"/>
      <c r="AH446" s="20"/>
      <c r="AI446" s="20"/>
      <c r="AJ446" s="20"/>
      <c r="AK446" s="20"/>
    </row>
    <row r="447">
      <c r="AC447" s="20"/>
      <c r="AD447" s="20"/>
      <c r="AE447" s="20"/>
      <c r="AF447" s="20"/>
      <c r="AG447" s="24"/>
      <c r="AH447" s="20"/>
      <c r="AI447" s="20"/>
      <c r="AJ447" s="20"/>
      <c r="AK447" s="20"/>
    </row>
    <row r="448">
      <c r="AC448" s="20"/>
      <c r="AD448" s="20"/>
      <c r="AE448" s="20"/>
      <c r="AF448" s="20"/>
      <c r="AG448" s="24"/>
      <c r="AH448" s="20"/>
      <c r="AI448" s="20"/>
      <c r="AJ448" s="20"/>
      <c r="AK448" s="20"/>
    </row>
    <row r="449">
      <c r="AC449" s="20"/>
      <c r="AD449" s="20"/>
      <c r="AE449" s="20"/>
      <c r="AF449" s="20"/>
      <c r="AG449" s="24"/>
      <c r="AH449" s="20"/>
      <c r="AI449" s="20"/>
      <c r="AJ449" s="20"/>
      <c r="AK449" s="20"/>
    </row>
    <row r="450">
      <c r="AC450" s="20"/>
      <c r="AD450" s="20"/>
      <c r="AE450" s="20"/>
      <c r="AF450" s="20"/>
      <c r="AG450" s="24"/>
      <c r="AH450" s="20"/>
      <c r="AI450" s="20"/>
      <c r="AJ450" s="20"/>
      <c r="AK450" s="20"/>
    </row>
    <row r="451">
      <c r="AC451" s="20"/>
      <c r="AD451" s="20"/>
      <c r="AE451" s="20"/>
      <c r="AF451" s="20"/>
      <c r="AG451" s="24"/>
      <c r="AH451" s="20"/>
      <c r="AI451" s="20"/>
      <c r="AJ451" s="20"/>
      <c r="AK451" s="20"/>
    </row>
    <row r="452">
      <c r="AC452" s="20"/>
      <c r="AD452" s="20"/>
      <c r="AE452" s="20"/>
      <c r="AF452" s="20"/>
      <c r="AG452" s="24"/>
      <c r="AH452" s="20"/>
      <c r="AI452" s="20"/>
      <c r="AJ452" s="20"/>
      <c r="AK452" s="20"/>
    </row>
    <row r="453">
      <c r="AC453" s="20"/>
      <c r="AD453" s="20"/>
      <c r="AE453" s="20"/>
      <c r="AF453" s="20"/>
      <c r="AG453" s="24"/>
      <c r="AH453" s="20"/>
      <c r="AI453" s="20"/>
      <c r="AJ453" s="20"/>
      <c r="AK453" s="20"/>
    </row>
    <row r="454">
      <c r="AC454" s="20"/>
      <c r="AD454" s="20"/>
      <c r="AE454" s="20"/>
      <c r="AF454" s="20"/>
      <c r="AG454" s="24"/>
      <c r="AH454" s="20"/>
      <c r="AI454" s="20"/>
      <c r="AJ454" s="20"/>
      <c r="AK454" s="20"/>
    </row>
    <row r="455">
      <c r="AC455" s="20"/>
      <c r="AD455" s="20"/>
      <c r="AE455" s="20"/>
      <c r="AF455" s="20"/>
      <c r="AG455" s="24"/>
      <c r="AH455" s="20"/>
      <c r="AI455" s="20"/>
      <c r="AJ455" s="20"/>
      <c r="AK455" s="20"/>
    </row>
    <row r="456">
      <c r="AC456" s="20"/>
      <c r="AD456" s="20"/>
      <c r="AE456" s="20"/>
      <c r="AF456" s="20"/>
      <c r="AG456" s="24"/>
      <c r="AH456" s="20"/>
      <c r="AI456" s="20"/>
      <c r="AJ456" s="20"/>
      <c r="AK456" s="20"/>
    </row>
    <row r="457">
      <c r="AC457" s="20"/>
      <c r="AD457" s="20"/>
      <c r="AE457" s="20"/>
      <c r="AF457" s="20"/>
      <c r="AG457" s="24"/>
      <c r="AH457" s="20"/>
      <c r="AI457" s="20"/>
      <c r="AJ457" s="20"/>
      <c r="AK457" s="20"/>
    </row>
    <row r="458">
      <c r="AC458" s="20"/>
      <c r="AD458" s="20"/>
      <c r="AE458" s="20"/>
      <c r="AF458" s="20"/>
      <c r="AG458" s="24"/>
      <c r="AH458" s="20"/>
      <c r="AI458" s="20"/>
      <c r="AJ458" s="20"/>
      <c r="AK458" s="20"/>
    </row>
    <row r="459">
      <c r="AC459" s="20"/>
      <c r="AD459" s="20"/>
      <c r="AE459" s="20"/>
      <c r="AF459" s="20"/>
      <c r="AG459" s="24"/>
      <c r="AH459" s="20"/>
      <c r="AI459" s="20"/>
      <c r="AJ459" s="20"/>
      <c r="AK459" s="20"/>
    </row>
    <row r="460">
      <c r="AC460" s="20"/>
      <c r="AD460" s="20"/>
      <c r="AE460" s="20"/>
      <c r="AF460" s="20"/>
      <c r="AG460" s="24"/>
      <c r="AH460" s="20"/>
      <c r="AI460" s="20"/>
      <c r="AJ460" s="20"/>
      <c r="AK460" s="20"/>
    </row>
    <row r="461">
      <c r="AC461" s="20"/>
      <c r="AD461" s="20"/>
      <c r="AE461" s="20"/>
      <c r="AF461" s="20"/>
      <c r="AG461" s="24"/>
      <c r="AH461" s="20"/>
      <c r="AI461" s="20"/>
      <c r="AJ461" s="20"/>
      <c r="AK461" s="20"/>
    </row>
    <row r="462">
      <c r="AC462" s="20"/>
      <c r="AD462" s="20"/>
      <c r="AE462" s="20"/>
      <c r="AF462" s="20"/>
      <c r="AG462" s="24"/>
      <c r="AH462" s="20"/>
      <c r="AI462" s="20"/>
      <c r="AJ462" s="20"/>
      <c r="AK462" s="20"/>
    </row>
    <row r="463">
      <c r="AC463" s="20"/>
      <c r="AD463" s="20"/>
      <c r="AE463" s="20"/>
      <c r="AF463" s="20"/>
      <c r="AG463" s="24"/>
      <c r="AH463" s="20"/>
      <c r="AI463" s="20"/>
      <c r="AJ463" s="20"/>
      <c r="AK463" s="20"/>
    </row>
    <row r="464">
      <c r="AC464" s="20"/>
      <c r="AD464" s="20"/>
      <c r="AE464" s="20"/>
      <c r="AF464" s="20"/>
      <c r="AG464" s="24"/>
      <c r="AH464" s="20"/>
      <c r="AI464" s="20"/>
      <c r="AJ464" s="20"/>
      <c r="AK464" s="20"/>
    </row>
    <row r="465">
      <c r="AC465" s="20"/>
      <c r="AD465" s="20"/>
      <c r="AE465" s="20"/>
      <c r="AF465" s="20"/>
      <c r="AG465" s="24"/>
      <c r="AH465" s="20"/>
      <c r="AI465" s="20"/>
      <c r="AJ465" s="20"/>
      <c r="AK465" s="20"/>
    </row>
    <row r="466">
      <c r="AC466" s="20"/>
      <c r="AD466" s="20"/>
      <c r="AE466" s="20"/>
      <c r="AF466" s="20"/>
      <c r="AG466" s="24"/>
      <c r="AH466" s="20"/>
      <c r="AI466" s="20"/>
      <c r="AJ466" s="20"/>
      <c r="AK466" s="20"/>
    </row>
    <row r="467">
      <c r="AC467" s="20"/>
      <c r="AD467" s="20"/>
      <c r="AE467" s="20"/>
      <c r="AF467" s="20"/>
      <c r="AG467" s="24"/>
      <c r="AH467" s="20"/>
      <c r="AI467" s="20"/>
      <c r="AJ467" s="20"/>
      <c r="AK467" s="20"/>
    </row>
    <row r="468">
      <c r="AC468" s="20"/>
      <c r="AD468" s="20"/>
      <c r="AE468" s="20"/>
      <c r="AF468" s="20"/>
      <c r="AG468" s="24"/>
      <c r="AH468" s="20"/>
      <c r="AI468" s="20"/>
      <c r="AJ468" s="20"/>
      <c r="AK468" s="20"/>
    </row>
    <row r="469">
      <c r="AC469" s="20"/>
      <c r="AD469" s="20"/>
      <c r="AE469" s="20"/>
      <c r="AF469" s="20"/>
      <c r="AG469" s="24"/>
      <c r="AH469" s="20"/>
      <c r="AI469" s="20"/>
      <c r="AJ469" s="20"/>
      <c r="AK469" s="20"/>
    </row>
    <row r="470">
      <c r="AC470" s="20"/>
      <c r="AD470" s="20"/>
      <c r="AE470" s="20"/>
      <c r="AF470" s="20"/>
      <c r="AG470" s="24"/>
      <c r="AH470" s="20"/>
      <c r="AI470" s="20"/>
      <c r="AJ470" s="20"/>
      <c r="AK470" s="20"/>
    </row>
    <row r="471">
      <c r="AC471" s="20"/>
      <c r="AD471" s="20"/>
      <c r="AE471" s="20"/>
      <c r="AF471" s="20"/>
      <c r="AG471" s="24"/>
      <c r="AH471" s="20"/>
      <c r="AI471" s="20"/>
      <c r="AJ471" s="20"/>
      <c r="AK471" s="20"/>
    </row>
    <row r="472">
      <c r="AC472" s="20"/>
      <c r="AD472" s="20"/>
      <c r="AE472" s="20"/>
      <c r="AF472" s="20"/>
      <c r="AG472" s="24"/>
      <c r="AH472" s="20"/>
      <c r="AI472" s="20"/>
      <c r="AJ472" s="20"/>
      <c r="AK472" s="20"/>
    </row>
    <row r="473">
      <c r="AC473" s="20"/>
      <c r="AD473" s="20"/>
      <c r="AE473" s="20"/>
      <c r="AF473" s="20"/>
      <c r="AG473" s="24"/>
      <c r="AH473" s="20"/>
      <c r="AI473" s="20"/>
      <c r="AJ473" s="20"/>
      <c r="AK473" s="20"/>
    </row>
    <row r="474">
      <c r="AC474" s="20"/>
      <c r="AD474" s="20"/>
      <c r="AE474" s="20"/>
      <c r="AF474" s="20"/>
      <c r="AG474" s="24"/>
      <c r="AH474" s="20"/>
      <c r="AI474" s="20"/>
      <c r="AJ474" s="20"/>
      <c r="AK474" s="20"/>
    </row>
    <row r="475">
      <c r="AC475" s="20"/>
      <c r="AD475" s="20"/>
      <c r="AE475" s="20"/>
      <c r="AF475" s="20"/>
      <c r="AG475" s="24"/>
      <c r="AH475" s="20"/>
      <c r="AI475" s="20"/>
      <c r="AJ475" s="20"/>
      <c r="AK475" s="20"/>
    </row>
    <row r="476">
      <c r="AC476" s="20"/>
      <c r="AD476" s="20"/>
      <c r="AE476" s="20"/>
      <c r="AF476" s="20"/>
      <c r="AG476" s="24"/>
      <c r="AH476" s="20"/>
      <c r="AI476" s="20"/>
      <c r="AJ476" s="20"/>
      <c r="AK476" s="20"/>
    </row>
    <row r="477">
      <c r="AC477" s="20"/>
      <c r="AD477" s="20"/>
      <c r="AE477" s="20"/>
      <c r="AF477" s="20"/>
      <c r="AG477" s="24"/>
      <c r="AH477" s="20"/>
      <c r="AI477" s="20"/>
      <c r="AJ477" s="20"/>
      <c r="AK477" s="20"/>
    </row>
    <row r="478">
      <c r="AC478" s="20"/>
      <c r="AD478" s="20"/>
      <c r="AE478" s="20"/>
      <c r="AF478" s="20"/>
      <c r="AG478" s="24"/>
      <c r="AH478" s="20"/>
      <c r="AI478" s="20"/>
      <c r="AJ478" s="20"/>
      <c r="AK478" s="20"/>
    </row>
    <row r="479">
      <c r="AC479" s="20"/>
      <c r="AD479" s="20"/>
      <c r="AE479" s="20"/>
      <c r="AF479" s="20"/>
      <c r="AG479" s="24"/>
      <c r="AH479" s="20"/>
      <c r="AI479" s="20"/>
      <c r="AJ479" s="20"/>
      <c r="AK479" s="20"/>
    </row>
    <row r="480">
      <c r="AC480" s="20"/>
      <c r="AD480" s="20"/>
      <c r="AE480" s="20"/>
      <c r="AF480" s="20"/>
      <c r="AG480" s="24"/>
      <c r="AH480" s="20"/>
      <c r="AI480" s="20"/>
      <c r="AJ480" s="20"/>
      <c r="AK480" s="20"/>
    </row>
    <row r="481">
      <c r="AC481" s="20"/>
      <c r="AD481" s="20"/>
      <c r="AE481" s="20"/>
      <c r="AF481" s="20"/>
      <c r="AG481" s="24"/>
      <c r="AH481" s="20"/>
      <c r="AI481" s="20"/>
      <c r="AJ481" s="20"/>
      <c r="AK481" s="20"/>
    </row>
    <row r="482">
      <c r="AC482" s="20"/>
      <c r="AD482" s="20"/>
      <c r="AE482" s="20"/>
      <c r="AF482" s="20"/>
      <c r="AG482" s="24"/>
      <c r="AH482" s="20"/>
      <c r="AI482" s="20"/>
      <c r="AJ482" s="20"/>
      <c r="AK482" s="20"/>
    </row>
    <row r="483">
      <c r="AC483" s="20"/>
      <c r="AD483" s="20"/>
      <c r="AE483" s="20"/>
      <c r="AF483" s="20"/>
      <c r="AG483" s="24"/>
      <c r="AH483" s="20"/>
      <c r="AI483" s="20"/>
      <c r="AJ483" s="20"/>
      <c r="AK483" s="20"/>
    </row>
    <row r="484">
      <c r="AC484" s="20"/>
      <c r="AD484" s="20"/>
      <c r="AE484" s="20"/>
      <c r="AF484" s="20"/>
      <c r="AG484" s="24"/>
      <c r="AH484" s="20"/>
      <c r="AI484" s="20"/>
      <c r="AJ484" s="20"/>
      <c r="AK484" s="20"/>
    </row>
    <row r="485">
      <c r="AC485" s="20"/>
      <c r="AD485" s="20"/>
      <c r="AE485" s="20"/>
      <c r="AF485" s="20"/>
      <c r="AG485" s="24"/>
      <c r="AH485" s="20"/>
      <c r="AI485" s="20"/>
      <c r="AJ485" s="20"/>
      <c r="AK485" s="20"/>
    </row>
    <row r="486">
      <c r="AC486" s="20"/>
      <c r="AD486" s="20"/>
      <c r="AE486" s="20"/>
      <c r="AF486" s="20"/>
      <c r="AG486" s="24"/>
      <c r="AH486" s="20"/>
      <c r="AI486" s="20"/>
      <c r="AJ486" s="20"/>
      <c r="AK486" s="20"/>
    </row>
    <row r="487">
      <c r="AC487" s="20"/>
      <c r="AD487" s="20"/>
      <c r="AE487" s="20"/>
      <c r="AF487" s="20"/>
      <c r="AG487" s="24"/>
      <c r="AH487" s="20"/>
      <c r="AI487" s="20"/>
      <c r="AJ487" s="20"/>
      <c r="AK487" s="20"/>
    </row>
    <row r="488">
      <c r="AC488" s="20"/>
      <c r="AD488" s="20"/>
      <c r="AE488" s="20"/>
      <c r="AF488" s="20"/>
      <c r="AG488" s="24"/>
      <c r="AH488" s="20"/>
      <c r="AI488" s="20"/>
      <c r="AJ488" s="20"/>
      <c r="AK488" s="20"/>
    </row>
    <row r="489">
      <c r="AC489" s="20"/>
      <c r="AD489" s="20"/>
      <c r="AE489" s="20"/>
      <c r="AF489" s="20"/>
      <c r="AG489" s="24"/>
      <c r="AH489" s="20"/>
      <c r="AI489" s="20"/>
      <c r="AJ489" s="20"/>
      <c r="AK489" s="20"/>
    </row>
    <row r="490">
      <c r="AC490" s="20"/>
      <c r="AD490" s="20"/>
      <c r="AE490" s="20"/>
      <c r="AF490" s="20"/>
      <c r="AG490" s="24"/>
      <c r="AH490" s="20"/>
      <c r="AI490" s="20"/>
      <c r="AJ490" s="20"/>
      <c r="AK490" s="20"/>
    </row>
    <row r="491">
      <c r="AC491" s="20"/>
      <c r="AD491" s="20"/>
      <c r="AE491" s="20"/>
      <c r="AF491" s="20"/>
      <c r="AG491" s="24"/>
      <c r="AH491" s="20"/>
      <c r="AI491" s="20"/>
      <c r="AJ491" s="20"/>
      <c r="AK491" s="20"/>
    </row>
    <row r="492">
      <c r="AC492" s="20"/>
      <c r="AD492" s="20"/>
      <c r="AE492" s="20"/>
      <c r="AF492" s="20"/>
      <c r="AG492" s="24"/>
      <c r="AH492" s="20"/>
      <c r="AI492" s="20"/>
      <c r="AJ492" s="20"/>
      <c r="AK492" s="20"/>
    </row>
    <row r="493">
      <c r="AC493" s="20"/>
      <c r="AD493" s="20"/>
      <c r="AE493" s="20"/>
      <c r="AF493" s="20"/>
      <c r="AG493" s="24"/>
      <c r="AH493" s="20"/>
      <c r="AI493" s="20"/>
      <c r="AJ493" s="20"/>
      <c r="AK493" s="20"/>
    </row>
    <row r="494">
      <c r="AC494" s="20"/>
      <c r="AD494" s="20"/>
      <c r="AE494" s="20"/>
      <c r="AF494" s="20"/>
      <c r="AG494" s="24"/>
      <c r="AH494" s="20"/>
      <c r="AI494" s="20"/>
      <c r="AJ494" s="20"/>
      <c r="AK494" s="20"/>
    </row>
    <row r="495">
      <c r="AC495" s="20"/>
      <c r="AD495" s="20"/>
      <c r="AE495" s="20"/>
      <c r="AF495" s="20"/>
      <c r="AG495" s="24"/>
      <c r="AH495" s="20"/>
      <c r="AI495" s="20"/>
      <c r="AJ495" s="20"/>
      <c r="AK495" s="20"/>
    </row>
    <row r="496">
      <c r="AC496" s="20"/>
      <c r="AD496" s="20"/>
      <c r="AE496" s="20"/>
      <c r="AF496" s="20"/>
      <c r="AG496" s="24"/>
      <c r="AH496" s="20"/>
      <c r="AI496" s="20"/>
      <c r="AJ496" s="20"/>
      <c r="AK496" s="20"/>
    </row>
    <row r="497">
      <c r="AC497" s="20"/>
      <c r="AD497" s="20"/>
      <c r="AE497" s="20"/>
      <c r="AF497" s="20"/>
      <c r="AG497" s="24"/>
      <c r="AH497" s="20"/>
      <c r="AI497" s="20"/>
      <c r="AJ497" s="20"/>
      <c r="AK497" s="20"/>
    </row>
    <row r="498">
      <c r="AC498" s="20"/>
      <c r="AD498" s="20"/>
      <c r="AE498" s="20"/>
      <c r="AF498" s="20"/>
      <c r="AG498" s="24"/>
      <c r="AH498" s="20"/>
      <c r="AI498" s="20"/>
      <c r="AJ498" s="20"/>
      <c r="AK498" s="20"/>
    </row>
    <row r="499">
      <c r="AC499" s="20"/>
      <c r="AD499" s="20"/>
      <c r="AE499" s="20"/>
      <c r="AF499" s="20"/>
      <c r="AG499" s="24"/>
      <c r="AH499" s="20"/>
      <c r="AI499" s="20"/>
      <c r="AJ499" s="20"/>
      <c r="AK499" s="20"/>
    </row>
    <row r="500">
      <c r="AC500" s="20"/>
      <c r="AD500" s="20"/>
      <c r="AE500" s="20"/>
      <c r="AF500" s="20"/>
      <c r="AG500" s="24"/>
      <c r="AH500" s="20"/>
      <c r="AI500" s="20"/>
      <c r="AJ500" s="20"/>
      <c r="AK500" s="20"/>
    </row>
    <row r="501">
      <c r="AC501" s="20"/>
      <c r="AD501" s="20"/>
      <c r="AE501" s="20"/>
      <c r="AF501" s="20"/>
      <c r="AG501" s="24"/>
      <c r="AH501" s="20"/>
      <c r="AI501" s="20"/>
      <c r="AJ501" s="20"/>
      <c r="AK501" s="20"/>
    </row>
    <row r="502">
      <c r="AC502" s="20"/>
      <c r="AD502" s="20"/>
      <c r="AE502" s="20"/>
      <c r="AF502" s="20"/>
      <c r="AG502" s="24"/>
      <c r="AH502" s="20"/>
      <c r="AI502" s="20"/>
      <c r="AJ502" s="20"/>
      <c r="AK502" s="20"/>
    </row>
    <row r="503">
      <c r="AC503" s="20"/>
      <c r="AD503" s="20"/>
      <c r="AE503" s="20"/>
      <c r="AF503" s="20"/>
      <c r="AG503" s="24"/>
      <c r="AH503" s="20"/>
      <c r="AI503" s="20"/>
      <c r="AJ503" s="20"/>
      <c r="AK503" s="20"/>
    </row>
    <row r="504">
      <c r="AC504" s="20"/>
      <c r="AD504" s="20"/>
      <c r="AE504" s="20"/>
      <c r="AF504" s="20"/>
      <c r="AG504" s="24"/>
      <c r="AH504" s="20"/>
      <c r="AI504" s="20"/>
      <c r="AJ504" s="20"/>
      <c r="AK504" s="20"/>
    </row>
    <row r="505">
      <c r="AC505" s="20"/>
      <c r="AD505" s="20"/>
      <c r="AE505" s="20"/>
      <c r="AF505" s="20"/>
      <c r="AG505" s="24"/>
      <c r="AH505" s="20"/>
      <c r="AI505" s="20"/>
      <c r="AJ505" s="20"/>
      <c r="AK505" s="20"/>
    </row>
    <row r="506">
      <c r="AC506" s="20"/>
      <c r="AD506" s="20"/>
      <c r="AE506" s="20"/>
      <c r="AF506" s="20"/>
      <c r="AG506" s="24"/>
      <c r="AH506" s="20"/>
      <c r="AI506" s="20"/>
      <c r="AJ506" s="20"/>
      <c r="AK506" s="20"/>
    </row>
    <row r="507">
      <c r="AC507" s="20"/>
      <c r="AD507" s="20"/>
      <c r="AE507" s="20"/>
      <c r="AF507" s="20"/>
      <c r="AG507" s="24"/>
      <c r="AH507" s="20"/>
      <c r="AI507" s="20"/>
      <c r="AJ507" s="20"/>
      <c r="AK507" s="20"/>
    </row>
    <row r="508">
      <c r="AC508" s="20"/>
      <c r="AD508" s="20"/>
      <c r="AE508" s="20"/>
      <c r="AF508" s="20"/>
      <c r="AG508" s="24"/>
      <c r="AH508" s="20"/>
      <c r="AI508" s="20"/>
      <c r="AJ508" s="20"/>
      <c r="AK508" s="20"/>
    </row>
    <row r="509">
      <c r="AC509" s="20"/>
      <c r="AD509" s="20"/>
      <c r="AE509" s="20"/>
      <c r="AF509" s="20"/>
      <c r="AG509" s="24"/>
      <c r="AH509" s="20"/>
      <c r="AI509" s="20"/>
      <c r="AJ509" s="20"/>
      <c r="AK509" s="20"/>
    </row>
    <row r="510">
      <c r="AC510" s="20"/>
      <c r="AD510" s="20"/>
      <c r="AE510" s="20"/>
      <c r="AF510" s="20"/>
      <c r="AG510" s="24"/>
      <c r="AH510" s="20"/>
      <c r="AI510" s="20"/>
      <c r="AJ510" s="20"/>
      <c r="AK510" s="20"/>
    </row>
    <row r="511">
      <c r="AC511" s="20"/>
      <c r="AD511" s="20"/>
      <c r="AE511" s="20"/>
      <c r="AF511" s="20"/>
      <c r="AG511" s="24"/>
      <c r="AH511" s="20"/>
      <c r="AI511" s="20"/>
      <c r="AJ511" s="20"/>
      <c r="AK511" s="20"/>
    </row>
    <row r="512">
      <c r="AC512" s="20"/>
      <c r="AD512" s="20"/>
      <c r="AE512" s="20"/>
      <c r="AF512" s="20"/>
      <c r="AG512" s="24"/>
      <c r="AH512" s="20"/>
      <c r="AI512" s="20"/>
      <c r="AJ512" s="20"/>
      <c r="AK512" s="20"/>
    </row>
    <row r="513">
      <c r="AC513" s="20"/>
      <c r="AD513" s="20"/>
      <c r="AE513" s="20"/>
      <c r="AF513" s="20"/>
      <c r="AG513" s="24"/>
      <c r="AH513" s="20"/>
      <c r="AI513" s="20"/>
      <c r="AJ513" s="20"/>
      <c r="AK513" s="20"/>
    </row>
    <row r="514">
      <c r="AC514" s="20"/>
      <c r="AD514" s="20"/>
      <c r="AE514" s="20"/>
      <c r="AF514" s="20"/>
      <c r="AG514" s="24"/>
      <c r="AH514" s="20"/>
      <c r="AI514" s="20"/>
      <c r="AJ514" s="20"/>
      <c r="AK514" s="20"/>
    </row>
    <row r="515">
      <c r="AC515" s="20"/>
      <c r="AD515" s="20"/>
      <c r="AE515" s="20"/>
      <c r="AF515" s="20"/>
      <c r="AG515" s="24"/>
      <c r="AH515" s="20"/>
      <c r="AI515" s="20"/>
      <c r="AJ515" s="20"/>
      <c r="AK515" s="20"/>
    </row>
    <row r="516">
      <c r="AC516" s="20"/>
      <c r="AD516" s="20"/>
      <c r="AE516" s="20"/>
      <c r="AF516" s="20"/>
      <c r="AG516" s="24"/>
      <c r="AH516" s="20"/>
      <c r="AI516" s="20"/>
      <c r="AJ516" s="20"/>
      <c r="AK516" s="20"/>
    </row>
    <row r="517">
      <c r="AC517" s="20"/>
      <c r="AD517" s="20"/>
      <c r="AE517" s="20"/>
      <c r="AF517" s="20"/>
      <c r="AG517" s="24"/>
      <c r="AH517" s="20"/>
      <c r="AI517" s="20"/>
      <c r="AJ517" s="20"/>
      <c r="AK517" s="20"/>
    </row>
    <row r="518">
      <c r="AC518" s="20"/>
      <c r="AD518" s="20"/>
      <c r="AE518" s="20"/>
      <c r="AF518" s="20"/>
      <c r="AG518" s="24"/>
      <c r="AH518" s="20"/>
      <c r="AI518" s="20"/>
      <c r="AJ518" s="20"/>
      <c r="AK518" s="20"/>
    </row>
    <row r="519">
      <c r="AC519" s="20"/>
      <c r="AD519" s="20"/>
      <c r="AE519" s="20"/>
      <c r="AF519" s="20"/>
      <c r="AG519" s="24"/>
      <c r="AH519" s="20"/>
      <c r="AI519" s="20"/>
      <c r="AJ519" s="20"/>
      <c r="AK519" s="20"/>
    </row>
    <row r="520">
      <c r="AC520" s="20"/>
      <c r="AD520" s="20"/>
      <c r="AE520" s="20"/>
      <c r="AF520" s="20"/>
      <c r="AG520" s="24"/>
      <c r="AH520" s="20"/>
      <c r="AI520" s="20"/>
      <c r="AJ520" s="20"/>
      <c r="AK520" s="20"/>
    </row>
    <row r="521">
      <c r="AC521" s="20"/>
      <c r="AD521" s="20"/>
      <c r="AE521" s="20"/>
      <c r="AF521" s="20"/>
      <c r="AG521" s="24"/>
      <c r="AH521" s="20"/>
      <c r="AI521" s="20"/>
      <c r="AJ521" s="20"/>
      <c r="AK521" s="20"/>
    </row>
    <row r="522">
      <c r="AC522" s="20"/>
      <c r="AD522" s="20"/>
      <c r="AE522" s="20"/>
      <c r="AF522" s="20"/>
      <c r="AG522" s="24"/>
      <c r="AH522" s="20"/>
      <c r="AI522" s="20"/>
      <c r="AJ522" s="20"/>
      <c r="AK522" s="20"/>
    </row>
    <row r="523">
      <c r="AC523" s="20"/>
      <c r="AD523" s="20"/>
      <c r="AE523" s="20"/>
      <c r="AF523" s="20"/>
      <c r="AG523" s="24"/>
      <c r="AH523" s="20"/>
      <c r="AI523" s="20"/>
      <c r="AJ523" s="20"/>
      <c r="AK523" s="20"/>
    </row>
    <row r="524">
      <c r="AC524" s="20"/>
      <c r="AD524" s="20"/>
      <c r="AE524" s="20"/>
      <c r="AF524" s="20"/>
      <c r="AG524" s="24"/>
      <c r="AH524" s="20"/>
      <c r="AI524" s="20"/>
      <c r="AJ524" s="20"/>
      <c r="AK524" s="20"/>
    </row>
    <row r="525">
      <c r="AC525" s="20"/>
      <c r="AD525" s="20"/>
      <c r="AE525" s="20"/>
      <c r="AF525" s="20"/>
      <c r="AG525" s="24"/>
      <c r="AH525" s="20"/>
      <c r="AI525" s="20"/>
      <c r="AJ525" s="20"/>
      <c r="AK525" s="20"/>
    </row>
    <row r="526">
      <c r="AC526" s="20"/>
      <c r="AD526" s="20"/>
      <c r="AE526" s="20"/>
      <c r="AF526" s="20"/>
      <c r="AG526" s="24"/>
      <c r="AH526" s="20"/>
      <c r="AI526" s="20"/>
      <c r="AJ526" s="20"/>
      <c r="AK526" s="20"/>
    </row>
    <row r="527">
      <c r="AC527" s="20"/>
      <c r="AD527" s="20"/>
      <c r="AE527" s="20"/>
      <c r="AF527" s="20"/>
      <c r="AG527" s="24"/>
      <c r="AH527" s="20"/>
      <c r="AI527" s="20"/>
      <c r="AJ527" s="20"/>
      <c r="AK527" s="20"/>
    </row>
    <row r="528">
      <c r="AC528" s="20"/>
      <c r="AD528" s="20"/>
      <c r="AE528" s="20"/>
      <c r="AF528" s="20"/>
      <c r="AG528" s="24"/>
      <c r="AH528" s="20"/>
      <c r="AI528" s="20"/>
      <c r="AJ528" s="20"/>
      <c r="AK528" s="20"/>
    </row>
    <row r="529">
      <c r="AC529" s="20"/>
      <c r="AD529" s="20"/>
      <c r="AE529" s="20"/>
      <c r="AF529" s="20"/>
      <c r="AG529" s="24"/>
      <c r="AH529" s="20"/>
      <c r="AI529" s="20"/>
      <c r="AJ529" s="20"/>
      <c r="AK529" s="20"/>
    </row>
    <row r="530">
      <c r="AC530" s="20"/>
      <c r="AD530" s="20"/>
      <c r="AE530" s="20"/>
      <c r="AF530" s="20"/>
      <c r="AG530" s="24"/>
      <c r="AH530" s="20"/>
      <c r="AI530" s="20"/>
      <c r="AJ530" s="20"/>
      <c r="AK530" s="20"/>
    </row>
    <row r="531">
      <c r="AC531" s="20"/>
      <c r="AD531" s="20"/>
      <c r="AE531" s="20"/>
      <c r="AF531" s="20"/>
      <c r="AG531" s="24"/>
      <c r="AH531" s="20"/>
      <c r="AI531" s="20"/>
      <c r="AJ531" s="20"/>
      <c r="AK531" s="20"/>
    </row>
    <row r="532">
      <c r="AC532" s="20"/>
      <c r="AD532" s="20"/>
      <c r="AE532" s="20"/>
      <c r="AF532" s="20"/>
      <c r="AG532" s="24"/>
      <c r="AH532" s="20"/>
      <c r="AI532" s="20"/>
      <c r="AJ532" s="20"/>
      <c r="AK532" s="20"/>
    </row>
    <row r="533">
      <c r="AC533" s="20"/>
      <c r="AD533" s="20"/>
      <c r="AE533" s="20"/>
      <c r="AF533" s="20"/>
      <c r="AG533" s="24"/>
      <c r="AH533" s="20"/>
      <c r="AI533" s="20"/>
      <c r="AJ533" s="20"/>
      <c r="AK533" s="20"/>
    </row>
    <row r="534">
      <c r="AC534" s="20"/>
      <c r="AD534" s="20"/>
      <c r="AE534" s="20"/>
      <c r="AF534" s="20"/>
      <c r="AG534" s="24"/>
      <c r="AH534" s="20"/>
      <c r="AI534" s="20"/>
      <c r="AJ534" s="20"/>
      <c r="AK534" s="20"/>
    </row>
    <row r="535">
      <c r="AC535" s="20"/>
      <c r="AD535" s="20"/>
      <c r="AE535" s="20"/>
      <c r="AF535" s="20"/>
      <c r="AG535" s="24"/>
      <c r="AH535" s="20"/>
      <c r="AI535" s="20"/>
      <c r="AJ535" s="20"/>
      <c r="AK535" s="20"/>
    </row>
    <row r="536">
      <c r="AC536" s="20"/>
      <c r="AD536" s="20"/>
      <c r="AE536" s="20"/>
      <c r="AF536" s="20"/>
      <c r="AG536" s="24"/>
      <c r="AH536" s="20"/>
      <c r="AI536" s="20"/>
      <c r="AJ536" s="20"/>
      <c r="AK536" s="20"/>
    </row>
    <row r="537">
      <c r="AC537" s="20"/>
      <c r="AD537" s="20"/>
      <c r="AE537" s="20"/>
      <c r="AF537" s="20"/>
      <c r="AG537" s="24"/>
      <c r="AH537" s="20"/>
      <c r="AI537" s="20"/>
      <c r="AJ537" s="20"/>
      <c r="AK537" s="20"/>
    </row>
    <row r="538">
      <c r="AC538" s="20"/>
      <c r="AD538" s="20"/>
      <c r="AE538" s="20"/>
      <c r="AF538" s="20"/>
      <c r="AG538" s="24"/>
      <c r="AH538" s="20"/>
      <c r="AI538" s="20"/>
      <c r="AJ538" s="20"/>
      <c r="AK538" s="20"/>
    </row>
    <row r="539">
      <c r="AC539" s="20"/>
      <c r="AD539" s="20"/>
      <c r="AE539" s="20"/>
      <c r="AF539" s="20"/>
      <c r="AG539" s="24"/>
      <c r="AH539" s="20"/>
      <c r="AI539" s="20"/>
      <c r="AJ539" s="20"/>
      <c r="AK539" s="20"/>
    </row>
    <row r="540">
      <c r="AC540" s="20"/>
      <c r="AD540" s="20"/>
      <c r="AE540" s="20"/>
      <c r="AF540" s="20"/>
      <c r="AG540" s="24"/>
      <c r="AH540" s="20"/>
      <c r="AI540" s="20"/>
      <c r="AJ540" s="20"/>
      <c r="AK540" s="20"/>
    </row>
    <row r="541">
      <c r="AC541" s="20"/>
      <c r="AD541" s="20"/>
      <c r="AE541" s="20"/>
      <c r="AF541" s="20"/>
      <c r="AG541" s="24"/>
      <c r="AH541" s="20"/>
      <c r="AI541" s="20"/>
      <c r="AJ541" s="20"/>
      <c r="AK541" s="20"/>
    </row>
    <row r="542">
      <c r="AC542" s="20"/>
      <c r="AD542" s="20"/>
      <c r="AE542" s="20"/>
      <c r="AF542" s="20"/>
      <c r="AG542" s="24"/>
      <c r="AH542" s="20"/>
      <c r="AI542" s="20"/>
      <c r="AJ542" s="20"/>
      <c r="AK542" s="20"/>
    </row>
    <row r="543">
      <c r="AC543" s="20"/>
      <c r="AD543" s="20"/>
      <c r="AE543" s="20"/>
      <c r="AF543" s="20"/>
      <c r="AG543" s="24"/>
      <c r="AH543" s="20"/>
      <c r="AI543" s="20"/>
      <c r="AJ543" s="20"/>
      <c r="AK543" s="20"/>
    </row>
    <row r="544">
      <c r="AC544" s="20"/>
      <c r="AD544" s="20"/>
      <c r="AE544" s="20"/>
      <c r="AF544" s="20"/>
      <c r="AG544" s="24"/>
      <c r="AH544" s="20"/>
      <c r="AI544" s="20"/>
      <c r="AJ544" s="20"/>
      <c r="AK544" s="20"/>
    </row>
    <row r="545">
      <c r="AC545" s="20"/>
      <c r="AD545" s="20"/>
      <c r="AE545" s="20"/>
      <c r="AF545" s="20"/>
      <c r="AG545" s="24"/>
      <c r="AH545" s="20"/>
      <c r="AI545" s="20"/>
      <c r="AJ545" s="20"/>
      <c r="AK545" s="20"/>
    </row>
    <row r="546">
      <c r="AC546" s="20"/>
      <c r="AD546" s="20"/>
      <c r="AE546" s="20"/>
      <c r="AF546" s="20"/>
      <c r="AG546" s="24"/>
      <c r="AH546" s="20"/>
      <c r="AI546" s="20"/>
      <c r="AJ546" s="20"/>
      <c r="AK546" s="20"/>
    </row>
    <row r="547">
      <c r="AC547" s="20"/>
      <c r="AD547" s="20"/>
      <c r="AE547" s="20"/>
      <c r="AF547" s="20"/>
      <c r="AG547" s="24"/>
      <c r="AH547" s="20"/>
      <c r="AI547" s="20"/>
      <c r="AJ547" s="20"/>
      <c r="AK547" s="20"/>
    </row>
    <row r="548">
      <c r="AC548" s="20"/>
      <c r="AD548" s="20"/>
      <c r="AE548" s="20"/>
      <c r="AF548" s="20"/>
      <c r="AG548" s="24"/>
      <c r="AH548" s="20"/>
      <c r="AI548" s="20"/>
      <c r="AJ548" s="20"/>
      <c r="AK548" s="20"/>
    </row>
    <row r="549">
      <c r="AC549" s="20"/>
      <c r="AD549" s="20"/>
      <c r="AE549" s="20"/>
      <c r="AF549" s="20"/>
      <c r="AG549" s="24"/>
      <c r="AH549" s="20"/>
      <c r="AI549" s="20"/>
      <c r="AJ549" s="20"/>
      <c r="AK549" s="20"/>
    </row>
    <row r="550">
      <c r="AC550" s="20"/>
      <c r="AD550" s="20"/>
      <c r="AE550" s="20"/>
      <c r="AF550" s="20"/>
      <c r="AG550" s="24"/>
      <c r="AH550" s="20"/>
      <c r="AI550" s="20"/>
      <c r="AJ550" s="20"/>
      <c r="AK550" s="20"/>
    </row>
    <row r="551">
      <c r="AC551" s="20"/>
      <c r="AD551" s="20"/>
      <c r="AE551" s="20"/>
      <c r="AF551" s="20"/>
      <c r="AG551" s="24"/>
      <c r="AH551" s="20"/>
      <c r="AI551" s="20"/>
      <c r="AJ551" s="20"/>
      <c r="AK551" s="20"/>
    </row>
    <row r="552">
      <c r="AC552" s="20"/>
      <c r="AD552" s="20"/>
      <c r="AE552" s="20"/>
      <c r="AF552" s="20"/>
      <c r="AG552" s="24"/>
      <c r="AH552" s="20"/>
      <c r="AI552" s="20"/>
      <c r="AJ552" s="20"/>
      <c r="AK552" s="20"/>
    </row>
    <row r="553">
      <c r="AC553" s="20"/>
      <c r="AD553" s="20"/>
      <c r="AE553" s="20"/>
      <c r="AF553" s="20"/>
      <c r="AG553" s="24"/>
      <c r="AH553" s="20"/>
      <c r="AI553" s="20"/>
      <c r="AJ553" s="20"/>
      <c r="AK553" s="20"/>
    </row>
    <row r="554">
      <c r="AC554" s="20"/>
      <c r="AD554" s="20"/>
      <c r="AE554" s="20"/>
      <c r="AF554" s="20"/>
      <c r="AG554" s="24"/>
      <c r="AH554" s="20"/>
      <c r="AI554" s="20"/>
      <c r="AJ554" s="20"/>
      <c r="AK554" s="20"/>
    </row>
    <row r="555">
      <c r="AC555" s="20"/>
      <c r="AD555" s="20"/>
      <c r="AE555" s="20"/>
      <c r="AF555" s="20"/>
      <c r="AG555" s="24"/>
      <c r="AH555" s="20"/>
      <c r="AI555" s="20"/>
      <c r="AJ555" s="20"/>
      <c r="AK555" s="20"/>
    </row>
    <row r="556">
      <c r="AC556" s="20"/>
      <c r="AD556" s="20"/>
      <c r="AE556" s="20"/>
      <c r="AF556" s="20"/>
      <c r="AG556" s="24"/>
      <c r="AH556" s="20"/>
      <c r="AI556" s="20"/>
      <c r="AJ556" s="20"/>
      <c r="AK556" s="20"/>
    </row>
    <row r="557">
      <c r="AC557" s="20"/>
      <c r="AD557" s="20"/>
      <c r="AE557" s="20"/>
      <c r="AF557" s="20"/>
      <c r="AG557" s="24"/>
      <c r="AH557" s="20"/>
      <c r="AI557" s="20"/>
      <c r="AJ557" s="20"/>
      <c r="AK557" s="20"/>
    </row>
    <row r="558">
      <c r="AC558" s="20"/>
      <c r="AD558" s="20"/>
      <c r="AE558" s="20"/>
      <c r="AF558" s="20"/>
      <c r="AG558" s="24"/>
      <c r="AH558" s="20"/>
      <c r="AI558" s="20"/>
      <c r="AJ558" s="20"/>
      <c r="AK558" s="20"/>
    </row>
    <row r="559">
      <c r="AC559" s="20"/>
      <c r="AD559" s="20"/>
      <c r="AE559" s="20"/>
      <c r="AF559" s="20"/>
      <c r="AG559" s="24"/>
      <c r="AH559" s="20"/>
      <c r="AI559" s="20"/>
      <c r="AJ559" s="20"/>
      <c r="AK559" s="20"/>
    </row>
    <row r="560">
      <c r="AC560" s="20"/>
      <c r="AD560" s="20"/>
      <c r="AE560" s="20"/>
      <c r="AF560" s="20"/>
      <c r="AG560" s="24"/>
      <c r="AH560" s="20"/>
      <c r="AI560" s="20"/>
      <c r="AJ560" s="20"/>
      <c r="AK560" s="20"/>
    </row>
    <row r="561">
      <c r="AC561" s="20"/>
      <c r="AD561" s="20"/>
      <c r="AE561" s="20"/>
      <c r="AF561" s="20"/>
      <c r="AG561" s="24"/>
      <c r="AH561" s="20"/>
      <c r="AI561" s="20"/>
      <c r="AJ561" s="20"/>
      <c r="AK561" s="20"/>
    </row>
    <row r="562">
      <c r="AC562" s="20"/>
      <c r="AD562" s="20"/>
      <c r="AE562" s="20"/>
      <c r="AF562" s="20"/>
      <c r="AG562" s="24"/>
      <c r="AH562" s="20"/>
      <c r="AI562" s="20"/>
      <c r="AJ562" s="20"/>
      <c r="AK562" s="20"/>
    </row>
    <row r="563">
      <c r="AC563" s="20"/>
      <c r="AD563" s="20"/>
      <c r="AE563" s="20"/>
      <c r="AF563" s="20"/>
      <c r="AG563" s="24"/>
      <c r="AH563" s="20"/>
      <c r="AI563" s="20"/>
      <c r="AJ563" s="20"/>
      <c r="AK563" s="20"/>
    </row>
    <row r="564">
      <c r="AC564" s="20"/>
      <c r="AD564" s="20"/>
      <c r="AE564" s="20"/>
      <c r="AF564" s="20"/>
      <c r="AG564" s="24"/>
      <c r="AH564" s="20"/>
      <c r="AI564" s="20"/>
      <c r="AJ564" s="20"/>
      <c r="AK564" s="20"/>
    </row>
    <row r="565">
      <c r="AC565" s="20"/>
      <c r="AD565" s="20"/>
      <c r="AE565" s="20"/>
      <c r="AF565" s="20"/>
      <c r="AG565" s="24"/>
      <c r="AH565" s="20"/>
      <c r="AI565" s="20"/>
      <c r="AJ565" s="20"/>
      <c r="AK565" s="20"/>
    </row>
    <row r="566">
      <c r="AC566" s="20"/>
      <c r="AD566" s="20"/>
      <c r="AE566" s="20"/>
      <c r="AF566" s="20"/>
      <c r="AG566" s="24"/>
      <c r="AH566" s="20"/>
      <c r="AI566" s="20"/>
      <c r="AJ566" s="20"/>
      <c r="AK566" s="20"/>
    </row>
    <row r="567">
      <c r="AC567" s="20"/>
      <c r="AD567" s="20"/>
      <c r="AE567" s="20"/>
      <c r="AF567" s="20"/>
      <c r="AG567" s="24"/>
      <c r="AH567" s="20"/>
      <c r="AI567" s="20"/>
      <c r="AJ567" s="20"/>
      <c r="AK567" s="20"/>
    </row>
    <row r="568">
      <c r="AC568" s="20"/>
      <c r="AD568" s="20"/>
      <c r="AE568" s="20"/>
      <c r="AF568" s="20"/>
      <c r="AG568" s="24"/>
      <c r="AH568" s="20"/>
      <c r="AI568" s="20"/>
      <c r="AJ568" s="20"/>
      <c r="AK568" s="20"/>
    </row>
    <row r="569">
      <c r="AC569" s="20"/>
      <c r="AD569" s="20"/>
      <c r="AE569" s="20"/>
      <c r="AF569" s="20"/>
      <c r="AG569" s="24"/>
      <c r="AH569" s="20"/>
      <c r="AI569" s="20"/>
      <c r="AJ569" s="20"/>
      <c r="AK569" s="20"/>
    </row>
    <row r="570">
      <c r="AC570" s="20"/>
      <c r="AD570" s="20"/>
      <c r="AE570" s="20"/>
      <c r="AF570" s="20"/>
      <c r="AG570" s="24"/>
      <c r="AH570" s="20"/>
      <c r="AI570" s="20"/>
      <c r="AJ570" s="20"/>
      <c r="AK570" s="20"/>
    </row>
    <row r="571">
      <c r="AC571" s="20"/>
      <c r="AD571" s="20"/>
      <c r="AE571" s="20"/>
      <c r="AF571" s="20"/>
      <c r="AG571" s="24"/>
      <c r="AH571" s="20"/>
      <c r="AI571" s="20"/>
      <c r="AJ571" s="20"/>
      <c r="AK571" s="20"/>
    </row>
    <row r="572">
      <c r="AC572" s="20"/>
      <c r="AD572" s="20"/>
      <c r="AE572" s="20"/>
      <c r="AF572" s="20"/>
      <c r="AG572" s="24"/>
      <c r="AH572" s="20"/>
      <c r="AI572" s="20"/>
      <c r="AJ572" s="20"/>
      <c r="AK572" s="20"/>
    </row>
    <row r="573">
      <c r="AC573" s="20"/>
      <c r="AD573" s="20"/>
      <c r="AE573" s="20"/>
      <c r="AF573" s="20"/>
      <c r="AG573" s="24"/>
      <c r="AH573" s="20"/>
      <c r="AI573" s="20"/>
      <c r="AJ573" s="20"/>
      <c r="AK573" s="20"/>
    </row>
    <row r="574">
      <c r="AC574" s="20"/>
      <c r="AD574" s="20"/>
      <c r="AE574" s="20"/>
      <c r="AF574" s="20"/>
      <c r="AG574" s="24"/>
      <c r="AH574" s="20"/>
      <c r="AI574" s="20"/>
      <c r="AJ574" s="20"/>
      <c r="AK574" s="20"/>
    </row>
    <row r="575">
      <c r="AC575" s="20"/>
      <c r="AD575" s="20"/>
      <c r="AE575" s="20"/>
      <c r="AF575" s="20"/>
      <c r="AG575" s="24"/>
      <c r="AH575" s="20"/>
      <c r="AI575" s="20"/>
      <c r="AJ575" s="20"/>
      <c r="AK575" s="20"/>
    </row>
    <row r="576">
      <c r="AC576" s="20"/>
      <c r="AD576" s="20"/>
      <c r="AE576" s="20"/>
      <c r="AF576" s="20"/>
      <c r="AG576" s="24"/>
      <c r="AH576" s="20"/>
      <c r="AI576" s="20"/>
      <c r="AJ576" s="20"/>
      <c r="AK576" s="20"/>
    </row>
    <row r="577">
      <c r="AC577" s="20"/>
      <c r="AD577" s="20"/>
      <c r="AE577" s="20"/>
      <c r="AF577" s="20"/>
      <c r="AG577" s="24"/>
      <c r="AH577" s="20"/>
      <c r="AI577" s="20"/>
      <c r="AJ577" s="20"/>
      <c r="AK577" s="20"/>
    </row>
    <row r="578">
      <c r="AC578" s="20"/>
      <c r="AD578" s="20"/>
      <c r="AE578" s="20"/>
      <c r="AF578" s="20"/>
      <c r="AG578" s="24"/>
      <c r="AH578" s="20"/>
      <c r="AI578" s="20"/>
      <c r="AJ578" s="20"/>
      <c r="AK578" s="20"/>
    </row>
    <row r="579">
      <c r="AC579" s="20"/>
      <c r="AD579" s="20"/>
      <c r="AE579" s="20"/>
      <c r="AF579" s="20"/>
      <c r="AG579" s="24"/>
      <c r="AH579" s="20"/>
      <c r="AI579" s="20"/>
      <c r="AJ579" s="20"/>
      <c r="AK579" s="20"/>
    </row>
    <row r="580">
      <c r="AC580" s="20"/>
      <c r="AD580" s="20"/>
      <c r="AE580" s="20"/>
      <c r="AF580" s="20"/>
      <c r="AG580" s="24"/>
      <c r="AH580" s="20"/>
      <c r="AI580" s="20"/>
      <c r="AJ580" s="20"/>
      <c r="AK580" s="20"/>
    </row>
    <row r="581">
      <c r="AC581" s="20"/>
      <c r="AD581" s="20"/>
      <c r="AE581" s="20"/>
      <c r="AF581" s="20"/>
      <c r="AG581" s="24"/>
      <c r="AH581" s="20"/>
      <c r="AI581" s="20"/>
      <c r="AJ581" s="20"/>
      <c r="AK581" s="20"/>
    </row>
    <row r="582">
      <c r="AC582" s="20"/>
      <c r="AD582" s="20"/>
      <c r="AE582" s="20"/>
      <c r="AF582" s="20"/>
      <c r="AG582" s="24"/>
      <c r="AH582" s="20"/>
      <c r="AI582" s="20"/>
      <c r="AJ582" s="20"/>
      <c r="AK582" s="20"/>
    </row>
    <row r="583">
      <c r="AC583" s="20"/>
      <c r="AD583" s="20"/>
      <c r="AE583" s="20"/>
      <c r="AF583" s="20"/>
      <c r="AG583" s="24"/>
      <c r="AH583" s="20"/>
      <c r="AI583" s="20"/>
      <c r="AJ583" s="20"/>
      <c r="AK583" s="20"/>
    </row>
    <row r="584">
      <c r="AC584" s="20"/>
      <c r="AD584" s="20"/>
      <c r="AE584" s="20"/>
      <c r="AF584" s="20"/>
      <c r="AG584" s="24"/>
      <c r="AH584" s="20"/>
      <c r="AI584" s="20"/>
      <c r="AJ584" s="20"/>
      <c r="AK584" s="20"/>
    </row>
    <row r="585">
      <c r="AC585" s="20"/>
      <c r="AD585" s="20"/>
      <c r="AE585" s="20"/>
      <c r="AF585" s="20"/>
      <c r="AG585" s="24"/>
      <c r="AH585" s="20"/>
      <c r="AI585" s="20"/>
      <c r="AJ585" s="20"/>
      <c r="AK585" s="20"/>
    </row>
    <row r="586">
      <c r="AC586" s="20"/>
      <c r="AD586" s="20"/>
      <c r="AE586" s="20"/>
      <c r="AF586" s="20"/>
      <c r="AG586" s="24"/>
      <c r="AH586" s="20"/>
      <c r="AI586" s="20"/>
      <c r="AJ586" s="20"/>
      <c r="AK586" s="20"/>
    </row>
    <row r="587">
      <c r="AC587" s="20"/>
      <c r="AD587" s="20"/>
      <c r="AE587" s="20"/>
      <c r="AF587" s="20"/>
      <c r="AG587" s="24"/>
      <c r="AH587" s="20"/>
      <c r="AI587" s="20"/>
      <c r="AJ587" s="20"/>
      <c r="AK587" s="20"/>
    </row>
    <row r="588">
      <c r="AC588" s="20"/>
      <c r="AD588" s="20"/>
      <c r="AE588" s="20"/>
      <c r="AF588" s="20"/>
      <c r="AG588" s="24"/>
      <c r="AH588" s="20"/>
      <c r="AI588" s="20"/>
      <c r="AJ588" s="20"/>
      <c r="AK588" s="20"/>
    </row>
    <row r="589">
      <c r="AC589" s="20"/>
      <c r="AD589" s="20"/>
      <c r="AE589" s="20"/>
      <c r="AF589" s="20"/>
      <c r="AG589" s="24"/>
      <c r="AH589" s="20"/>
      <c r="AI589" s="20"/>
      <c r="AJ589" s="20"/>
      <c r="AK589" s="20"/>
    </row>
    <row r="590">
      <c r="AC590" s="20"/>
      <c r="AD590" s="20"/>
      <c r="AE590" s="20"/>
      <c r="AF590" s="20"/>
      <c r="AG590" s="24"/>
      <c r="AH590" s="20"/>
      <c r="AI590" s="20"/>
      <c r="AJ590" s="20"/>
      <c r="AK590" s="20"/>
    </row>
    <row r="591">
      <c r="AC591" s="20"/>
      <c r="AD591" s="20"/>
      <c r="AE591" s="20"/>
      <c r="AF591" s="20"/>
      <c r="AG591" s="24"/>
      <c r="AH591" s="20"/>
      <c r="AI591" s="20"/>
      <c r="AJ591" s="20"/>
      <c r="AK591" s="20"/>
    </row>
    <row r="592">
      <c r="AC592" s="20"/>
      <c r="AD592" s="20"/>
      <c r="AE592" s="20"/>
      <c r="AF592" s="20"/>
      <c r="AG592" s="24"/>
      <c r="AH592" s="20"/>
      <c r="AI592" s="20"/>
      <c r="AJ592" s="20"/>
      <c r="AK592" s="20"/>
    </row>
    <row r="593">
      <c r="AC593" s="20"/>
      <c r="AD593" s="20"/>
      <c r="AE593" s="20"/>
      <c r="AF593" s="20"/>
      <c r="AG593" s="24"/>
      <c r="AH593" s="20"/>
      <c r="AI593" s="20"/>
      <c r="AJ593" s="20"/>
      <c r="AK593" s="20"/>
    </row>
    <row r="594">
      <c r="AC594" s="20"/>
      <c r="AD594" s="20"/>
      <c r="AE594" s="20"/>
      <c r="AF594" s="20"/>
      <c r="AG594" s="24"/>
      <c r="AH594" s="20"/>
      <c r="AI594" s="20"/>
      <c r="AJ594" s="20"/>
      <c r="AK594" s="20"/>
    </row>
    <row r="595">
      <c r="AC595" s="20"/>
      <c r="AD595" s="20"/>
      <c r="AE595" s="20"/>
      <c r="AF595" s="20"/>
      <c r="AG595" s="24"/>
      <c r="AH595" s="20"/>
      <c r="AI595" s="20"/>
      <c r="AJ595" s="20"/>
      <c r="AK595" s="20"/>
    </row>
    <row r="596">
      <c r="AC596" s="20"/>
      <c r="AD596" s="20"/>
      <c r="AE596" s="20"/>
      <c r="AF596" s="20"/>
      <c r="AG596" s="24"/>
      <c r="AH596" s="20"/>
      <c r="AI596" s="20"/>
      <c r="AJ596" s="20"/>
      <c r="AK596" s="20"/>
    </row>
    <row r="597">
      <c r="AC597" s="20"/>
      <c r="AD597" s="20"/>
      <c r="AE597" s="20"/>
      <c r="AF597" s="20"/>
      <c r="AG597" s="24"/>
      <c r="AH597" s="20"/>
      <c r="AI597" s="20"/>
      <c r="AJ597" s="20"/>
      <c r="AK597" s="20"/>
    </row>
    <row r="598">
      <c r="AC598" s="20"/>
      <c r="AD598" s="20"/>
      <c r="AE598" s="20"/>
      <c r="AF598" s="20"/>
      <c r="AG598" s="24"/>
      <c r="AH598" s="20"/>
      <c r="AI598" s="20"/>
      <c r="AJ598" s="20"/>
      <c r="AK598" s="20"/>
    </row>
    <row r="599">
      <c r="AC599" s="20"/>
      <c r="AD599" s="20"/>
      <c r="AE599" s="20"/>
      <c r="AF599" s="20"/>
      <c r="AG599" s="24"/>
      <c r="AH599" s="20"/>
      <c r="AI599" s="20"/>
      <c r="AJ599" s="20"/>
      <c r="AK599" s="20"/>
    </row>
    <row r="600">
      <c r="AC600" s="20"/>
      <c r="AD600" s="20"/>
      <c r="AE600" s="20"/>
      <c r="AF600" s="20"/>
      <c r="AG600" s="24"/>
      <c r="AH600" s="20"/>
      <c r="AI600" s="20"/>
      <c r="AJ600" s="20"/>
      <c r="AK600" s="20"/>
    </row>
    <row r="601">
      <c r="AC601" s="20"/>
      <c r="AD601" s="20"/>
      <c r="AE601" s="20"/>
      <c r="AF601" s="20"/>
      <c r="AG601" s="24"/>
      <c r="AH601" s="20"/>
      <c r="AI601" s="20"/>
      <c r="AJ601" s="20"/>
      <c r="AK601" s="20"/>
    </row>
    <row r="602">
      <c r="AC602" s="20"/>
      <c r="AD602" s="20"/>
      <c r="AE602" s="20"/>
      <c r="AF602" s="20"/>
      <c r="AG602" s="24"/>
      <c r="AH602" s="20"/>
      <c r="AI602" s="20"/>
      <c r="AJ602" s="20"/>
      <c r="AK602" s="20"/>
    </row>
    <row r="603">
      <c r="AC603" s="20"/>
      <c r="AD603" s="20"/>
      <c r="AE603" s="20"/>
      <c r="AF603" s="20"/>
      <c r="AG603" s="24"/>
      <c r="AH603" s="20"/>
      <c r="AI603" s="20"/>
      <c r="AJ603" s="20"/>
      <c r="AK603" s="20"/>
    </row>
    <row r="604">
      <c r="AC604" s="20"/>
      <c r="AD604" s="20"/>
      <c r="AE604" s="20"/>
      <c r="AF604" s="20"/>
      <c r="AG604" s="24"/>
      <c r="AH604" s="20"/>
      <c r="AI604" s="20"/>
      <c r="AJ604" s="20"/>
      <c r="AK604" s="20"/>
    </row>
    <row r="605">
      <c r="AC605" s="20"/>
      <c r="AD605" s="20"/>
      <c r="AE605" s="20"/>
      <c r="AF605" s="20"/>
      <c r="AG605" s="24"/>
      <c r="AH605" s="20"/>
      <c r="AI605" s="20"/>
      <c r="AJ605" s="20"/>
      <c r="AK605" s="20"/>
    </row>
    <row r="606">
      <c r="AC606" s="20"/>
      <c r="AD606" s="20"/>
      <c r="AE606" s="20"/>
      <c r="AF606" s="20"/>
      <c r="AG606" s="24"/>
      <c r="AH606" s="20"/>
      <c r="AI606" s="20"/>
      <c r="AJ606" s="20"/>
      <c r="AK606" s="20"/>
    </row>
    <row r="607">
      <c r="AC607" s="20"/>
      <c r="AD607" s="20"/>
      <c r="AE607" s="20"/>
      <c r="AF607" s="20"/>
      <c r="AG607" s="24"/>
      <c r="AH607" s="20"/>
      <c r="AI607" s="20"/>
      <c r="AJ607" s="20"/>
      <c r="AK607" s="20"/>
    </row>
    <row r="608">
      <c r="AC608" s="20"/>
      <c r="AD608" s="20"/>
      <c r="AE608" s="20"/>
      <c r="AF608" s="20"/>
      <c r="AG608" s="24"/>
      <c r="AH608" s="20"/>
      <c r="AI608" s="20"/>
      <c r="AJ608" s="20"/>
      <c r="AK608" s="20"/>
    </row>
    <row r="609">
      <c r="AC609" s="20"/>
      <c r="AD609" s="20"/>
      <c r="AE609" s="20"/>
      <c r="AF609" s="20"/>
      <c r="AG609" s="24"/>
      <c r="AH609" s="20"/>
      <c r="AI609" s="20"/>
      <c r="AJ609" s="20"/>
      <c r="AK609" s="20"/>
    </row>
    <row r="610">
      <c r="AC610" s="20"/>
      <c r="AD610" s="20"/>
      <c r="AE610" s="20"/>
      <c r="AF610" s="20"/>
      <c r="AG610" s="24"/>
      <c r="AH610" s="20"/>
      <c r="AI610" s="20"/>
      <c r="AJ610" s="20"/>
      <c r="AK610" s="20"/>
    </row>
    <row r="611">
      <c r="AC611" s="20"/>
      <c r="AD611" s="20"/>
      <c r="AE611" s="20"/>
      <c r="AF611" s="20"/>
      <c r="AG611" s="24"/>
      <c r="AH611" s="20"/>
      <c r="AI611" s="20"/>
      <c r="AJ611" s="20"/>
      <c r="AK611" s="20"/>
    </row>
    <row r="612">
      <c r="AC612" s="20"/>
      <c r="AD612" s="20"/>
      <c r="AE612" s="20"/>
      <c r="AF612" s="20"/>
      <c r="AG612" s="24"/>
      <c r="AH612" s="20"/>
      <c r="AI612" s="20"/>
      <c r="AJ612" s="20"/>
      <c r="AK612" s="20"/>
    </row>
    <row r="613">
      <c r="AC613" s="20"/>
      <c r="AD613" s="20"/>
      <c r="AE613" s="20"/>
      <c r="AF613" s="20"/>
      <c r="AG613" s="24"/>
      <c r="AH613" s="20"/>
      <c r="AI613" s="20"/>
      <c r="AJ613" s="20"/>
      <c r="AK613" s="20"/>
    </row>
    <row r="614">
      <c r="AC614" s="20"/>
      <c r="AD614" s="20"/>
      <c r="AE614" s="20"/>
      <c r="AF614" s="20"/>
      <c r="AG614" s="24"/>
      <c r="AH614" s="20"/>
      <c r="AI614" s="20"/>
      <c r="AJ614" s="20"/>
      <c r="AK614" s="20"/>
    </row>
    <row r="615">
      <c r="AC615" s="20"/>
      <c r="AD615" s="20"/>
      <c r="AE615" s="20"/>
      <c r="AF615" s="20"/>
      <c r="AG615" s="24"/>
      <c r="AH615" s="20"/>
      <c r="AI615" s="20"/>
      <c r="AJ615" s="20"/>
      <c r="AK615" s="20"/>
    </row>
    <row r="616">
      <c r="AC616" s="20"/>
      <c r="AD616" s="20"/>
      <c r="AE616" s="20"/>
      <c r="AF616" s="20"/>
      <c r="AG616" s="24"/>
      <c r="AH616" s="20"/>
      <c r="AI616" s="20"/>
      <c r="AJ616" s="20"/>
      <c r="AK616" s="20"/>
    </row>
    <row r="617">
      <c r="AC617" s="20"/>
      <c r="AD617" s="20"/>
      <c r="AE617" s="20"/>
      <c r="AF617" s="20"/>
      <c r="AG617" s="24"/>
      <c r="AH617" s="20"/>
      <c r="AI617" s="20"/>
      <c r="AJ617" s="20"/>
      <c r="AK617" s="20"/>
    </row>
    <row r="618">
      <c r="AC618" s="20"/>
      <c r="AD618" s="20"/>
      <c r="AE618" s="20"/>
      <c r="AF618" s="20"/>
      <c r="AG618" s="24"/>
      <c r="AH618" s="20"/>
      <c r="AI618" s="20"/>
      <c r="AJ618" s="20"/>
      <c r="AK618" s="20"/>
    </row>
    <row r="619">
      <c r="AC619" s="20"/>
      <c r="AD619" s="20"/>
      <c r="AE619" s="20"/>
      <c r="AF619" s="20"/>
      <c r="AG619" s="24"/>
      <c r="AH619" s="20"/>
      <c r="AI619" s="20"/>
      <c r="AJ619" s="20"/>
      <c r="AK619" s="20"/>
    </row>
    <row r="620">
      <c r="AC620" s="20"/>
      <c r="AD620" s="20"/>
      <c r="AE620" s="20"/>
      <c r="AF620" s="20"/>
      <c r="AG620" s="24"/>
      <c r="AH620" s="20"/>
      <c r="AI620" s="20"/>
      <c r="AJ620" s="20"/>
      <c r="AK620" s="20"/>
    </row>
    <row r="621">
      <c r="AC621" s="20"/>
      <c r="AD621" s="20"/>
      <c r="AE621" s="20"/>
      <c r="AF621" s="20"/>
      <c r="AG621" s="24"/>
      <c r="AH621" s="20"/>
      <c r="AI621" s="20"/>
      <c r="AJ621" s="20"/>
      <c r="AK621" s="20"/>
    </row>
    <row r="622">
      <c r="AC622" s="20"/>
      <c r="AD622" s="20"/>
      <c r="AE622" s="20"/>
      <c r="AF622" s="20"/>
      <c r="AG622" s="24"/>
      <c r="AH622" s="20"/>
      <c r="AI622" s="20"/>
      <c r="AJ622" s="20"/>
      <c r="AK622" s="20"/>
    </row>
    <row r="623">
      <c r="AC623" s="20"/>
      <c r="AD623" s="20"/>
      <c r="AE623" s="20"/>
      <c r="AF623" s="20"/>
      <c r="AG623" s="24"/>
      <c r="AH623" s="20"/>
      <c r="AI623" s="20"/>
      <c r="AJ623" s="20"/>
      <c r="AK623" s="20"/>
    </row>
    <row r="624">
      <c r="AC624" s="20"/>
      <c r="AD624" s="20"/>
      <c r="AE624" s="20"/>
      <c r="AF624" s="20"/>
      <c r="AG624" s="24"/>
      <c r="AH624" s="20"/>
      <c r="AI624" s="20"/>
      <c r="AJ624" s="20"/>
      <c r="AK624" s="20"/>
    </row>
    <row r="625">
      <c r="AC625" s="20"/>
      <c r="AD625" s="20"/>
      <c r="AE625" s="20"/>
      <c r="AF625" s="20"/>
      <c r="AG625" s="24"/>
      <c r="AH625" s="20"/>
      <c r="AI625" s="20"/>
      <c r="AJ625" s="20"/>
      <c r="AK625" s="20"/>
    </row>
    <row r="626">
      <c r="AC626" s="20"/>
      <c r="AD626" s="20"/>
      <c r="AE626" s="20"/>
      <c r="AF626" s="20"/>
      <c r="AG626" s="24"/>
      <c r="AH626" s="20"/>
      <c r="AI626" s="20"/>
      <c r="AJ626" s="20"/>
      <c r="AK626" s="20"/>
    </row>
    <row r="627">
      <c r="AC627" s="20"/>
      <c r="AD627" s="20"/>
      <c r="AE627" s="20"/>
      <c r="AF627" s="20"/>
      <c r="AG627" s="24"/>
      <c r="AH627" s="20"/>
      <c r="AI627" s="20"/>
      <c r="AJ627" s="20"/>
      <c r="AK627" s="20"/>
    </row>
    <row r="628">
      <c r="AC628" s="20"/>
      <c r="AD628" s="20"/>
      <c r="AE628" s="20"/>
      <c r="AF628" s="20"/>
      <c r="AG628" s="24"/>
      <c r="AH628" s="20"/>
      <c r="AI628" s="20"/>
      <c r="AJ628" s="20"/>
      <c r="AK628" s="20"/>
    </row>
    <row r="629">
      <c r="AC629" s="20"/>
      <c r="AD629" s="20"/>
      <c r="AE629" s="20"/>
      <c r="AF629" s="20"/>
      <c r="AG629" s="24"/>
      <c r="AH629" s="20"/>
      <c r="AI629" s="20"/>
      <c r="AJ629" s="20"/>
      <c r="AK629" s="20"/>
    </row>
    <row r="630">
      <c r="AC630" s="20"/>
      <c r="AD630" s="20"/>
      <c r="AE630" s="20"/>
      <c r="AF630" s="20"/>
      <c r="AG630" s="24"/>
      <c r="AH630" s="20"/>
      <c r="AI630" s="20"/>
      <c r="AJ630" s="20"/>
      <c r="AK630" s="20"/>
    </row>
    <row r="631">
      <c r="AC631" s="20"/>
      <c r="AD631" s="20"/>
      <c r="AE631" s="20"/>
      <c r="AF631" s="20"/>
      <c r="AG631" s="24"/>
      <c r="AH631" s="20"/>
      <c r="AI631" s="20"/>
      <c r="AJ631" s="20"/>
      <c r="AK631" s="20"/>
    </row>
    <row r="632">
      <c r="AC632" s="20"/>
      <c r="AD632" s="20"/>
      <c r="AE632" s="20"/>
      <c r="AF632" s="20"/>
      <c r="AG632" s="24"/>
      <c r="AH632" s="20"/>
      <c r="AI632" s="20"/>
      <c r="AJ632" s="20"/>
      <c r="AK632" s="20"/>
    </row>
    <row r="633">
      <c r="AC633" s="20"/>
      <c r="AD633" s="20"/>
      <c r="AE633" s="20"/>
      <c r="AF633" s="20"/>
      <c r="AG633" s="24"/>
      <c r="AH633" s="20"/>
      <c r="AI633" s="20"/>
      <c r="AJ633" s="20"/>
      <c r="AK633" s="20"/>
    </row>
    <row r="634">
      <c r="AC634" s="20"/>
      <c r="AD634" s="20"/>
      <c r="AE634" s="20"/>
      <c r="AF634" s="20"/>
      <c r="AG634" s="24"/>
      <c r="AH634" s="20"/>
      <c r="AI634" s="20"/>
      <c r="AJ634" s="20"/>
      <c r="AK634" s="20"/>
    </row>
    <row r="635">
      <c r="AC635" s="20"/>
      <c r="AD635" s="20"/>
      <c r="AE635" s="20"/>
      <c r="AF635" s="20"/>
      <c r="AG635" s="24"/>
      <c r="AH635" s="20"/>
      <c r="AI635" s="20"/>
      <c r="AJ635" s="20"/>
      <c r="AK635" s="20"/>
    </row>
    <row r="636">
      <c r="AC636" s="20"/>
      <c r="AD636" s="20"/>
      <c r="AE636" s="20"/>
      <c r="AF636" s="20"/>
      <c r="AG636" s="24"/>
      <c r="AH636" s="20"/>
      <c r="AI636" s="20"/>
      <c r="AJ636" s="20"/>
      <c r="AK636" s="20"/>
    </row>
    <row r="637">
      <c r="AC637" s="20"/>
      <c r="AD637" s="20"/>
      <c r="AE637" s="20"/>
      <c r="AF637" s="20"/>
      <c r="AG637" s="24"/>
      <c r="AH637" s="20"/>
      <c r="AI637" s="20"/>
      <c r="AJ637" s="20"/>
      <c r="AK637" s="20"/>
    </row>
    <row r="638">
      <c r="AC638" s="20"/>
      <c r="AD638" s="20"/>
      <c r="AE638" s="20"/>
      <c r="AF638" s="20"/>
      <c r="AG638" s="24"/>
      <c r="AH638" s="20"/>
      <c r="AI638" s="20"/>
      <c r="AJ638" s="20"/>
      <c r="AK638" s="20"/>
    </row>
    <row r="639">
      <c r="AC639" s="20"/>
      <c r="AD639" s="20"/>
      <c r="AE639" s="20"/>
      <c r="AF639" s="20"/>
      <c r="AG639" s="24"/>
      <c r="AH639" s="20"/>
      <c r="AI639" s="20"/>
      <c r="AJ639" s="20"/>
      <c r="AK639" s="20"/>
    </row>
    <row r="640">
      <c r="AC640" s="20"/>
      <c r="AD640" s="20"/>
      <c r="AE640" s="20"/>
      <c r="AF640" s="20"/>
      <c r="AG640" s="24"/>
      <c r="AH640" s="20"/>
      <c r="AI640" s="20"/>
      <c r="AJ640" s="20"/>
      <c r="AK640" s="20"/>
    </row>
    <row r="641">
      <c r="AC641" s="20"/>
      <c r="AD641" s="20"/>
      <c r="AE641" s="20"/>
      <c r="AF641" s="20"/>
      <c r="AG641" s="24"/>
      <c r="AH641" s="20"/>
      <c r="AI641" s="20"/>
      <c r="AJ641" s="20"/>
      <c r="AK641" s="20"/>
    </row>
    <row r="642">
      <c r="AC642" s="20"/>
      <c r="AD642" s="20"/>
      <c r="AE642" s="20"/>
      <c r="AF642" s="20"/>
      <c r="AG642" s="24"/>
      <c r="AH642" s="20"/>
      <c r="AI642" s="20"/>
      <c r="AJ642" s="20"/>
      <c r="AK642" s="20"/>
    </row>
    <row r="643">
      <c r="AC643" s="20"/>
      <c r="AD643" s="20"/>
      <c r="AE643" s="20"/>
      <c r="AF643" s="20"/>
      <c r="AG643" s="24"/>
      <c r="AH643" s="20"/>
      <c r="AI643" s="20"/>
      <c r="AJ643" s="20"/>
      <c r="AK643" s="20"/>
    </row>
    <row r="644">
      <c r="AC644" s="20"/>
      <c r="AD644" s="20"/>
      <c r="AE644" s="20"/>
      <c r="AF644" s="20"/>
      <c r="AG644" s="24"/>
      <c r="AH644" s="20"/>
      <c r="AI644" s="20"/>
      <c r="AJ644" s="20"/>
      <c r="AK644" s="20"/>
    </row>
    <row r="645">
      <c r="AC645" s="20"/>
      <c r="AD645" s="20"/>
      <c r="AE645" s="20"/>
      <c r="AF645" s="20"/>
      <c r="AG645" s="24"/>
      <c r="AH645" s="20"/>
      <c r="AI645" s="20"/>
      <c r="AJ645" s="20"/>
      <c r="AK645" s="20"/>
    </row>
    <row r="646">
      <c r="AC646" s="20"/>
      <c r="AD646" s="20"/>
      <c r="AE646" s="20"/>
      <c r="AF646" s="20"/>
      <c r="AG646" s="24"/>
      <c r="AH646" s="20"/>
      <c r="AI646" s="20"/>
      <c r="AJ646" s="20"/>
      <c r="AK646" s="20"/>
    </row>
    <row r="647">
      <c r="AC647" s="20"/>
      <c r="AD647" s="20"/>
      <c r="AE647" s="20"/>
      <c r="AF647" s="20"/>
      <c r="AG647" s="24"/>
      <c r="AH647" s="20"/>
      <c r="AI647" s="20"/>
      <c r="AJ647" s="20"/>
      <c r="AK647" s="20"/>
    </row>
    <row r="648">
      <c r="AC648" s="20"/>
      <c r="AD648" s="20"/>
      <c r="AE648" s="20"/>
      <c r="AF648" s="20"/>
      <c r="AG648" s="24"/>
      <c r="AH648" s="20"/>
      <c r="AI648" s="20"/>
      <c r="AJ648" s="20"/>
      <c r="AK648" s="20"/>
    </row>
    <row r="649">
      <c r="AC649" s="20"/>
      <c r="AD649" s="20"/>
      <c r="AE649" s="20"/>
      <c r="AF649" s="20"/>
      <c r="AG649" s="24"/>
      <c r="AH649" s="20"/>
      <c r="AI649" s="20"/>
      <c r="AJ649" s="20"/>
      <c r="AK649" s="20"/>
    </row>
    <row r="650">
      <c r="AC650" s="20"/>
      <c r="AD650" s="20"/>
      <c r="AE650" s="20"/>
      <c r="AF650" s="20"/>
      <c r="AG650" s="24"/>
      <c r="AH650" s="20"/>
      <c r="AI650" s="20"/>
      <c r="AJ650" s="20"/>
      <c r="AK650" s="20"/>
    </row>
    <row r="651">
      <c r="AC651" s="20"/>
      <c r="AD651" s="20"/>
      <c r="AE651" s="20"/>
      <c r="AF651" s="20"/>
      <c r="AG651" s="24"/>
      <c r="AH651" s="20"/>
      <c r="AI651" s="20"/>
      <c r="AJ651" s="20"/>
      <c r="AK651" s="20"/>
    </row>
    <row r="652">
      <c r="AC652" s="20"/>
      <c r="AD652" s="20"/>
      <c r="AE652" s="20"/>
      <c r="AF652" s="20"/>
      <c r="AG652" s="24"/>
      <c r="AH652" s="20"/>
      <c r="AI652" s="20"/>
      <c r="AJ652" s="20"/>
      <c r="AK652" s="20"/>
    </row>
    <row r="653">
      <c r="AC653" s="20"/>
      <c r="AD653" s="20"/>
      <c r="AE653" s="20"/>
      <c r="AF653" s="20"/>
      <c r="AG653" s="24"/>
      <c r="AH653" s="20"/>
      <c r="AI653" s="20"/>
      <c r="AJ653" s="20"/>
      <c r="AK653" s="20"/>
    </row>
    <row r="654">
      <c r="AC654" s="20"/>
      <c r="AD654" s="20"/>
      <c r="AE654" s="20"/>
      <c r="AF654" s="20"/>
      <c r="AG654" s="24"/>
      <c r="AH654" s="20"/>
      <c r="AI654" s="20"/>
      <c r="AJ654" s="20"/>
      <c r="AK654" s="20"/>
    </row>
    <row r="655">
      <c r="AC655" s="20"/>
      <c r="AD655" s="20"/>
      <c r="AE655" s="20"/>
      <c r="AF655" s="20"/>
      <c r="AG655" s="24"/>
      <c r="AH655" s="20"/>
      <c r="AI655" s="20"/>
      <c r="AJ655" s="20"/>
      <c r="AK655" s="20"/>
    </row>
    <row r="656">
      <c r="AC656" s="20"/>
      <c r="AD656" s="20"/>
      <c r="AE656" s="20"/>
      <c r="AF656" s="20"/>
      <c r="AG656" s="24"/>
      <c r="AH656" s="20"/>
      <c r="AI656" s="20"/>
      <c r="AJ656" s="20"/>
      <c r="AK656" s="20"/>
    </row>
    <row r="657">
      <c r="AC657" s="20"/>
      <c r="AD657" s="20"/>
      <c r="AE657" s="20"/>
      <c r="AF657" s="20"/>
      <c r="AG657" s="24"/>
      <c r="AH657" s="20"/>
      <c r="AI657" s="20"/>
      <c r="AJ657" s="20"/>
      <c r="AK657" s="20"/>
    </row>
    <row r="658">
      <c r="AC658" s="20"/>
      <c r="AD658" s="20"/>
      <c r="AE658" s="20"/>
      <c r="AF658" s="20"/>
      <c r="AG658" s="24"/>
      <c r="AH658" s="20"/>
      <c r="AI658" s="20"/>
      <c r="AJ658" s="20"/>
      <c r="AK658" s="20"/>
    </row>
    <row r="659">
      <c r="AC659" s="20"/>
      <c r="AD659" s="20"/>
      <c r="AE659" s="20"/>
      <c r="AF659" s="20"/>
      <c r="AG659" s="24"/>
      <c r="AH659" s="20"/>
      <c r="AI659" s="20"/>
      <c r="AJ659" s="20"/>
      <c r="AK659" s="20"/>
    </row>
    <row r="660">
      <c r="AC660" s="20"/>
      <c r="AD660" s="20"/>
      <c r="AE660" s="20"/>
      <c r="AF660" s="20"/>
      <c r="AG660" s="24"/>
      <c r="AH660" s="20"/>
      <c r="AI660" s="20"/>
      <c r="AJ660" s="20"/>
      <c r="AK660" s="20"/>
    </row>
    <row r="661">
      <c r="AC661" s="20"/>
      <c r="AD661" s="20"/>
      <c r="AE661" s="20"/>
      <c r="AF661" s="20"/>
      <c r="AG661" s="24"/>
      <c r="AH661" s="20"/>
      <c r="AI661" s="20"/>
      <c r="AJ661" s="20"/>
      <c r="AK661" s="20"/>
    </row>
    <row r="662">
      <c r="AC662" s="20"/>
      <c r="AD662" s="20"/>
      <c r="AE662" s="20"/>
      <c r="AF662" s="20"/>
      <c r="AG662" s="24"/>
      <c r="AH662" s="20"/>
      <c r="AI662" s="20"/>
      <c r="AJ662" s="20"/>
      <c r="AK662" s="20"/>
    </row>
    <row r="663">
      <c r="AC663" s="20"/>
      <c r="AD663" s="20"/>
      <c r="AE663" s="20"/>
      <c r="AF663" s="20"/>
      <c r="AG663" s="24"/>
      <c r="AH663" s="20"/>
      <c r="AI663" s="20"/>
      <c r="AJ663" s="20"/>
      <c r="AK663" s="20"/>
    </row>
    <row r="664">
      <c r="AC664" s="20"/>
      <c r="AD664" s="20"/>
      <c r="AE664" s="20"/>
      <c r="AF664" s="20"/>
      <c r="AG664" s="24"/>
      <c r="AH664" s="20"/>
      <c r="AI664" s="20"/>
      <c r="AJ664" s="20"/>
      <c r="AK664" s="20"/>
    </row>
    <row r="665">
      <c r="AC665" s="20"/>
      <c r="AD665" s="20"/>
      <c r="AE665" s="20"/>
      <c r="AF665" s="20"/>
      <c r="AG665" s="24"/>
      <c r="AH665" s="20"/>
      <c r="AI665" s="20"/>
      <c r="AJ665" s="20"/>
      <c r="AK665" s="20"/>
    </row>
    <row r="666">
      <c r="AC666" s="20"/>
      <c r="AD666" s="20"/>
      <c r="AE666" s="20"/>
      <c r="AF666" s="20"/>
      <c r="AG666" s="24"/>
      <c r="AH666" s="20"/>
      <c r="AI666" s="20"/>
      <c r="AJ666" s="20"/>
      <c r="AK666" s="20"/>
    </row>
    <row r="667">
      <c r="AC667" s="20"/>
      <c r="AD667" s="20"/>
      <c r="AE667" s="20"/>
      <c r="AF667" s="20"/>
      <c r="AG667" s="24"/>
      <c r="AH667" s="20"/>
      <c r="AI667" s="20"/>
      <c r="AJ667" s="20"/>
      <c r="AK667" s="20"/>
    </row>
    <row r="668">
      <c r="AC668" s="20"/>
      <c r="AD668" s="20"/>
      <c r="AE668" s="20"/>
      <c r="AF668" s="20"/>
      <c r="AG668" s="24"/>
      <c r="AH668" s="20"/>
      <c r="AI668" s="20"/>
      <c r="AJ668" s="20"/>
      <c r="AK668" s="20"/>
    </row>
    <row r="669">
      <c r="AC669" s="20"/>
      <c r="AD669" s="20"/>
      <c r="AE669" s="20"/>
      <c r="AF669" s="20"/>
      <c r="AG669" s="24"/>
      <c r="AH669" s="20"/>
      <c r="AI669" s="20"/>
      <c r="AJ669" s="20"/>
      <c r="AK669" s="20"/>
    </row>
    <row r="670">
      <c r="AC670" s="20"/>
      <c r="AD670" s="20"/>
      <c r="AE670" s="20"/>
      <c r="AF670" s="20"/>
      <c r="AG670" s="24"/>
      <c r="AH670" s="20"/>
      <c r="AI670" s="20"/>
      <c r="AJ670" s="20"/>
      <c r="AK670" s="20"/>
    </row>
    <row r="671">
      <c r="AC671" s="20"/>
      <c r="AD671" s="20"/>
      <c r="AE671" s="20"/>
      <c r="AF671" s="20"/>
      <c r="AG671" s="24"/>
      <c r="AH671" s="20"/>
      <c r="AI671" s="20"/>
      <c r="AJ671" s="20"/>
      <c r="AK671" s="20"/>
    </row>
    <row r="672">
      <c r="AC672" s="20"/>
      <c r="AD672" s="20"/>
      <c r="AE672" s="20"/>
      <c r="AF672" s="20"/>
      <c r="AG672" s="24"/>
      <c r="AH672" s="20"/>
      <c r="AI672" s="20"/>
      <c r="AJ672" s="20"/>
      <c r="AK672" s="20"/>
    </row>
    <row r="673">
      <c r="AC673" s="20"/>
      <c r="AD673" s="20"/>
      <c r="AE673" s="20"/>
      <c r="AF673" s="20"/>
      <c r="AG673" s="24"/>
      <c r="AH673" s="20"/>
      <c r="AI673" s="20"/>
      <c r="AJ673" s="20"/>
      <c r="AK673" s="20"/>
    </row>
    <row r="674">
      <c r="AC674" s="20"/>
      <c r="AD674" s="20"/>
      <c r="AE674" s="20"/>
      <c r="AF674" s="20"/>
      <c r="AG674" s="24"/>
      <c r="AH674" s="20"/>
      <c r="AI674" s="20"/>
      <c r="AJ674" s="20"/>
      <c r="AK674" s="20"/>
    </row>
    <row r="675">
      <c r="AC675" s="20"/>
      <c r="AD675" s="20"/>
      <c r="AE675" s="20"/>
      <c r="AF675" s="20"/>
      <c r="AG675" s="24"/>
      <c r="AH675" s="20"/>
      <c r="AI675" s="20"/>
      <c r="AJ675" s="20"/>
      <c r="AK675" s="20"/>
    </row>
    <row r="676">
      <c r="AC676" s="20"/>
      <c r="AD676" s="20"/>
      <c r="AE676" s="20"/>
      <c r="AF676" s="20"/>
      <c r="AG676" s="24"/>
      <c r="AH676" s="20"/>
      <c r="AI676" s="20"/>
      <c r="AJ676" s="20"/>
      <c r="AK676" s="20"/>
    </row>
    <row r="677">
      <c r="AC677" s="20"/>
      <c r="AD677" s="20"/>
      <c r="AE677" s="20"/>
      <c r="AF677" s="20"/>
      <c r="AG677" s="24"/>
      <c r="AH677" s="20"/>
      <c r="AI677" s="20"/>
      <c r="AJ677" s="20"/>
      <c r="AK677" s="20"/>
    </row>
    <row r="678">
      <c r="AC678" s="20"/>
      <c r="AD678" s="20"/>
      <c r="AE678" s="20"/>
      <c r="AF678" s="20"/>
      <c r="AG678" s="24"/>
      <c r="AH678" s="20"/>
      <c r="AI678" s="20"/>
      <c r="AJ678" s="20"/>
      <c r="AK678" s="20"/>
    </row>
    <row r="679">
      <c r="AC679" s="20"/>
      <c r="AD679" s="20"/>
      <c r="AE679" s="20"/>
      <c r="AF679" s="20"/>
      <c r="AG679" s="24"/>
      <c r="AH679" s="20"/>
      <c r="AI679" s="20"/>
      <c r="AJ679" s="20"/>
      <c r="AK679" s="20"/>
    </row>
    <row r="680">
      <c r="AC680" s="20"/>
      <c r="AD680" s="20"/>
      <c r="AE680" s="20"/>
      <c r="AF680" s="20"/>
      <c r="AG680" s="24"/>
      <c r="AH680" s="20"/>
      <c r="AI680" s="20"/>
      <c r="AJ680" s="20"/>
      <c r="AK680" s="20"/>
    </row>
    <row r="681">
      <c r="AC681" s="20"/>
      <c r="AD681" s="20"/>
      <c r="AE681" s="20"/>
      <c r="AF681" s="20"/>
      <c r="AG681" s="24"/>
      <c r="AH681" s="20"/>
      <c r="AI681" s="20"/>
      <c r="AJ681" s="20"/>
      <c r="AK681" s="20"/>
    </row>
    <row r="682">
      <c r="AC682" s="20"/>
      <c r="AD682" s="20"/>
      <c r="AE682" s="20"/>
      <c r="AF682" s="20"/>
      <c r="AG682" s="24"/>
      <c r="AH682" s="20"/>
      <c r="AI682" s="20"/>
      <c r="AJ682" s="20"/>
      <c r="AK682" s="20"/>
    </row>
    <row r="683">
      <c r="AC683" s="20"/>
      <c r="AD683" s="20"/>
      <c r="AE683" s="20"/>
      <c r="AF683" s="20"/>
      <c r="AG683" s="24"/>
      <c r="AH683" s="20"/>
      <c r="AI683" s="20"/>
      <c r="AJ683" s="20"/>
      <c r="AK683" s="20"/>
    </row>
    <row r="684">
      <c r="AC684" s="20"/>
      <c r="AD684" s="20"/>
      <c r="AE684" s="20"/>
      <c r="AF684" s="20"/>
      <c r="AG684" s="24"/>
      <c r="AH684" s="20"/>
      <c r="AI684" s="20"/>
      <c r="AJ684" s="20"/>
      <c r="AK684" s="20"/>
    </row>
    <row r="685">
      <c r="AC685" s="20"/>
      <c r="AD685" s="20"/>
      <c r="AE685" s="20"/>
      <c r="AF685" s="20"/>
      <c r="AG685" s="24"/>
      <c r="AH685" s="20"/>
      <c r="AI685" s="20"/>
      <c r="AJ685" s="20"/>
      <c r="AK685" s="20"/>
    </row>
    <row r="686">
      <c r="AC686" s="20"/>
      <c r="AD686" s="20"/>
      <c r="AE686" s="20"/>
      <c r="AF686" s="20"/>
      <c r="AG686" s="24"/>
      <c r="AH686" s="20"/>
      <c r="AI686" s="20"/>
      <c r="AJ686" s="20"/>
      <c r="AK686" s="20"/>
    </row>
    <row r="687">
      <c r="AC687" s="20"/>
      <c r="AD687" s="20"/>
      <c r="AE687" s="20"/>
      <c r="AF687" s="20"/>
      <c r="AG687" s="24"/>
      <c r="AH687" s="20"/>
      <c r="AI687" s="20"/>
      <c r="AJ687" s="20"/>
      <c r="AK687" s="20"/>
    </row>
    <row r="688">
      <c r="AC688" s="20"/>
      <c r="AD688" s="20"/>
      <c r="AE688" s="20"/>
      <c r="AF688" s="20"/>
      <c r="AG688" s="24"/>
      <c r="AH688" s="20"/>
      <c r="AI688" s="20"/>
      <c r="AJ688" s="20"/>
      <c r="AK688" s="20"/>
    </row>
    <row r="689">
      <c r="AC689" s="20"/>
      <c r="AD689" s="20"/>
      <c r="AE689" s="20"/>
      <c r="AF689" s="20"/>
      <c r="AG689" s="24"/>
      <c r="AH689" s="20"/>
      <c r="AI689" s="20"/>
      <c r="AJ689" s="20"/>
      <c r="AK689" s="20"/>
    </row>
    <row r="690">
      <c r="AC690" s="20"/>
      <c r="AD690" s="20"/>
      <c r="AE690" s="20"/>
      <c r="AF690" s="20"/>
      <c r="AG690" s="24"/>
      <c r="AH690" s="20"/>
      <c r="AI690" s="20"/>
      <c r="AJ690" s="20"/>
      <c r="AK690" s="20"/>
    </row>
    <row r="691">
      <c r="AC691" s="20"/>
      <c r="AD691" s="20"/>
      <c r="AE691" s="20"/>
      <c r="AF691" s="20"/>
      <c r="AG691" s="24"/>
      <c r="AH691" s="20"/>
      <c r="AI691" s="20"/>
      <c r="AJ691" s="20"/>
      <c r="AK691" s="20"/>
    </row>
    <row r="692">
      <c r="AC692" s="20"/>
      <c r="AD692" s="20"/>
      <c r="AE692" s="20"/>
      <c r="AF692" s="20"/>
      <c r="AG692" s="24"/>
      <c r="AH692" s="20"/>
      <c r="AI692" s="20"/>
      <c r="AJ692" s="20"/>
      <c r="AK692" s="20"/>
    </row>
    <row r="693">
      <c r="AC693" s="20"/>
      <c r="AD693" s="20"/>
      <c r="AE693" s="20"/>
      <c r="AF693" s="20"/>
      <c r="AG693" s="24"/>
      <c r="AH693" s="20"/>
      <c r="AI693" s="20"/>
      <c r="AJ693" s="20"/>
      <c r="AK693" s="20"/>
    </row>
    <row r="694">
      <c r="AC694" s="20"/>
      <c r="AD694" s="20"/>
      <c r="AE694" s="20"/>
      <c r="AF694" s="20"/>
      <c r="AG694" s="24"/>
      <c r="AH694" s="20"/>
      <c r="AI694" s="20"/>
      <c r="AJ694" s="20"/>
      <c r="AK694" s="20"/>
    </row>
    <row r="695">
      <c r="AC695" s="20"/>
      <c r="AD695" s="20"/>
      <c r="AE695" s="20"/>
      <c r="AF695" s="20"/>
      <c r="AG695" s="24"/>
      <c r="AH695" s="20"/>
      <c r="AI695" s="20"/>
      <c r="AJ695" s="20"/>
      <c r="AK695" s="20"/>
    </row>
    <row r="696">
      <c r="AC696" s="20"/>
      <c r="AD696" s="20"/>
      <c r="AE696" s="20"/>
      <c r="AF696" s="20"/>
      <c r="AG696" s="24"/>
      <c r="AH696" s="20"/>
      <c r="AI696" s="20"/>
      <c r="AJ696" s="20"/>
      <c r="AK696" s="20"/>
    </row>
    <row r="697">
      <c r="AC697" s="20"/>
      <c r="AD697" s="20"/>
      <c r="AE697" s="20"/>
      <c r="AF697" s="20"/>
      <c r="AG697" s="24"/>
      <c r="AH697" s="20"/>
      <c r="AI697" s="20"/>
      <c r="AJ697" s="20"/>
      <c r="AK697" s="20"/>
    </row>
    <row r="698">
      <c r="AC698" s="20"/>
      <c r="AD698" s="20"/>
      <c r="AE698" s="20"/>
      <c r="AF698" s="20"/>
      <c r="AG698" s="24"/>
      <c r="AH698" s="20"/>
      <c r="AI698" s="20"/>
      <c r="AJ698" s="20"/>
      <c r="AK698" s="20"/>
    </row>
    <row r="699">
      <c r="AC699" s="20"/>
      <c r="AD699" s="20"/>
      <c r="AE699" s="20"/>
      <c r="AF699" s="20"/>
      <c r="AG699" s="24"/>
      <c r="AH699" s="20"/>
      <c r="AI699" s="20"/>
      <c r="AJ699" s="20"/>
      <c r="AK699" s="20"/>
    </row>
    <row r="700">
      <c r="AC700" s="20"/>
      <c r="AD700" s="20"/>
      <c r="AE700" s="20"/>
      <c r="AF700" s="20"/>
      <c r="AG700" s="24"/>
      <c r="AH700" s="20"/>
      <c r="AI700" s="20"/>
      <c r="AJ700" s="20"/>
      <c r="AK700" s="20"/>
    </row>
    <row r="701">
      <c r="AC701" s="20"/>
      <c r="AD701" s="20"/>
      <c r="AE701" s="20"/>
      <c r="AF701" s="20"/>
      <c r="AG701" s="24"/>
      <c r="AH701" s="20"/>
      <c r="AI701" s="20"/>
      <c r="AJ701" s="20"/>
      <c r="AK701" s="20"/>
    </row>
    <row r="702">
      <c r="AC702" s="20"/>
      <c r="AD702" s="20"/>
      <c r="AE702" s="20"/>
      <c r="AF702" s="20"/>
      <c r="AG702" s="24"/>
      <c r="AH702" s="20"/>
      <c r="AI702" s="20"/>
      <c r="AJ702" s="20"/>
      <c r="AK702" s="20"/>
    </row>
    <row r="703">
      <c r="AC703" s="20"/>
      <c r="AD703" s="20"/>
      <c r="AE703" s="20"/>
      <c r="AF703" s="20"/>
      <c r="AG703" s="24"/>
      <c r="AH703" s="20"/>
      <c r="AI703" s="20"/>
      <c r="AJ703" s="20"/>
      <c r="AK703" s="20"/>
    </row>
    <row r="704">
      <c r="AC704" s="20"/>
      <c r="AD704" s="20"/>
      <c r="AE704" s="20"/>
      <c r="AF704" s="20"/>
      <c r="AG704" s="24"/>
      <c r="AH704" s="20"/>
      <c r="AI704" s="20"/>
      <c r="AJ704" s="20"/>
      <c r="AK704" s="20"/>
    </row>
    <row r="705">
      <c r="AC705" s="20"/>
      <c r="AD705" s="20"/>
      <c r="AE705" s="20"/>
      <c r="AF705" s="20"/>
      <c r="AG705" s="24"/>
      <c r="AH705" s="20"/>
      <c r="AI705" s="20"/>
      <c r="AJ705" s="20"/>
      <c r="AK705" s="20"/>
    </row>
    <row r="706">
      <c r="AC706" s="20"/>
      <c r="AD706" s="20"/>
      <c r="AE706" s="20"/>
      <c r="AF706" s="20"/>
      <c r="AG706" s="24"/>
      <c r="AH706" s="20"/>
      <c r="AI706" s="20"/>
      <c r="AJ706" s="20"/>
      <c r="AK706" s="20"/>
    </row>
    <row r="707">
      <c r="AC707" s="20"/>
      <c r="AD707" s="20"/>
      <c r="AE707" s="20"/>
      <c r="AF707" s="20"/>
      <c r="AG707" s="24"/>
      <c r="AH707" s="20"/>
      <c r="AI707" s="20"/>
      <c r="AJ707" s="20"/>
      <c r="AK707" s="20"/>
    </row>
    <row r="708">
      <c r="AC708" s="20"/>
      <c r="AD708" s="20"/>
      <c r="AE708" s="20"/>
      <c r="AF708" s="20"/>
      <c r="AG708" s="24"/>
      <c r="AH708" s="20"/>
      <c r="AI708" s="20"/>
      <c r="AJ708" s="20"/>
      <c r="AK708" s="20"/>
    </row>
    <row r="709">
      <c r="AC709" s="20"/>
      <c r="AD709" s="20"/>
      <c r="AE709" s="20"/>
      <c r="AF709" s="20"/>
      <c r="AG709" s="24"/>
      <c r="AH709" s="20"/>
      <c r="AI709" s="20"/>
      <c r="AJ709" s="20"/>
      <c r="AK709" s="20"/>
    </row>
    <row r="710">
      <c r="AC710" s="20"/>
      <c r="AD710" s="20"/>
      <c r="AE710" s="20"/>
      <c r="AF710" s="20"/>
      <c r="AG710" s="24"/>
      <c r="AH710" s="20"/>
      <c r="AI710" s="20"/>
      <c r="AJ710" s="20"/>
      <c r="AK710" s="20"/>
    </row>
    <row r="711">
      <c r="AC711" s="20"/>
      <c r="AD711" s="20"/>
      <c r="AE711" s="20"/>
      <c r="AF711" s="20"/>
      <c r="AG711" s="24"/>
      <c r="AH711" s="20"/>
      <c r="AI711" s="20"/>
      <c r="AJ711" s="20"/>
      <c r="AK711" s="20"/>
    </row>
    <row r="712">
      <c r="AC712" s="20"/>
      <c r="AD712" s="20"/>
      <c r="AE712" s="20"/>
      <c r="AF712" s="20"/>
      <c r="AG712" s="24"/>
      <c r="AH712" s="20"/>
      <c r="AI712" s="20"/>
      <c r="AJ712" s="20"/>
      <c r="AK712" s="20"/>
    </row>
    <row r="713">
      <c r="AC713" s="20"/>
      <c r="AD713" s="20"/>
      <c r="AE713" s="20"/>
      <c r="AF713" s="20"/>
      <c r="AG713" s="24"/>
      <c r="AH713" s="20"/>
      <c r="AI713" s="20"/>
      <c r="AJ713" s="20"/>
      <c r="AK713" s="20"/>
    </row>
    <row r="714">
      <c r="AC714" s="20"/>
      <c r="AD714" s="20"/>
      <c r="AE714" s="20"/>
      <c r="AF714" s="20"/>
      <c r="AG714" s="24"/>
      <c r="AH714" s="20"/>
      <c r="AI714" s="20"/>
      <c r="AJ714" s="20"/>
      <c r="AK714" s="20"/>
    </row>
    <row r="715">
      <c r="AC715" s="20"/>
      <c r="AD715" s="20"/>
      <c r="AE715" s="20"/>
      <c r="AF715" s="20"/>
      <c r="AG715" s="24"/>
      <c r="AH715" s="20"/>
      <c r="AI715" s="20"/>
      <c r="AJ715" s="20"/>
      <c r="AK715" s="20"/>
    </row>
    <row r="716">
      <c r="AC716" s="20"/>
      <c r="AD716" s="20"/>
      <c r="AE716" s="20"/>
      <c r="AF716" s="20"/>
      <c r="AG716" s="24"/>
      <c r="AH716" s="20"/>
      <c r="AI716" s="20"/>
      <c r="AJ716" s="20"/>
      <c r="AK716" s="20"/>
    </row>
    <row r="717">
      <c r="AC717" s="20"/>
      <c r="AD717" s="20"/>
      <c r="AE717" s="20"/>
      <c r="AF717" s="20"/>
      <c r="AG717" s="24"/>
      <c r="AH717" s="20"/>
      <c r="AI717" s="20"/>
      <c r="AJ717" s="20"/>
      <c r="AK717" s="20"/>
    </row>
    <row r="718">
      <c r="AC718" s="20"/>
      <c r="AD718" s="20"/>
      <c r="AE718" s="20"/>
      <c r="AF718" s="20"/>
      <c r="AG718" s="24"/>
      <c r="AH718" s="20"/>
      <c r="AI718" s="20"/>
      <c r="AJ718" s="20"/>
      <c r="AK718" s="20"/>
    </row>
    <row r="719">
      <c r="AC719" s="20"/>
      <c r="AD719" s="20"/>
      <c r="AE719" s="20"/>
      <c r="AF719" s="20"/>
      <c r="AG719" s="24"/>
      <c r="AH719" s="20"/>
      <c r="AI719" s="20"/>
      <c r="AJ719" s="20"/>
      <c r="AK719" s="20"/>
    </row>
    <row r="720">
      <c r="AC720" s="20"/>
      <c r="AD720" s="20"/>
      <c r="AE720" s="20"/>
      <c r="AF720" s="20"/>
      <c r="AG720" s="24"/>
      <c r="AH720" s="20"/>
      <c r="AI720" s="20"/>
      <c r="AJ720" s="20"/>
      <c r="AK720" s="20"/>
    </row>
    <row r="721">
      <c r="AC721" s="20"/>
      <c r="AD721" s="20"/>
      <c r="AE721" s="20"/>
      <c r="AF721" s="20"/>
      <c r="AG721" s="24"/>
      <c r="AH721" s="20"/>
      <c r="AI721" s="20"/>
      <c r="AJ721" s="20"/>
      <c r="AK721" s="20"/>
    </row>
    <row r="722">
      <c r="AC722" s="20"/>
      <c r="AD722" s="20"/>
      <c r="AE722" s="20"/>
      <c r="AF722" s="20"/>
      <c r="AG722" s="24"/>
      <c r="AH722" s="20"/>
      <c r="AI722" s="20"/>
      <c r="AJ722" s="20"/>
      <c r="AK722" s="20"/>
    </row>
    <row r="723">
      <c r="AC723" s="20"/>
      <c r="AD723" s="20"/>
      <c r="AE723" s="20"/>
      <c r="AF723" s="20"/>
      <c r="AG723" s="24"/>
      <c r="AH723" s="20"/>
      <c r="AI723" s="20"/>
      <c r="AJ723" s="20"/>
      <c r="AK723" s="20"/>
    </row>
    <row r="724">
      <c r="AC724" s="20"/>
      <c r="AD724" s="20"/>
      <c r="AE724" s="20"/>
      <c r="AF724" s="20"/>
      <c r="AG724" s="24"/>
      <c r="AH724" s="20"/>
      <c r="AI724" s="20"/>
      <c r="AJ724" s="20"/>
      <c r="AK724" s="20"/>
    </row>
    <row r="725">
      <c r="AC725" s="20"/>
      <c r="AD725" s="20"/>
      <c r="AE725" s="20"/>
      <c r="AF725" s="20"/>
      <c r="AG725" s="24"/>
      <c r="AH725" s="20"/>
      <c r="AI725" s="20"/>
      <c r="AJ725" s="20"/>
      <c r="AK725" s="20"/>
    </row>
    <row r="726">
      <c r="AC726" s="20"/>
      <c r="AD726" s="20"/>
      <c r="AE726" s="20"/>
      <c r="AF726" s="20"/>
      <c r="AG726" s="24"/>
      <c r="AH726" s="20"/>
      <c r="AI726" s="20"/>
      <c r="AJ726" s="20"/>
      <c r="AK726" s="20"/>
    </row>
    <row r="727">
      <c r="AC727" s="20"/>
      <c r="AD727" s="20"/>
      <c r="AE727" s="20"/>
      <c r="AF727" s="20"/>
      <c r="AG727" s="24"/>
      <c r="AH727" s="20"/>
      <c r="AI727" s="20"/>
      <c r="AJ727" s="20"/>
      <c r="AK727" s="20"/>
    </row>
    <row r="728">
      <c r="AC728" s="20"/>
      <c r="AD728" s="20"/>
      <c r="AE728" s="20"/>
      <c r="AF728" s="20"/>
      <c r="AG728" s="24"/>
      <c r="AH728" s="20"/>
      <c r="AI728" s="20"/>
      <c r="AJ728" s="20"/>
      <c r="AK728" s="20"/>
    </row>
    <row r="729">
      <c r="AC729" s="20"/>
      <c r="AD729" s="20"/>
      <c r="AE729" s="20"/>
      <c r="AF729" s="20"/>
      <c r="AG729" s="24"/>
      <c r="AH729" s="20"/>
      <c r="AI729" s="20"/>
      <c r="AJ729" s="20"/>
      <c r="AK729" s="20"/>
    </row>
    <row r="730">
      <c r="AC730" s="20"/>
      <c r="AD730" s="20"/>
      <c r="AE730" s="20"/>
      <c r="AF730" s="20"/>
      <c r="AG730" s="24"/>
      <c r="AH730" s="20"/>
      <c r="AI730" s="20"/>
      <c r="AJ730" s="20"/>
      <c r="AK730" s="20"/>
    </row>
    <row r="731">
      <c r="AC731" s="20"/>
      <c r="AD731" s="20"/>
      <c r="AE731" s="20"/>
      <c r="AF731" s="20"/>
      <c r="AG731" s="24"/>
      <c r="AH731" s="20"/>
      <c r="AI731" s="20"/>
      <c r="AJ731" s="20"/>
      <c r="AK731" s="20"/>
    </row>
    <row r="732">
      <c r="AC732" s="20"/>
      <c r="AD732" s="20"/>
      <c r="AE732" s="20"/>
      <c r="AF732" s="20"/>
      <c r="AG732" s="24"/>
      <c r="AH732" s="20"/>
      <c r="AI732" s="20"/>
      <c r="AJ732" s="20"/>
      <c r="AK732" s="20"/>
    </row>
    <row r="733">
      <c r="AC733" s="20"/>
      <c r="AD733" s="20"/>
      <c r="AE733" s="20"/>
      <c r="AF733" s="20"/>
      <c r="AG733" s="24"/>
      <c r="AH733" s="20"/>
      <c r="AI733" s="20"/>
      <c r="AJ733" s="20"/>
      <c r="AK733" s="20"/>
    </row>
    <row r="734">
      <c r="AC734" s="20"/>
      <c r="AD734" s="20"/>
      <c r="AE734" s="20"/>
      <c r="AF734" s="20"/>
      <c r="AG734" s="24"/>
      <c r="AH734" s="20"/>
      <c r="AI734" s="20"/>
      <c r="AJ734" s="20"/>
      <c r="AK734" s="20"/>
    </row>
    <row r="735">
      <c r="AC735" s="20"/>
      <c r="AD735" s="20"/>
      <c r="AE735" s="20"/>
      <c r="AF735" s="20"/>
      <c r="AG735" s="24"/>
      <c r="AH735" s="20"/>
      <c r="AI735" s="20"/>
      <c r="AJ735" s="20"/>
      <c r="AK735" s="20"/>
    </row>
    <row r="736">
      <c r="AC736" s="20"/>
      <c r="AD736" s="20"/>
      <c r="AE736" s="20"/>
      <c r="AF736" s="20"/>
      <c r="AG736" s="24"/>
      <c r="AH736" s="20"/>
      <c r="AI736" s="20"/>
      <c r="AJ736" s="20"/>
      <c r="AK736" s="20"/>
    </row>
    <row r="737">
      <c r="AC737" s="20"/>
      <c r="AD737" s="20"/>
      <c r="AE737" s="20"/>
      <c r="AF737" s="20"/>
      <c r="AG737" s="24"/>
      <c r="AH737" s="20"/>
      <c r="AI737" s="20"/>
      <c r="AJ737" s="20"/>
      <c r="AK737" s="20"/>
    </row>
    <row r="738">
      <c r="AC738" s="20"/>
      <c r="AD738" s="20"/>
      <c r="AE738" s="20"/>
      <c r="AF738" s="20"/>
      <c r="AG738" s="24"/>
      <c r="AH738" s="20"/>
      <c r="AI738" s="20"/>
      <c r="AJ738" s="20"/>
      <c r="AK738" s="20"/>
    </row>
    <row r="739">
      <c r="AC739" s="20"/>
      <c r="AD739" s="20"/>
      <c r="AE739" s="20"/>
      <c r="AF739" s="20"/>
      <c r="AG739" s="24"/>
      <c r="AH739" s="20"/>
      <c r="AI739" s="20"/>
      <c r="AJ739" s="20"/>
      <c r="AK739" s="20"/>
    </row>
    <row r="740">
      <c r="AC740" s="20"/>
      <c r="AD740" s="20"/>
      <c r="AE740" s="20"/>
      <c r="AF740" s="20"/>
      <c r="AG740" s="24"/>
      <c r="AH740" s="20"/>
      <c r="AI740" s="20"/>
      <c r="AJ740" s="20"/>
      <c r="AK740" s="20"/>
    </row>
    <row r="741">
      <c r="AC741" s="20"/>
      <c r="AD741" s="20"/>
      <c r="AE741" s="20"/>
      <c r="AF741" s="20"/>
      <c r="AG741" s="24"/>
      <c r="AH741" s="20"/>
      <c r="AI741" s="20"/>
      <c r="AJ741" s="20"/>
      <c r="AK741" s="20"/>
    </row>
    <row r="742">
      <c r="AC742" s="20"/>
      <c r="AD742" s="20"/>
      <c r="AE742" s="20"/>
      <c r="AF742" s="20"/>
      <c r="AG742" s="24"/>
      <c r="AH742" s="20"/>
      <c r="AI742" s="20"/>
      <c r="AJ742" s="20"/>
      <c r="AK742" s="20"/>
    </row>
    <row r="743">
      <c r="AC743" s="20"/>
      <c r="AD743" s="20"/>
      <c r="AE743" s="20"/>
      <c r="AF743" s="20"/>
      <c r="AG743" s="24"/>
      <c r="AH743" s="20"/>
      <c r="AI743" s="20"/>
      <c r="AJ743" s="20"/>
      <c r="AK743" s="20"/>
    </row>
    <row r="744">
      <c r="AC744" s="20"/>
      <c r="AD744" s="20"/>
      <c r="AE744" s="20"/>
      <c r="AF744" s="20"/>
      <c r="AG744" s="24"/>
      <c r="AH744" s="20"/>
      <c r="AI744" s="20"/>
      <c r="AJ744" s="20"/>
      <c r="AK744" s="20"/>
    </row>
    <row r="745">
      <c r="AC745" s="20"/>
      <c r="AD745" s="20"/>
      <c r="AE745" s="20"/>
      <c r="AF745" s="20"/>
      <c r="AG745" s="24"/>
      <c r="AH745" s="20"/>
      <c r="AI745" s="20"/>
      <c r="AJ745" s="20"/>
      <c r="AK745" s="20"/>
    </row>
    <row r="746">
      <c r="AC746" s="20"/>
      <c r="AD746" s="20"/>
      <c r="AE746" s="20"/>
      <c r="AF746" s="20"/>
      <c r="AG746" s="24"/>
      <c r="AH746" s="20"/>
      <c r="AI746" s="20"/>
      <c r="AJ746" s="20"/>
      <c r="AK746" s="20"/>
    </row>
    <row r="747">
      <c r="AC747" s="20"/>
      <c r="AD747" s="20"/>
      <c r="AE747" s="20"/>
      <c r="AF747" s="20"/>
      <c r="AG747" s="24"/>
      <c r="AH747" s="20"/>
      <c r="AI747" s="20"/>
      <c r="AJ747" s="20"/>
      <c r="AK747" s="20"/>
    </row>
    <row r="748">
      <c r="AC748" s="20"/>
      <c r="AD748" s="20"/>
      <c r="AE748" s="20"/>
      <c r="AF748" s="20"/>
      <c r="AG748" s="24"/>
      <c r="AH748" s="20"/>
      <c r="AI748" s="20"/>
      <c r="AJ748" s="20"/>
      <c r="AK748" s="20"/>
    </row>
    <row r="749">
      <c r="AC749" s="20"/>
      <c r="AD749" s="20"/>
      <c r="AE749" s="20"/>
      <c r="AF749" s="20"/>
      <c r="AG749" s="24"/>
      <c r="AH749" s="20"/>
      <c r="AI749" s="20"/>
      <c r="AJ749" s="20"/>
      <c r="AK749" s="20"/>
    </row>
    <row r="750">
      <c r="AC750" s="20"/>
      <c r="AD750" s="20"/>
      <c r="AE750" s="20"/>
      <c r="AF750" s="20"/>
      <c r="AG750" s="24"/>
      <c r="AH750" s="20"/>
      <c r="AI750" s="20"/>
      <c r="AJ750" s="20"/>
      <c r="AK750" s="20"/>
    </row>
    <row r="751">
      <c r="AC751" s="20"/>
      <c r="AD751" s="20"/>
      <c r="AE751" s="20"/>
      <c r="AF751" s="20"/>
      <c r="AG751" s="24"/>
      <c r="AH751" s="20"/>
      <c r="AI751" s="20"/>
      <c r="AJ751" s="20"/>
      <c r="AK751" s="20"/>
    </row>
    <row r="752">
      <c r="AC752" s="20"/>
      <c r="AD752" s="20"/>
      <c r="AE752" s="20"/>
      <c r="AF752" s="20"/>
      <c r="AG752" s="24"/>
      <c r="AH752" s="20"/>
      <c r="AI752" s="20"/>
      <c r="AJ752" s="20"/>
      <c r="AK752" s="20"/>
    </row>
    <row r="753">
      <c r="AC753" s="20"/>
      <c r="AD753" s="20"/>
      <c r="AE753" s="20"/>
      <c r="AF753" s="20"/>
      <c r="AG753" s="24"/>
      <c r="AH753" s="20"/>
      <c r="AI753" s="20"/>
      <c r="AJ753" s="20"/>
      <c r="AK753" s="20"/>
    </row>
    <row r="754">
      <c r="AC754" s="20"/>
      <c r="AD754" s="20"/>
      <c r="AE754" s="20"/>
      <c r="AF754" s="20"/>
      <c r="AG754" s="24"/>
      <c r="AH754" s="20"/>
      <c r="AI754" s="20"/>
      <c r="AJ754" s="20"/>
      <c r="AK754" s="20"/>
    </row>
    <row r="755">
      <c r="AC755" s="20"/>
      <c r="AD755" s="20"/>
      <c r="AE755" s="20"/>
      <c r="AF755" s="20"/>
      <c r="AG755" s="24"/>
      <c r="AH755" s="20"/>
      <c r="AI755" s="20"/>
      <c r="AJ755" s="20"/>
      <c r="AK755" s="20"/>
    </row>
    <row r="756">
      <c r="AC756" s="20"/>
      <c r="AD756" s="20"/>
      <c r="AE756" s="20"/>
      <c r="AF756" s="20"/>
      <c r="AG756" s="24"/>
      <c r="AH756" s="20"/>
      <c r="AI756" s="20"/>
      <c r="AJ756" s="20"/>
      <c r="AK756" s="20"/>
    </row>
    <row r="757">
      <c r="AC757" s="20"/>
      <c r="AD757" s="20"/>
      <c r="AE757" s="20"/>
      <c r="AF757" s="20"/>
      <c r="AG757" s="24"/>
      <c r="AH757" s="20"/>
      <c r="AI757" s="20"/>
      <c r="AJ757" s="20"/>
      <c r="AK757" s="20"/>
    </row>
    <row r="758">
      <c r="AC758" s="20"/>
      <c r="AD758" s="20"/>
      <c r="AE758" s="20"/>
      <c r="AF758" s="20"/>
      <c r="AG758" s="24"/>
      <c r="AH758" s="20"/>
      <c r="AI758" s="20"/>
      <c r="AJ758" s="20"/>
      <c r="AK758" s="20"/>
    </row>
    <row r="759">
      <c r="AC759" s="20"/>
      <c r="AD759" s="20"/>
      <c r="AE759" s="20"/>
      <c r="AF759" s="20"/>
      <c r="AG759" s="24"/>
      <c r="AH759" s="20"/>
      <c r="AI759" s="20"/>
      <c r="AJ759" s="20"/>
      <c r="AK759" s="20"/>
    </row>
    <row r="760">
      <c r="AC760" s="20"/>
      <c r="AD760" s="20"/>
      <c r="AE760" s="20"/>
      <c r="AF760" s="20"/>
      <c r="AG760" s="24"/>
      <c r="AH760" s="20"/>
      <c r="AI760" s="20"/>
      <c r="AJ760" s="20"/>
      <c r="AK760" s="20"/>
    </row>
    <row r="761">
      <c r="AC761" s="20"/>
      <c r="AD761" s="20"/>
      <c r="AE761" s="20"/>
      <c r="AF761" s="20"/>
      <c r="AG761" s="24"/>
      <c r="AH761" s="20"/>
      <c r="AI761" s="20"/>
      <c r="AJ761" s="20"/>
      <c r="AK761" s="20"/>
    </row>
    <row r="762">
      <c r="AC762" s="20"/>
      <c r="AD762" s="20"/>
      <c r="AE762" s="20"/>
      <c r="AF762" s="20"/>
      <c r="AG762" s="24"/>
      <c r="AH762" s="20"/>
      <c r="AI762" s="20"/>
      <c r="AJ762" s="20"/>
      <c r="AK762" s="20"/>
    </row>
    <row r="763">
      <c r="AC763" s="20"/>
      <c r="AD763" s="20"/>
      <c r="AE763" s="20"/>
      <c r="AF763" s="20"/>
      <c r="AG763" s="24"/>
      <c r="AH763" s="20"/>
      <c r="AI763" s="20"/>
      <c r="AJ763" s="20"/>
      <c r="AK763" s="20"/>
    </row>
    <row r="764">
      <c r="AC764" s="20"/>
      <c r="AD764" s="20"/>
      <c r="AE764" s="20"/>
      <c r="AF764" s="20"/>
      <c r="AG764" s="24"/>
      <c r="AH764" s="20"/>
      <c r="AI764" s="20"/>
      <c r="AJ764" s="20"/>
      <c r="AK764" s="20"/>
    </row>
    <row r="765">
      <c r="AC765" s="20"/>
      <c r="AD765" s="20"/>
      <c r="AE765" s="20"/>
      <c r="AF765" s="20"/>
      <c r="AG765" s="24"/>
      <c r="AH765" s="20"/>
      <c r="AI765" s="20"/>
      <c r="AJ765" s="20"/>
      <c r="AK765" s="20"/>
    </row>
    <row r="766">
      <c r="AC766" s="20"/>
      <c r="AD766" s="20"/>
      <c r="AE766" s="20"/>
      <c r="AF766" s="20"/>
      <c r="AG766" s="24"/>
      <c r="AH766" s="20"/>
      <c r="AI766" s="20"/>
      <c r="AJ766" s="20"/>
      <c r="AK766" s="20"/>
    </row>
    <row r="767">
      <c r="AC767" s="20"/>
      <c r="AD767" s="20"/>
      <c r="AE767" s="20"/>
      <c r="AF767" s="20"/>
      <c r="AG767" s="24"/>
      <c r="AH767" s="20"/>
      <c r="AI767" s="20"/>
      <c r="AJ767" s="20"/>
      <c r="AK767" s="20"/>
    </row>
    <row r="768">
      <c r="AC768" s="20"/>
      <c r="AD768" s="20"/>
      <c r="AE768" s="20"/>
      <c r="AF768" s="20"/>
      <c r="AG768" s="24"/>
      <c r="AH768" s="20"/>
      <c r="AI768" s="20"/>
      <c r="AJ768" s="20"/>
      <c r="AK768" s="20"/>
    </row>
    <row r="769">
      <c r="AC769" s="20"/>
      <c r="AD769" s="20"/>
      <c r="AE769" s="20"/>
      <c r="AF769" s="20"/>
      <c r="AG769" s="24"/>
      <c r="AH769" s="20"/>
      <c r="AI769" s="20"/>
      <c r="AJ769" s="20"/>
      <c r="AK769" s="20"/>
    </row>
    <row r="770">
      <c r="AC770" s="20"/>
      <c r="AD770" s="20"/>
      <c r="AE770" s="20"/>
      <c r="AF770" s="20"/>
      <c r="AG770" s="24"/>
      <c r="AH770" s="20"/>
      <c r="AI770" s="20"/>
      <c r="AJ770" s="20"/>
      <c r="AK770" s="20"/>
    </row>
    <row r="771">
      <c r="AC771" s="20"/>
      <c r="AD771" s="20"/>
      <c r="AE771" s="20"/>
      <c r="AF771" s="20"/>
      <c r="AG771" s="24"/>
      <c r="AH771" s="20"/>
      <c r="AI771" s="20"/>
      <c r="AJ771" s="20"/>
      <c r="AK771" s="20"/>
    </row>
    <row r="772">
      <c r="AC772" s="20"/>
      <c r="AD772" s="20"/>
      <c r="AE772" s="20"/>
      <c r="AF772" s="20"/>
      <c r="AG772" s="24"/>
      <c r="AH772" s="20"/>
      <c r="AI772" s="20"/>
      <c r="AJ772" s="20"/>
      <c r="AK772" s="20"/>
    </row>
    <row r="773">
      <c r="AC773" s="20"/>
      <c r="AD773" s="20"/>
      <c r="AE773" s="20"/>
      <c r="AF773" s="20"/>
      <c r="AG773" s="24"/>
      <c r="AH773" s="20"/>
      <c r="AI773" s="20"/>
      <c r="AJ773" s="20"/>
      <c r="AK773" s="20"/>
    </row>
    <row r="774">
      <c r="AC774" s="20"/>
      <c r="AD774" s="20"/>
      <c r="AE774" s="20"/>
      <c r="AF774" s="20"/>
      <c r="AG774" s="24"/>
      <c r="AH774" s="20"/>
      <c r="AI774" s="20"/>
      <c r="AJ774" s="20"/>
      <c r="AK774" s="20"/>
    </row>
    <row r="775">
      <c r="AC775" s="20"/>
      <c r="AD775" s="20"/>
      <c r="AE775" s="20"/>
      <c r="AF775" s="20"/>
      <c r="AG775" s="24"/>
      <c r="AH775" s="20"/>
      <c r="AI775" s="20"/>
      <c r="AJ775" s="20"/>
      <c r="AK775" s="20"/>
    </row>
    <row r="776">
      <c r="AC776" s="20"/>
      <c r="AD776" s="20"/>
      <c r="AE776" s="20"/>
      <c r="AF776" s="20"/>
      <c r="AG776" s="24"/>
      <c r="AH776" s="20"/>
      <c r="AI776" s="20"/>
      <c r="AJ776" s="20"/>
      <c r="AK776" s="20"/>
    </row>
    <row r="777">
      <c r="AC777" s="20"/>
      <c r="AD777" s="20"/>
      <c r="AE777" s="20"/>
      <c r="AF777" s="20"/>
      <c r="AG777" s="24"/>
      <c r="AH777" s="20"/>
      <c r="AI777" s="20"/>
      <c r="AJ777" s="20"/>
      <c r="AK777" s="20"/>
    </row>
    <row r="778">
      <c r="AC778" s="20"/>
      <c r="AD778" s="20"/>
      <c r="AE778" s="20"/>
      <c r="AF778" s="20"/>
      <c r="AG778" s="24"/>
      <c r="AH778" s="20"/>
      <c r="AI778" s="20"/>
      <c r="AJ778" s="20"/>
      <c r="AK778" s="20"/>
    </row>
    <row r="779">
      <c r="AC779" s="20"/>
      <c r="AD779" s="20"/>
      <c r="AE779" s="20"/>
      <c r="AF779" s="20"/>
      <c r="AG779" s="24"/>
      <c r="AH779" s="20"/>
      <c r="AI779" s="20"/>
      <c r="AJ779" s="20"/>
      <c r="AK779" s="20"/>
    </row>
    <row r="780">
      <c r="AC780" s="20"/>
      <c r="AD780" s="20"/>
      <c r="AE780" s="20"/>
      <c r="AF780" s="20"/>
      <c r="AG780" s="24"/>
      <c r="AH780" s="20"/>
      <c r="AI780" s="20"/>
      <c r="AJ780" s="20"/>
      <c r="AK780" s="20"/>
    </row>
    <row r="781">
      <c r="AC781" s="20"/>
      <c r="AD781" s="20"/>
      <c r="AE781" s="20"/>
      <c r="AF781" s="20"/>
      <c r="AG781" s="24"/>
      <c r="AH781" s="20"/>
      <c r="AI781" s="20"/>
      <c r="AJ781" s="20"/>
      <c r="AK781" s="20"/>
    </row>
    <row r="782">
      <c r="AC782" s="20"/>
      <c r="AD782" s="20"/>
      <c r="AE782" s="20"/>
      <c r="AF782" s="20"/>
      <c r="AG782" s="24"/>
      <c r="AH782" s="20"/>
      <c r="AI782" s="20"/>
      <c r="AJ782" s="20"/>
      <c r="AK782" s="20"/>
    </row>
    <row r="783">
      <c r="AC783" s="20"/>
      <c r="AD783" s="20"/>
      <c r="AE783" s="20"/>
      <c r="AF783" s="20"/>
      <c r="AG783" s="24"/>
      <c r="AH783" s="20"/>
      <c r="AI783" s="20"/>
      <c r="AJ783" s="20"/>
      <c r="AK783" s="20"/>
    </row>
    <row r="784">
      <c r="AC784" s="20"/>
      <c r="AD784" s="20"/>
      <c r="AE784" s="20"/>
      <c r="AF784" s="20"/>
      <c r="AG784" s="24"/>
      <c r="AH784" s="20"/>
      <c r="AI784" s="20"/>
      <c r="AJ784" s="20"/>
      <c r="AK784" s="20"/>
    </row>
    <row r="785">
      <c r="AC785" s="20"/>
      <c r="AD785" s="20"/>
      <c r="AE785" s="20"/>
      <c r="AF785" s="20"/>
      <c r="AG785" s="24"/>
      <c r="AH785" s="20"/>
      <c r="AI785" s="20"/>
      <c r="AJ785" s="20"/>
      <c r="AK785" s="20"/>
    </row>
    <row r="786">
      <c r="AC786" s="20"/>
      <c r="AD786" s="20"/>
      <c r="AE786" s="20"/>
      <c r="AF786" s="20"/>
      <c r="AG786" s="24"/>
      <c r="AH786" s="20"/>
      <c r="AI786" s="20"/>
      <c r="AJ786" s="20"/>
      <c r="AK786" s="20"/>
    </row>
    <row r="787">
      <c r="AC787" s="20"/>
      <c r="AD787" s="20"/>
      <c r="AE787" s="20"/>
      <c r="AF787" s="20"/>
      <c r="AG787" s="24"/>
      <c r="AH787" s="20"/>
      <c r="AI787" s="20"/>
      <c r="AJ787" s="20"/>
      <c r="AK787" s="20"/>
    </row>
    <row r="788">
      <c r="AC788" s="20"/>
      <c r="AD788" s="20"/>
      <c r="AE788" s="20"/>
      <c r="AF788" s="20"/>
      <c r="AG788" s="24"/>
      <c r="AH788" s="20"/>
      <c r="AI788" s="20"/>
      <c r="AJ788" s="20"/>
      <c r="AK788" s="20"/>
    </row>
    <row r="789">
      <c r="AC789" s="20"/>
      <c r="AD789" s="20"/>
      <c r="AE789" s="20"/>
      <c r="AF789" s="20"/>
      <c r="AG789" s="24"/>
      <c r="AH789" s="20"/>
      <c r="AI789" s="20"/>
      <c r="AJ789" s="20"/>
      <c r="AK789" s="20"/>
    </row>
    <row r="790">
      <c r="AC790" s="20"/>
      <c r="AD790" s="20"/>
      <c r="AE790" s="20"/>
      <c r="AF790" s="20"/>
      <c r="AG790" s="24"/>
      <c r="AH790" s="20"/>
      <c r="AI790" s="20"/>
      <c r="AJ790" s="20"/>
      <c r="AK790" s="20"/>
    </row>
    <row r="791">
      <c r="AC791" s="20"/>
      <c r="AD791" s="20"/>
      <c r="AE791" s="20"/>
      <c r="AF791" s="20"/>
      <c r="AG791" s="24"/>
      <c r="AH791" s="20"/>
      <c r="AI791" s="20"/>
      <c r="AJ791" s="20"/>
      <c r="AK791" s="20"/>
    </row>
    <row r="792">
      <c r="AC792" s="20"/>
      <c r="AD792" s="20"/>
      <c r="AE792" s="20"/>
      <c r="AF792" s="20"/>
      <c r="AG792" s="24"/>
      <c r="AH792" s="20"/>
      <c r="AI792" s="20"/>
      <c r="AJ792" s="20"/>
      <c r="AK792" s="20"/>
    </row>
    <row r="793">
      <c r="AC793" s="20"/>
      <c r="AD793" s="20"/>
      <c r="AE793" s="20"/>
      <c r="AF793" s="20"/>
      <c r="AG793" s="24"/>
      <c r="AH793" s="20"/>
      <c r="AI793" s="20"/>
      <c r="AJ793" s="20"/>
      <c r="AK793" s="20"/>
    </row>
    <row r="794">
      <c r="AC794" s="20"/>
      <c r="AD794" s="20"/>
      <c r="AE794" s="20"/>
      <c r="AF794" s="20"/>
      <c r="AG794" s="24"/>
      <c r="AH794" s="20"/>
      <c r="AI794" s="20"/>
      <c r="AJ794" s="20"/>
      <c r="AK794" s="20"/>
    </row>
    <row r="795">
      <c r="AC795" s="20"/>
      <c r="AD795" s="20"/>
      <c r="AE795" s="20"/>
      <c r="AF795" s="20"/>
      <c r="AG795" s="24"/>
      <c r="AH795" s="20"/>
      <c r="AI795" s="20"/>
      <c r="AJ795" s="20"/>
      <c r="AK795" s="20"/>
    </row>
    <row r="796">
      <c r="AC796" s="20"/>
      <c r="AD796" s="20"/>
      <c r="AE796" s="20"/>
      <c r="AF796" s="20"/>
      <c r="AG796" s="24"/>
      <c r="AH796" s="20"/>
      <c r="AI796" s="20"/>
      <c r="AJ796" s="20"/>
      <c r="AK796" s="20"/>
    </row>
    <row r="797">
      <c r="AC797" s="20"/>
      <c r="AD797" s="20"/>
      <c r="AE797" s="20"/>
      <c r="AF797" s="20"/>
      <c r="AG797" s="24"/>
      <c r="AH797" s="20"/>
      <c r="AI797" s="20"/>
      <c r="AJ797" s="20"/>
      <c r="AK797" s="20"/>
    </row>
    <row r="798">
      <c r="AC798" s="20"/>
      <c r="AD798" s="20"/>
      <c r="AE798" s="20"/>
      <c r="AF798" s="20"/>
      <c r="AG798" s="24"/>
      <c r="AH798" s="20"/>
      <c r="AI798" s="20"/>
      <c r="AJ798" s="20"/>
      <c r="AK798" s="20"/>
    </row>
    <row r="799">
      <c r="AC799" s="20"/>
      <c r="AD799" s="20"/>
      <c r="AE799" s="20"/>
      <c r="AF799" s="20"/>
      <c r="AG799" s="24"/>
      <c r="AH799" s="20"/>
      <c r="AI799" s="20"/>
      <c r="AJ799" s="20"/>
      <c r="AK799" s="20"/>
    </row>
    <row r="800">
      <c r="AC800" s="20"/>
      <c r="AD800" s="20"/>
      <c r="AE800" s="20"/>
      <c r="AF800" s="20"/>
      <c r="AG800" s="24"/>
      <c r="AH800" s="20"/>
      <c r="AI800" s="20"/>
      <c r="AJ800" s="20"/>
      <c r="AK800" s="20"/>
    </row>
    <row r="801">
      <c r="AC801" s="20"/>
      <c r="AD801" s="20"/>
      <c r="AE801" s="20"/>
      <c r="AF801" s="20"/>
      <c r="AG801" s="24"/>
      <c r="AH801" s="20"/>
      <c r="AI801" s="20"/>
      <c r="AJ801" s="20"/>
      <c r="AK801" s="20"/>
    </row>
    <row r="802">
      <c r="AC802" s="20"/>
      <c r="AD802" s="20"/>
      <c r="AE802" s="20"/>
      <c r="AF802" s="20"/>
      <c r="AG802" s="24"/>
      <c r="AH802" s="20"/>
      <c r="AI802" s="20"/>
      <c r="AJ802" s="20"/>
      <c r="AK802" s="20"/>
    </row>
    <row r="803">
      <c r="AC803" s="20"/>
      <c r="AD803" s="20"/>
      <c r="AE803" s="20"/>
      <c r="AF803" s="20"/>
      <c r="AG803" s="24"/>
      <c r="AH803" s="20"/>
      <c r="AI803" s="20"/>
      <c r="AJ803" s="20"/>
      <c r="AK803" s="20"/>
    </row>
    <row r="804">
      <c r="AC804" s="20"/>
      <c r="AD804" s="20"/>
      <c r="AE804" s="20"/>
      <c r="AF804" s="20"/>
      <c r="AG804" s="24"/>
      <c r="AH804" s="20"/>
      <c r="AI804" s="20"/>
      <c r="AJ804" s="20"/>
      <c r="AK804" s="20"/>
    </row>
    <row r="805">
      <c r="AC805" s="20"/>
      <c r="AD805" s="20"/>
      <c r="AE805" s="20"/>
      <c r="AF805" s="20"/>
      <c r="AG805" s="24"/>
      <c r="AH805" s="20"/>
      <c r="AI805" s="20"/>
      <c r="AJ805" s="20"/>
      <c r="AK805" s="20"/>
    </row>
    <row r="806">
      <c r="AC806" s="20"/>
      <c r="AD806" s="20"/>
      <c r="AE806" s="20"/>
      <c r="AF806" s="20"/>
      <c r="AG806" s="24"/>
      <c r="AH806" s="20"/>
      <c r="AI806" s="20"/>
      <c r="AJ806" s="20"/>
      <c r="AK806" s="20"/>
    </row>
    <row r="807">
      <c r="AC807" s="20"/>
      <c r="AD807" s="20"/>
      <c r="AE807" s="20"/>
      <c r="AF807" s="20"/>
      <c r="AG807" s="24"/>
      <c r="AH807" s="20"/>
      <c r="AI807" s="20"/>
      <c r="AJ807" s="20"/>
      <c r="AK807" s="20"/>
    </row>
    <row r="808">
      <c r="AC808" s="20"/>
      <c r="AD808" s="20"/>
      <c r="AE808" s="20"/>
      <c r="AF808" s="20"/>
      <c r="AG808" s="24"/>
      <c r="AH808" s="20"/>
      <c r="AI808" s="20"/>
      <c r="AJ808" s="20"/>
      <c r="AK808" s="20"/>
    </row>
    <row r="809">
      <c r="AC809" s="20"/>
      <c r="AD809" s="20"/>
      <c r="AE809" s="20"/>
      <c r="AF809" s="20"/>
      <c r="AG809" s="24"/>
      <c r="AH809" s="20"/>
      <c r="AI809" s="20"/>
      <c r="AJ809" s="20"/>
      <c r="AK809" s="20"/>
    </row>
    <row r="810">
      <c r="AC810" s="20"/>
      <c r="AD810" s="20"/>
      <c r="AE810" s="20"/>
      <c r="AF810" s="20"/>
      <c r="AG810" s="24"/>
      <c r="AH810" s="20"/>
      <c r="AI810" s="20"/>
      <c r="AJ810" s="20"/>
      <c r="AK810" s="20"/>
    </row>
    <row r="811">
      <c r="AC811" s="20"/>
      <c r="AD811" s="20"/>
      <c r="AE811" s="20"/>
      <c r="AF811" s="20"/>
      <c r="AG811" s="24"/>
      <c r="AH811" s="20"/>
      <c r="AI811" s="20"/>
      <c r="AJ811" s="20"/>
      <c r="AK811" s="20"/>
    </row>
    <row r="812">
      <c r="AC812" s="20"/>
      <c r="AD812" s="20"/>
      <c r="AE812" s="20"/>
      <c r="AF812" s="20"/>
      <c r="AG812" s="24"/>
      <c r="AH812" s="20"/>
      <c r="AI812" s="20"/>
      <c r="AJ812" s="20"/>
      <c r="AK812" s="20"/>
    </row>
    <row r="813">
      <c r="AC813" s="20"/>
      <c r="AD813" s="20"/>
      <c r="AE813" s="20"/>
      <c r="AF813" s="20"/>
      <c r="AG813" s="24"/>
      <c r="AH813" s="20"/>
      <c r="AI813" s="20"/>
      <c r="AJ813" s="20"/>
      <c r="AK813" s="20"/>
    </row>
    <row r="814">
      <c r="AC814" s="20"/>
      <c r="AD814" s="20"/>
      <c r="AE814" s="20"/>
      <c r="AF814" s="20"/>
      <c r="AG814" s="24"/>
      <c r="AH814" s="20"/>
      <c r="AI814" s="20"/>
      <c r="AJ814" s="20"/>
      <c r="AK814" s="20"/>
    </row>
    <row r="815">
      <c r="AC815" s="20"/>
      <c r="AD815" s="20"/>
      <c r="AE815" s="20"/>
      <c r="AF815" s="20"/>
      <c r="AG815" s="24"/>
      <c r="AH815" s="20"/>
      <c r="AI815" s="20"/>
      <c r="AJ815" s="20"/>
      <c r="AK815" s="20"/>
    </row>
    <row r="816">
      <c r="AC816" s="20"/>
      <c r="AD816" s="20"/>
      <c r="AE816" s="20"/>
      <c r="AF816" s="20"/>
      <c r="AG816" s="24"/>
      <c r="AH816" s="20"/>
      <c r="AI816" s="20"/>
      <c r="AJ816" s="20"/>
      <c r="AK816" s="20"/>
    </row>
    <row r="817">
      <c r="AC817" s="20"/>
      <c r="AD817" s="20"/>
      <c r="AE817" s="20"/>
      <c r="AF817" s="20"/>
      <c r="AG817" s="24"/>
      <c r="AH817" s="20"/>
      <c r="AI817" s="20"/>
      <c r="AJ817" s="20"/>
      <c r="AK817" s="20"/>
    </row>
    <row r="818">
      <c r="AC818" s="20"/>
      <c r="AD818" s="20"/>
      <c r="AE818" s="20"/>
      <c r="AF818" s="20"/>
      <c r="AG818" s="24"/>
      <c r="AH818" s="20"/>
      <c r="AI818" s="20"/>
      <c r="AJ818" s="20"/>
      <c r="AK818" s="20"/>
    </row>
    <row r="819">
      <c r="AC819" s="20"/>
      <c r="AD819" s="20"/>
      <c r="AE819" s="20"/>
      <c r="AF819" s="20"/>
      <c r="AG819" s="24"/>
      <c r="AH819" s="20"/>
      <c r="AI819" s="20"/>
      <c r="AJ819" s="20"/>
      <c r="AK819" s="20"/>
    </row>
    <row r="820">
      <c r="AC820" s="20"/>
      <c r="AD820" s="20"/>
      <c r="AE820" s="20"/>
      <c r="AF820" s="20"/>
      <c r="AG820" s="24"/>
      <c r="AH820" s="20"/>
      <c r="AI820" s="20"/>
      <c r="AJ820" s="20"/>
      <c r="AK820" s="20"/>
    </row>
    <row r="821">
      <c r="AC821" s="20"/>
      <c r="AD821" s="20"/>
      <c r="AE821" s="20"/>
      <c r="AF821" s="20"/>
      <c r="AG821" s="24"/>
      <c r="AH821" s="20"/>
      <c r="AI821" s="20"/>
      <c r="AJ821" s="20"/>
      <c r="AK821" s="20"/>
    </row>
    <row r="822">
      <c r="AC822" s="20"/>
      <c r="AD822" s="20"/>
      <c r="AE822" s="20"/>
      <c r="AF822" s="20"/>
      <c r="AG822" s="24"/>
      <c r="AH822" s="20"/>
      <c r="AI822" s="20"/>
      <c r="AJ822" s="20"/>
      <c r="AK822" s="20"/>
    </row>
    <row r="823">
      <c r="AC823" s="20"/>
      <c r="AD823" s="20"/>
      <c r="AE823" s="20"/>
      <c r="AF823" s="20"/>
      <c r="AG823" s="24"/>
      <c r="AH823" s="20"/>
      <c r="AI823" s="20"/>
      <c r="AJ823" s="20"/>
      <c r="AK823" s="20"/>
    </row>
    <row r="824">
      <c r="AC824" s="20"/>
      <c r="AD824" s="20"/>
      <c r="AE824" s="20"/>
      <c r="AF824" s="20"/>
      <c r="AG824" s="24"/>
      <c r="AH824" s="20"/>
      <c r="AI824" s="20"/>
      <c r="AJ824" s="20"/>
      <c r="AK824" s="20"/>
    </row>
    <row r="825">
      <c r="AC825" s="20"/>
      <c r="AD825" s="20"/>
      <c r="AE825" s="20"/>
      <c r="AF825" s="20"/>
      <c r="AG825" s="24"/>
      <c r="AH825" s="20"/>
      <c r="AI825" s="20"/>
      <c r="AJ825" s="20"/>
      <c r="AK825" s="20"/>
    </row>
    <row r="826">
      <c r="AC826" s="20"/>
      <c r="AD826" s="20"/>
      <c r="AE826" s="20"/>
      <c r="AF826" s="20"/>
      <c r="AG826" s="24"/>
      <c r="AH826" s="20"/>
      <c r="AI826" s="20"/>
      <c r="AJ826" s="20"/>
      <c r="AK826" s="20"/>
    </row>
    <row r="827">
      <c r="AC827" s="20"/>
      <c r="AD827" s="20"/>
      <c r="AE827" s="20"/>
      <c r="AF827" s="20"/>
      <c r="AG827" s="24"/>
      <c r="AH827" s="20"/>
      <c r="AI827" s="20"/>
      <c r="AJ827" s="20"/>
      <c r="AK827" s="20"/>
    </row>
    <row r="828">
      <c r="AC828" s="20"/>
      <c r="AD828" s="20"/>
      <c r="AE828" s="20"/>
      <c r="AF828" s="20"/>
      <c r="AG828" s="24"/>
      <c r="AH828" s="20"/>
      <c r="AI828" s="20"/>
      <c r="AJ828" s="20"/>
      <c r="AK828" s="20"/>
    </row>
    <row r="829">
      <c r="AC829" s="20"/>
      <c r="AD829" s="20"/>
      <c r="AE829" s="20"/>
      <c r="AF829" s="20"/>
      <c r="AG829" s="24"/>
      <c r="AH829" s="20"/>
      <c r="AI829" s="20"/>
      <c r="AJ829" s="20"/>
      <c r="AK829" s="20"/>
    </row>
    <row r="830">
      <c r="AC830" s="20"/>
      <c r="AD830" s="20"/>
      <c r="AE830" s="20"/>
      <c r="AF830" s="20"/>
      <c r="AG830" s="24"/>
      <c r="AH830" s="20"/>
      <c r="AI830" s="20"/>
      <c r="AJ830" s="20"/>
      <c r="AK830" s="20"/>
    </row>
    <row r="831">
      <c r="AC831" s="20"/>
      <c r="AD831" s="20"/>
      <c r="AE831" s="20"/>
      <c r="AF831" s="20"/>
      <c r="AG831" s="24"/>
      <c r="AH831" s="20"/>
      <c r="AI831" s="20"/>
      <c r="AJ831" s="20"/>
      <c r="AK831" s="20"/>
    </row>
    <row r="832">
      <c r="AC832" s="20"/>
      <c r="AD832" s="20"/>
      <c r="AE832" s="20"/>
      <c r="AF832" s="20"/>
      <c r="AG832" s="24"/>
      <c r="AH832" s="20"/>
      <c r="AI832" s="20"/>
      <c r="AJ832" s="20"/>
      <c r="AK832" s="20"/>
    </row>
    <row r="833">
      <c r="AC833" s="20"/>
      <c r="AD833" s="20"/>
      <c r="AE833" s="20"/>
      <c r="AF833" s="20"/>
      <c r="AG833" s="24"/>
      <c r="AH833" s="20"/>
      <c r="AI833" s="20"/>
      <c r="AJ833" s="20"/>
      <c r="AK833" s="20"/>
    </row>
    <row r="834">
      <c r="AC834" s="20"/>
      <c r="AD834" s="20"/>
      <c r="AE834" s="20"/>
      <c r="AF834" s="20"/>
      <c r="AG834" s="24"/>
      <c r="AH834" s="20"/>
      <c r="AI834" s="20"/>
      <c r="AJ834" s="20"/>
      <c r="AK834" s="20"/>
    </row>
    <row r="835">
      <c r="AC835" s="20"/>
      <c r="AD835" s="20"/>
      <c r="AE835" s="20"/>
      <c r="AF835" s="20"/>
      <c r="AG835" s="24"/>
      <c r="AH835" s="20"/>
      <c r="AI835" s="20"/>
      <c r="AJ835" s="20"/>
      <c r="AK835" s="20"/>
    </row>
    <row r="836">
      <c r="AC836" s="20"/>
      <c r="AD836" s="20"/>
      <c r="AE836" s="20"/>
      <c r="AF836" s="20"/>
      <c r="AG836" s="24"/>
      <c r="AH836" s="20"/>
      <c r="AI836" s="20"/>
      <c r="AJ836" s="20"/>
      <c r="AK836" s="20"/>
    </row>
    <row r="837">
      <c r="AC837" s="20"/>
      <c r="AD837" s="20"/>
      <c r="AE837" s="20"/>
      <c r="AF837" s="20"/>
      <c r="AG837" s="24"/>
      <c r="AH837" s="20"/>
      <c r="AI837" s="20"/>
      <c r="AJ837" s="20"/>
      <c r="AK837" s="20"/>
    </row>
    <row r="838">
      <c r="AC838" s="20"/>
      <c r="AD838" s="20"/>
      <c r="AE838" s="20"/>
      <c r="AF838" s="20"/>
      <c r="AG838" s="24"/>
      <c r="AH838" s="20"/>
      <c r="AI838" s="20"/>
      <c r="AJ838" s="20"/>
      <c r="AK838" s="20"/>
    </row>
    <row r="839">
      <c r="AC839" s="20"/>
      <c r="AD839" s="20"/>
      <c r="AE839" s="20"/>
      <c r="AF839" s="20"/>
      <c r="AG839" s="24"/>
      <c r="AH839" s="20"/>
      <c r="AI839" s="20"/>
      <c r="AJ839" s="20"/>
      <c r="AK839" s="20"/>
    </row>
    <row r="840">
      <c r="AC840" s="20"/>
      <c r="AD840" s="20"/>
      <c r="AE840" s="20"/>
      <c r="AF840" s="20"/>
      <c r="AG840" s="24"/>
      <c r="AH840" s="20"/>
      <c r="AI840" s="20"/>
      <c r="AJ840" s="20"/>
      <c r="AK840" s="20"/>
    </row>
    <row r="841">
      <c r="AC841" s="20"/>
      <c r="AD841" s="20"/>
      <c r="AE841" s="20"/>
      <c r="AF841" s="20"/>
      <c r="AG841" s="24"/>
      <c r="AH841" s="20"/>
      <c r="AI841" s="20"/>
      <c r="AJ841" s="20"/>
      <c r="AK841" s="20"/>
    </row>
    <row r="842">
      <c r="AC842" s="20"/>
      <c r="AD842" s="20"/>
      <c r="AE842" s="20"/>
      <c r="AF842" s="20"/>
      <c r="AG842" s="24"/>
      <c r="AH842" s="20"/>
      <c r="AI842" s="20"/>
      <c r="AJ842" s="20"/>
      <c r="AK842" s="20"/>
    </row>
    <row r="843">
      <c r="AC843" s="20"/>
      <c r="AD843" s="20"/>
      <c r="AE843" s="20"/>
      <c r="AF843" s="20"/>
      <c r="AG843" s="24"/>
      <c r="AH843" s="20"/>
      <c r="AI843" s="20"/>
      <c r="AJ843" s="20"/>
      <c r="AK843" s="20"/>
    </row>
    <row r="844">
      <c r="AC844" s="20"/>
      <c r="AD844" s="20"/>
      <c r="AE844" s="20"/>
      <c r="AF844" s="20"/>
      <c r="AG844" s="24"/>
      <c r="AH844" s="20"/>
      <c r="AI844" s="20"/>
      <c r="AJ844" s="20"/>
      <c r="AK844" s="20"/>
    </row>
    <row r="845">
      <c r="AC845" s="20"/>
      <c r="AD845" s="20"/>
      <c r="AE845" s="20"/>
      <c r="AF845" s="20"/>
      <c r="AG845" s="24"/>
      <c r="AH845" s="20"/>
      <c r="AI845" s="20"/>
      <c r="AJ845" s="20"/>
      <c r="AK845" s="20"/>
    </row>
    <row r="846">
      <c r="AC846" s="20"/>
      <c r="AD846" s="20"/>
      <c r="AE846" s="20"/>
      <c r="AF846" s="20"/>
      <c r="AG846" s="24"/>
      <c r="AH846" s="20"/>
      <c r="AI846" s="20"/>
      <c r="AJ846" s="20"/>
      <c r="AK846" s="20"/>
    </row>
    <row r="847">
      <c r="AC847" s="20"/>
      <c r="AD847" s="20"/>
      <c r="AE847" s="20"/>
      <c r="AF847" s="20"/>
      <c r="AG847" s="24"/>
      <c r="AH847" s="20"/>
      <c r="AI847" s="20"/>
      <c r="AJ847" s="20"/>
      <c r="AK847" s="20"/>
    </row>
    <row r="848">
      <c r="AC848" s="20"/>
      <c r="AD848" s="20"/>
      <c r="AE848" s="20"/>
      <c r="AF848" s="20"/>
      <c r="AG848" s="24"/>
      <c r="AH848" s="20"/>
      <c r="AI848" s="20"/>
      <c r="AJ848" s="20"/>
      <c r="AK848" s="20"/>
    </row>
    <row r="849">
      <c r="AC849" s="20"/>
      <c r="AD849" s="20"/>
      <c r="AE849" s="20"/>
      <c r="AF849" s="20"/>
      <c r="AG849" s="24"/>
      <c r="AH849" s="20"/>
      <c r="AI849" s="20"/>
      <c r="AJ849" s="20"/>
      <c r="AK849" s="20"/>
    </row>
    <row r="850">
      <c r="AC850" s="20"/>
      <c r="AD850" s="20"/>
      <c r="AE850" s="20"/>
      <c r="AF850" s="20"/>
      <c r="AG850" s="24"/>
      <c r="AH850" s="20"/>
      <c r="AI850" s="20"/>
      <c r="AJ850" s="20"/>
      <c r="AK850" s="20"/>
    </row>
    <row r="851">
      <c r="AC851" s="20"/>
      <c r="AD851" s="20"/>
      <c r="AE851" s="20"/>
      <c r="AF851" s="20"/>
      <c r="AG851" s="24"/>
      <c r="AH851" s="20"/>
      <c r="AI851" s="20"/>
      <c r="AJ851" s="20"/>
      <c r="AK851" s="20"/>
    </row>
    <row r="852">
      <c r="AC852" s="20"/>
      <c r="AD852" s="20"/>
      <c r="AE852" s="20"/>
      <c r="AF852" s="20"/>
      <c r="AG852" s="24"/>
      <c r="AH852" s="20"/>
      <c r="AI852" s="20"/>
      <c r="AJ852" s="20"/>
      <c r="AK852" s="20"/>
    </row>
    <row r="853">
      <c r="AC853" s="20"/>
      <c r="AD853" s="20"/>
      <c r="AE853" s="20"/>
      <c r="AF853" s="20"/>
      <c r="AG853" s="24"/>
      <c r="AH853" s="20"/>
      <c r="AI853" s="20"/>
      <c r="AJ853" s="20"/>
      <c r="AK853" s="20"/>
    </row>
    <row r="854">
      <c r="AC854" s="20"/>
      <c r="AD854" s="20"/>
      <c r="AE854" s="20"/>
      <c r="AF854" s="20"/>
      <c r="AG854" s="24"/>
      <c r="AH854" s="20"/>
      <c r="AI854" s="20"/>
      <c r="AJ854" s="20"/>
      <c r="AK854" s="20"/>
    </row>
    <row r="855">
      <c r="AC855" s="20"/>
      <c r="AD855" s="20"/>
      <c r="AE855" s="20"/>
      <c r="AF855" s="20"/>
      <c r="AG855" s="24"/>
      <c r="AH855" s="20"/>
      <c r="AI855" s="20"/>
      <c r="AJ855" s="20"/>
      <c r="AK855" s="20"/>
    </row>
    <row r="856">
      <c r="AC856" s="20"/>
      <c r="AD856" s="20"/>
      <c r="AE856" s="20"/>
      <c r="AF856" s="20"/>
      <c r="AG856" s="24"/>
      <c r="AH856" s="20"/>
      <c r="AI856" s="20"/>
      <c r="AJ856" s="20"/>
      <c r="AK856" s="20"/>
    </row>
    <row r="857">
      <c r="AC857" s="20"/>
      <c r="AD857" s="20"/>
      <c r="AE857" s="20"/>
      <c r="AF857" s="20"/>
      <c r="AG857" s="24"/>
      <c r="AH857" s="20"/>
      <c r="AI857" s="20"/>
      <c r="AJ857" s="20"/>
      <c r="AK857" s="20"/>
    </row>
    <row r="858">
      <c r="AC858" s="20"/>
      <c r="AD858" s="20"/>
      <c r="AE858" s="20"/>
      <c r="AF858" s="20"/>
      <c r="AG858" s="24"/>
      <c r="AH858" s="20"/>
      <c r="AI858" s="20"/>
      <c r="AJ858" s="20"/>
      <c r="AK858" s="20"/>
    </row>
    <row r="859">
      <c r="AC859" s="20"/>
      <c r="AD859" s="20"/>
      <c r="AE859" s="20"/>
      <c r="AF859" s="20"/>
      <c r="AG859" s="24"/>
      <c r="AH859" s="20"/>
      <c r="AI859" s="20"/>
      <c r="AJ859" s="20"/>
      <c r="AK859" s="20"/>
    </row>
    <row r="860">
      <c r="AC860" s="20"/>
      <c r="AD860" s="20"/>
      <c r="AE860" s="20"/>
      <c r="AF860" s="20"/>
      <c r="AG860" s="24"/>
      <c r="AH860" s="20"/>
      <c r="AI860" s="20"/>
      <c r="AJ860" s="20"/>
      <c r="AK860" s="20"/>
    </row>
    <row r="861">
      <c r="AC861" s="20"/>
      <c r="AD861" s="20"/>
      <c r="AE861" s="20"/>
      <c r="AF861" s="20"/>
      <c r="AG861" s="24"/>
      <c r="AH861" s="20"/>
      <c r="AI861" s="20"/>
      <c r="AJ861" s="20"/>
      <c r="AK861" s="20"/>
    </row>
    <row r="862">
      <c r="AC862" s="20"/>
      <c r="AD862" s="20"/>
      <c r="AE862" s="20"/>
      <c r="AF862" s="20"/>
      <c r="AG862" s="24"/>
      <c r="AH862" s="20"/>
      <c r="AI862" s="20"/>
      <c r="AJ862" s="20"/>
      <c r="AK862" s="20"/>
    </row>
    <row r="863">
      <c r="AC863" s="20"/>
      <c r="AD863" s="20"/>
      <c r="AE863" s="20"/>
      <c r="AF863" s="20"/>
      <c r="AG863" s="24"/>
      <c r="AH863" s="20"/>
      <c r="AI863" s="20"/>
      <c r="AJ863" s="20"/>
      <c r="AK863" s="20"/>
    </row>
    <row r="864">
      <c r="AC864" s="20"/>
      <c r="AD864" s="20"/>
      <c r="AE864" s="20"/>
      <c r="AF864" s="20"/>
      <c r="AG864" s="24"/>
      <c r="AH864" s="20"/>
      <c r="AI864" s="20"/>
      <c r="AJ864" s="20"/>
      <c r="AK864" s="20"/>
    </row>
    <row r="865">
      <c r="AC865" s="20"/>
      <c r="AD865" s="20"/>
      <c r="AE865" s="20"/>
      <c r="AF865" s="20"/>
      <c r="AG865" s="24"/>
      <c r="AH865" s="20"/>
      <c r="AI865" s="20"/>
      <c r="AJ865" s="20"/>
      <c r="AK865" s="20"/>
    </row>
    <row r="866">
      <c r="AC866" s="20"/>
      <c r="AD866" s="20"/>
      <c r="AE866" s="20"/>
      <c r="AF866" s="20"/>
      <c r="AG866" s="24"/>
      <c r="AH866" s="20"/>
      <c r="AI866" s="20"/>
      <c r="AJ866" s="20"/>
      <c r="AK866" s="20"/>
    </row>
    <row r="867">
      <c r="AC867" s="20"/>
      <c r="AD867" s="20"/>
      <c r="AE867" s="20"/>
      <c r="AF867" s="20"/>
      <c r="AG867" s="24"/>
      <c r="AH867" s="20"/>
      <c r="AI867" s="20"/>
      <c r="AJ867" s="20"/>
      <c r="AK867" s="20"/>
    </row>
    <row r="868">
      <c r="AC868" s="20"/>
      <c r="AD868" s="20"/>
      <c r="AE868" s="20"/>
      <c r="AF868" s="20"/>
      <c r="AG868" s="24"/>
      <c r="AH868" s="20"/>
      <c r="AI868" s="20"/>
      <c r="AJ868" s="20"/>
      <c r="AK868" s="20"/>
    </row>
    <row r="869">
      <c r="AC869" s="20"/>
      <c r="AD869" s="20"/>
      <c r="AE869" s="20"/>
      <c r="AF869" s="20"/>
      <c r="AG869" s="24"/>
      <c r="AH869" s="20"/>
      <c r="AI869" s="20"/>
      <c r="AJ869" s="20"/>
      <c r="AK869" s="20"/>
    </row>
    <row r="870">
      <c r="AC870" s="20"/>
      <c r="AD870" s="20"/>
      <c r="AE870" s="20"/>
      <c r="AF870" s="20"/>
      <c r="AG870" s="24"/>
      <c r="AH870" s="20"/>
      <c r="AI870" s="20"/>
      <c r="AJ870" s="20"/>
      <c r="AK870" s="20"/>
    </row>
    <row r="871">
      <c r="AC871" s="20"/>
      <c r="AD871" s="20"/>
      <c r="AE871" s="20"/>
      <c r="AF871" s="20"/>
      <c r="AG871" s="24"/>
      <c r="AH871" s="20"/>
      <c r="AI871" s="20"/>
      <c r="AJ871" s="20"/>
      <c r="AK871" s="20"/>
    </row>
    <row r="872">
      <c r="AC872" s="20"/>
      <c r="AD872" s="20"/>
      <c r="AE872" s="20"/>
      <c r="AF872" s="20"/>
      <c r="AG872" s="24"/>
      <c r="AH872" s="20"/>
      <c r="AI872" s="20"/>
      <c r="AJ872" s="20"/>
      <c r="AK872" s="20"/>
    </row>
    <row r="873">
      <c r="AC873" s="20"/>
      <c r="AD873" s="20"/>
      <c r="AE873" s="20"/>
      <c r="AF873" s="20"/>
      <c r="AG873" s="24"/>
      <c r="AH873" s="20"/>
      <c r="AI873" s="20"/>
      <c r="AJ873" s="20"/>
      <c r="AK873" s="20"/>
    </row>
    <row r="874">
      <c r="AC874" s="20"/>
      <c r="AD874" s="20"/>
      <c r="AE874" s="20"/>
      <c r="AF874" s="20"/>
      <c r="AG874" s="24"/>
      <c r="AH874" s="20"/>
      <c r="AI874" s="20"/>
      <c r="AJ874" s="20"/>
      <c r="AK874" s="20"/>
    </row>
    <row r="875">
      <c r="AC875" s="20"/>
      <c r="AD875" s="20"/>
      <c r="AE875" s="20"/>
      <c r="AF875" s="20"/>
      <c r="AG875" s="24"/>
      <c r="AH875" s="20"/>
      <c r="AI875" s="20"/>
      <c r="AJ875" s="20"/>
      <c r="AK875" s="20"/>
    </row>
    <row r="876">
      <c r="AC876" s="20"/>
      <c r="AD876" s="20"/>
      <c r="AE876" s="20"/>
      <c r="AF876" s="20"/>
      <c r="AG876" s="24"/>
      <c r="AH876" s="20"/>
      <c r="AI876" s="20"/>
      <c r="AJ876" s="20"/>
      <c r="AK876" s="20"/>
    </row>
    <row r="877">
      <c r="AC877" s="20"/>
      <c r="AD877" s="20"/>
      <c r="AE877" s="20"/>
      <c r="AF877" s="20"/>
      <c r="AG877" s="24"/>
      <c r="AH877" s="20"/>
      <c r="AI877" s="20"/>
      <c r="AJ877" s="20"/>
      <c r="AK877" s="20"/>
    </row>
    <row r="878">
      <c r="AC878" s="20"/>
      <c r="AD878" s="20"/>
      <c r="AE878" s="20"/>
      <c r="AF878" s="20"/>
      <c r="AG878" s="24"/>
      <c r="AH878" s="20"/>
      <c r="AI878" s="20"/>
      <c r="AJ878" s="20"/>
      <c r="AK878" s="20"/>
    </row>
    <row r="879">
      <c r="AC879" s="20"/>
      <c r="AD879" s="20"/>
      <c r="AE879" s="20"/>
      <c r="AF879" s="20"/>
      <c r="AG879" s="24"/>
      <c r="AH879" s="20"/>
      <c r="AI879" s="20"/>
      <c r="AJ879" s="20"/>
      <c r="AK879" s="20"/>
    </row>
    <row r="880">
      <c r="AC880" s="20"/>
      <c r="AD880" s="20"/>
      <c r="AE880" s="20"/>
      <c r="AF880" s="20"/>
      <c r="AG880" s="24"/>
      <c r="AH880" s="20"/>
      <c r="AI880" s="20"/>
      <c r="AJ880" s="20"/>
      <c r="AK880" s="20"/>
    </row>
    <row r="881">
      <c r="AC881" s="20"/>
      <c r="AD881" s="20"/>
      <c r="AE881" s="20"/>
      <c r="AF881" s="20"/>
      <c r="AG881" s="24"/>
      <c r="AH881" s="20"/>
      <c r="AI881" s="20"/>
      <c r="AJ881" s="20"/>
      <c r="AK881" s="20"/>
    </row>
    <row r="882">
      <c r="AC882" s="20"/>
      <c r="AD882" s="20"/>
      <c r="AE882" s="20"/>
      <c r="AF882" s="20"/>
      <c r="AG882" s="24"/>
      <c r="AH882" s="20"/>
      <c r="AI882" s="20"/>
      <c r="AJ882" s="20"/>
      <c r="AK882" s="20"/>
    </row>
    <row r="883">
      <c r="AC883" s="20"/>
      <c r="AD883" s="20"/>
      <c r="AE883" s="20"/>
      <c r="AF883" s="20"/>
      <c r="AG883" s="24"/>
      <c r="AH883" s="20"/>
      <c r="AI883" s="20"/>
      <c r="AJ883" s="20"/>
      <c r="AK883" s="20"/>
    </row>
    <row r="884">
      <c r="AC884" s="20"/>
      <c r="AD884" s="20"/>
      <c r="AE884" s="20"/>
      <c r="AF884" s="20"/>
      <c r="AG884" s="24"/>
      <c r="AH884" s="20"/>
      <c r="AI884" s="20"/>
      <c r="AJ884" s="20"/>
      <c r="AK884" s="20"/>
    </row>
    <row r="885">
      <c r="AC885" s="20"/>
      <c r="AD885" s="20"/>
      <c r="AE885" s="20"/>
      <c r="AF885" s="20"/>
      <c r="AG885" s="24"/>
      <c r="AH885" s="20"/>
      <c r="AI885" s="20"/>
      <c r="AJ885" s="20"/>
      <c r="AK885" s="20"/>
    </row>
    <row r="886">
      <c r="AC886" s="20"/>
      <c r="AD886" s="20"/>
      <c r="AE886" s="20"/>
      <c r="AF886" s="20"/>
      <c r="AG886" s="24"/>
      <c r="AH886" s="20"/>
      <c r="AI886" s="20"/>
      <c r="AJ886" s="20"/>
      <c r="AK886" s="20"/>
    </row>
    <row r="887">
      <c r="AC887" s="20"/>
      <c r="AD887" s="20"/>
      <c r="AE887" s="20"/>
      <c r="AF887" s="20"/>
      <c r="AG887" s="24"/>
      <c r="AH887" s="20"/>
      <c r="AI887" s="20"/>
      <c r="AJ887" s="20"/>
      <c r="AK887" s="20"/>
    </row>
    <row r="888">
      <c r="AC888" s="20"/>
      <c r="AD888" s="20"/>
      <c r="AE888" s="20"/>
      <c r="AF888" s="20"/>
      <c r="AG888" s="24"/>
      <c r="AH888" s="20"/>
      <c r="AI888" s="20"/>
      <c r="AJ888" s="20"/>
      <c r="AK888" s="20"/>
    </row>
    <row r="889">
      <c r="AC889" s="20"/>
      <c r="AD889" s="20"/>
      <c r="AE889" s="20"/>
      <c r="AF889" s="20"/>
      <c r="AG889" s="24"/>
      <c r="AH889" s="20"/>
      <c r="AI889" s="20"/>
      <c r="AJ889" s="20"/>
      <c r="AK889" s="20"/>
    </row>
    <row r="890">
      <c r="AC890" s="20"/>
      <c r="AD890" s="20"/>
      <c r="AE890" s="20"/>
      <c r="AF890" s="20"/>
      <c r="AG890" s="24"/>
      <c r="AH890" s="20"/>
      <c r="AI890" s="20"/>
      <c r="AJ890" s="20"/>
      <c r="AK890" s="20"/>
    </row>
    <row r="891">
      <c r="AC891" s="20"/>
      <c r="AD891" s="20"/>
      <c r="AE891" s="20"/>
      <c r="AF891" s="20"/>
      <c r="AG891" s="24"/>
      <c r="AH891" s="20"/>
      <c r="AI891" s="20"/>
      <c r="AJ891" s="20"/>
      <c r="AK891" s="20"/>
    </row>
    <row r="892">
      <c r="AC892" s="20"/>
      <c r="AD892" s="20"/>
      <c r="AE892" s="20"/>
      <c r="AF892" s="20"/>
      <c r="AG892" s="24"/>
      <c r="AH892" s="20"/>
      <c r="AI892" s="20"/>
      <c r="AJ892" s="20"/>
      <c r="AK892" s="20"/>
    </row>
    <row r="893">
      <c r="AC893" s="20"/>
      <c r="AD893" s="20"/>
      <c r="AE893" s="20"/>
      <c r="AF893" s="20"/>
      <c r="AG893" s="24"/>
      <c r="AH893" s="20"/>
      <c r="AI893" s="20"/>
      <c r="AJ893" s="20"/>
      <c r="AK893" s="20"/>
    </row>
    <row r="894">
      <c r="AC894" s="20"/>
      <c r="AD894" s="20"/>
      <c r="AE894" s="20"/>
      <c r="AF894" s="20"/>
      <c r="AG894" s="24"/>
      <c r="AH894" s="20"/>
      <c r="AI894" s="20"/>
      <c r="AJ894" s="20"/>
      <c r="AK894" s="20"/>
    </row>
    <row r="895">
      <c r="AC895" s="20"/>
      <c r="AD895" s="20"/>
      <c r="AE895" s="20"/>
      <c r="AF895" s="20"/>
      <c r="AG895" s="24"/>
      <c r="AH895" s="20"/>
      <c r="AI895" s="20"/>
      <c r="AJ895" s="20"/>
      <c r="AK895" s="20"/>
    </row>
    <row r="896">
      <c r="AC896" s="20"/>
      <c r="AD896" s="20"/>
      <c r="AE896" s="20"/>
      <c r="AF896" s="20"/>
      <c r="AG896" s="24"/>
      <c r="AH896" s="20"/>
      <c r="AI896" s="20"/>
      <c r="AJ896" s="20"/>
      <c r="AK896" s="20"/>
    </row>
    <row r="897">
      <c r="AC897" s="20"/>
      <c r="AD897" s="20"/>
      <c r="AE897" s="20"/>
      <c r="AF897" s="20"/>
      <c r="AG897" s="24"/>
      <c r="AH897" s="20"/>
      <c r="AI897" s="20"/>
      <c r="AJ897" s="20"/>
      <c r="AK897" s="20"/>
    </row>
    <row r="898">
      <c r="AC898" s="20"/>
      <c r="AD898" s="20"/>
      <c r="AE898" s="20"/>
      <c r="AF898" s="20"/>
      <c r="AG898" s="24"/>
      <c r="AH898" s="20"/>
      <c r="AI898" s="20"/>
      <c r="AJ898" s="20"/>
      <c r="AK898" s="20"/>
    </row>
    <row r="899">
      <c r="AC899" s="20"/>
      <c r="AD899" s="20"/>
      <c r="AE899" s="20"/>
      <c r="AF899" s="20"/>
      <c r="AG899" s="24"/>
      <c r="AH899" s="20"/>
      <c r="AI899" s="20"/>
      <c r="AJ899" s="20"/>
      <c r="AK899" s="20"/>
    </row>
    <row r="900">
      <c r="AC900" s="20"/>
      <c r="AD900" s="20"/>
      <c r="AE900" s="20"/>
      <c r="AF900" s="20"/>
      <c r="AG900" s="24"/>
      <c r="AH900" s="20"/>
      <c r="AI900" s="20"/>
      <c r="AJ900" s="20"/>
      <c r="AK900" s="20"/>
    </row>
    <row r="901">
      <c r="AC901" s="20"/>
      <c r="AD901" s="20"/>
      <c r="AE901" s="20"/>
      <c r="AF901" s="20"/>
      <c r="AG901" s="24"/>
      <c r="AH901" s="20"/>
      <c r="AI901" s="20"/>
      <c r="AJ901" s="20"/>
      <c r="AK901" s="20"/>
    </row>
    <row r="902">
      <c r="AC902" s="20"/>
      <c r="AD902" s="20"/>
      <c r="AE902" s="20"/>
      <c r="AF902" s="20"/>
      <c r="AG902" s="24"/>
      <c r="AH902" s="20"/>
      <c r="AI902" s="20"/>
      <c r="AJ902" s="20"/>
      <c r="AK902" s="20"/>
    </row>
    <row r="903">
      <c r="AC903" s="20"/>
      <c r="AD903" s="20"/>
      <c r="AE903" s="20"/>
      <c r="AF903" s="20"/>
      <c r="AG903" s="24"/>
      <c r="AH903" s="20"/>
      <c r="AI903" s="20"/>
      <c r="AJ903" s="20"/>
      <c r="AK903" s="20"/>
    </row>
    <row r="904">
      <c r="AC904" s="20"/>
      <c r="AD904" s="20"/>
      <c r="AE904" s="20"/>
      <c r="AF904" s="20"/>
      <c r="AG904" s="24"/>
      <c r="AH904" s="20"/>
      <c r="AI904" s="20"/>
      <c r="AJ904" s="20"/>
      <c r="AK904" s="20"/>
    </row>
    <row r="905">
      <c r="AC905" s="20"/>
      <c r="AD905" s="20"/>
      <c r="AE905" s="20"/>
      <c r="AF905" s="20"/>
      <c r="AG905" s="24"/>
      <c r="AH905" s="20"/>
      <c r="AI905" s="20"/>
      <c r="AJ905" s="20"/>
      <c r="AK905" s="20"/>
    </row>
    <row r="906">
      <c r="AC906" s="20"/>
      <c r="AD906" s="20"/>
      <c r="AE906" s="20"/>
      <c r="AF906" s="20"/>
      <c r="AG906" s="24"/>
      <c r="AH906" s="20"/>
      <c r="AI906" s="20"/>
      <c r="AJ906" s="20"/>
      <c r="AK906" s="20"/>
    </row>
    <row r="907">
      <c r="AC907" s="20"/>
      <c r="AD907" s="20"/>
      <c r="AE907" s="20"/>
      <c r="AF907" s="20"/>
      <c r="AG907" s="24"/>
      <c r="AH907" s="20"/>
      <c r="AI907" s="20"/>
      <c r="AJ907" s="20"/>
      <c r="AK907" s="20"/>
    </row>
    <row r="908">
      <c r="AC908" s="20"/>
      <c r="AD908" s="20"/>
      <c r="AE908" s="20"/>
      <c r="AF908" s="20"/>
      <c r="AG908" s="24"/>
      <c r="AH908" s="20"/>
      <c r="AI908" s="20"/>
      <c r="AJ908" s="20"/>
      <c r="AK908" s="20"/>
    </row>
    <row r="909">
      <c r="AC909" s="20"/>
      <c r="AD909" s="20"/>
      <c r="AE909" s="20"/>
      <c r="AF909" s="20"/>
      <c r="AG909" s="24"/>
      <c r="AH909" s="20"/>
      <c r="AI909" s="20"/>
      <c r="AJ909" s="20"/>
      <c r="AK909" s="20"/>
    </row>
    <row r="910">
      <c r="AC910" s="20"/>
      <c r="AD910" s="20"/>
      <c r="AE910" s="20"/>
      <c r="AF910" s="20"/>
      <c r="AG910" s="24"/>
      <c r="AH910" s="20"/>
      <c r="AI910" s="20"/>
      <c r="AJ910" s="20"/>
      <c r="AK910" s="20"/>
    </row>
    <row r="911">
      <c r="AC911" s="20"/>
      <c r="AD911" s="20"/>
      <c r="AE911" s="20"/>
      <c r="AF911" s="20"/>
      <c r="AG911" s="24"/>
      <c r="AH911" s="20"/>
      <c r="AI911" s="20"/>
      <c r="AJ911" s="20"/>
      <c r="AK911" s="20"/>
    </row>
    <row r="912">
      <c r="AC912" s="20"/>
      <c r="AD912" s="20"/>
      <c r="AE912" s="20"/>
      <c r="AF912" s="20"/>
      <c r="AG912" s="24"/>
      <c r="AH912" s="20"/>
      <c r="AI912" s="20"/>
      <c r="AJ912" s="20"/>
      <c r="AK912" s="20"/>
    </row>
    <row r="913">
      <c r="AC913" s="20"/>
      <c r="AD913" s="20"/>
      <c r="AE913" s="20"/>
      <c r="AF913" s="20"/>
      <c r="AG913" s="24"/>
      <c r="AH913" s="20"/>
      <c r="AI913" s="20"/>
      <c r="AJ913" s="20"/>
      <c r="AK913" s="20"/>
    </row>
    <row r="914">
      <c r="AC914" s="20"/>
      <c r="AD914" s="20"/>
      <c r="AE914" s="20"/>
      <c r="AF914" s="20"/>
      <c r="AG914" s="24"/>
      <c r="AH914" s="20"/>
      <c r="AI914" s="20"/>
      <c r="AJ914" s="20"/>
      <c r="AK914" s="20"/>
    </row>
    <row r="915">
      <c r="AC915" s="20"/>
      <c r="AD915" s="20"/>
      <c r="AE915" s="20"/>
      <c r="AF915" s="20"/>
      <c r="AG915" s="24"/>
      <c r="AH915" s="20"/>
      <c r="AI915" s="20"/>
      <c r="AJ915" s="20"/>
      <c r="AK915" s="20"/>
    </row>
    <row r="916">
      <c r="AC916" s="20"/>
      <c r="AD916" s="20"/>
      <c r="AE916" s="20"/>
      <c r="AF916" s="20"/>
      <c r="AG916" s="24"/>
      <c r="AH916" s="20"/>
      <c r="AI916" s="20"/>
      <c r="AJ916" s="20"/>
      <c r="AK916" s="20"/>
    </row>
    <row r="917">
      <c r="AC917" s="20"/>
      <c r="AD917" s="20"/>
      <c r="AE917" s="20"/>
      <c r="AF917" s="20"/>
      <c r="AG917" s="24"/>
      <c r="AH917" s="20"/>
      <c r="AI917" s="20"/>
      <c r="AJ917" s="20"/>
      <c r="AK917" s="20"/>
    </row>
    <row r="918">
      <c r="AC918" s="20"/>
      <c r="AD918" s="20"/>
      <c r="AE918" s="20"/>
      <c r="AF918" s="20"/>
      <c r="AG918" s="24"/>
      <c r="AH918" s="20"/>
      <c r="AI918" s="20"/>
      <c r="AJ918" s="20"/>
      <c r="AK918" s="20"/>
    </row>
    <row r="919">
      <c r="AC919" s="20"/>
      <c r="AD919" s="20"/>
      <c r="AE919" s="20"/>
      <c r="AF919" s="20"/>
      <c r="AG919" s="24"/>
      <c r="AH919" s="20"/>
      <c r="AI919" s="20"/>
      <c r="AJ919" s="20"/>
      <c r="AK919" s="20"/>
    </row>
    <row r="920">
      <c r="AC920" s="20"/>
      <c r="AD920" s="20"/>
      <c r="AE920" s="20"/>
      <c r="AF920" s="20"/>
      <c r="AG920" s="24"/>
      <c r="AH920" s="20"/>
      <c r="AI920" s="20"/>
      <c r="AJ920" s="20"/>
      <c r="AK920" s="20"/>
    </row>
    <row r="921">
      <c r="AC921" s="20"/>
      <c r="AD921" s="20"/>
      <c r="AE921" s="20"/>
      <c r="AF921" s="20"/>
      <c r="AG921" s="24"/>
      <c r="AH921" s="20"/>
      <c r="AI921" s="20"/>
      <c r="AJ921" s="20"/>
      <c r="AK921" s="20"/>
    </row>
    <row r="922">
      <c r="AC922" s="20"/>
      <c r="AD922" s="20"/>
      <c r="AE922" s="20"/>
      <c r="AF922" s="20"/>
      <c r="AG922" s="24"/>
      <c r="AH922" s="20"/>
      <c r="AI922" s="20"/>
      <c r="AJ922" s="20"/>
      <c r="AK922" s="20"/>
    </row>
    <row r="923">
      <c r="AC923" s="20"/>
      <c r="AD923" s="20"/>
      <c r="AE923" s="20"/>
      <c r="AF923" s="20"/>
      <c r="AG923" s="24"/>
      <c r="AH923" s="20"/>
      <c r="AI923" s="20"/>
      <c r="AJ923" s="20"/>
      <c r="AK923" s="20"/>
    </row>
    <row r="924">
      <c r="AC924" s="20"/>
      <c r="AD924" s="20"/>
      <c r="AE924" s="20"/>
      <c r="AF924" s="20"/>
      <c r="AG924" s="24"/>
      <c r="AH924" s="20"/>
      <c r="AI924" s="20"/>
      <c r="AJ924" s="20"/>
      <c r="AK924" s="20"/>
    </row>
    <row r="925">
      <c r="AC925" s="20"/>
      <c r="AD925" s="20"/>
      <c r="AE925" s="20"/>
      <c r="AF925" s="20"/>
      <c r="AG925" s="24"/>
      <c r="AH925" s="20"/>
      <c r="AI925" s="20"/>
      <c r="AJ925" s="20"/>
      <c r="AK925" s="20"/>
    </row>
    <row r="926">
      <c r="AC926" s="20"/>
      <c r="AD926" s="20"/>
      <c r="AE926" s="20"/>
      <c r="AF926" s="20"/>
      <c r="AG926" s="24"/>
      <c r="AH926" s="20"/>
      <c r="AI926" s="20"/>
      <c r="AJ926" s="20"/>
      <c r="AK926" s="20"/>
    </row>
    <row r="927">
      <c r="AC927" s="20"/>
      <c r="AD927" s="20"/>
      <c r="AE927" s="20"/>
      <c r="AF927" s="20"/>
      <c r="AG927" s="24"/>
      <c r="AH927" s="20"/>
      <c r="AI927" s="20"/>
      <c r="AJ927" s="20"/>
      <c r="AK927" s="20"/>
    </row>
    <row r="928">
      <c r="AC928" s="20"/>
      <c r="AD928" s="20"/>
      <c r="AE928" s="20"/>
      <c r="AF928" s="20"/>
      <c r="AG928" s="24"/>
      <c r="AH928" s="20"/>
      <c r="AI928" s="20"/>
      <c r="AJ928" s="20"/>
      <c r="AK928" s="20"/>
    </row>
    <row r="929">
      <c r="AC929" s="20"/>
      <c r="AD929" s="20"/>
      <c r="AE929" s="20"/>
      <c r="AF929" s="20"/>
      <c r="AG929" s="24"/>
      <c r="AH929" s="20"/>
      <c r="AI929" s="20"/>
      <c r="AJ929" s="20"/>
      <c r="AK929" s="20"/>
    </row>
    <row r="930">
      <c r="AC930" s="20"/>
      <c r="AD930" s="20"/>
      <c r="AE930" s="20"/>
      <c r="AF930" s="20"/>
      <c r="AG930" s="24"/>
      <c r="AH930" s="20"/>
      <c r="AI930" s="20"/>
      <c r="AJ930" s="20"/>
      <c r="AK930" s="20"/>
    </row>
    <row r="931">
      <c r="AC931" s="20"/>
      <c r="AD931" s="20"/>
      <c r="AE931" s="20"/>
      <c r="AF931" s="20"/>
      <c r="AG931" s="24"/>
      <c r="AH931" s="20"/>
      <c r="AI931" s="20"/>
      <c r="AJ931" s="20"/>
      <c r="AK931" s="20"/>
    </row>
    <row r="932">
      <c r="AC932" s="20"/>
      <c r="AD932" s="20"/>
      <c r="AE932" s="20"/>
      <c r="AF932" s="20"/>
      <c r="AG932" s="24"/>
      <c r="AH932" s="20"/>
      <c r="AI932" s="20"/>
      <c r="AJ932" s="20"/>
      <c r="AK932" s="20"/>
    </row>
    <row r="933">
      <c r="AC933" s="20"/>
      <c r="AD933" s="20"/>
      <c r="AE933" s="20"/>
      <c r="AF933" s="20"/>
      <c r="AG933" s="24"/>
      <c r="AH933" s="20"/>
      <c r="AI933" s="20"/>
      <c r="AJ933" s="20"/>
      <c r="AK933" s="20"/>
    </row>
    <row r="934">
      <c r="AC934" s="20"/>
      <c r="AD934" s="20"/>
      <c r="AE934" s="20"/>
      <c r="AF934" s="20"/>
      <c r="AG934" s="24"/>
      <c r="AH934" s="20"/>
      <c r="AI934" s="20"/>
      <c r="AJ934" s="20"/>
      <c r="AK934" s="20"/>
    </row>
    <row r="935">
      <c r="AC935" s="20"/>
      <c r="AD935" s="20"/>
      <c r="AE935" s="20"/>
      <c r="AF935" s="20"/>
      <c r="AG935" s="24"/>
      <c r="AH935" s="20"/>
      <c r="AI935" s="20"/>
      <c r="AJ935" s="20"/>
      <c r="AK935" s="20"/>
    </row>
    <row r="936">
      <c r="AC936" s="20"/>
      <c r="AD936" s="20"/>
      <c r="AE936" s="20"/>
      <c r="AF936" s="20"/>
      <c r="AG936" s="24"/>
      <c r="AH936" s="20"/>
      <c r="AI936" s="20"/>
      <c r="AJ936" s="20"/>
      <c r="AK936" s="20"/>
    </row>
    <row r="937">
      <c r="AC937" s="20"/>
      <c r="AD937" s="20"/>
      <c r="AE937" s="20"/>
      <c r="AF937" s="20"/>
      <c r="AG937" s="24"/>
      <c r="AH937" s="20"/>
      <c r="AI937" s="20"/>
      <c r="AJ937" s="20"/>
      <c r="AK937" s="20"/>
    </row>
    <row r="938">
      <c r="AC938" s="20"/>
      <c r="AD938" s="20"/>
      <c r="AE938" s="20"/>
      <c r="AF938" s="20"/>
      <c r="AG938" s="24"/>
      <c r="AH938" s="20"/>
      <c r="AI938" s="20"/>
      <c r="AJ938" s="20"/>
      <c r="AK938" s="20"/>
    </row>
    <row r="939">
      <c r="AC939" s="20"/>
      <c r="AD939" s="20"/>
      <c r="AE939" s="20"/>
      <c r="AF939" s="20"/>
      <c r="AG939" s="24"/>
      <c r="AH939" s="20"/>
      <c r="AI939" s="20"/>
      <c r="AJ939" s="20"/>
      <c r="AK939" s="20"/>
    </row>
    <row r="940">
      <c r="AC940" s="20"/>
      <c r="AD940" s="20"/>
      <c r="AE940" s="20"/>
      <c r="AF940" s="20"/>
      <c r="AG940" s="24"/>
      <c r="AH940" s="20"/>
      <c r="AI940" s="20"/>
      <c r="AJ940" s="20"/>
      <c r="AK940" s="20"/>
    </row>
    <row r="941">
      <c r="AC941" s="20"/>
      <c r="AD941" s="20"/>
      <c r="AE941" s="20"/>
      <c r="AF941" s="20"/>
      <c r="AG941" s="24"/>
      <c r="AH941" s="20"/>
      <c r="AI941" s="20"/>
      <c r="AJ941" s="20"/>
      <c r="AK941" s="20"/>
    </row>
    <row r="942">
      <c r="AC942" s="20"/>
      <c r="AD942" s="20"/>
      <c r="AE942" s="20"/>
      <c r="AF942" s="20"/>
      <c r="AG942" s="24"/>
      <c r="AH942" s="20"/>
      <c r="AI942" s="20"/>
      <c r="AJ942" s="20"/>
      <c r="AK942" s="20"/>
    </row>
    <row r="943">
      <c r="AC943" s="20"/>
      <c r="AD943" s="20"/>
      <c r="AE943" s="20"/>
      <c r="AF943" s="20"/>
      <c r="AG943" s="24"/>
      <c r="AH943" s="20"/>
      <c r="AI943" s="20"/>
      <c r="AJ943" s="20"/>
      <c r="AK943" s="20"/>
    </row>
    <row r="944">
      <c r="AC944" s="20"/>
      <c r="AD944" s="20"/>
      <c r="AE944" s="20"/>
      <c r="AF944" s="20"/>
      <c r="AG944" s="24"/>
      <c r="AH944" s="20"/>
      <c r="AI944" s="20"/>
      <c r="AJ944" s="20"/>
      <c r="AK944" s="20"/>
    </row>
    <row r="945">
      <c r="AC945" s="20"/>
      <c r="AD945" s="20"/>
      <c r="AE945" s="20"/>
      <c r="AF945" s="20"/>
      <c r="AG945" s="24"/>
      <c r="AH945" s="20"/>
      <c r="AI945" s="20"/>
      <c r="AJ945" s="20"/>
      <c r="AK945" s="20"/>
    </row>
    <row r="946">
      <c r="AC946" s="20"/>
      <c r="AD946" s="20"/>
      <c r="AE946" s="20"/>
      <c r="AF946" s="20"/>
      <c r="AG946" s="24"/>
      <c r="AH946" s="20"/>
      <c r="AI946" s="20"/>
      <c r="AJ946" s="20"/>
      <c r="AK946" s="20"/>
    </row>
    <row r="947">
      <c r="AC947" s="20"/>
      <c r="AD947" s="20"/>
      <c r="AE947" s="20"/>
      <c r="AF947" s="20"/>
      <c r="AG947" s="24"/>
      <c r="AH947" s="20"/>
      <c r="AI947" s="20"/>
      <c r="AJ947" s="20"/>
      <c r="AK947" s="20"/>
    </row>
    <row r="948">
      <c r="AC948" s="20"/>
      <c r="AD948" s="20"/>
      <c r="AE948" s="20"/>
      <c r="AF948" s="20"/>
      <c r="AG948" s="24"/>
      <c r="AH948" s="20"/>
      <c r="AI948" s="20"/>
      <c r="AJ948" s="20"/>
      <c r="AK948" s="20"/>
    </row>
    <row r="949">
      <c r="AC949" s="20"/>
      <c r="AD949" s="20"/>
      <c r="AE949" s="20"/>
      <c r="AF949" s="20"/>
      <c r="AG949" s="24"/>
      <c r="AH949" s="20"/>
      <c r="AI949" s="20"/>
      <c r="AJ949" s="20"/>
      <c r="AK949" s="20"/>
    </row>
    <row r="950">
      <c r="AC950" s="20"/>
      <c r="AD950" s="20"/>
      <c r="AE950" s="20"/>
      <c r="AF950" s="20"/>
      <c r="AG950" s="24"/>
      <c r="AH950" s="20"/>
      <c r="AI950" s="20"/>
      <c r="AJ950" s="20"/>
      <c r="AK950" s="20"/>
    </row>
    <row r="951">
      <c r="AC951" s="20"/>
      <c r="AD951" s="20"/>
      <c r="AE951" s="20"/>
      <c r="AF951" s="20"/>
      <c r="AG951" s="24"/>
      <c r="AH951" s="20"/>
      <c r="AI951" s="20"/>
      <c r="AJ951" s="20"/>
      <c r="AK951" s="20"/>
    </row>
    <row r="952">
      <c r="AC952" s="20"/>
      <c r="AD952" s="20"/>
      <c r="AE952" s="20"/>
      <c r="AF952" s="20"/>
      <c r="AG952" s="24"/>
      <c r="AH952" s="20"/>
      <c r="AI952" s="20"/>
      <c r="AJ952" s="20"/>
      <c r="AK952" s="20"/>
    </row>
    <row r="953">
      <c r="AC953" s="20"/>
      <c r="AD953" s="20"/>
      <c r="AE953" s="20"/>
      <c r="AF953" s="20"/>
      <c r="AG953" s="24"/>
      <c r="AH953" s="20"/>
      <c r="AI953" s="20"/>
      <c r="AJ953" s="20"/>
      <c r="AK953" s="20"/>
    </row>
    <row r="954">
      <c r="AC954" s="20"/>
      <c r="AD954" s="20"/>
      <c r="AE954" s="20"/>
      <c r="AF954" s="20"/>
      <c r="AG954" s="24"/>
      <c r="AH954" s="20"/>
      <c r="AI954" s="20"/>
      <c r="AJ954" s="20"/>
      <c r="AK954" s="20"/>
    </row>
    <row r="955">
      <c r="AC955" s="20"/>
      <c r="AD955" s="20"/>
      <c r="AE955" s="20"/>
      <c r="AF955" s="20"/>
      <c r="AG955" s="24"/>
      <c r="AH955" s="20"/>
      <c r="AI955" s="20"/>
      <c r="AJ955" s="20"/>
      <c r="AK955" s="20"/>
    </row>
    <row r="956">
      <c r="AC956" s="20"/>
      <c r="AD956" s="20"/>
      <c r="AE956" s="20"/>
      <c r="AF956" s="20"/>
      <c r="AG956" s="24"/>
      <c r="AH956" s="20"/>
      <c r="AI956" s="20"/>
      <c r="AJ956" s="20"/>
      <c r="AK956" s="20"/>
    </row>
    <row r="957">
      <c r="AC957" s="20"/>
      <c r="AD957" s="20"/>
      <c r="AE957" s="20"/>
      <c r="AF957" s="20"/>
      <c r="AG957" s="24"/>
      <c r="AH957" s="20"/>
      <c r="AI957" s="20"/>
      <c r="AJ957" s="20"/>
      <c r="AK957" s="20"/>
    </row>
    <row r="958">
      <c r="AC958" s="20"/>
      <c r="AD958" s="20"/>
      <c r="AE958" s="20"/>
      <c r="AF958" s="20"/>
      <c r="AG958" s="24"/>
      <c r="AH958" s="20"/>
      <c r="AI958" s="20"/>
      <c r="AJ958" s="20"/>
      <c r="AK958" s="20"/>
    </row>
    <row r="959">
      <c r="AC959" s="20"/>
      <c r="AD959" s="20"/>
      <c r="AE959" s="20"/>
      <c r="AF959" s="20"/>
      <c r="AG959" s="24"/>
      <c r="AH959" s="20"/>
      <c r="AI959" s="20"/>
      <c r="AJ959" s="20"/>
      <c r="AK959" s="20"/>
    </row>
    <row r="960">
      <c r="AC960" s="20"/>
      <c r="AD960" s="20"/>
      <c r="AE960" s="20"/>
      <c r="AF960" s="20"/>
      <c r="AG960" s="24"/>
      <c r="AH960" s="20"/>
      <c r="AI960" s="20"/>
      <c r="AJ960" s="20"/>
      <c r="AK960" s="20"/>
    </row>
    <row r="961">
      <c r="AC961" s="20"/>
      <c r="AD961" s="20"/>
      <c r="AE961" s="20"/>
      <c r="AF961" s="20"/>
      <c r="AG961" s="24"/>
      <c r="AH961" s="20"/>
      <c r="AI961" s="20"/>
      <c r="AJ961" s="20"/>
      <c r="AK961" s="20"/>
    </row>
    <row r="962">
      <c r="AC962" s="20"/>
      <c r="AD962" s="20"/>
      <c r="AE962" s="20"/>
      <c r="AF962" s="20"/>
      <c r="AG962" s="24"/>
      <c r="AH962" s="20"/>
      <c r="AI962" s="20"/>
      <c r="AJ962" s="20"/>
      <c r="AK962" s="20"/>
    </row>
    <row r="963">
      <c r="AC963" s="20"/>
      <c r="AD963" s="20"/>
      <c r="AE963" s="20"/>
      <c r="AF963" s="20"/>
      <c r="AG963" s="24"/>
      <c r="AH963" s="20"/>
      <c r="AI963" s="20"/>
      <c r="AJ963" s="20"/>
      <c r="AK963" s="20"/>
    </row>
    <row r="964">
      <c r="AC964" s="20"/>
      <c r="AD964" s="20"/>
      <c r="AE964" s="20"/>
      <c r="AF964" s="20"/>
      <c r="AG964" s="24"/>
      <c r="AH964" s="20"/>
      <c r="AI964" s="20"/>
      <c r="AJ964" s="20"/>
      <c r="AK964" s="20"/>
    </row>
    <row r="965">
      <c r="AC965" s="20"/>
      <c r="AD965" s="20"/>
      <c r="AE965" s="20"/>
      <c r="AF965" s="20"/>
      <c r="AG965" s="24"/>
      <c r="AH965" s="20"/>
      <c r="AI965" s="20"/>
      <c r="AJ965" s="20"/>
      <c r="AK965" s="20"/>
    </row>
    <row r="966">
      <c r="AC966" s="20"/>
      <c r="AD966" s="20"/>
      <c r="AE966" s="20"/>
      <c r="AF966" s="20"/>
      <c r="AG966" s="24"/>
      <c r="AH966" s="20"/>
      <c r="AI966" s="20"/>
      <c r="AJ966" s="20"/>
      <c r="AK966" s="20"/>
    </row>
    <row r="967">
      <c r="AC967" s="20"/>
      <c r="AD967" s="20"/>
      <c r="AE967" s="20"/>
      <c r="AF967" s="20"/>
      <c r="AG967" s="24"/>
      <c r="AH967" s="20"/>
      <c r="AI967" s="20"/>
      <c r="AJ967" s="20"/>
      <c r="AK967" s="20"/>
    </row>
    <row r="968">
      <c r="AC968" s="20"/>
      <c r="AD968" s="20"/>
      <c r="AE968" s="20"/>
      <c r="AF968" s="20"/>
      <c r="AG968" s="24"/>
      <c r="AH968" s="20"/>
      <c r="AI968" s="20"/>
      <c r="AJ968" s="20"/>
      <c r="AK968" s="20"/>
    </row>
    <row r="969">
      <c r="AC969" s="20"/>
      <c r="AD969" s="20"/>
      <c r="AE969" s="20"/>
      <c r="AF969" s="20"/>
      <c r="AG969" s="24"/>
      <c r="AH969" s="20"/>
      <c r="AI969" s="20"/>
      <c r="AJ969" s="20"/>
      <c r="AK969" s="20"/>
    </row>
    <row r="970">
      <c r="AC970" s="20"/>
      <c r="AD970" s="20"/>
      <c r="AE970" s="20"/>
      <c r="AF970" s="20"/>
      <c r="AG970" s="24"/>
      <c r="AH970" s="20"/>
      <c r="AI970" s="20"/>
      <c r="AJ970" s="20"/>
      <c r="AK970" s="20"/>
    </row>
    <row r="971">
      <c r="AC971" s="20"/>
      <c r="AD971" s="20"/>
      <c r="AE971" s="20"/>
      <c r="AF971" s="20"/>
      <c r="AG971" s="24"/>
      <c r="AH971" s="20"/>
      <c r="AI971" s="20"/>
      <c r="AJ971" s="20"/>
      <c r="AK971" s="20"/>
    </row>
    <row r="972">
      <c r="AC972" s="20"/>
      <c r="AD972" s="20"/>
      <c r="AE972" s="20"/>
      <c r="AF972" s="20"/>
      <c r="AG972" s="24"/>
      <c r="AH972" s="20"/>
      <c r="AI972" s="20"/>
      <c r="AJ972" s="20"/>
      <c r="AK972" s="20"/>
    </row>
    <row r="973">
      <c r="AC973" s="20"/>
      <c r="AD973" s="20"/>
      <c r="AE973" s="20"/>
      <c r="AF973" s="20"/>
      <c r="AG973" s="24"/>
      <c r="AH973" s="20"/>
      <c r="AI973" s="20"/>
      <c r="AJ973" s="20"/>
      <c r="AK973" s="20"/>
    </row>
    <row r="974">
      <c r="AC974" s="20"/>
      <c r="AD974" s="20"/>
      <c r="AE974" s="20"/>
      <c r="AF974" s="20"/>
      <c r="AG974" s="24"/>
      <c r="AH974" s="20"/>
      <c r="AI974" s="20"/>
      <c r="AJ974" s="20"/>
      <c r="AK974" s="20"/>
    </row>
    <row r="975">
      <c r="AC975" s="20"/>
      <c r="AD975" s="20"/>
      <c r="AE975" s="20"/>
      <c r="AF975" s="20"/>
      <c r="AG975" s="24"/>
      <c r="AH975" s="20"/>
      <c r="AI975" s="20"/>
      <c r="AJ975" s="20"/>
      <c r="AK975" s="20"/>
    </row>
    <row r="976">
      <c r="AC976" s="20"/>
      <c r="AD976" s="20"/>
      <c r="AE976" s="20"/>
      <c r="AF976" s="20"/>
      <c r="AG976" s="24"/>
      <c r="AH976" s="20"/>
      <c r="AI976" s="20"/>
      <c r="AJ976" s="20"/>
      <c r="AK976" s="20"/>
    </row>
    <row r="977">
      <c r="AC977" s="20"/>
      <c r="AD977" s="20"/>
      <c r="AE977" s="20"/>
      <c r="AF977" s="20"/>
      <c r="AG977" s="24"/>
      <c r="AH977" s="20"/>
      <c r="AI977" s="20"/>
      <c r="AJ977" s="20"/>
      <c r="AK977" s="20"/>
    </row>
    <row r="978">
      <c r="AC978" s="20"/>
      <c r="AD978" s="20"/>
      <c r="AE978" s="20"/>
      <c r="AF978" s="20"/>
      <c r="AG978" s="24"/>
      <c r="AH978" s="20"/>
      <c r="AI978" s="20"/>
      <c r="AJ978" s="20"/>
      <c r="AK978" s="20"/>
    </row>
    <row r="979">
      <c r="AC979" s="20"/>
      <c r="AD979" s="20"/>
      <c r="AE979" s="20"/>
      <c r="AF979" s="20"/>
      <c r="AG979" s="24"/>
      <c r="AH979" s="20"/>
      <c r="AI979" s="20"/>
      <c r="AJ979" s="20"/>
      <c r="AK979" s="20"/>
    </row>
    <row r="980">
      <c r="AC980" s="20"/>
      <c r="AD980" s="20"/>
      <c r="AE980" s="20"/>
      <c r="AF980" s="20"/>
      <c r="AG980" s="24"/>
      <c r="AH980" s="20"/>
      <c r="AI980" s="20"/>
      <c r="AJ980" s="20"/>
      <c r="AK980" s="20"/>
    </row>
    <row r="981">
      <c r="AC981" s="20"/>
      <c r="AD981" s="20"/>
      <c r="AE981" s="20"/>
      <c r="AF981" s="20"/>
      <c r="AG981" s="24"/>
      <c r="AH981" s="20"/>
      <c r="AI981" s="20"/>
      <c r="AJ981" s="20"/>
      <c r="AK981" s="20"/>
    </row>
    <row r="982">
      <c r="AC982" s="20"/>
      <c r="AD982" s="20"/>
      <c r="AE982" s="20"/>
      <c r="AF982" s="20"/>
      <c r="AG982" s="24"/>
      <c r="AH982" s="20"/>
      <c r="AI982" s="20"/>
      <c r="AJ982" s="20"/>
      <c r="AK982" s="20"/>
    </row>
    <row r="983">
      <c r="AC983" s="20"/>
      <c r="AD983" s="20"/>
      <c r="AE983" s="20"/>
      <c r="AF983" s="20"/>
      <c r="AG983" s="24"/>
      <c r="AH983" s="20"/>
      <c r="AI983" s="20"/>
      <c r="AJ983" s="20"/>
      <c r="AK983" s="20"/>
    </row>
    <row r="984">
      <c r="AC984" s="20"/>
      <c r="AD984" s="20"/>
      <c r="AE984" s="20"/>
      <c r="AF984" s="20"/>
      <c r="AG984" s="24"/>
      <c r="AH984" s="20"/>
      <c r="AI984" s="20"/>
      <c r="AJ984" s="20"/>
      <c r="AK984" s="20"/>
    </row>
    <row r="985">
      <c r="AC985" s="20"/>
      <c r="AD985" s="20"/>
      <c r="AE985" s="20"/>
      <c r="AF985" s="20"/>
      <c r="AG985" s="24"/>
      <c r="AH985" s="20"/>
      <c r="AI985" s="20"/>
      <c r="AJ985" s="20"/>
      <c r="AK985" s="20"/>
    </row>
    <row r="986">
      <c r="AC986" s="20"/>
      <c r="AD986" s="20"/>
      <c r="AE986" s="20"/>
      <c r="AF986" s="20"/>
      <c r="AG986" s="24"/>
      <c r="AH986" s="20"/>
      <c r="AI986" s="20"/>
      <c r="AJ986" s="20"/>
      <c r="AK986" s="20"/>
    </row>
    <row r="987">
      <c r="AC987" s="20"/>
      <c r="AD987" s="20"/>
      <c r="AE987" s="20"/>
      <c r="AF987" s="20"/>
      <c r="AG987" s="24"/>
      <c r="AH987" s="20"/>
      <c r="AI987" s="20"/>
      <c r="AJ987" s="20"/>
      <c r="AK987" s="20"/>
    </row>
    <row r="988">
      <c r="AC988" s="20"/>
      <c r="AD988" s="20"/>
      <c r="AE988" s="20"/>
      <c r="AF988" s="20"/>
      <c r="AG988" s="24"/>
      <c r="AH988" s="20"/>
      <c r="AI988" s="20"/>
      <c r="AJ988" s="20"/>
      <c r="AK988" s="20"/>
    </row>
    <row r="989">
      <c r="AC989" s="20"/>
      <c r="AD989" s="20"/>
      <c r="AE989" s="20"/>
      <c r="AF989" s="20"/>
      <c r="AG989" s="24"/>
      <c r="AH989" s="20"/>
      <c r="AI989" s="20"/>
      <c r="AJ989" s="20"/>
      <c r="AK989" s="20"/>
    </row>
    <row r="990">
      <c r="AC990" s="20"/>
      <c r="AD990" s="20"/>
      <c r="AE990" s="20"/>
      <c r="AF990" s="20"/>
      <c r="AG990" s="24"/>
      <c r="AH990" s="20"/>
      <c r="AI990" s="20"/>
      <c r="AJ990" s="20"/>
      <c r="AK990" s="20"/>
    </row>
    <row r="991">
      <c r="AC991" s="20"/>
      <c r="AD991" s="20"/>
      <c r="AE991" s="20"/>
      <c r="AF991" s="20"/>
      <c r="AG991" s="24"/>
      <c r="AH991" s="20"/>
      <c r="AI991" s="20"/>
      <c r="AJ991" s="20"/>
      <c r="AK991" s="20"/>
    </row>
    <row r="992">
      <c r="AC992" s="20"/>
      <c r="AD992" s="20"/>
      <c r="AE992" s="20"/>
      <c r="AF992" s="20"/>
      <c r="AG992" s="24"/>
      <c r="AH992" s="20"/>
      <c r="AI992" s="20"/>
      <c r="AJ992" s="20"/>
      <c r="AK992" s="20"/>
    </row>
    <row r="993">
      <c r="AC993" s="20"/>
      <c r="AD993" s="20"/>
      <c r="AE993" s="20"/>
      <c r="AF993" s="20"/>
      <c r="AG993" s="24"/>
      <c r="AH993" s="20"/>
      <c r="AI993" s="20"/>
      <c r="AJ993" s="20"/>
      <c r="AK993" s="20"/>
    </row>
    <row r="994">
      <c r="AC994" s="20"/>
      <c r="AD994" s="20"/>
      <c r="AE994" s="20"/>
      <c r="AF994" s="20"/>
      <c r="AG994" s="24"/>
      <c r="AH994" s="20"/>
      <c r="AI994" s="20"/>
      <c r="AJ994" s="20"/>
      <c r="AK994" s="20"/>
    </row>
    <row r="995">
      <c r="AC995" s="20"/>
      <c r="AD995" s="20"/>
      <c r="AE995" s="20"/>
      <c r="AF995" s="20"/>
      <c r="AG995" s="24"/>
      <c r="AH995" s="20"/>
      <c r="AI995" s="20"/>
      <c r="AJ995" s="20"/>
      <c r="AK995" s="20"/>
    </row>
    <row r="996">
      <c r="AC996" s="20"/>
      <c r="AD996" s="20"/>
      <c r="AE996" s="20"/>
      <c r="AF996" s="20"/>
      <c r="AG996" s="24"/>
      <c r="AH996" s="20"/>
      <c r="AI996" s="20"/>
      <c r="AJ996" s="20"/>
      <c r="AK996" s="20"/>
    </row>
    <row r="997">
      <c r="AC997" s="20"/>
      <c r="AD997" s="20"/>
      <c r="AE997" s="20"/>
      <c r="AF997" s="20"/>
      <c r="AG997" s="24"/>
      <c r="AH997" s="20"/>
      <c r="AI997" s="20"/>
      <c r="AJ997" s="20"/>
      <c r="AK997" s="20"/>
    </row>
    <row r="998">
      <c r="AC998" s="20"/>
      <c r="AD998" s="20"/>
      <c r="AE998" s="20"/>
      <c r="AF998" s="20"/>
      <c r="AG998" s="24"/>
      <c r="AH998" s="20"/>
      <c r="AI998" s="20"/>
      <c r="AJ998" s="20"/>
      <c r="AK998" s="20"/>
    </row>
    <row r="999">
      <c r="AC999" s="20"/>
      <c r="AD999" s="20"/>
      <c r="AE999" s="20"/>
      <c r="AF999" s="20"/>
      <c r="AG999" s="24"/>
      <c r="AH999" s="20"/>
      <c r="AI999" s="20"/>
      <c r="AJ999" s="20"/>
      <c r="AK999" s="20"/>
    </row>
    <row r="1000">
      <c r="AC1000" s="20"/>
      <c r="AD1000" s="20"/>
      <c r="AE1000" s="20"/>
      <c r="AF1000" s="20"/>
      <c r="AG1000" s="24"/>
      <c r="AH1000" s="20"/>
      <c r="AI1000" s="20"/>
      <c r="AJ1000" s="20"/>
      <c r="AK1000" s="20"/>
    </row>
  </sheetData>
  <mergeCells count="5">
    <mergeCell ref="AG1:AK1"/>
    <mergeCell ref="AH2:AK2"/>
    <mergeCell ref="AH3:AK3"/>
    <mergeCell ref="AH5:AK5"/>
    <mergeCell ref="AG7:AI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2" width="3.14"/>
    <col customWidth="1" min="33" max="33" width="20.43"/>
    <col customWidth="1" min="34" max="37" width="4.29"/>
  </cols>
  <sheetData>
    <row r="1">
      <c r="A1" s="1" t="str">
        <f t="shared" ref="A1:AF1" si="1">IMAGE("https://bitbusters.club/images/8/8f/Floor.png")</f>
        <v/>
      </c>
      <c r="B1" s="1" t="str">
        <f t="shared" si="1"/>
        <v/>
      </c>
      <c r="C1" s="1" t="str">
        <f t="shared" si="1"/>
        <v/>
      </c>
      <c r="D1" s="1" t="str">
        <f t="shared" si="1"/>
        <v/>
      </c>
      <c r="E1" s="1" t="str">
        <f t="shared" si="1"/>
        <v/>
      </c>
      <c r="F1" s="1" t="str">
        <f t="shared" si="1"/>
        <v/>
      </c>
      <c r="G1" s="1" t="str">
        <f t="shared" si="1"/>
        <v/>
      </c>
      <c r="H1" s="1" t="str">
        <f t="shared" si="1"/>
        <v/>
      </c>
      <c r="I1" s="1" t="str">
        <f t="shared" si="1"/>
        <v/>
      </c>
      <c r="J1" s="1" t="str">
        <f t="shared" si="1"/>
        <v/>
      </c>
      <c r="K1" s="1" t="str">
        <f t="shared" si="1"/>
        <v/>
      </c>
      <c r="L1" s="1" t="str">
        <f t="shared" si="1"/>
        <v/>
      </c>
      <c r="M1" s="1" t="str">
        <f t="shared" si="1"/>
        <v/>
      </c>
      <c r="N1" s="1" t="str">
        <f t="shared" si="1"/>
        <v/>
      </c>
      <c r="O1" s="1" t="str">
        <f t="shared" si="1"/>
        <v/>
      </c>
      <c r="P1" s="1" t="str">
        <f t="shared" si="1"/>
        <v/>
      </c>
      <c r="Q1" s="1" t="str">
        <f t="shared" si="1"/>
        <v/>
      </c>
      <c r="R1" s="1" t="str">
        <f t="shared" si="1"/>
        <v/>
      </c>
      <c r="S1" s="1" t="str">
        <f t="shared" si="1"/>
        <v/>
      </c>
      <c r="T1" s="1" t="str">
        <f t="shared" si="1"/>
        <v/>
      </c>
      <c r="U1" s="1" t="str">
        <f t="shared" si="1"/>
        <v/>
      </c>
      <c r="V1" s="1" t="str">
        <f t="shared" si="1"/>
        <v/>
      </c>
      <c r="W1" s="1" t="str">
        <f t="shared" si="1"/>
        <v/>
      </c>
      <c r="X1" s="1" t="str">
        <f t="shared" si="1"/>
        <v/>
      </c>
      <c r="Y1" s="1" t="str">
        <f t="shared" si="1"/>
        <v/>
      </c>
      <c r="Z1" s="1" t="str">
        <f t="shared" si="1"/>
        <v/>
      </c>
      <c r="AA1" s="1" t="str">
        <f t="shared" si="1"/>
        <v/>
      </c>
      <c r="AB1" s="1" t="str">
        <f t="shared" si="1"/>
        <v/>
      </c>
      <c r="AC1" s="1" t="str">
        <f t="shared" si="1"/>
        <v/>
      </c>
      <c r="AD1" s="1" t="str">
        <f t="shared" si="1"/>
        <v/>
      </c>
      <c r="AE1" s="1" t="str">
        <f t="shared" si="1"/>
        <v/>
      </c>
      <c r="AF1" s="1" t="str">
        <f t="shared" si="1"/>
        <v/>
      </c>
      <c r="AG1" s="4" t="s">
        <v>0</v>
      </c>
      <c r="AH1" s="5"/>
      <c r="AI1" s="5"/>
      <c r="AJ1" s="5"/>
      <c r="AK1" s="3"/>
    </row>
    <row r="2">
      <c r="A2" s="1" t="str">
        <f t="shared" ref="A2:AF2" si="2">IMAGE("https://bitbusters.club/images/8/8f/Floor.png")</f>
        <v/>
      </c>
      <c r="B2" s="1" t="str">
        <f t="shared" si="2"/>
        <v/>
      </c>
      <c r="C2" s="1" t="str">
        <f t="shared" si="2"/>
        <v/>
      </c>
      <c r="D2" s="1" t="str">
        <f t="shared" si="2"/>
        <v/>
      </c>
      <c r="E2" s="1" t="str">
        <f t="shared" si="2"/>
        <v/>
      </c>
      <c r="F2" s="1" t="str">
        <f t="shared" si="2"/>
        <v/>
      </c>
      <c r="G2" s="1" t="str">
        <f t="shared" si="2"/>
        <v/>
      </c>
      <c r="H2" s="1" t="str">
        <f t="shared" si="2"/>
        <v/>
      </c>
      <c r="I2" s="1" t="str">
        <f t="shared" si="2"/>
        <v/>
      </c>
      <c r="J2" s="1" t="str">
        <f t="shared" si="2"/>
        <v/>
      </c>
      <c r="K2" s="1" t="str">
        <f t="shared" si="2"/>
        <v/>
      </c>
      <c r="L2" s="1" t="str">
        <f t="shared" si="2"/>
        <v/>
      </c>
      <c r="M2" s="1" t="str">
        <f t="shared" si="2"/>
        <v/>
      </c>
      <c r="N2" s="1" t="str">
        <f t="shared" si="2"/>
        <v/>
      </c>
      <c r="O2" s="1" t="str">
        <f t="shared" si="2"/>
        <v/>
      </c>
      <c r="P2" s="1" t="str">
        <f t="shared" si="2"/>
        <v/>
      </c>
      <c r="Q2" s="1" t="str">
        <f t="shared" si="2"/>
        <v/>
      </c>
      <c r="R2" s="1" t="str">
        <f t="shared" si="2"/>
        <v/>
      </c>
      <c r="S2" s="1" t="str">
        <f t="shared" si="2"/>
        <v/>
      </c>
      <c r="T2" s="1" t="str">
        <f t="shared" si="2"/>
        <v/>
      </c>
      <c r="U2" s="1" t="str">
        <f t="shared" si="2"/>
        <v/>
      </c>
      <c r="V2" s="1" t="str">
        <f t="shared" si="2"/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/>
      </c>
      <c r="AD2" s="1" t="str">
        <f t="shared" si="2"/>
        <v/>
      </c>
      <c r="AE2" s="1" t="str">
        <f t="shared" si="2"/>
        <v/>
      </c>
      <c r="AF2" s="1" t="str">
        <f t="shared" si="2"/>
        <v/>
      </c>
      <c r="AG2" s="8" t="s">
        <v>1</v>
      </c>
      <c r="AH2" s="8" t="s">
        <v>3</v>
      </c>
      <c r="AK2" s="9"/>
    </row>
    <row r="3">
      <c r="A3" s="1" t="str">
        <f t="shared" ref="A3:AF3" si="3">IMAGE("https://bitbusters.club/images/8/8f/Floor.png")</f>
        <v/>
      </c>
      <c r="B3" s="1" t="str">
        <f t="shared" si="3"/>
        <v/>
      </c>
      <c r="C3" s="1" t="str">
        <f t="shared" si="3"/>
        <v/>
      </c>
      <c r="D3" s="1" t="str">
        <f t="shared" si="3"/>
        <v/>
      </c>
      <c r="E3" s="1" t="str">
        <f t="shared" si="3"/>
        <v/>
      </c>
      <c r="F3" s="1" t="str">
        <f t="shared" si="3"/>
        <v/>
      </c>
      <c r="G3" s="1" t="str">
        <f t="shared" si="3"/>
        <v/>
      </c>
      <c r="H3" s="1" t="str">
        <f t="shared" si="3"/>
        <v/>
      </c>
      <c r="I3" s="1" t="str">
        <f t="shared" si="3"/>
        <v/>
      </c>
      <c r="J3" s="1" t="str">
        <f t="shared" si="3"/>
        <v/>
      </c>
      <c r="K3" s="1" t="str">
        <f t="shared" si="3"/>
        <v/>
      </c>
      <c r="L3" s="1" t="str">
        <f t="shared" si="3"/>
        <v/>
      </c>
      <c r="M3" s="1" t="str">
        <f t="shared" si="3"/>
        <v/>
      </c>
      <c r="N3" s="1" t="str">
        <f t="shared" si="3"/>
        <v/>
      </c>
      <c r="O3" s="1" t="str">
        <f t="shared" si="3"/>
        <v/>
      </c>
      <c r="P3" s="1" t="str">
        <f t="shared" si="3"/>
        <v/>
      </c>
      <c r="Q3" s="1" t="str">
        <f t="shared" si="3"/>
        <v/>
      </c>
      <c r="R3" s="1" t="str">
        <f t="shared" si="3"/>
        <v/>
      </c>
      <c r="S3" s="1" t="str">
        <f t="shared" si="3"/>
        <v/>
      </c>
      <c r="T3" s="1" t="str">
        <f t="shared" si="3"/>
        <v/>
      </c>
      <c r="U3" s="1" t="str">
        <f t="shared" si="3"/>
        <v/>
      </c>
      <c r="V3" s="1" t="str">
        <f t="shared" si="3"/>
        <v/>
      </c>
      <c r="W3" s="1" t="str">
        <f t="shared" si="3"/>
        <v/>
      </c>
      <c r="X3" s="1" t="str">
        <f t="shared" si="3"/>
        <v/>
      </c>
      <c r="Y3" s="1" t="str">
        <f t="shared" si="3"/>
        <v/>
      </c>
      <c r="Z3" s="1" t="str">
        <f t="shared" si="3"/>
        <v/>
      </c>
      <c r="AA3" s="1" t="str">
        <f t="shared" si="3"/>
        <v/>
      </c>
      <c r="AB3" s="1" t="str">
        <f t="shared" si="3"/>
        <v/>
      </c>
      <c r="AC3" s="1" t="str">
        <f t="shared" si="3"/>
        <v/>
      </c>
      <c r="AD3" s="1" t="str">
        <f t="shared" si="3"/>
        <v/>
      </c>
      <c r="AE3" s="1" t="str">
        <f t="shared" si="3"/>
        <v/>
      </c>
      <c r="AF3" s="1" t="str">
        <f t="shared" si="3"/>
        <v/>
      </c>
      <c r="AG3" s="8" t="s">
        <v>4</v>
      </c>
      <c r="AH3" s="8">
        <v>300.0</v>
      </c>
      <c r="AK3" s="9"/>
    </row>
    <row r="4">
      <c r="A4" s="1" t="str">
        <f t="shared" ref="A4:AF4" si="4">IMAGE("https://bitbusters.club/images/8/8f/Floor.png")</f>
        <v/>
      </c>
      <c r="B4" s="1" t="str">
        <f t="shared" si="4"/>
        <v/>
      </c>
      <c r="C4" s="1" t="str">
        <f t="shared" si="4"/>
        <v/>
      </c>
      <c r="D4" s="1" t="str">
        <f t="shared" si="4"/>
        <v/>
      </c>
      <c r="E4" s="1" t="str">
        <f t="shared" si="4"/>
        <v/>
      </c>
      <c r="F4" s="1" t="str">
        <f t="shared" si="4"/>
        <v/>
      </c>
      <c r="G4" s="1" t="str">
        <f t="shared" si="4"/>
        <v/>
      </c>
      <c r="H4" s="1" t="str">
        <f t="shared" si="4"/>
        <v/>
      </c>
      <c r="I4" s="1" t="str">
        <f t="shared" si="4"/>
        <v/>
      </c>
      <c r="J4" s="1" t="str">
        <f t="shared" si="4"/>
        <v/>
      </c>
      <c r="K4" s="1" t="str">
        <f t="shared" si="4"/>
        <v/>
      </c>
      <c r="L4" s="1" t="str">
        <f t="shared" si="4"/>
        <v/>
      </c>
      <c r="M4" s="1" t="str">
        <f t="shared" si="4"/>
        <v/>
      </c>
      <c r="N4" s="1" t="str">
        <f t="shared" si="4"/>
        <v/>
      </c>
      <c r="O4" s="1" t="str">
        <f t="shared" si="4"/>
        <v/>
      </c>
      <c r="P4" s="1" t="str">
        <f t="shared" si="4"/>
        <v/>
      </c>
      <c r="Q4" s="1" t="str">
        <f t="shared" si="4"/>
        <v/>
      </c>
      <c r="R4" s="1" t="str">
        <f t="shared" si="4"/>
        <v/>
      </c>
      <c r="S4" s="1" t="str">
        <f t="shared" si="4"/>
        <v/>
      </c>
      <c r="T4" s="1" t="str">
        <f t="shared" si="4"/>
        <v/>
      </c>
      <c r="U4" s="1" t="str">
        <f t="shared" si="4"/>
        <v/>
      </c>
      <c r="V4" s="1" t="str">
        <f t="shared" si="4"/>
        <v/>
      </c>
      <c r="W4" s="1" t="str">
        <f t="shared" si="4"/>
        <v/>
      </c>
      <c r="X4" s="1" t="str">
        <f t="shared" si="4"/>
        <v/>
      </c>
      <c r="Y4" s="1" t="str">
        <f t="shared" si="4"/>
        <v/>
      </c>
      <c r="Z4" s="1" t="str">
        <f t="shared" si="4"/>
        <v/>
      </c>
      <c r="AA4" s="1" t="str">
        <f t="shared" si="4"/>
        <v/>
      </c>
      <c r="AB4" s="1" t="str">
        <f t="shared" si="4"/>
        <v/>
      </c>
      <c r="AC4" s="1" t="str">
        <f t="shared" si="4"/>
        <v/>
      </c>
      <c r="AD4" s="1" t="str">
        <f t="shared" si="4"/>
        <v/>
      </c>
      <c r="AE4" s="1" t="str">
        <f t="shared" si="4"/>
        <v/>
      </c>
      <c r="AF4" s="1" t="str">
        <f t="shared" si="4"/>
        <v/>
      </c>
      <c r="AG4" s="8" t="s">
        <v>5</v>
      </c>
      <c r="AH4" s="8" t="s">
        <v>13</v>
      </c>
      <c r="AI4" s="8" t="s">
        <v>14</v>
      </c>
      <c r="AJ4" s="8" t="s">
        <v>9</v>
      </c>
      <c r="AK4" s="7" t="s">
        <v>15</v>
      </c>
    </row>
    <row r="5">
      <c r="A5" s="1" t="str">
        <f t="shared" ref="A5:AF5" si="5">IMAGE("https://bitbusters.club/images/8/8f/Floor.png")</f>
        <v/>
      </c>
      <c r="B5" s="1" t="str">
        <f t="shared" si="5"/>
        <v/>
      </c>
      <c r="C5" s="1" t="str">
        <f t="shared" si="5"/>
        <v/>
      </c>
      <c r="D5" s="1" t="str">
        <f t="shared" si="5"/>
        <v/>
      </c>
      <c r="E5" s="1" t="str">
        <f t="shared" si="5"/>
        <v/>
      </c>
      <c r="F5" s="1" t="str">
        <f t="shared" si="5"/>
        <v/>
      </c>
      <c r="G5" s="1" t="str">
        <f t="shared" si="5"/>
        <v/>
      </c>
      <c r="H5" s="1" t="str">
        <f t="shared" si="5"/>
        <v/>
      </c>
      <c r="I5" s="1" t="str">
        <f t="shared" si="5"/>
        <v/>
      </c>
      <c r="J5" s="1" t="str">
        <f t="shared" si="5"/>
        <v/>
      </c>
      <c r="K5" s="1" t="str">
        <f t="shared" si="5"/>
        <v/>
      </c>
      <c r="L5" s="1" t="str">
        <f t="shared" si="5"/>
        <v/>
      </c>
      <c r="M5" s="1" t="str">
        <f t="shared" si="5"/>
        <v/>
      </c>
      <c r="N5" s="1" t="str">
        <f t="shared" si="5"/>
        <v/>
      </c>
      <c r="O5" s="1" t="str">
        <f t="shared" si="5"/>
        <v/>
      </c>
      <c r="P5" s="1" t="str">
        <f t="shared" si="5"/>
        <v/>
      </c>
      <c r="Q5" s="1" t="str">
        <f t="shared" si="5"/>
        <v/>
      </c>
      <c r="R5" s="1" t="str">
        <f t="shared" si="5"/>
        <v/>
      </c>
      <c r="S5" s="1" t="str">
        <f t="shared" si="5"/>
        <v/>
      </c>
      <c r="T5" s="1" t="str">
        <f t="shared" si="5"/>
        <v/>
      </c>
      <c r="U5" s="1" t="str">
        <f t="shared" si="5"/>
        <v/>
      </c>
      <c r="V5" s="1" t="str">
        <f t="shared" si="5"/>
        <v/>
      </c>
      <c r="W5" s="1" t="str">
        <f t="shared" si="5"/>
        <v/>
      </c>
      <c r="X5" s="1" t="str">
        <f t="shared" si="5"/>
        <v/>
      </c>
      <c r="Y5" s="1" t="str">
        <f t="shared" si="5"/>
        <v/>
      </c>
      <c r="Z5" s="1" t="str">
        <f t="shared" si="5"/>
        <v/>
      </c>
      <c r="AA5" s="1" t="str">
        <f t="shared" si="5"/>
        <v/>
      </c>
      <c r="AB5" s="1" t="str">
        <f t="shared" si="5"/>
        <v/>
      </c>
      <c r="AC5" s="1" t="str">
        <f t="shared" si="5"/>
        <v/>
      </c>
      <c r="AD5" s="1" t="str">
        <f t="shared" si="5"/>
        <v/>
      </c>
      <c r="AE5" s="1" t="str">
        <f t="shared" si="5"/>
        <v/>
      </c>
      <c r="AF5" s="1" t="str">
        <f t="shared" si="5"/>
        <v/>
      </c>
      <c r="AG5" s="13" t="s">
        <v>7</v>
      </c>
      <c r="AH5" s="13" t="s">
        <v>18</v>
      </c>
      <c r="AI5" s="14"/>
      <c r="AJ5" s="14"/>
      <c r="AK5" s="15"/>
    </row>
    <row r="6">
      <c r="A6" s="1" t="str">
        <f t="shared" ref="A6:AF6" si="6">IMAGE("https://bitbusters.club/images/8/8f/Floor.png")</f>
        <v/>
      </c>
      <c r="B6" s="1" t="str">
        <f t="shared" si="6"/>
        <v/>
      </c>
      <c r="C6" s="1" t="str">
        <f t="shared" si="6"/>
        <v/>
      </c>
      <c r="D6" s="1" t="str">
        <f t="shared" si="6"/>
        <v/>
      </c>
      <c r="E6" s="1" t="str">
        <f t="shared" si="6"/>
        <v/>
      </c>
      <c r="F6" s="1" t="str">
        <f t="shared" si="6"/>
        <v/>
      </c>
      <c r="G6" s="1" t="str">
        <f t="shared" si="6"/>
        <v/>
      </c>
      <c r="H6" s="1" t="str">
        <f t="shared" si="6"/>
        <v/>
      </c>
      <c r="I6" s="1" t="str">
        <f t="shared" si="6"/>
        <v/>
      </c>
      <c r="J6" s="1" t="str">
        <f t="shared" si="6"/>
        <v/>
      </c>
      <c r="K6" s="1" t="str">
        <f t="shared" si="6"/>
        <v/>
      </c>
      <c r="L6" s="1" t="str">
        <f t="shared" si="6"/>
        <v/>
      </c>
      <c r="M6" s="1" t="str">
        <f t="shared" si="6"/>
        <v/>
      </c>
      <c r="N6" s="1" t="str">
        <f t="shared" si="6"/>
        <v/>
      </c>
      <c r="O6" s="1" t="str">
        <f t="shared" si="6"/>
        <v/>
      </c>
      <c r="P6" s="1" t="str">
        <f t="shared" si="6"/>
        <v/>
      </c>
      <c r="Q6" s="1" t="str">
        <f t="shared" si="6"/>
        <v/>
      </c>
      <c r="R6" s="1" t="str">
        <f t="shared" si="6"/>
        <v/>
      </c>
      <c r="S6" s="1" t="str">
        <f t="shared" si="6"/>
        <v/>
      </c>
      <c r="T6" s="1" t="str">
        <f t="shared" si="6"/>
        <v/>
      </c>
      <c r="U6" s="1" t="str">
        <f t="shared" si="6"/>
        <v/>
      </c>
      <c r="V6" s="1" t="str">
        <f t="shared" si="6"/>
        <v/>
      </c>
      <c r="W6" s="1" t="str">
        <f t="shared" si="6"/>
        <v/>
      </c>
      <c r="X6" s="1" t="str">
        <f t="shared" si="6"/>
        <v/>
      </c>
      <c r="Y6" s="1" t="str">
        <f t="shared" si="6"/>
        <v/>
      </c>
      <c r="Z6" s="1" t="str">
        <f t="shared" si="6"/>
        <v/>
      </c>
      <c r="AA6" s="1" t="str">
        <f t="shared" si="6"/>
        <v/>
      </c>
      <c r="AB6" s="1" t="str">
        <f t="shared" si="6"/>
        <v/>
      </c>
      <c r="AC6" s="1" t="str">
        <f t="shared" si="6"/>
        <v/>
      </c>
      <c r="AD6" s="1" t="str">
        <f t="shared" si="6"/>
        <v/>
      </c>
      <c r="AE6" s="1" t="str">
        <f t="shared" si="6"/>
        <v/>
      </c>
      <c r="AF6" s="1" t="str">
        <f t="shared" si="6"/>
        <v/>
      </c>
      <c r="AG6" s="1"/>
    </row>
    <row r="7">
      <c r="A7" s="1" t="str">
        <f t="shared" ref="A7:AF7" si="7">IMAGE("https://bitbusters.club/images/8/8f/Floor.png")</f>
        <v/>
      </c>
      <c r="B7" s="1" t="str">
        <f t="shared" si="7"/>
        <v/>
      </c>
      <c r="C7" s="1" t="str">
        <f t="shared" si="7"/>
        <v/>
      </c>
      <c r="D7" s="1" t="str">
        <f t="shared" si="7"/>
        <v/>
      </c>
      <c r="E7" s="1" t="str">
        <f t="shared" si="7"/>
        <v/>
      </c>
      <c r="F7" s="1" t="str">
        <f t="shared" si="7"/>
        <v/>
      </c>
      <c r="G7" s="1" t="str">
        <f t="shared" si="7"/>
        <v/>
      </c>
      <c r="H7" s="1" t="str">
        <f t="shared" si="7"/>
        <v/>
      </c>
      <c r="I7" s="1" t="str">
        <f t="shared" si="7"/>
        <v/>
      </c>
      <c r="J7" s="1" t="str">
        <f t="shared" si="7"/>
        <v/>
      </c>
      <c r="K7" s="1" t="str">
        <f t="shared" si="7"/>
        <v/>
      </c>
      <c r="L7" s="1" t="str">
        <f t="shared" si="7"/>
        <v/>
      </c>
      <c r="M7" s="1" t="str">
        <f t="shared" si="7"/>
        <v/>
      </c>
      <c r="N7" s="1" t="str">
        <f t="shared" si="7"/>
        <v/>
      </c>
      <c r="O7" s="1" t="str">
        <f t="shared" si="7"/>
        <v/>
      </c>
      <c r="P7" s="1" t="str">
        <f t="shared" si="7"/>
        <v/>
      </c>
      <c r="Q7" s="1" t="str">
        <f t="shared" si="7"/>
        <v/>
      </c>
      <c r="R7" s="1" t="str">
        <f t="shared" si="7"/>
        <v/>
      </c>
      <c r="S7" s="1" t="str">
        <f t="shared" si="7"/>
        <v/>
      </c>
      <c r="T7" s="1" t="str">
        <f t="shared" si="7"/>
        <v/>
      </c>
      <c r="U7" s="1" t="str">
        <f t="shared" si="7"/>
        <v/>
      </c>
      <c r="V7" s="1" t="str">
        <f t="shared" si="7"/>
        <v/>
      </c>
      <c r="W7" s="1" t="str">
        <f t="shared" si="7"/>
        <v/>
      </c>
      <c r="X7" s="1" t="str">
        <f t="shared" si="7"/>
        <v/>
      </c>
      <c r="Y7" s="1" t="str">
        <f t="shared" si="7"/>
        <v/>
      </c>
      <c r="Z7" s="1" t="str">
        <f t="shared" si="7"/>
        <v/>
      </c>
      <c r="AA7" s="1" t="str">
        <f t="shared" si="7"/>
        <v/>
      </c>
      <c r="AB7" s="1" t="str">
        <f t="shared" si="7"/>
        <v/>
      </c>
      <c r="AC7" s="1" t="str">
        <f t="shared" si="7"/>
        <v/>
      </c>
      <c r="AD7" s="1" t="str">
        <f t="shared" si="7"/>
        <v/>
      </c>
      <c r="AE7" s="1" t="str">
        <f t="shared" si="7"/>
        <v/>
      </c>
      <c r="AF7" s="1" t="str">
        <f t="shared" si="7"/>
        <v/>
      </c>
      <c r="AG7" s="4" t="s">
        <v>16</v>
      </c>
      <c r="AH7" s="5"/>
      <c r="AI7" s="3"/>
      <c r="AJ7" s="8"/>
      <c r="AK7" s="8"/>
    </row>
    <row r="8">
      <c r="A8" s="1" t="str">
        <f t="shared" ref="A8:B8" si="8">IMAGE("https://bitbusters.club/images/8/8f/Floor.png")</f>
        <v/>
      </c>
      <c r="B8" s="1" t="str">
        <f t="shared" si="8"/>
        <v/>
      </c>
      <c r="C8" s="1" t="str">
        <f t="shared" ref="C8:AD8" si="9">IMAGE("https://bitbusters.club/images/9/96/Wall.png")</f>
        <v/>
      </c>
      <c r="D8" s="1" t="str">
        <f t="shared" si="9"/>
        <v/>
      </c>
      <c r="E8" s="1" t="str">
        <f t="shared" si="9"/>
        <v/>
      </c>
      <c r="F8" s="1" t="str">
        <f t="shared" si="9"/>
        <v/>
      </c>
      <c r="G8" s="1" t="str">
        <f t="shared" si="9"/>
        <v/>
      </c>
      <c r="H8" s="1" t="str">
        <f t="shared" si="9"/>
        <v/>
      </c>
      <c r="I8" s="1" t="str">
        <f t="shared" si="9"/>
        <v/>
      </c>
      <c r="J8" s="1" t="str">
        <f t="shared" si="9"/>
        <v/>
      </c>
      <c r="K8" s="1" t="str">
        <f t="shared" si="9"/>
        <v/>
      </c>
      <c r="L8" s="1" t="str">
        <f t="shared" si="9"/>
        <v/>
      </c>
      <c r="M8" s="1" t="str">
        <f t="shared" si="9"/>
        <v/>
      </c>
      <c r="N8" s="1" t="str">
        <f t="shared" si="9"/>
        <v/>
      </c>
      <c r="O8" s="1" t="str">
        <f t="shared" si="9"/>
        <v/>
      </c>
      <c r="P8" s="1" t="str">
        <f t="shared" si="9"/>
        <v/>
      </c>
      <c r="Q8" s="1" t="str">
        <f t="shared" si="9"/>
        <v/>
      </c>
      <c r="R8" s="1" t="str">
        <f t="shared" si="9"/>
        <v/>
      </c>
      <c r="S8" s="1" t="str">
        <f t="shared" si="9"/>
        <v/>
      </c>
      <c r="T8" s="1" t="str">
        <f t="shared" si="9"/>
        <v/>
      </c>
      <c r="U8" s="1" t="str">
        <f t="shared" si="9"/>
        <v/>
      </c>
      <c r="V8" s="1" t="str">
        <f t="shared" si="9"/>
        <v/>
      </c>
      <c r="W8" s="1" t="str">
        <f t="shared" si="9"/>
        <v/>
      </c>
      <c r="X8" s="1" t="str">
        <f t="shared" si="9"/>
        <v/>
      </c>
      <c r="Y8" s="1" t="str">
        <f t="shared" si="9"/>
        <v/>
      </c>
      <c r="Z8" s="1" t="str">
        <f t="shared" si="9"/>
        <v/>
      </c>
      <c r="AA8" s="1" t="str">
        <f t="shared" si="9"/>
        <v/>
      </c>
      <c r="AB8" s="1" t="str">
        <f t="shared" si="9"/>
        <v/>
      </c>
      <c r="AC8" s="1" t="str">
        <f t="shared" si="9"/>
        <v/>
      </c>
      <c r="AD8" s="1" t="str">
        <f t="shared" si="9"/>
        <v/>
      </c>
      <c r="AE8" s="1" t="str">
        <f t="shared" ref="AE8:AF8" si="10">IMAGE("https://bitbusters.club/images/8/8f/Floor.png")</f>
        <v/>
      </c>
      <c r="AF8" s="1" t="str">
        <f t="shared" si="10"/>
        <v/>
      </c>
      <c r="AG8" s="8" t="s">
        <v>23</v>
      </c>
      <c r="AH8" s="17">
        <v>110.0</v>
      </c>
      <c r="AI8" s="18" t="str">
        <f>IMAGE("https://bitbusters.club/images/a/a7/Chip_S.png")</f>
        <v/>
      </c>
      <c r="AJ8" s="1"/>
      <c r="AK8" s="1"/>
    </row>
    <row r="9">
      <c r="A9" s="1" t="str">
        <f t="shared" ref="A9:B9" si="11">IMAGE("https://bitbusters.club/images/8/8f/Floor.png")</f>
        <v/>
      </c>
      <c r="B9" s="1" t="str">
        <f t="shared" si="11"/>
        <v/>
      </c>
      <c r="C9" s="1" t="str">
        <f t="shared" ref="C9:C30" si="17">IMAGE("https://bitbusters.club/images/9/96/Wall.png")</f>
        <v/>
      </c>
      <c r="D9" s="1" t="str">
        <f t="shared" ref="D9:F9" si="12">IMAGE("https://bitbusters.club/images/3/30/Fire.png")</f>
        <v/>
      </c>
      <c r="E9" s="1" t="str">
        <f t="shared" si="12"/>
        <v/>
      </c>
      <c r="F9" s="1" t="str">
        <f t="shared" si="12"/>
        <v/>
      </c>
      <c r="G9" s="1" t="str">
        <f t="shared" ref="G9:V9" si="13">IMAGE("https://bitbusters.club/images/8/8f/Floor.png")</f>
        <v/>
      </c>
      <c r="H9" s="1" t="str">
        <f t="shared" si="13"/>
        <v/>
      </c>
      <c r="I9" s="1" t="str">
        <f t="shared" si="13"/>
        <v/>
      </c>
      <c r="J9" s="1" t="str">
        <f t="shared" si="13"/>
        <v/>
      </c>
      <c r="K9" s="1" t="str">
        <f t="shared" si="13"/>
        <v/>
      </c>
      <c r="L9" s="1" t="str">
        <f t="shared" si="13"/>
        <v/>
      </c>
      <c r="M9" s="1" t="str">
        <f t="shared" si="13"/>
        <v/>
      </c>
      <c r="N9" s="1" t="str">
        <f t="shared" si="13"/>
        <v/>
      </c>
      <c r="O9" s="1" t="str">
        <f t="shared" si="13"/>
        <v/>
      </c>
      <c r="P9" s="1" t="str">
        <f t="shared" si="13"/>
        <v/>
      </c>
      <c r="Q9" s="1" t="str">
        <f t="shared" si="13"/>
        <v/>
      </c>
      <c r="R9" s="1" t="str">
        <f t="shared" si="13"/>
        <v/>
      </c>
      <c r="S9" s="1" t="str">
        <f t="shared" si="13"/>
        <v/>
      </c>
      <c r="T9" s="1" t="str">
        <f t="shared" si="13"/>
        <v/>
      </c>
      <c r="U9" s="1" t="str">
        <f t="shared" si="13"/>
        <v/>
      </c>
      <c r="V9" s="1" t="str">
        <f t="shared" si="13"/>
        <v/>
      </c>
      <c r="W9" s="1" t="str">
        <f t="shared" ref="W9:W14" si="19">IMAGE("https://bitbusters.club/images/1/11/Toggle_Door_Closed.png")</f>
        <v/>
      </c>
      <c r="X9" s="1" t="str">
        <f t="shared" ref="X9:AC9" si="14">IMAGE("https://bitbusters.club/images/8/8f/Floor.png")</f>
        <v/>
      </c>
      <c r="Y9" s="1" t="str">
        <f t="shared" si="14"/>
        <v/>
      </c>
      <c r="Z9" s="1" t="str">
        <f t="shared" si="14"/>
        <v/>
      </c>
      <c r="AA9" s="1" t="str">
        <f t="shared" si="14"/>
        <v/>
      </c>
      <c r="AB9" s="1" t="str">
        <f t="shared" si="14"/>
        <v/>
      </c>
      <c r="AC9" s="1" t="str">
        <f t="shared" si="14"/>
        <v/>
      </c>
      <c r="AD9" s="1" t="str">
        <f t="shared" ref="AD9:AD23" si="21">IMAGE("https://bitbusters.club/images/9/96/Wall.png")</f>
        <v/>
      </c>
      <c r="AE9" s="1" t="str">
        <f t="shared" ref="AE9:AF9" si="15">IMAGE("https://bitbusters.club/images/8/8f/Floor.png")</f>
        <v/>
      </c>
      <c r="AF9" s="1" t="str">
        <f t="shared" si="15"/>
        <v/>
      </c>
      <c r="AG9" s="8" t="s">
        <v>17</v>
      </c>
      <c r="AH9" s="8">
        <v>0.0</v>
      </c>
      <c r="AI9" s="16" t="str">
        <f>IMAGE("https://bitbusters.club/images/8/8f/Floor.png")</f>
        <v/>
      </c>
      <c r="AJ9" s="1"/>
      <c r="AK9" s="1"/>
    </row>
    <row r="10">
      <c r="A10" s="1" t="str">
        <f t="shared" ref="A10:B10" si="16">IMAGE("https://bitbusters.club/images/8/8f/Floor.png")</f>
        <v/>
      </c>
      <c r="B10" s="1" t="str">
        <f t="shared" si="16"/>
        <v/>
      </c>
      <c r="C10" s="1" t="str">
        <f t="shared" si="17"/>
        <v/>
      </c>
      <c r="D10" s="1" t="str">
        <f t="shared" ref="D10:D11" si="24">IMAGE("https://bitbusters.club/images/3/30/Fire.png")</f>
        <v/>
      </c>
      <c r="E10" s="12" t="str">
        <f>IMAGE("https://bitbusters.club/images/b/bc/Exit.png")</f>
        <v/>
      </c>
      <c r="F10" s="1" t="str">
        <f>IMAGE("https://bitbusters.club/images/b/b0/Socket.png")</f>
        <v/>
      </c>
      <c r="G10" s="1" t="str">
        <f t="shared" ref="G10:V10" si="18">IMAGE("https://bitbusters.club/images/8/8f/Floor.png")</f>
        <v/>
      </c>
      <c r="H10" s="1" t="str">
        <f t="shared" si="18"/>
        <v/>
      </c>
      <c r="I10" s="1" t="str">
        <f t="shared" si="18"/>
        <v/>
      </c>
      <c r="J10" s="1" t="str">
        <f t="shared" si="18"/>
        <v/>
      </c>
      <c r="K10" s="1" t="str">
        <f t="shared" si="18"/>
        <v/>
      </c>
      <c r="L10" s="1" t="str">
        <f t="shared" si="18"/>
        <v/>
      </c>
      <c r="M10" s="1" t="str">
        <f t="shared" si="18"/>
        <v/>
      </c>
      <c r="N10" s="1" t="str">
        <f t="shared" si="18"/>
        <v/>
      </c>
      <c r="O10" s="1" t="str">
        <f t="shared" si="18"/>
        <v/>
      </c>
      <c r="P10" s="1" t="str">
        <f t="shared" si="18"/>
        <v/>
      </c>
      <c r="Q10" s="1" t="str">
        <f t="shared" si="18"/>
        <v/>
      </c>
      <c r="R10" s="1" t="str">
        <f t="shared" si="18"/>
        <v/>
      </c>
      <c r="S10" s="1" t="str">
        <f t="shared" si="18"/>
        <v/>
      </c>
      <c r="T10" s="1" t="str">
        <f t="shared" si="18"/>
        <v/>
      </c>
      <c r="U10" s="1" t="str">
        <f t="shared" si="18"/>
        <v/>
      </c>
      <c r="V10" s="1" t="str">
        <f t="shared" si="18"/>
        <v/>
      </c>
      <c r="W10" s="1" t="str">
        <f t="shared" si="19"/>
        <v/>
      </c>
      <c r="X10" s="1" t="str">
        <f t="shared" ref="X10:AC10" si="20">IMAGE("https://bitbusters.club/images/8/8f/Floor.png")</f>
        <v/>
      </c>
      <c r="Y10" s="1" t="str">
        <f t="shared" si="20"/>
        <v/>
      </c>
      <c r="Z10" s="1" t="str">
        <f t="shared" si="20"/>
        <v/>
      </c>
      <c r="AA10" s="1" t="str">
        <f t="shared" si="20"/>
        <v/>
      </c>
      <c r="AB10" s="1" t="str">
        <f t="shared" si="20"/>
        <v/>
      </c>
      <c r="AC10" s="1" t="str">
        <f t="shared" si="20"/>
        <v/>
      </c>
      <c r="AD10" s="1" t="str">
        <f t="shared" si="21"/>
        <v/>
      </c>
      <c r="AE10" s="1" t="str">
        <f t="shared" ref="AE10:AF10" si="22">IMAGE("https://bitbusters.club/images/8/8f/Floor.png")</f>
        <v/>
      </c>
      <c r="AF10" s="1" t="str">
        <f t="shared" si="22"/>
        <v/>
      </c>
      <c r="AG10" s="8" t="s">
        <v>20</v>
      </c>
      <c r="AH10" s="8">
        <v>1.0</v>
      </c>
      <c r="AI10" s="16" t="str">
        <f>IMAGE("https://bitbusters.club/images/9/96/Wall.png")</f>
        <v/>
      </c>
      <c r="AJ10" s="1"/>
      <c r="AK10" s="1"/>
    </row>
    <row r="11">
      <c r="A11" s="1" t="str">
        <f t="shared" ref="A11:B11" si="23">IMAGE("https://bitbusters.club/images/8/8f/Floor.png")</f>
        <v/>
      </c>
      <c r="B11" s="1" t="str">
        <f t="shared" si="23"/>
        <v/>
      </c>
      <c r="C11" s="1" t="str">
        <f t="shared" si="17"/>
        <v/>
      </c>
      <c r="D11" s="1" t="str">
        <f t="shared" si="24"/>
        <v/>
      </c>
      <c r="E11" s="1" t="str">
        <f t="shared" ref="E11:F11" si="25">IMAGE("https://bitbusters.club/images/3/30/Fire.png")</f>
        <v/>
      </c>
      <c r="F11" s="1" t="str">
        <f t="shared" si="25"/>
        <v/>
      </c>
      <c r="G11" s="1" t="str">
        <f t="shared" ref="G11:V11" si="26">IMAGE("https://bitbusters.club/images/8/8f/Floor.png")</f>
        <v/>
      </c>
      <c r="H11" s="1" t="str">
        <f t="shared" si="26"/>
        <v/>
      </c>
      <c r="I11" s="1" t="str">
        <f t="shared" si="26"/>
        <v/>
      </c>
      <c r="J11" s="1" t="str">
        <f t="shared" si="26"/>
        <v/>
      </c>
      <c r="K11" s="1" t="str">
        <f t="shared" si="26"/>
        <v/>
      </c>
      <c r="L11" s="1" t="str">
        <f t="shared" si="26"/>
        <v/>
      </c>
      <c r="M11" s="1" t="str">
        <f t="shared" si="26"/>
        <v/>
      </c>
      <c r="N11" s="1" t="str">
        <f t="shared" si="26"/>
        <v/>
      </c>
      <c r="O11" s="1" t="str">
        <f t="shared" si="26"/>
        <v/>
      </c>
      <c r="P11" s="1" t="str">
        <f t="shared" si="26"/>
        <v/>
      </c>
      <c r="Q11" s="1" t="str">
        <f t="shared" si="26"/>
        <v/>
      </c>
      <c r="R11" s="1" t="str">
        <f t="shared" si="26"/>
        <v/>
      </c>
      <c r="S11" s="1" t="str">
        <f t="shared" si="26"/>
        <v/>
      </c>
      <c r="T11" s="1" t="str">
        <f t="shared" si="26"/>
        <v/>
      </c>
      <c r="U11" s="1" t="str">
        <f t="shared" si="26"/>
        <v/>
      </c>
      <c r="V11" s="1" t="str">
        <f t="shared" si="26"/>
        <v/>
      </c>
      <c r="W11" s="1" t="str">
        <f t="shared" si="19"/>
        <v/>
      </c>
      <c r="X11" s="1" t="str">
        <f t="shared" ref="X11:AC11" si="27">IMAGE("https://bitbusters.club/images/8/8f/Floor.png")</f>
        <v/>
      </c>
      <c r="Y11" s="1" t="str">
        <f t="shared" si="27"/>
        <v/>
      </c>
      <c r="Z11" s="1" t="str">
        <f t="shared" si="27"/>
        <v/>
      </c>
      <c r="AA11" s="1" t="str">
        <f t="shared" si="27"/>
        <v/>
      </c>
      <c r="AB11" s="1" t="str">
        <f t="shared" si="27"/>
        <v/>
      </c>
      <c r="AC11" s="1" t="str">
        <f t="shared" si="27"/>
        <v/>
      </c>
      <c r="AD11" s="1" t="str">
        <f t="shared" si="21"/>
        <v/>
      </c>
      <c r="AE11" s="1" t="str">
        <f t="shared" ref="AE11:AF11" si="28">IMAGE("https://bitbusters.club/images/8/8f/Floor.png")</f>
        <v/>
      </c>
      <c r="AF11" s="1" t="str">
        <f t="shared" si="28"/>
        <v/>
      </c>
      <c r="AG11" s="8" t="s">
        <v>21</v>
      </c>
      <c r="AH11" s="8">
        <v>2.0</v>
      </c>
      <c r="AI11" s="16" t="str">
        <f>IMAGE("https://bitbusters.club/images/6/6f/Chip.png")</f>
        <v/>
      </c>
      <c r="AJ11" s="1"/>
      <c r="AK11" s="1"/>
    </row>
    <row r="12">
      <c r="A12" s="1" t="str">
        <f t="shared" ref="A12:B12" si="29">IMAGE("https://bitbusters.club/images/8/8f/Floor.png")</f>
        <v/>
      </c>
      <c r="B12" s="1" t="str">
        <f t="shared" si="29"/>
        <v/>
      </c>
      <c r="C12" s="1" t="str">
        <f t="shared" si="17"/>
        <v/>
      </c>
      <c r="D12" s="1" t="str">
        <f t="shared" ref="D12:N12" si="30">IMAGE("https://bitbusters.club/images/8/8f/Floor.png")</f>
        <v/>
      </c>
      <c r="E12" s="1" t="str">
        <f t="shared" si="30"/>
        <v/>
      </c>
      <c r="F12" s="1" t="str">
        <f t="shared" si="30"/>
        <v/>
      </c>
      <c r="G12" s="1" t="str">
        <f t="shared" si="30"/>
        <v/>
      </c>
      <c r="H12" s="1" t="str">
        <f t="shared" si="30"/>
        <v/>
      </c>
      <c r="I12" s="1" t="str">
        <f t="shared" si="30"/>
        <v/>
      </c>
      <c r="J12" s="1" t="str">
        <f t="shared" si="30"/>
        <v/>
      </c>
      <c r="K12" s="1" t="str">
        <f t="shared" si="30"/>
        <v/>
      </c>
      <c r="L12" s="1" t="str">
        <f t="shared" si="30"/>
        <v/>
      </c>
      <c r="M12" s="1" t="str">
        <f t="shared" si="30"/>
        <v/>
      </c>
      <c r="N12" s="1" t="str">
        <f t="shared" si="30"/>
        <v/>
      </c>
      <c r="O12" s="1" t="str">
        <f t="shared" ref="O12:Q12" si="31">IMAGE("https://bitbusters.club/images/9/9d/Water.png")</f>
        <v/>
      </c>
      <c r="P12" s="1" t="str">
        <f t="shared" si="31"/>
        <v/>
      </c>
      <c r="Q12" s="1" t="str">
        <f t="shared" si="31"/>
        <v/>
      </c>
      <c r="R12" s="1" t="str">
        <f t="shared" ref="R12:V12" si="32">IMAGE("https://bitbusters.club/images/8/8f/Floor.png")</f>
        <v/>
      </c>
      <c r="S12" s="1" t="str">
        <f t="shared" si="32"/>
        <v/>
      </c>
      <c r="T12" s="1" t="str">
        <f t="shared" si="32"/>
        <v/>
      </c>
      <c r="U12" s="1" t="str">
        <f t="shared" si="32"/>
        <v/>
      </c>
      <c r="V12" s="1" t="str">
        <f t="shared" si="32"/>
        <v/>
      </c>
      <c r="W12" s="1" t="str">
        <f t="shared" si="19"/>
        <v/>
      </c>
      <c r="X12" s="1" t="str">
        <f t="shared" ref="X12:AC12" si="33">IMAGE("https://bitbusters.club/images/8/8f/Floor.png")</f>
        <v/>
      </c>
      <c r="Y12" s="1" t="str">
        <f t="shared" si="33"/>
        <v/>
      </c>
      <c r="Z12" s="1" t="str">
        <f t="shared" si="33"/>
        <v/>
      </c>
      <c r="AA12" s="1" t="str">
        <f t="shared" si="33"/>
        <v/>
      </c>
      <c r="AB12" s="1" t="str">
        <f t="shared" si="33"/>
        <v/>
      </c>
      <c r="AC12" s="1" t="str">
        <f t="shared" si="33"/>
        <v/>
      </c>
      <c r="AD12" s="1" t="str">
        <f t="shared" si="21"/>
        <v/>
      </c>
      <c r="AE12" s="1" t="str">
        <f t="shared" ref="AE12:AF12" si="34">IMAGE("https://bitbusters.club/images/8/8f/Floor.png")</f>
        <v/>
      </c>
      <c r="AF12" s="1" t="str">
        <f t="shared" si="34"/>
        <v/>
      </c>
      <c r="AG12" s="8" t="s">
        <v>22</v>
      </c>
      <c r="AH12" s="8">
        <v>34.0</v>
      </c>
      <c r="AI12" s="16" t="str">
        <f>IMAGE("https://bitbusters.club/images/b/b0/Socket.png")</f>
        <v/>
      </c>
      <c r="AJ12" s="1"/>
      <c r="AK12" s="1"/>
    </row>
    <row r="13">
      <c r="A13" s="1" t="str">
        <f t="shared" ref="A13:B13" si="35">IMAGE("https://bitbusters.club/images/8/8f/Floor.png")</f>
        <v/>
      </c>
      <c r="B13" s="1" t="str">
        <f t="shared" si="35"/>
        <v/>
      </c>
      <c r="C13" s="1" t="str">
        <f t="shared" si="17"/>
        <v/>
      </c>
      <c r="D13" s="1" t="str">
        <f t="shared" ref="D13:N13" si="36">IMAGE("https://bitbusters.club/images/8/8f/Floor.png")</f>
        <v/>
      </c>
      <c r="E13" s="1" t="str">
        <f t="shared" si="36"/>
        <v/>
      </c>
      <c r="F13" s="1" t="str">
        <f t="shared" si="36"/>
        <v/>
      </c>
      <c r="G13" s="1" t="str">
        <f t="shared" si="36"/>
        <v/>
      </c>
      <c r="H13" s="1" t="str">
        <f t="shared" si="36"/>
        <v/>
      </c>
      <c r="I13" s="1" t="str">
        <f t="shared" si="36"/>
        <v/>
      </c>
      <c r="J13" s="1" t="str">
        <f t="shared" si="36"/>
        <v/>
      </c>
      <c r="K13" s="1" t="str">
        <f t="shared" si="36"/>
        <v/>
      </c>
      <c r="L13" s="1" t="str">
        <f t="shared" si="36"/>
        <v/>
      </c>
      <c r="M13" s="1" t="str">
        <f t="shared" si="36"/>
        <v/>
      </c>
      <c r="N13" s="1" t="str">
        <f t="shared" si="36"/>
        <v/>
      </c>
      <c r="O13" s="1" t="str">
        <f t="shared" ref="O13:O14" si="42">IMAGE("https://bitbusters.club/images/9/9d/Water.png")</f>
        <v/>
      </c>
      <c r="P13" s="12" t="str">
        <f>IMAGE("https://bitbusters.club/images/0/0a/Ice_Skates.png")</f>
        <v/>
      </c>
      <c r="Q13" s="1" t="str">
        <f>IMAGE("https://bitbusters.club/images/9/9d/Water.png")</f>
        <v/>
      </c>
      <c r="R13" s="1" t="str">
        <f t="shared" ref="R13:V13" si="37">IMAGE("https://bitbusters.club/images/8/8f/Floor.png")</f>
        <v/>
      </c>
      <c r="S13" s="1" t="str">
        <f t="shared" si="37"/>
        <v/>
      </c>
      <c r="T13" s="1" t="str">
        <f t="shared" si="37"/>
        <v/>
      </c>
      <c r="U13" s="1" t="str">
        <f t="shared" si="37"/>
        <v/>
      </c>
      <c r="V13" s="1" t="str">
        <f t="shared" si="37"/>
        <v/>
      </c>
      <c r="W13" s="1" t="str">
        <f t="shared" si="19"/>
        <v/>
      </c>
      <c r="X13" s="1" t="str">
        <f t="shared" ref="X13:Z13" si="38">IMAGE("https://bitbusters.club/images/8/8f/Floor.png")</f>
        <v/>
      </c>
      <c r="Y13" s="1" t="str">
        <f t="shared" si="38"/>
        <v/>
      </c>
      <c r="Z13" s="1" t="str">
        <f t="shared" si="38"/>
        <v/>
      </c>
      <c r="AA13" s="1" t="str">
        <f t="shared" ref="AA13:AA15" si="46">IMAGE("https://bitbusters.club/images/f/fe/Bug_N.png")</f>
        <v/>
      </c>
      <c r="AB13" s="1" t="str">
        <f>IMAGE("https://bitbusters.club/images/b/b4/Blue_Lock.png")</f>
        <v/>
      </c>
      <c r="AC13" s="1" t="str">
        <f t="shared" ref="AC13:AC15" si="47">IMAGE("https://bitbusters.club/images/f/fe/Bug_N.png")</f>
        <v/>
      </c>
      <c r="AD13" s="1" t="str">
        <f t="shared" si="21"/>
        <v/>
      </c>
      <c r="AE13" s="1" t="str">
        <f t="shared" ref="AE13:AF13" si="39">IMAGE("https://bitbusters.club/images/8/8f/Floor.png")</f>
        <v/>
      </c>
      <c r="AF13" s="1" t="str">
        <f t="shared" si="39"/>
        <v/>
      </c>
      <c r="AG13" s="8" t="s">
        <v>34</v>
      </c>
      <c r="AH13" s="8">
        <v>21.0</v>
      </c>
      <c r="AI13" s="18" t="str">
        <f>IMAGE("https://bitbusters.club/images/b/bc/Exit.png")</f>
        <v/>
      </c>
      <c r="AJ13" s="1"/>
      <c r="AK13" s="1"/>
    </row>
    <row r="14">
      <c r="A14" s="1" t="str">
        <f t="shared" ref="A14:B14" si="40">IMAGE("https://bitbusters.club/images/8/8f/Floor.png")</f>
        <v/>
      </c>
      <c r="B14" s="1" t="str">
        <f t="shared" si="40"/>
        <v/>
      </c>
      <c r="C14" s="1" t="str">
        <f t="shared" si="17"/>
        <v/>
      </c>
      <c r="D14" s="1" t="str">
        <f t="shared" ref="D14:N14" si="41">IMAGE("https://bitbusters.club/images/8/8f/Floor.png")</f>
        <v/>
      </c>
      <c r="E14" s="1" t="str">
        <f t="shared" si="41"/>
        <v/>
      </c>
      <c r="F14" s="1" t="str">
        <f t="shared" si="41"/>
        <v/>
      </c>
      <c r="G14" s="1" t="str">
        <f t="shared" si="41"/>
        <v/>
      </c>
      <c r="H14" s="1" t="str">
        <f t="shared" si="41"/>
        <v/>
      </c>
      <c r="I14" s="1" t="str">
        <f t="shared" si="41"/>
        <v/>
      </c>
      <c r="J14" s="1" t="str">
        <f t="shared" si="41"/>
        <v/>
      </c>
      <c r="K14" s="1" t="str">
        <f t="shared" si="41"/>
        <v/>
      </c>
      <c r="L14" s="1" t="str">
        <f t="shared" si="41"/>
        <v/>
      </c>
      <c r="M14" s="1" t="str">
        <f t="shared" si="41"/>
        <v/>
      </c>
      <c r="N14" s="1" t="str">
        <f t="shared" si="41"/>
        <v/>
      </c>
      <c r="O14" s="1" t="str">
        <f t="shared" si="42"/>
        <v/>
      </c>
      <c r="P14" s="1" t="str">
        <f t="shared" ref="P14:Q14" si="43">IMAGE("https://bitbusters.club/images/9/9d/Water.png")</f>
        <v/>
      </c>
      <c r="Q14" s="1" t="str">
        <f t="shared" si="43"/>
        <v/>
      </c>
      <c r="R14" s="1" t="str">
        <f t="shared" ref="R14:V14" si="44">IMAGE("https://bitbusters.club/images/8/8f/Floor.png")</f>
        <v/>
      </c>
      <c r="S14" s="1" t="str">
        <f t="shared" si="44"/>
        <v/>
      </c>
      <c r="T14" s="1" t="str">
        <f t="shared" si="44"/>
        <v/>
      </c>
      <c r="U14" s="1" t="str">
        <f t="shared" si="44"/>
        <v/>
      </c>
      <c r="V14" s="1" t="str">
        <f t="shared" si="44"/>
        <v/>
      </c>
      <c r="W14" s="1" t="str">
        <f t="shared" si="19"/>
        <v/>
      </c>
      <c r="X14" s="1" t="str">
        <f t="shared" ref="X14:Z14" si="45">IMAGE("https://bitbusters.club/images/8/8f/Floor.png")</f>
        <v/>
      </c>
      <c r="Y14" s="1" t="str">
        <f t="shared" si="45"/>
        <v/>
      </c>
      <c r="Z14" s="1" t="str">
        <f t="shared" si="45"/>
        <v/>
      </c>
      <c r="AA14" s="1" t="str">
        <f t="shared" si="46"/>
        <v/>
      </c>
      <c r="AB14" s="1" t="str">
        <f>IMAGE("https://bitbusters.club/images/6/6f/Chip.png")</f>
        <v/>
      </c>
      <c r="AC14" s="1" t="str">
        <f t="shared" si="47"/>
        <v/>
      </c>
      <c r="AD14" s="1" t="str">
        <f t="shared" si="21"/>
        <v/>
      </c>
      <c r="AE14" s="1" t="str">
        <f t="shared" ref="AE14:AF14" si="48">IMAGE("https://bitbusters.club/images/8/8f/Floor.png")</f>
        <v/>
      </c>
      <c r="AF14" s="1" t="str">
        <f t="shared" si="48"/>
        <v/>
      </c>
      <c r="AG14" s="8" t="s">
        <v>24</v>
      </c>
      <c r="AH14" s="8">
        <v>3.0</v>
      </c>
      <c r="AI14" s="16" t="str">
        <f>IMAGE("https://bitbusters.club/images/9/9d/Water.png")</f>
        <v/>
      </c>
      <c r="AJ14" s="1"/>
      <c r="AK14" s="1"/>
    </row>
    <row r="15">
      <c r="A15" s="1" t="str">
        <f t="shared" ref="A15:B15" si="49">IMAGE("https://bitbusters.club/images/8/8f/Floor.png")</f>
        <v/>
      </c>
      <c r="B15" s="1" t="str">
        <f t="shared" si="49"/>
        <v/>
      </c>
      <c r="C15" s="1" t="str">
        <f t="shared" si="17"/>
        <v/>
      </c>
      <c r="D15" s="1" t="str">
        <f t="shared" ref="D15:L15" si="50">IMAGE("https://bitbusters.club/images/9/96/Wall.png")</f>
        <v/>
      </c>
      <c r="E15" s="1" t="str">
        <f t="shared" si="50"/>
        <v/>
      </c>
      <c r="F15" s="1" t="str">
        <f t="shared" si="50"/>
        <v/>
      </c>
      <c r="G15" s="1" t="str">
        <f t="shared" si="50"/>
        <v/>
      </c>
      <c r="H15" s="1" t="str">
        <f t="shared" si="50"/>
        <v/>
      </c>
      <c r="I15" s="1" t="str">
        <f t="shared" si="50"/>
        <v/>
      </c>
      <c r="J15" s="1" t="str">
        <f t="shared" si="50"/>
        <v/>
      </c>
      <c r="K15" s="1" t="str">
        <f t="shared" si="50"/>
        <v/>
      </c>
      <c r="L15" s="1" t="str">
        <f t="shared" si="50"/>
        <v/>
      </c>
      <c r="M15" s="1" t="str">
        <f t="shared" ref="M15:S15" si="51">IMAGE("https://bitbusters.club/images/8/8f/Floor.png")</f>
        <v/>
      </c>
      <c r="N15" s="1" t="str">
        <f t="shared" si="51"/>
        <v/>
      </c>
      <c r="O15" s="1" t="str">
        <f t="shared" si="51"/>
        <v/>
      </c>
      <c r="P15" s="1" t="str">
        <f t="shared" si="51"/>
        <v/>
      </c>
      <c r="Q15" s="1" t="str">
        <f t="shared" si="51"/>
        <v/>
      </c>
      <c r="R15" s="1" t="str">
        <f t="shared" si="51"/>
        <v/>
      </c>
      <c r="S15" s="1" t="str">
        <f t="shared" si="51"/>
        <v/>
      </c>
      <c r="T15" s="1" t="str">
        <f t="shared" ref="T15:Z15" si="52">IMAGE("https://bitbusters.club/images/9/96/Wall.png")</f>
        <v/>
      </c>
      <c r="U15" s="1" t="str">
        <f t="shared" si="52"/>
        <v/>
      </c>
      <c r="V15" s="1" t="str">
        <f t="shared" si="52"/>
        <v/>
      </c>
      <c r="W15" s="1" t="str">
        <f t="shared" si="52"/>
        <v/>
      </c>
      <c r="X15" s="1" t="str">
        <f t="shared" si="52"/>
        <v/>
      </c>
      <c r="Y15" s="1" t="str">
        <f t="shared" si="52"/>
        <v/>
      </c>
      <c r="Z15" s="1" t="str">
        <f t="shared" si="52"/>
        <v/>
      </c>
      <c r="AA15" s="1" t="str">
        <f t="shared" si="46"/>
        <v/>
      </c>
      <c r="AB15" s="1" t="str">
        <f>IMAGE("https://bitbusters.club/images/a/a5/TrapOpenCC2.png")</f>
        <v/>
      </c>
      <c r="AC15" s="1" t="str">
        <f t="shared" si="47"/>
        <v/>
      </c>
      <c r="AD15" s="1" t="str">
        <f t="shared" si="21"/>
        <v/>
      </c>
      <c r="AE15" s="1" t="str">
        <f t="shared" ref="AE15:AF15" si="53">IMAGE("https://bitbusters.club/images/8/8f/Floor.png")</f>
        <v/>
      </c>
      <c r="AF15" s="1" t="str">
        <f t="shared" si="53"/>
        <v/>
      </c>
      <c r="AG15" s="8" t="s">
        <v>25</v>
      </c>
      <c r="AH15" s="8">
        <v>11.0</v>
      </c>
      <c r="AI15" s="16" t="str">
        <f>IMAGE("https://bitbusters.club/images/2/2f/Dirt.png")</f>
        <v/>
      </c>
      <c r="AJ15" s="1"/>
      <c r="AK15" s="1"/>
    </row>
    <row r="16">
      <c r="A16" s="1" t="str">
        <f t="shared" ref="A16:B16" si="54">IMAGE("https://bitbusters.club/images/8/8f/Floor.png")</f>
        <v/>
      </c>
      <c r="B16" s="1" t="str">
        <f t="shared" si="54"/>
        <v/>
      </c>
      <c r="C16" s="1" t="str">
        <f t="shared" si="17"/>
        <v/>
      </c>
      <c r="D16" s="1" t="str">
        <f t="shared" ref="D16:K16" si="55">IMAGE("https://bitbusters.club/images/8/8f/Floor.png")</f>
        <v/>
      </c>
      <c r="E16" s="1" t="str">
        <f t="shared" si="55"/>
        <v/>
      </c>
      <c r="F16" s="1" t="str">
        <f t="shared" si="55"/>
        <v/>
      </c>
      <c r="G16" s="1" t="str">
        <f t="shared" si="55"/>
        <v/>
      </c>
      <c r="H16" s="1" t="str">
        <f t="shared" si="55"/>
        <v/>
      </c>
      <c r="I16" s="1" t="str">
        <f t="shared" si="55"/>
        <v/>
      </c>
      <c r="J16" s="1" t="str">
        <f t="shared" si="55"/>
        <v/>
      </c>
      <c r="K16" s="1" t="str">
        <f t="shared" si="55"/>
        <v/>
      </c>
      <c r="L16" s="1" t="str">
        <f t="shared" ref="L16:L23" si="62">IMAGE("https://bitbusters.club/images/9/96/Wall.png")</f>
        <v/>
      </c>
      <c r="M16" s="1" t="str">
        <f t="shared" ref="M16:S16" si="56">IMAGE("https://bitbusters.club/images/8/8f/Floor.png")</f>
        <v/>
      </c>
      <c r="N16" s="1" t="str">
        <f t="shared" si="56"/>
        <v/>
      </c>
      <c r="O16" s="1" t="str">
        <f t="shared" si="56"/>
        <v/>
      </c>
      <c r="P16" s="1" t="str">
        <f t="shared" si="56"/>
        <v/>
      </c>
      <c r="Q16" s="1" t="str">
        <f t="shared" si="56"/>
        <v/>
      </c>
      <c r="R16" s="1" t="str">
        <f t="shared" si="56"/>
        <v/>
      </c>
      <c r="S16" s="1" t="str">
        <f t="shared" si="56"/>
        <v/>
      </c>
      <c r="T16" s="1" t="str">
        <f t="shared" ref="T16:T22" si="64">IMAGE("https://bitbusters.club/images/9/96/Wall.png")</f>
        <v/>
      </c>
      <c r="U16" s="1" t="str">
        <f t="shared" ref="U16:Y16" si="57">IMAGE("https://bitbusters.club/images/8/8f/Floor.png")</f>
        <v/>
      </c>
      <c r="V16" s="1" t="str">
        <f t="shared" si="57"/>
        <v/>
      </c>
      <c r="W16" s="1" t="str">
        <f t="shared" si="57"/>
        <v/>
      </c>
      <c r="X16" s="1" t="str">
        <f t="shared" si="57"/>
        <v/>
      </c>
      <c r="Y16" s="1" t="str">
        <f t="shared" si="57"/>
        <v/>
      </c>
      <c r="Z16" s="1" t="str">
        <f t="shared" ref="Z16:Z24" si="66">IMAGE("https://bitbusters.club/images/9/96/Wall.png")</f>
        <v/>
      </c>
      <c r="AA16" s="1" t="str">
        <f t="shared" ref="AA16:AC16" si="58">IMAGE("https://bitbusters.club/images/8/8f/Floor.png")</f>
        <v/>
      </c>
      <c r="AB16" s="1" t="str">
        <f t="shared" si="58"/>
        <v/>
      </c>
      <c r="AC16" s="1" t="str">
        <f t="shared" si="58"/>
        <v/>
      </c>
      <c r="AD16" s="1" t="str">
        <f t="shared" si="21"/>
        <v/>
      </c>
      <c r="AE16" s="1" t="str">
        <f t="shared" ref="AE16:AF16" si="59">IMAGE("https://bitbusters.club/images/8/8f/Floor.png")</f>
        <v/>
      </c>
      <c r="AF16" s="1" t="str">
        <f t="shared" si="59"/>
        <v/>
      </c>
      <c r="AG16" s="8" t="s">
        <v>26</v>
      </c>
      <c r="AH16" s="8">
        <v>22.0</v>
      </c>
      <c r="AI16" s="16" t="str">
        <f>IMAGE("https://bitbusters.club/images/b/b4/Blue_Lock.png")</f>
        <v/>
      </c>
      <c r="AJ16" s="1"/>
      <c r="AK16" s="1"/>
    </row>
    <row r="17">
      <c r="A17" s="1" t="str">
        <f t="shared" ref="A17:B17" si="60">IMAGE("https://bitbusters.club/images/8/8f/Floor.png")</f>
        <v/>
      </c>
      <c r="B17" s="1" t="str">
        <f t="shared" si="60"/>
        <v/>
      </c>
      <c r="C17" s="1" t="str">
        <f t="shared" si="17"/>
        <v/>
      </c>
      <c r="D17" s="1" t="str">
        <f t="shared" ref="D17:K17" si="61">IMAGE("https://bitbusters.club/images/8/8f/Floor.png")</f>
        <v/>
      </c>
      <c r="E17" s="1" t="str">
        <f t="shared" si="61"/>
        <v/>
      </c>
      <c r="F17" s="1" t="str">
        <f t="shared" si="61"/>
        <v/>
      </c>
      <c r="G17" s="1" t="str">
        <f t="shared" si="61"/>
        <v/>
      </c>
      <c r="H17" s="1" t="str">
        <f t="shared" si="61"/>
        <v/>
      </c>
      <c r="I17" s="1" t="str">
        <f t="shared" si="61"/>
        <v/>
      </c>
      <c r="J17" s="1" t="str">
        <f t="shared" si="61"/>
        <v/>
      </c>
      <c r="K17" s="1" t="str">
        <f t="shared" si="61"/>
        <v/>
      </c>
      <c r="L17" s="1" t="str">
        <f t="shared" si="62"/>
        <v/>
      </c>
      <c r="M17" s="1" t="str">
        <f t="shared" ref="M17:S17" si="63">IMAGE("https://bitbusters.club/images/8/8f/Floor.png")</f>
        <v/>
      </c>
      <c r="N17" s="1" t="str">
        <f t="shared" si="63"/>
        <v/>
      </c>
      <c r="O17" s="1" t="str">
        <f t="shared" si="63"/>
        <v/>
      </c>
      <c r="P17" s="1" t="str">
        <f t="shared" si="63"/>
        <v/>
      </c>
      <c r="Q17" s="1" t="str">
        <f t="shared" si="63"/>
        <v/>
      </c>
      <c r="R17" s="1" t="str">
        <f t="shared" si="63"/>
        <v/>
      </c>
      <c r="S17" s="1" t="str">
        <f t="shared" si="63"/>
        <v/>
      </c>
      <c r="T17" s="1" t="str">
        <f t="shared" si="64"/>
        <v/>
      </c>
      <c r="U17" s="1" t="str">
        <f t="shared" ref="U17:Y17" si="65">IMAGE("https://bitbusters.club/images/8/8f/Floor.png")</f>
        <v/>
      </c>
      <c r="V17" s="1" t="str">
        <f t="shared" si="65"/>
        <v/>
      </c>
      <c r="W17" s="1" t="str">
        <f t="shared" si="65"/>
        <v/>
      </c>
      <c r="X17" s="1" t="str">
        <f t="shared" si="65"/>
        <v/>
      </c>
      <c r="Y17" s="1" t="str">
        <f t="shared" si="65"/>
        <v/>
      </c>
      <c r="Z17" s="1" t="str">
        <f t="shared" si="66"/>
        <v/>
      </c>
      <c r="AA17" s="1" t="str">
        <f t="shared" ref="AA17:AC17" si="67">IMAGE("https://bitbusters.club/images/8/8f/Floor.png")</f>
        <v/>
      </c>
      <c r="AB17" s="1" t="str">
        <f t="shared" si="67"/>
        <v/>
      </c>
      <c r="AC17" s="1" t="str">
        <f t="shared" si="67"/>
        <v/>
      </c>
      <c r="AD17" s="1" t="str">
        <f t="shared" si="21"/>
        <v/>
      </c>
      <c r="AE17" s="1" t="str">
        <f t="shared" ref="AE17:AF17" si="68">IMAGE("https://bitbusters.club/images/8/8f/Floor.png")</f>
        <v/>
      </c>
      <c r="AF17" s="1" t="str">
        <f t="shared" si="68"/>
        <v/>
      </c>
      <c r="AG17" s="8" t="s">
        <v>27</v>
      </c>
      <c r="AH17" s="8">
        <v>100.0</v>
      </c>
      <c r="AI17" s="16" t="str">
        <f>IMAGE("https://bitbusters.club/images/2/2e/Blue_Key.png")</f>
        <v/>
      </c>
      <c r="AJ17" s="1"/>
      <c r="AK17" s="1"/>
    </row>
    <row r="18">
      <c r="A18" s="1" t="str">
        <f t="shared" ref="A18:B18" si="69">IMAGE("https://bitbusters.club/images/8/8f/Floor.png")</f>
        <v/>
      </c>
      <c r="B18" s="1" t="str">
        <f t="shared" si="69"/>
        <v/>
      </c>
      <c r="C18" s="1" t="str">
        <f t="shared" si="17"/>
        <v/>
      </c>
      <c r="D18" s="1" t="str">
        <f t="shared" ref="D18:G18" si="70">IMAGE("https://bitbusters.club/images/8/8f/Floor.png")</f>
        <v/>
      </c>
      <c r="E18" s="1" t="str">
        <f t="shared" si="70"/>
        <v/>
      </c>
      <c r="F18" s="1" t="str">
        <f t="shared" si="70"/>
        <v/>
      </c>
      <c r="G18" s="1" t="str">
        <f t="shared" si="70"/>
        <v/>
      </c>
      <c r="H18" s="1" t="str">
        <f t="shared" ref="H18:J18" si="71">IMAGE("https://bitbusters.club/images/9/9d/Water.png")</f>
        <v/>
      </c>
      <c r="I18" s="1" t="str">
        <f t="shared" si="71"/>
        <v/>
      </c>
      <c r="J18" s="1" t="str">
        <f t="shared" si="71"/>
        <v/>
      </c>
      <c r="K18" s="1" t="str">
        <f t="shared" ref="K18:K20" si="79">IMAGE("https://bitbusters.club/images/8/8f/Floor.png")</f>
        <v/>
      </c>
      <c r="L18" s="1" t="str">
        <f t="shared" si="62"/>
        <v/>
      </c>
      <c r="M18" s="1" t="str">
        <f t="shared" ref="M18:N18" si="72">IMAGE("https://bitbusters.club/images/8/8f/Floor.png")</f>
        <v/>
      </c>
      <c r="N18" s="1" t="str">
        <f t="shared" si="72"/>
        <v/>
      </c>
      <c r="O18" s="1" t="str">
        <f t="shared" ref="O18:Q18" si="73">IMAGE("https://bitbusters.club/images/3/30/Fire.png")</f>
        <v/>
      </c>
      <c r="P18" s="1" t="str">
        <f t="shared" si="73"/>
        <v/>
      </c>
      <c r="Q18" s="1" t="str">
        <f t="shared" si="73"/>
        <v/>
      </c>
      <c r="R18" s="1" t="str">
        <f t="shared" ref="R18:S18" si="74">IMAGE("https://bitbusters.club/images/8/8f/Floor.png")</f>
        <v/>
      </c>
      <c r="S18" s="1" t="str">
        <f t="shared" si="74"/>
        <v/>
      </c>
      <c r="T18" s="1" t="str">
        <f t="shared" si="64"/>
        <v/>
      </c>
      <c r="U18" s="1" t="str">
        <f t="shared" ref="U18:U25" si="82">IMAGE("https://bitbusters.club/images/8/8f/Floor.png")</f>
        <v/>
      </c>
      <c r="V18" s="1" t="str">
        <f t="shared" ref="V18:V20" si="83">IMAGE("https://bitbusters.club/images/f/fe/Bug_N.png")</f>
        <v/>
      </c>
      <c r="W18" s="12" t="str">
        <f>IMAGE("https://bitbusters.club/images/5/5f/Red_Lock.png")</f>
        <v/>
      </c>
      <c r="X18" s="1" t="str">
        <f t="shared" ref="X18:X19" si="84">IMAGE("https://bitbusters.club/images/f/fe/Bug_N.png")</f>
        <v/>
      </c>
      <c r="Y18" s="1" t="str">
        <f t="shared" ref="Y18:Y20" si="85">IMAGE("https://bitbusters.club/images/8/8f/Floor.png")</f>
        <v/>
      </c>
      <c r="Z18" s="1" t="str">
        <f t="shared" si="66"/>
        <v/>
      </c>
      <c r="AA18" s="1" t="str">
        <f t="shared" ref="AA18:AC18" si="75">IMAGE("https://bitbusters.club/images/8/8f/Floor.png")</f>
        <v/>
      </c>
      <c r="AB18" s="1" t="str">
        <f t="shared" si="75"/>
        <v/>
      </c>
      <c r="AC18" s="1" t="str">
        <f t="shared" si="75"/>
        <v/>
      </c>
      <c r="AD18" s="1" t="str">
        <f t="shared" si="21"/>
        <v/>
      </c>
      <c r="AE18" s="1" t="str">
        <f t="shared" ref="AE18:AF18" si="76">IMAGE("https://bitbusters.club/images/8/8f/Floor.png")</f>
        <v/>
      </c>
      <c r="AF18" s="1" t="str">
        <f t="shared" si="76"/>
        <v/>
      </c>
      <c r="AG18" s="8" t="s">
        <v>36</v>
      </c>
      <c r="AH18" s="17">
        <v>101.0</v>
      </c>
      <c r="AI18" s="18" t="str">
        <f>IMAGE("https://bitbusters.club/images/d/d4/Red_Key.png")</f>
        <v/>
      </c>
      <c r="AJ18" s="1"/>
      <c r="AK18" s="1"/>
    </row>
    <row r="19">
      <c r="A19" s="1" t="str">
        <f t="shared" ref="A19:B19" si="77">IMAGE("https://bitbusters.club/images/8/8f/Floor.png")</f>
        <v/>
      </c>
      <c r="B19" s="1" t="str">
        <f t="shared" si="77"/>
        <v/>
      </c>
      <c r="C19" s="1" t="str">
        <f t="shared" si="17"/>
        <v/>
      </c>
      <c r="D19" s="1" t="str">
        <f t="shared" ref="D19:G19" si="78">IMAGE("https://bitbusters.club/images/8/8f/Floor.png")</f>
        <v/>
      </c>
      <c r="E19" s="1" t="str">
        <f t="shared" si="78"/>
        <v/>
      </c>
      <c r="F19" s="1" t="str">
        <f t="shared" si="78"/>
        <v/>
      </c>
      <c r="G19" s="1" t="str">
        <f t="shared" si="78"/>
        <v/>
      </c>
      <c r="H19" s="1" t="str">
        <f t="shared" ref="H19:H20" si="90">IMAGE("https://bitbusters.club/images/9/9d/Water.png")</f>
        <v/>
      </c>
      <c r="I19" s="12" t="str">
        <f>IMAGE("https://bitbusters.club/images/d/d4/Red_Key.png")</f>
        <v/>
      </c>
      <c r="J19" s="1" t="str">
        <f>IMAGE("https://bitbusters.club/images/9/9d/Water.png")</f>
        <v/>
      </c>
      <c r="K19" s="1" t="str">
        <f t="shared" si="79"/>
        <v/>
      </c>
      <c r="L19" s="1" t="str">
        <f t="shared" si="62"/>
        <v/>
      </c>
      <c r="M19" s="1" t="str">
        <f t="shared" ref="M19:N19" si="80">IMAGE("https://bitbusters.club/images/8/8f/Floor.png")</f>
        <v/>
      </c>
      <c r="N19" s="1" t="str">
        <f t="shared" si="80"/>
        <v/>
      </c>
      <c r="O19" s="1" t="str">
        <f t="shared" ref="O19:O20" si="93">IMAGE("https://bitbusters.club/images/3/30/Fire.png")</f>
        <v/>
      </c>
      <c r="P19" s="1" t="str">
        <f>IMAGE("https://bitbusters.club/images/2/2e/Blue_Key.png")</f>
        <v/>
      </c>
      <c r="Q19" s="1" t="str">
        <f>IMAGE("https://bitbusters.club/images/3/30/Fire.png")</f>
        <v/>
      </c>
      <c r="R19" s="1" t="str">
        <f t="shared" ref="R19:S19" si="81">IMAGE("https://bitbusters.club/images/8/8f/Floor.png")</f>
        <v/>
      </c>
      <c r="S19" s="1" t="str">
        <f t="shared" si="81"/>
        <v/>
      </c>
      <c r="T19" s="1" t="str">
        <f t="shared" si="64"/>
        <v/>
      </c>
      <c r="U19" s="1" t="str">
        <f t="shared" si="82"/>
        <v/>
      </c>
      <c r="V19" s="1" t="str">
        <f t="shared" si="83"/>
        <v/>
      </c>
      <c r="W19" s="1" t="str">
        <f>IMAGE("https://bitbusters.club/images/6/6f/Chip.png")</f>
        <v/>
      </c>
      <c r="X19" s="1" t="str">
        <f t="shared" si="84"/>
        <v/>
      </c>
      <c r="Y19" s="1" t="str">
        <f t="shared" si="85"/>
        <v/>
      </c>
      <c r="Z19" s="1" t="str">
        <f t="shared" si="66"/>
        <v/>
      </c>
      <c r="AA19" s="1" t="str">
        <f t="shared" ref="AA19:AC19" si="86">IMAGE("https://bitbusters.club/images/8/8f/Floor.png")</f>
        <v/>
      </c>
      <c r="AB19" s="1" t="str">
        <f t="shared" si="86"/>
        <v/>
      </c>
      <c r="AC19" s="1" t="str">
        <f t="shared" si="86"/>
        <v/>
      </c>
      <c r="AD19" s="1" t="str">
        <f t="shared" si="21"/>
        <v/>
      </c>
      <c r="AE19" s="1" t="str">
        <f t="shared" ref="AE19:AF19" si="87">IMAGE("https://bitbusters.club/images/8/8f/Floor.png")</f>
        <v/>
      </c>
      <c r="AF19" s="1" t="str">
        <f t="shared" si="87"/>
        <v/>
      </c>
      <c r="AG19" s="8" t="s">
        <v>37</v>
      </c>
      <c r="AH19" s="17">
        <v>23.0</v>
      </c>
      <c r="AI19" s="18" t="str">
        <f>IMAGE("https://bitbusters.club/images/5/5f/Red_Lock.png")</f>
        <v/>
      </c>
      <c r="AJ19" s="1"/>
      <c r="AK19" s="1"/>
    </row>
    <row r="20">
      <c r="A20" s="1" t="str">
        <f t="shared" ref="A20:B20" si="88">IMAGE("https://bitbusters.club/images/8/8f/Floor.png")</f>
        <v/>
      </c>
      <c r="B20" s="1" t="str">
        <f t="shared" si="88"/>
        <v/>
      </c>
      <c r="C20" s="1" t="str">
        <f t="shared" si="17"/>
        <v/>
      </c>
      <c r="D20" s="1" t="str">
        <f t="shared" ref="D20:G20" si="89">IMAGE("https://bitbusters.club/images/8/8f/Floor.png")</f>
        <v/>
      </c>
      <c r="E20" s="1" t="str">
        <f t="shared" si="89"/>
        <v/>
      </c>
      <c r="F20" s="1" t="str">
        <f t="shared" si="89"/>
        <v/>
      </c>
      <c r="G20" s="1" t="str">
        <f t="shared" si="89"/>
        <v/>
      </c>
      <c r="H20" s="1" t="str">
        <f t="shared" si="90"/>
        <v/>
      </c>
      <c r="I20" s="1" t="str">
        <f t="shared" ref="I20:J20" si="91">IMAGE("https://bitbusters.club/images/9/9d/Water.png")</f>
        <v/>
      </c>
      <c r="J20" s="1" t="str">
        <f t="shared" si="91"/>
        <v/>
      </c>
      <c r="K20" s="1" t="str">
        <f t="shared" si="79"/>
        <v/>
      </c>
      <c r="L20" s="1" t="str">
        <f t="shared" si="62"/>
        <v/>
      </c>
      <c r="M20" s="1" t="str">
        <f t="shared" ref="M20:N20" si="92">IMAGE("https://bitbusters.club/images/8/8f/Floor.png")</f>
        <v/>
      </c>
      <c r="N20" s="1" t="str">
        <f t="shared" si="92"/>
        <v/>
      </c>
      <c r="O20" s="1" t="str">
        <f t="shared" si="93"/>
        <v/>
      </c>
      <c r="P20" s="1" t="str">
        <f t="shared" ref="P20:Q20" si="94">IMAGE("https://bitbusters.club/images/3/30/Fire.png")</f>
        <v/>
      </c>
      <c r="Q20" s="1" t="str">
        <f t="shared" si="94"/>
        <v/>
      </c>
      <c r="R20" s="1" t="str">
        <f t="shared" ref="R20:S20" si="95">IMAGE("https://bitbusters.club/images/8/8f/Floor.png")</f>
        <v/>
      </c>
      <c r="S20" s="1" t="str">
        <f t="shared" si="95"/>
        <v/>
      </c>
      <c r="T20" s="1" t="str">
        <f t="shared" si="64"/>
        <v/>
      </c>
      <c r="U20" s="1" t="str">
        <f t="shared" si="82"/>
        <v/>
      </c>
      <c r="V20" s="1" t="str">
        <f t="shared" si="83"/>
        <v/>
      </c>
      <c r="W20" s="1" t="str">
        <f t="shared" ref="W20:X20" si="96">IMAGE("https://bitbusters.club/images/f/fe/Bug_N.png")</f>
        <v/>
      </c>
      <c r="X20" s="1" t="str">
        <f t="shared" si="96"/>
        <v/>
      </c>
      <c r="Y20" s="1" t="str">
        <f t="shared" si="85"/>
        <v/>
      </c>
      <c r="Z20" s="1" t="str">
        <f t="shared" si="66"/>
        <v/>
      </c>
      <c r="AA20" s="1" t="str">
        <f t="shared" ref="AA20:AC20" si="97">IMAGE("https://bitbusters.club/images/8/8f/Floor.png")</f>
        <v/>
      </c>
      <c r="AB20" s="1" t="str">
        <f t="shared" si="97"/>
        <v/>
      </c>
      <c r="AC20" s="1" t="str">
        <f t="shared" si="97"/>
        <v/>
      </c>
      <c r="AD20" s="1" t="str">
        <f t="shared" si="21"/>
        <v/>
      </c>
      <c r="AE20" s="1" t="str">
        <f t="shared" ref="AE20:AF20" si="98">IMAGE("https://bitbusters.club/images/8/8f/Floor.png")</f>
        <v/>
      </c>
      <c r="AF20" s="1" t="str">
        <f t="shared" si="98"/>
        <v/>
      </c>
      <c r="AG20" s="8" t="s">
        <v>28</v>
      </c>
      <c r="AH20" s="8">
        <v>4.0</v>
      </c>
      <c r="AI20" s="16" t="str">
        <f>IMAGE("https://bitbusters.club/images/3/30/Fire.png")</f>
        <v/>
      </c>
      <c r="AJ20" s="1"/>
      <c r="AK20" s="1"/>
    </row>
    <row r="21">
      <c r="A21" s="1" t="str">
        <f t="shared" ref="A21:B21" si="99">IMAGE("https://bitbusters.club/images/8/8f/Floor.png")</f>
        <v/>
      </c>
      <c r="B21" s="1" t="str">
        <f t="shared" si="99"/>
        <v/>
      </c>
      <c r="C21" s="1" t="str">
        <f t="shared" si="17"/>
        <v/>
      </c>
      <c r="D21" s="1" t="str">
        <f t="shared" ref="D21:K21" si="100">IMAGE("https://bitbusters.club/images/8/8f/Floor.png")</f>
        <v/>
      </c>
      <c r="E21" s="1" t="str">
        <f t="shared" si="100"/>
        <v/>
      </c>
      <c r="F21" s="1" t="str">
        <f t="shared" si="100"/>
        <v/>
      </c>
      <c r="G21" s="1" t="str">
        <f t="shared" si="100"/>
        <v/>
      </c>
      <c r="H21" s="1" t="str">
        <f t="shared" si="100"/>
        <v/>
      </c>
      <c r="I21" s="1" t="str">
        <f t="shared" si="100"/>
        <v/>
      </c>
      <c r="J21" s="1" t="str">
        <f t="shared" si="100"/>
        <v/>
      </c>
      <c r="K21" s="1" t="str">
        <f t="shared" si="100"/>
        <v/>
      </c>
      <c r="L21" s="1" t="str">
        <f t="shared" si="62"/>
        <v/>
      </c>
      <c r="M21" s="1" t="str">
        <f t="shared" ref="M21:S21" si="101">IMAGE("https://bitbusters.club/images/8/8f/Floor.png")</f>
        <v/>
      </c>
      <c r="N21" s="1" t="str">
        <f t="shared" si="101"/>
        <v/>
      </c>
      <c r="O21" s="1" t="str">
        <f t="shared" si="101"/>
        <v/>
      </c>
      <c r="P21" s="1" t="str">
        <f t="shared" si="101"/>
        <v/>
      </c>
      <c r="Q21" s="1" t="str">
        <f t="shared" si="101"/>
        <v/>
      </c>
      <c r="R21" s="1" t="str">
        <f t="shared" si="101"/>
        <v/>
      </c>
      <c r="S21" s="1" t="str">
        <f t="shared" si="101"/>
        <v/>
      </c>
      <c r="T21" s="1" t="str">
        <f t="shared" si="64"/>
        <v/>
      </c>
      <c r="U21" s="1" t="str">
        <f t="shared" si="82"/>
        <v/>
      </c>
      <c r="V21" s="1" t="str">
        <f t="shared" ref="V21:Y21" si="102">IMAGE("https://bitbusters.club/images/8/8f/Floor.png")</f>
        <v/>
      </c>
      <c r="W21" s="1" t="str">
        <f t="shared" si="102"/>
        <v/>
      </c>
      <c r="X21" s="1" t="str">
        <f t="shared" si="102"/>
        <v/>
      </c>
      <c r="Y21" s="1" t="str">
        <f t="shared" si="102"/>
        <v/>
      </c>
      <c r="Z21" s="1" t="str">
        <f t="shared" si="66"/>
        <v/>
      </c>
      <c r="AA21" s="1" t="str">
        <f t="shared" ref="AA21:AC21" si="103">IMAGE("https://bitbusters.club/images/8/8f/Floor.png")</f>
        <v/>
      </c>
      <c r="AB21" s="1" t="str">
        <f t="shared" si="103"/>
        <v/>
      </c>
      <c r="AC21" s="1" t="str">
        <f t="shared" si="103"/>
        <v/>
      </c>
      <c r="AD21" s="1" t="str">
        <f t="shared" si="21"/>
        <v/>
      </c>
      <c r="AE21" s="1" t="str">
        <f t="shared" ref="AE21:AF21" si="104">IMAGE("https://bitbusters.club/images/8/8f/Floor.png")</f>
        <v/>
      </c>
      <c r="AF21" s="1" t="str">
        <f t="shared" si="104"/>
        <v/>
      </c>
      <c r="AG21" s="8" t="s">
        <v>29</v>
      </c>
      <c r="AH21" s="8">
        <v>105.0</v>
      </c>
      <c r="AI21" s="16" t="str">
        <f>IMAGE("https://bitbusters.club/images/7/73/Fire_Boots.png")</f>
        <v/>
      </c>
      <c r="AJ21" s="1"/>
      <c r="AK21" s="1"/>
    </row>
    <row r="22">
      <c r="A22" s="1" t="str">
        <f t="shared" ref="A22:B22" si="105">IMAGE("https://bitbusters.club/images/8/8f/Floor.png")</f>
        <v/>
      </c>
      <c r="B22" s="1" t="str">
        <f t="shared" si="105"/>
        <v/>
      </c>
      <c r="C22" s="1" t="str">
        <f t="shared" si="17"/>
        <v/>
      </c>
      <c r="D22" s="1" t="str">
        <f t="shared" ref="D22:K22" si="106">IMAGE("https://bitbusters.club/images/8/8f/Floor.png")</f>
        <v/>
      </c>
      <c r="E22" s="1" t="str">
        <f t="shared" si="106"/>
        <v/>
      </c>
      <c r="F22" s="1" t="str">
        <f t="shared" si="106"/>
        <v/>
      </c>
      <c r="G22" s="1" t="str">
        <f t="shared" si="106"/>
        <v/>
      </c>
      <c r="H22" s="1" t="str">
        <f t="shared" si="106"/>
        <v/>
      </c>
      <c r="I22" s="1" t="str">
        <f t="shared" si="106"/>
        <v/>
      </c>
      <c r="J22" s="1" t="str">
        <f t="shared" si="106"/>
        <v/>
      </c>
      <c r="K22" s="1" t="str">
        <f t="shared" si="106"/>
        <v/>
      </c>
      <c r="L22" s="1" t="str">
        <f t="shared" si="62"/>
        <v/>
      </c>
      <c r="M22" s="1" t="str">
        <f t="shared" ref="M22:S22" si="107">IMAGE("https://bitbusters.club/images/8/8f/Floor.png")</f>
        <v/>
      </c>
      <c r="N22" s="1" t="str">
        <f t="shared" si="107"/>
        <v/>
      </c>
      <c r="O22" s="1" t="str">
        <f t="shared" si="107"/>
        <v/>
      </c>
      <c r="P22" s="1" t="str">
        <f t="shared" si="107"/>
        <v/>
      </c>
      <c r="Q22" s="1" t="str">
        <f t="shared" si="107"/>
        <v/>
      </c>
      <c r="R22" s="1" t="str">
        <f t="shared" si="107"/>
        <v/>
      </c>
      <c r="S22" s="1" t="str">
        <f t="shared" si="107"/>
        <v/>
      </c>
      <c r="T22" s="1" t="str">
        <f t="shared" si="64"/>
        <v/>
      </c>
      <c r="U22" s="1" t="str">
        <f t="shared" si="82"/>
        <v/>
      </c>
      <c r="V22" s="1" t="str">
        <f t="shared" ref="V22:Y22" si="108">IMAGE("https://bitbusters.club/images/8/8f/Floor.png")</f>
        <v/>
      </c>
      <c r="W22" s="1" t="str">
        <f t="shared" si="108"/>
        <v/>
      </c>
      <c r="X22" s="1" t="str">
        <f t="shared" si="108"/>
        <v/>
      </c>
      <c r="Y22" s="1" t="str">
        <f t="shared" si="108"/>
        <v/>
      </c>
      <c r="Z22" s="1" t="str">
        <f t="shared" si="66"/>
        <v/>
      </c>
      <c r="AA22" s="1" t="str">
        <f t="shared" ref="AA22:AC22" si="109">IMAGE("https://bitbusters.club/images/8/8f/Floor.png")</f>
        <v/>
      </c>
      <c r="AB22" s="1" t="str">
        <f t="shared" si="109"/>
        <v/>
      </c>
      <c r="AC22" s="1" t="str">
        <f t="shared" si="109"/>
        <v/>
      </c>
      <c r="AD22" s="1" t="str">
        <f t="shared" si="21"/>
        <v/>
      </c>
      <c r="AE22" s="1" t="str">
        <f t="shared" ref="AE22:AF22" si="110">IMAGE("https://bitbusters.club/images/8/8f/Floor.png")</f>
        <v/>
      </c>
      <c r="AF22" s="1" t="str">
        <f t="shared" si="110"/>
        <v/>
      </c>
      <c r="AG22" s="8" t="s">
        <v>30</v>
      </c>
      <c r="AH22" s="8">
        <v>64.0</v>
      </c>
      <c r="AI22" s="16" t="str">
        <f>IMAGE("https://bitbusters.club/images/f/fe/Bug_N.png")</f>
        <v/>
      </c>
      <c r="AJ22" s="1"/>
      <c r="AK22" s="1"/>
    </row>
    <row r="23">
      <c r="A23" s="1" t="str">
        <f t="shared" ref="A23:B23" si="111">IMAGE("https://bitbusters.club/images/8/8f/Floor.png")</f>
        <v/>
      </c>
      <c r="B23" s="1" t="str">
        <f t="shared" si="111"/>
        <v/>
      </c>
      <c r="C23" s="1" t="str">
        <f t="shared" si="17"/>
        <v/>
      </c>
      <c r="D23" s="1" t="str">
        <f t="shared" ref="D23:K23" si="112">IMAGE("https://bitbusters.club/images/8/8f/Floor.png")</f>
        <v/>
      </c>
      <c r="E23" s="1" t="str">
        <f t="shared" si="112"/>
        <v/>
      </c>
      <c r="F23" s="1" t="str">
        <f t="shared" si="112"/>
        <v/>
      </c>
      <c r="G23" s="1" t="str">
        <f t="shared" si="112"/>
        <v/>
      </c>
      <c r="H23" s="1" t="str">
        <f t="shared" si="112"/>
        <v/>
      </c>
      <c r="I23" s="1" t="str">
        <f t="shared" si="112"/>
        <v/>
      </c>
      <c r="J23" s="1" t="str">
        <f t="shared" si="112"/>
        <v/>
      </c>
      <c r="K23" s="1" t="str">
        <f t="shared" si="112"/>
        <v/>
      </c>
      <c r="L23" s="1" t="str">
        <f t="shared" si="62"/>
        <v/>
      </c>
      <c r="M23" s="1" t="str">
        <f t="shared" ref="M23:T23" si="113">IMAGE("https://bitbusters.club/images/9/96/Wall.png")</f>
        <v/>
      </c>
      <c r="N23" s="1" t="str">
        <f t="shared" si="113"/>
        <v/>
      </c>
      <c r="O23" s="1" t="str">
        <f t="shared" si="113"/>
        <v/>
      </c>
      <c r="P23" s="1" t="str">
        <f t="shared" si="113"/>
        <v/>
      </c>
      <c r="Q23" s="1" t="str">
        <f t="shared" si="113"/>
        <v/>
      </c>
      <c r="R23" s="1" t="str">
        <f t="shared" si="113"/>
        <v/>
      </c>
      <c r="S23" s="1" t="str">
        <f t="shared" si="113"/>
        <v/>
      </c>
      <c r="T23" s="1" t="str">
        <f t="shared" si="113"/>
        <v/>
      </c>
      <c r="U23" s="1" t="str">
        <f t="shared" si="82"/>
        <v/>
      </c>
      <c r="V23" s="1" t="str">
        <f t="shared" ref="V23:Y23" si="114">IMAGE("https://bitbusters.club/images/8/8f/Floor.png")</f>
        <v/>
      </c>
      <c r="W23" s="1" t="str">
        <f t="shared" si="114"/>
        <v/>
      </c>
      <c r="X23" s="1" t="str">
        <f t="shared" si="114"/>
        <v/>
      </c>
      <c r="Y23" s="1" t="str">
        <f t="shared" si="114"/>
        <v/>
      </c>
      <c r="Z23" s="1" t="str">
        <f t="shared" si="66"/>
        <v/>
      </c>
      <c r="AA23" s="1" t="str">
        <f t="shared" ref="AA23:AC23" si="115">IMAGE("https://bitbusters.club/images/8/8f/Floor.png")</f>
        <v/>
      </c>
      <c r="AB23" s="1" t="str">
        <f t="shared" si="115"/>
        <v/>
      </c>
      <c r="AC23" s="1" t="str">
        <f t="shared" si="115"/>
        <v/>
      </c>
      <c r="AD23" s="1" t="str">
        <f t="shared" si="21"/>
        <v/>
      </c>
      <c r="AE23" s="1" t="str">
        <f t="shared" ref="AE23:AF23" si="116">IMAGE("https://bitbusters.club/images/8/8f/Floor.png")</f>
        <v/>
      </c>
      <c r="AF23" s="1" t="str">
        <f t="shared" si="116"/>
        <v/>
      </c>
      <c r="AG23" s="8" t="s">
        <v>31</v>
      </c>
      <c r="AH23" s="8">
        <v>43.0</v>
      </c>
      <c r="AI23" s="16" t="str">
        <f>IMAGE("https://bitbusters.club/images/a/a5/TrapOpenCC2.png")</f>
        <v/>
      </c>
    </row>
    <row r="24">
      <c r="A24" s="1" t="str">
        <f t="shared" ref="A24:B24" si="117">IMAGE("https://bitbusters.club/images/8/8f/Floor.png")</f>
        <v/>
      </c>
      <c r="B24" s="1" t="str">
        <f t="shared" si="117"/>
        <v/>
      </c>
      <c r="C24" s="1" t="str">
        <f t="shared" si="17"/>
        <v/>
      </c>
      <c r="D24" s="1" t="str">
        <f t="shared" ref="D24:S24" si="118">IMAGE("https://bitbusters.club/images/8/8f/Floor.png")</f>
        <v/>
      </c>
      <c r="E24" s="1" t="str">
        <f t="shared" si="118"/>
        <v/>
      </c>
      <c r="F24" s="1" t="str">
        <f t="shared" si="118"/>
        <v/>
      </c>
      <c r="G24" s="1" t="str">
        <f t="shared" si="118"/>
        <v/>
      </c>
      <c r="H24" s="1" t="str">
        <f t="shared" si="118"/>
        <v/>
      </c>
      <c r="I24" s="1" t="str">
        <f t="shared" si="118"/>
        <v/>
      </c>
      <c r="J24" s="1" t="str">
        <f t="shared" si="118"/>
        <v/>
      </c>
      <c r="K24" s="1" t="str">
        <f t="shared" si="118"/>
        <v/>
      </c>
      <c r="L24" s="1" t="str">
        <f t="shared" si="118"/>
        <v/>
      </c>
      <c r="M24" s="1" t="str">
        <f t="shared" si="118"/>
        <v/>
      </c>
      <c r="N24" s="1" t="str">
        <f t="shared" si="118"/>
        <v/>
      </c>
      <c r="O24" s="1" t="str">
        <f t="shared" si="118"/>
        <v/>
      </c>
      <c r="P24" s="1" t="str">
        <f t="shared" si="118"/>
        <v/>
      </c>
      <c r="Q24" s="1" t="str">
        <f t="shared" si="118"/>
        <v/>
      </c>
      <c r="R24" s="1" t="str">
        <f t="shared" si="118"/>
        <v/>
      </c>
      <c r="S24" s="1" t="str">
        <f t="shared" si="118"/>
        <v/>
      </c>
      <c r="T24" s="1" t="str">
        <f t="shared" ref="T24:T29" si="127">IMAGE("https://bitbusters.club/images/1/11/Toggle_Door_Closed.png")</f>
        <v/>
      </c>
      <c r="U24" s="1" t="str">
        <f t="shared" si="82"/>
        <v/>
      </c>
      <c r="V24" s="1" t="str">
        <f t="shared" ref="V24:Y24" si="119">IMAGE("https://bitbusters.club/images/8/8f/Floor.png")</f>
        <v/>
      </c>
      <c r="W24" s="1" t="str">
        <f t="shared" si="119"/>
        <v/>
      </c>
      <c r="X24" s="1" t="str">
        <f t="shared" si="119"/>
        <v/>
      </c>
      <c r="Y24" s="1" t="str">
        <f t="shared" si="119"/>
        <v/>
      </c>
      <c r="Z24" s="1" t="str">
        <f t="shared" si="66"/>
        <v/>
      </c>
      <c r="AA24" s="1" t="str">
        <f>IMAGE("https://bitbusters.club/images/9/96/Wall.png")</f>
        <v/>
      </c>
      <c r="AB24" s="1" t="str">
        <f>IMAGE("https://bitbusters.club/images/8/85/Brown_Button.png")</f>
        <v/>
      </c>
      <c r="AC24" s="1" t="str">
        <f t="shared" ref="AC24:AD24" si="120">IMAGE("https://bitbusters.club/images/9/96/Wall.png")</f>
        <v/>
      </c>
      <c r="AD24" s="1" t="str">
        <f t="shared" si="120"/>
        <v/>
      </c>
      <c r="AE24" s="1" t="str">
        <f t="shared" ref="AE24:AF24" si="121">IMAGE("https://bitbusters.club/images/8/8f/Floor.png")</f>
        <v/>
      </c>
      <c r="AF24" s="1" t="str">
        <f t="shared" si="121"/>
        <v/>
      </c>
      <c r="AG24" s="8" t="s">
        <v>32</v>
      </c>
      <c r="AH24" s="8">
        <v>39.0</v>
      </c>
      <c r="AI24" s="16" t="str">
        <f>IMAGE("https://bitbusters.club/images/8/85/Brown_Button.png")</f>
        <v/>
      </c>
    </row>
    <row r="25">
      <c r="A25" s="1" t="str">
        <f t="shared" ref="A25:B25" si="122">IMAGE("https://bitbusters.club/images/8/8f/Floor.png")</f>
        <v/>
      </c>
      <c r="B25" s="1" t="str">
        <f t="shared" si="122"/>
        <v/>
      </c>
      <c r="C25" s="1" t="str">
        <f t="shared" si="17"/>
        <v/>
      </c>
      <c r="D25" s="12" t="str">
        <f t="shared" ref="D25:F25" si="123">IMAGE("https://bitbusters.club/images/7/77/Ice.png")</f>
        <v/>
      </c>
      <c r="E25" s="12" t="str">
        <f t="shared" si="123"/>
        <v/>
      </c>
      <c r="F25" s="12" t="str">
        <f t="shared" si="123"/>
        <v/>
      </c>
      <c r="G25" s="1" t="str">
        <f t="shared" ref="G25:N25" si="124">IMAGE("https://bitbusters.club/images/8/8f/Floor.png")</f>
        <v/>
      </c>
      <c r="H25" s="1" t="str">
        <f t="shared" si="124"/>
        <v/>
      </c>
      <c r="I25" s="1" t="str">
        <f t="shared" si="124"/>
        <v/>
      </c>
      <c r="J25" s="1" t="str">
        <f t="shared" si="124"/>
        <v/>
      </c>
      <c r="K25" s="1" t="str">
        <f t="shared" si="124"/>
        <v/>
      </c>
      <c r="L25" s="1" t="str">
        <f t="shared" si="124"/>
        <v/>
      </c>
      <c r="M25" s="1" t="str">
        <f t="shared" si="124"/>
        <v/>
      </c>
      <c r="N25" s="1" t="str">
        <f t="shared" si="124"/>
        <v/>
      </c>
      <c r="O25" s="1" t="str">
        <f t="shared" ref="O25:Q25" si="125">IMAGE("https://bitbusters.club/images/2/2f/Dirt.png")</f>
        <v/>
      </c>
      <c r="P25" s="1" t="str">
        <f t="shared" si="125"/>
        <v/>
      </c>
      <c r="Q25" s="1" t="str">
        <f t="shared" si="125"/>
        <v/>
      </c>
      <c r="R25" s="1" t="str">
        <f t="shared" ref="R25:S25" si="126">IMAGE("https://bitbusters.club/images/8/8f/Floor.png")</f>
        <v/>
      </c>
      <c r="S25" s="1" t="str">
        <f t="shared" si="126"/>
        <v/>
      </c>
      <c r="T25" s="1" t="str">
        <f t="shared" si="127"/>
        <v/>
      </c>
      <c r="U25" s="1" t="str">
        <f t="shared" si="82"/>
        <v/>
      </c>
      <c r="V25" s="12" t="str">
        <f>IMAGE("https://bitbusters.club/images/f/f1/Clone_Machine.png")</f>
        <v/>
      </c>
      <c r="W25" s="1" t="str">
        <f t="shared" ref="W25:Z25" si="128">IMAGE("https://bitbusters.club/images/8/8f/Floor.png")</f>
        <v/>
      </c>
      <c r="X25" s="1" t="str">
        <f t="shared" si="128"/>
        <v/>
      </c>
      <c r="Y25" s="1" t="str">
        <f t="shared" si="128"/>
        <v/>
      </c>
      <c r="Z25" s="1" t="str">
        <f t="shared" si="128"/>
        <v/>
      </c>
      <c r="AA25" s="1" t="str">
        <f t="shared" ref="AA25:AC25" si="129">IMAGE("https://bitbusters.club/images/9/9d/Water.png")</f>
        <v/>
      </c>
      <c r="AB25" s="1" t="str">
        <f t="shared" si="129"/>
        <v/>
      </c>
      <c r="AC25" s="1" t="str">
        <f t="shared" si="129"/>
        <v/>
      </c>
      <c r="AD25" s="1" t="str">
        <f t="shared" ref="AD25:AD29" si="134">IMAGE("https://bitbusters.club/images/9/96/Wall.png")</f>
        <v/>
      </c>
      <c r="AE25" s="1" t="str">
        <f t="shared" ref="AE25:AF25" si="130">IMAGE("https://bitbusters.club/images/8/8f/Floor.png")</f>
        <v/>
      </c>
      <c r="AF25" s="1" t="str">
        <f t="shared" si="130"/>
        <v/>
      </c>
      <c r="AG25" s="8" t="s">
        <v>33</v>
      </c>
      <c r="AH25" s="8">
        <v>37.0</v>
      </c>
      <c r="AI25" s="16" t="str">
        <f>IMAGE("https://bitbusters.club/images/1/11/Toggle_Door_Closed.png")</f>
        <v/>
      </c>
    </row>
    <row r="26">
      <c r="A26" s="1" t="str">
        <f t="shared" ref="A26:B26" si="131">IMAGE("https://bitbusters.club/images/8/8f/Floor.png")</f>
        <v/>
      </c>
      <c r="B26" s="1" t="str">
        <f t="shared" si="131"/>
        <v/>
      </c>
      <c r="C26" s="1" t="str">
        <f t="shared" si="17"/>
        <v/>
      </c>
      <c r="D26" s="12" t="str">
        <f t="shared" ref="D26:D27" si="137">IMAGE("https://bitbusters.club/images/7/77/Ice.png")</f>
        <v/>
      </c>
      <c r="E26" s="1" t="str">
        <f>IMAGE("https://bitbusters.club/images/7/73/Fire_Boots.png")</f>
        <v/>
      </c>
      <c r="F26" s="12" t="str">
        <f>IMAGE("https://bitbusters.club/images/7/77/Ice.png")</f>
        <v/>
      </c>
      <c r="G26" s="1" t="str">
        <f t="shared" ref="G26:N26" si="132">IMAGE("https://bitbusters.club/images/8/8f/Floor.png")</f>
        <v/>
      </c>
      <c r="H26" s="1" t="str">
        <f t="shared" si="132"/>
        <v/>
      </c>
      <c r="I26" s="1" t="str">
        <f t="shared" si="132"/>
        <v/>
      </c>
      <c r="J26" s="1" t="str">
        <f t="shared" si="132"/>
        <v/>
      </c>
      <c r="K26" s="1" t="str">
        <f t="shared" si="132"/>
        <v/>
      </c>
      <c r="L26" s="1" t="str">
        <f t="shared" si="132"/>
        <v/>
      </c>
      <c r="M26" s="1" t="str">
        <f t="shared" si="132"/>
        <v/>
      </c>
      <c r="N26" s="1" t="str">
        <f t="shared" si="132"/>
        <v/>
      </c>
      <c r="O26" s="1" t="str">
        <f t="shared" ref="O26:O27" si="140">IMAGE("https://bitbusters.club/images/2/2f/Dirt.png")</f>
        <v/>
      </c>
      <c r="P26" s="12" t="str">
        <f>IMAGE("https://bitbusters.club/images/a/a7/Chip_S.png")</f>
        <v/>
      </c>
      <c r="Q26" s="1" t="str">
        <f>IMAGE("https://bitbusters.club/images/2/2f/Dirt.png")</f>
        <v/>
      </c>
      <c r="R26" s="1" t="str">
        <f t="shared" ref="R26:R27" si="142">IMAGE("https://bitbusters.club/images/8/8f/Floor.png")</f>
        <v/>
      </c>
      <c r="S26" s="1" t="str">
        <f>IMAGE("https://bitbusters.club/images/5/5d/Green_Button.png")</f>
        <v/>
      </c>
      <c r="T26" s="1" t="str">
        <f t="shared" si="127"/>
        <v/>
      </c>
      <c r="U26" s="1" t="str">
        <f>IMAGE("https://bitbusters.club/images/6/6f/Chip.png")</f>
        <v/>
      </c>
      <c r="V26" s="12" t="str">
        <f>IMAGE("https://bitbusters.club/images/d/d9/Red_Button.png")</f>
        <v/>
      </c>
      <c r="W26" s="1" t="str">
        <f t="shared" ref="W26:Z26" si="133">IMAGE("https://bitbusters.club/images/8/8f/Floor.png")</f>
        <v/>
      </c>
      <c r="X26" s="1" t="str">
        <f t="shared" si="133"/>
        <v/>
      </c>
      <c r="Y26" s="1" t="str">
        <f t="shared" si="133"/>
        <v/>
      </c>
      <c r="Z26" s="1" t="str">
        <f t="shared" si="133"/>
        <v/>
      </c>
      <c r="AA26" s="1" t="str">
        <f t="shared" ref="AA26:AA27" si="144">IMAGE("https://bitbusters.club/images/9/9d/Water.png")</f>
        <v/>
      </c>
      <c r="AB26" s="1" t="str">
        <f>IMAGE("https://bitbusters.club/images/6/6f/Chip.png")</f>
        <v/>
      </c>
      <c r="AC26" s="1" t="str">
        <f>IMAGE("https://bitbusters.club/images/9/9d/Water.png")</f>
        <v/>
      </c>
      <c r="AD26" s="1" t="str">
        <f t="shared" si="134"/>
        <v/>
      </c>
      <c r="AE26" s="1" t="str">
        <f t="shared" ref="AE26:AF26" si="135">IMAGE("https://bitbusters.club/images/8/8f/Floor.png")</f>
        <v/>
      </c>
      <c r="AF26" s="1" t="str">
        <f t="shared" si="135"/>
        <v/>
      </c>
      <c r="AG26" s="8" t="s">
        <v>35</v>
      </c>
      <c r="AH26" s="8">
        <v>35.0</v>
      </c>
      <c r="AI26" s="16" t="str">
        <f>IMAGE("https://bitbusters.club/images/5/5d/Green_Button.png")</f>
        <v/>
      </c>
    </row>
    <row r="27">
      <c r="A27" s="1" t="str">
        <f t="shared" ref="A27:B27" si="136">IMAGE("https://bitbusters.club/images/8/8f/Floor.png")</f>
        <v/>
      </c>
      <c r="B27" s="1" t="str">
        <f t="shared" si="136"/>
        <v/>
      </c>
      <c r="C27" s="1" t="str">
        <f t="shared" si="17"/>
        <v/>
      </c>
      <c r="D27" s="12" t="str">
        <f t="shared" si="137"/>
        <v/>
      </c>
      <c r="E27" s="12" t="str">
        <f t="shared" ref="E27:F27" si="138">IMAGE("https://bitbusters.club/images/7/77/Ice.png")</f>
        <v/>
      </c>
      <c r="F27" s="12" t="str">
        <f t="shared" si="138"/>
        <v/>
      </c>
      <c r="G27" s="1" t="str">
        <f t="shared" ref="G27:N27" si="139">IMAGE("https://bitbusters.club/images/8/8f/Floor.png")</f>
        <v/>
      </c>
      <c r="H27" s="1" t="str">
        <f t="shared" si="139"/>
        <v/>
      </c>
      <c r="I27" s="1" t="str">
        <f t="shared" si="139"/>
        <v/>
      </c>
      <c r="J27" s="1" t="str">
        <f t="shared" si="139"/>
        <v/>
      </c>
      <c r="K27" s="1" t="str">
        <f t="shared" si="139"/>
        <v/>
      </c>
      <c r="L27" s="1" t="str">
        <f t="shared" si="139"/>
        <v/>
      </c>
      <c r="M27" s="1" t="str">
        <f t="shared" si="139"/>
        <v/>
      </c>
      <c r="N27" s="1" t="str">
        <f t="shared" si="139"/>
        <v/>
      </c>
      <c r="O27" s="1" t="str">
        <f t="shared" si="140"/>
        <v/>
      </c>
      <c r="P27" s="1" t="str">
        <f t="shared" ref="P27:Q27" si="141">IMAGE("https://bitbusters.club/images/2/2f/Dirt.png")</f>
        <v/>
      </c>
      <c r="Q27" s="1" t="str">
        <f t="shared" si="141"/>
        <v/>
      </c>
      <c r="R27" s="1" t="str">
        <f t="shared" si="142"/>
        <v/>
      </c>
      <c r="S27" s="1" t="str">
        <f>IMAGE("https://bitbusters.club/images/8/8f/Floor.png")</f>
        <v/>
      </c>
      <c r="T27" s="1" t="str">
        <f t="shared" si="127"/>
        <v/>
      </c>
      <c r="U27" s="1" t="str">
        <f t="shared" ref="U27:Z27" si="143">IMAGE("https://bitbusters.club/images/8/8f/Floor.png")</f>
        <v/>
      </c>
      <c r="V27" s="1" t="str">
        <f t="shared" si="143"/>
        <v/>
      </c>
      <c r="W27" s="1" t="str">
        <f t="shared" si="143"/>
        <v/>
      </c>
      <c r="X27" s="1" t="str">
        <f t="shared" si="143"/>
        <v/>
      </c>
      <c r="Y27" s="1" t="str">
        <f t="shared" si="143"/>
        <v/>
      </c>
      <c r="Z27" s="1" t="str">
        <f t="shared" si="143"/>
        <v/>
      </c>
      <c r="AA27" s="1" t="str">
        <f t="shared" si="144"/>
        <v/>
      </c>
      <c r="AB27" s="1" t="str">
        <f t="shared" ref="AB27:AC27" si="145">IMAGE("https://bitbusters.club/images/9/9d/Water.png")</f>
        <v/>
      </c>
      <c r="AC27" s="1" t="str">
        <f t="shared" si="145"/>
        <v/>
      </c>
      <c r="AD27" s="1" t="str">
        <f t="shared" si="134"/>
        <v/>
      </c>
      <c r="AE27" s="1" t="str">
        <f t="shared" ref="AE27:AF27" si="146">IMAGE("https://bitbusters.club/images/8/8f/Floor.png")</f>
        <v/>
      </c>
      <c r="AF27" s="1" t="str">
        <f t="shared" si="146"/>
        <v/>
      </c>
      <c r="AG27" s="8" t="s">
        <v>38</v>
      </c>
      <c r="AH27" s="25">
        <v>12.0</v>
      </c>
      <c r="AI27" s="18" t="str">
        <f>IMAGE("https://bitbusters.club/images/7/77/Ice.png")</f>
        <v/>
      </c>
    </row>
    <row r="28">
      <c r="A28" s="1" t="str">
        <f t="shared" ref="A28:B28" si="147">IMAGE("https://bitbusters.club/images/8/8f/Floor.png")</f>
        <v/>
      </c>
      <c r="B28" s="1" t="str">
        <f t="shared" si="147"/>
        <v/>
      </c>
      <c r="C28" s="1" t="str">
        <f t="shared" si="17"/>
        <v/>
      </c>
      <c r="D28" s="1" t="str">
        <f t="shared" ref="D28:S28" si="148">IMAGE("https://bitbusters.club/images/8/8f/Floor.png")</f>
        <v/>
      </c>
      <c r="E28" s="1" t="str">
        <f t="shared" si="148"/>
        <v/>
      </c>
      <c r="F28" s="1" t="str">
        <f t="shared" si="148"/>
        <v/>
      </c>
      <c r="G28" s="1" t="str">
        <f t="shared" si="148"/>
        <v/>
      </c>
      <c r="H28" s="1" t="str">
        <f t="shared" si="148"/>
        <v/>
      </c>
      <c r="I28" s="1" t="str">
        <f t="shared" si="148"/>
        <v/>
      </c>
      <c r="J28" s="1" t="str">
        <f t="shared" si="148"/>
        <v/>
      </c>
      <c r="K28" s="1" t="str">
        <f t="shared" si="148"/>
        <v/>
      </c>
      <c r="L28" s="1" t="str">
        <f t="shared" si="148"/>
        <v/>
      </c>
      <c r="M28" s="1" t="str">
        <f t="shared" si="148"/>
        <v/>
      </c>
      <c r="N28" s="1" t="str">
        <f t="shared" si="148"/>
        <v/>
      </c>
      <c r="O28" s="1" t="str">
        <f t="shared" si="148"/>
        <v/>
      </c>
      <c r="P28" s="1" t="str">
        <f t="shared" si="148"/>
        <v/>
      </c>
      <c r="Q28" s="1" t="str">
        <f t="shared" si="148"/>
        <v/>
      </c>
      <c r="R28" s="1" t="str">
        <f t="shared" si="148"/>
        <v/>
      </c>
      <c r="S28" s="1" t="str">
        <f t="shared" si="148"/>
        <v/>
      </c>
      <c r="T28" s="1" t="str">
        <f t="shared" si="127"/>
        <v/>
      </c>
      <c r="U28" s="1" t="str">
        <f t="shared" ref="U28:AC28" si="149">IMAGE("https://bitbusters.club/images/8/8f/Floor.png")</f>
        <v/>
      </c>
      <c r="V28" s="1" t="str">
        <f t="shared" si="149"/>
        <v/>
      </c>
      <c r="W28" s="1" t="str">
        <f t="shared" si="149"/>
        <v/>
      </c>
      <c r="X28" s="1" t="str">
        <f t="shared" si="149"/>
        <v/>
      </c>
      <c r="Y28" s="1" t="str">
        <f t="shared" si="149"/>
        <v/>
      </c>
      <c r="Z28" s="1" t="str">
        <f t="shared" si="149"/>
        <v/>
      </c>
      <c r="AA28" s="1" t="str">
        <f t="shared" si="149"/>
        <v/>
      </c>
      <c r="AB28" s="1" t="str">
        <f t="shared" si="149"/>
        <v/>
      </c>
      <c r="AC28" s="1" t="str">
        <f t="shared" si="149"/>
        <v/>
      </c>
      <c r="AD28" s="1" t="str">
        <f t="shared" si="134"/>
        <v/>
      </c>
      <c r="AE28" s="1" t="str">
        <f t="shared" ref="AE28:AF28" si="150">IMAGE("https://bitbusters.club/images/8/8f/Floor.png")</f>
        <v/>
      </c>
      <c r="AF28" s="1" t="str">
        <f t="shared" si="150"/>
        <v/>
      </c>
      <c r="AG28" s="8" t="s">
        <v>39</v>
      </c>
      <c r="AH28" s="26">
        <v>106.0</v>
      </c>
      <c r="AI28" s="18" t="str">
        <f>IMAGE("https://bitbusters.club/images/0/0a/Ice_Skates.png")</f>
        <v/>
      </c>
    </row>
    <row r="29">
      <c r="A29" s="1" t="str">
        <f t="shared" ref="A29:B29" si="151">IMAGE("https://bitbusters.club/images/8/8f/Floor.png")</f>
        <v/>
      </c>
      <c r="B29" s="1" t="str">
        <f t="shared" si="151"/>
        <v/>
      </c>
      <c r="C29" s="1" t="str">
        <f t="shared" si="17"/>
        <v/>
      </c>
      <c r="D29" s="1" t="str">
        <f t="shared" ref="D29:S29" si="152">IMAGE("https://bitbusters.club/images/8/8f/Floor.png")</f>
        <v/>
      </c>
      <c r="E29" s="1" t="str">
        <f t="shared" si="152"/>
        <v/>
      </c>
      <c r="F29" s="1" t="str">
        <f t="shared" si="152"/>
        <v/>
      </c>
      <c r="G29" s="1" t="str">
        <f t="shared" si="152"/>
        <v/>
      </c>
      <c r="H29" s="1" t="str">
        <f t="shared" si="152"/>
        <v/>
      </c>
      <c r="I29" s="1" t="str">
        <f t="shared" si="152"/>
        <v/>
      </c>
      <c r="J29" s="1" t="str">
        <f t="shared" si="152"/>
        <v/>
      </c>
      <c r="K29" s="1" t="str">
        <f t="shared" si="152"/>
        <v/>
      </c>
      <c r="L29" s="1" t="str">
        <f t="shared" si="152"/>
        <v/>
      </c>
      <c r="M29" s="1" t="str">
        <f t="shared" si="152"/>
        <v/>
      </c>
      <c r="N29" s="1" t="str">
        <f t="shared" si="152"/>
        <v/>
      </c>
      <c r="O29" s="1" t="str">
        <f t="shared" si="152"/>
        <v/>
      </c>
      <c r="P29" s="1" t="str">
        <f t="shared" si="152"/>
        <v/>
      </c>
      <c r="Q29" s="1" t="str">
        <f t="shared" si="152"/>
        <v/>
      </c>
      <c r="R29" s="1" t="str">
        <f t="shared" si="152"/>
        <v/>
      </c>
      <c r="S29" s="1" t="str">
        <f t="shared" si="152"/>
        <v/>
      </c>
      <c r="T29" s="1" t="str">
        <f t="shared" si="127"/>
        <v/>
      </c>
      <c r="U29" s="1" t="str">
        <f t="shared" ref="U29:AC29" si="153">IMAGE("https://bitbusters.club/images/8/8f/Floor.png")</f>
        <v/>
      </c>
      <c r="V29" s="1" t="str">
        <f t="shared" si="153"/>
        <v/>
      </c>
      <c r="W29" s="1" t="str">
        <f t="shared" si="153"/>
        <v/>
      </c>
      <c r="X29" s="1" t="str">
        <f t="shared" si="153"/>
        <v/>
      </c>
      <c r="Y29" s="1" t="str">
        <f t="shared" si="153"/>
        <v/>
      </c>
      <c r="Z29" s="1" t="str">
        <f t="shared" si="153"/>
        <v/>
      </c>
      <c r="AA29" s="1" t="str">
        <f t="shared" si="153"/>
        <v/>
      </c>
      <c r="AB29" s="1" t="str">
        <f t="shared" si="153"/>
        <v/>
      </c>
      <c r="AC29" s="1" t="str">
        <f t="shared" si="153"/>
        <v/>
      </c>
      <c r="AD29" s="1" t="str">
        <f t="shared" si="134"/>
        <v/>
      </c>
      <c r="AE29" s="1" t="str">
        <f t="shared" ref="AE29:AF29" si="154">IMAGE("https://bitbusters.club/images/8/8f/Floor.png")</f>
        <v/>
      </c>
      <c r="AF29" s="1" t="str">
        <f t="shared" si="154"/>
        <v/>
      </c>
      <c r="AG29" s="8" t="s">
        <v>40</v>
      </c>
      <c r="AH29" s="21">
        <v>36.0</v>
      </c>
      <c r="AI29" s="18" t="str">
        <f>IMAGE("https://bitbusters.club/images/d/d9/Red_Button.png")</f>
        <v/>
      </c>
    </row>
    <row r="30">
      <c r="A30" s="1" t="str">
        <f t="shared" ref="A30:B30" si="155">IMAGE("https://bitbusters.club/images/8/8f/Floor.png")</f>
        <v/>
      </c>
      <c r="B30" s="1" t="str">
        <f t="shared" si="155"/>
        <v/>
      </c>
      <c r="C30" s="1" t="str">
        <f t="shared" si="17"/>
        <v/>
      </c>
      <c r="D30" s="1" t="str">
        <f t="shared" ref="D30:AD30" si="156">IMAGE("https://bitbusters.club/images/9/96/Wall.png")</f>
        <v/>
      </c>
      <c r="E30" s="1" t="str">
        <f t="shared" si="156"/>
        <v/>
      </c>
      <c r="F30" s="1" t="str">
        <f t="shared" si="156"/>
        <v/>
      </c>
      <c r="G30" s="1" t="str">
        <f t="shared" si="156"/>
        <v/>
      </c>
      <c r="H30" s="1" t="str">
        <f t="shared" si="156"/>
        <v/>
      </c>
      <c r="I30" s="1" t="str">
        <f t="shared" si="156"/>
        <v/>
      </c>
      <c r="J30" s="1" t="str">
        <f t="shared" si="156"/>
        <v/>
      </c>
      <c r="K30" s="1" t="str">
        <f t="shared" si="156"/>
        <v/>
      </c>
      <c r="L30" s="1" t="str">
        <f t="shared" si="156"/>
        <v/>
      </c>
      <c r="M30" s="1" t="str">
        <f t="shared" si="156"/>
        <v/>
      </c>
      <c r="N30" s="1" t="str">
        <f t="shared" si="156"/>
        <v/>
      </c>
      <c r="O30" s="1" t="str">
        <f t="shared" si="156"/>
        <v/>
      </c>
      <c r="P30" s="1" t="str">
        <f t="shared" si="156"/>
        <v/>
      </c>
      <c r="Q30" s="1" t="str">
        <f t="shared" si="156"/>
        <v/>
      </c>
      <c r="R30" s="1" t="str">
        <f t="shared" si="156"/>
        <v/>
      </c>
      <c r="S30" s="1" t="str">
        <f t="shared" si="156"/>
        <v/>
      </c>
      <c r="T30" s="1" t="str">
        <f t="shared" si="156"/>
        <v/>
      </c>
      <c r="U30" s="1" t="str">
        <f t="shared" si="156"/>
        <v/>
      </c>
      <c r="V30" s="1" t="str">
        <f t="shared" si="156"/>
        <v/>
      </c>
      <c r="W30" s="1" t="str">
        <f t="shared" si="156"/>
        <v/>
      </c>
      <c r="X30" s="1" t="str">
        <f t="shared" si="156"/>
        <v/>
      </c>
      <c r="Y30" s="1" t="str">
        <f t="shared" si="156"/>
        <v/>
      </c>
      <c r="Z30" s="1" t="str">
        <f t="shared" si="156"/>
        <v/>
      </c>
      <c r="AA30" s="1" t="str">
        <f t="shared" si="156"/>
        <v/>
      </c>
      <c r="AB30" s="1" t="str">
        <f t="shared" si="156"/>
        <v/>
      </c>
      <c r="AC30" s="1" t="str">
        <f t="shared" si="156"/>
        <v/>
      </c>
      <c r="AD30" s="1" t="str">
        <f t="shared" si="156"/>
        <v/>
      </c>
      <c r="AE30" s="1" t="str">
        <f t="shared" ref="AE30:AF30" si="157">IMAGE("https://bitbusters.club/images/8/8f/Floor.png")</f>
        <v/>
      </c>
      <c r="AF30" s="1" t="str">
        <f t="shared" si="157"/>
        <v/>
      </c>
      <c r="AG30" s="8" t="s">
        <v>41</v>
      </c>
      <c r="AH30" s="17">
        <v>49.0</v>
      </c>
      <c r="AI30" s="18" t="str">
        <f>IMAGE("https://bitbusters.club/images/f/f1/Clone_Machine.png")</f>
        <v/>
      </c>
    </row>
    <row r="31">
      <c r="A31" s="1" t="str">
        <f t="shared" ref="A31:AF31" si="158">IMAGE("https://bitbusters.club/images/8/8f/Floor.png")</f>
        <v/>
      </c>
      <c r="B31" s="1" t="str">
        <f t="shared" si="158"/>
        <v/>
      </c>
      <c r="C31" s="1" t="str">
        <f t="shared" si="158"/>
        <v/>
      </c>
      <c r="D31" s="1" t="str">
        <f t="shared" si="158"/>
        <v/>
      </c>
      <c r="E31" s="1" t="str">
        <f t="shared" si="158"/>
        <v/>
      </c>
      <c r="F31" s="1" t="str">
        <f t="shared" si="158"/>
        <v/>
      </c>
      <c r="G31" s="1" t="str">
        <f t="shared" si="158"/>
        <v/>
      </c>
      <c r="H31" s="1" t="str">
        <f t="shared" si="158"/>
        <v/>
      </c>
      <c r="I31" s="1" t="str">
        <f t="shared" si="158"/>
        <v/>
      </c>
      <c r="J31" s="1" t="str">
        <f t="shared" si="158"/>
        <v/>
      </c>
      <c r="K31" s="1" t="str">
        <f t="shared" si="158"/>
        <v/>
      </c>
      <c r="L31" s="1" t="str">
        <f t="shared" si="158"/>
        <v/>
      </c>
      <c r="M31" s="1" t="str">
        <f t="shared" si="158"/>
        <v/>
      </c>
      <c r="N31" s="1" t="str">
        <f t="shared" si="158"/>
        <v/>
      </c>
      <c r="O31" s="1" t="str">
        <f t="shared" si="158"/>
        <v/>
      </c>
      <c r="P31" s="1" t="str">
        <f t="shared" si="158"/>
        <v/>
      </c>
      <c r="Q31" s="1" t="str">
        <f t="shared" si="158"/>
        <v/>
      </c>
      <c r="R31" s="1" t="str">
        <f t="shared" si="158"/>
        <v/>
      </c>
      <c r="S31" s="1" t="str">
        <f t="shared" si="158"/>
        <v/>
      </c>
      <c r="T31" s="1" t="str">
        <f t="shared" si="158"/>
        <v/>
      </c>
      <c r="U31" s="1" t="str">
        <f t="shared" si="158"/>
        <v/>
      </c>
      <c r="V31" s="1" t="str">
        <f t="shared" si="158"/>
        <v/>
      </c>
      <c r="W31" s="1" t="str">
        <f t="shared" si="158"/>
        <v/>
      </c>
      <c r="X31" s="1" t="str">
        <f t="shared" si="158"/>
        <v/>
      </c>
      <c r="Y31" s="1" t="str">
        <f t="shared" si="158"/>
        <v/>
      </c>
      <c r="Z31" s="1" t="str">
        <f t="shared" si="158"/>
        <v/>
      </c>
      <c r="AA31" s="1" t="str">
        <f t="shared" si="158"/>
        <v/>
      </c>
      <c r="AB31" s="1" t="str">
        <f t="shared" si="158"/>
        <v/>
      </c>
      <c r="AC31" s="1" t="str">
        <f t="shared" si="158"/>
        <v/>
      </c>
      <c r="AD31" s="1" t="str">
        <f t="shared" si="158"/>
        <v/>
      </c>
      <c r="AE31" s="1" t="str">
        <f t="shared" si="158"/>
        <v/>
      </c>
      <c r="AF31" s="1" t="str">
        <f t="shared" si="158"/>
        <v/>
      </c>
      <c r="AG31" s="1"/>
    </row>
    <row r="32">
      <c r="A32" s="1" t="str">
        <f t="shared" ref="A32:AF32" si="159">IMAGE("https://bitbusters.club/images/8/8f/Floor.png")</f>
        <v/>
      </c>
      <c r="B32" s="1" t="str">
        <f t="shared" si="159"/>
        <v/>
      </c>
      <c r="C32" s="1" t="str">
        <f t="shared" si="159"/>
        <v/>
      </c>
      <c r="D32" s="1" t="str">
        <f t="shared" si="159"/>
        <v/>
      </c>
      <c r="E32" s="1" t="str">
        <f t="shared" si="159"/>
        <v/>
      </c>
      <c r="F32" s="1" t="str">
        <f t="shared" si="159"/>
        <v/>
      </c>
      <c r="G32" s="1" t="str">
        <f t="shared" si="159"/>
        <v/>
      </c>
      <c r="H32" s="1" t="str">
        <f t="shared" si="159"/>
        <v/>
      </c>
      <c r="I32" s="1" t="str">
        <f t="shared" si="159"/>
        <v/>
      </c>
      <c r="J32" s="1" t="str">
        <f t="shared" si="159"/>
        <v/>
      </c>
      <c r="K32" s="1" t="str">
        <f t="shared" si="159"/>
        <v/>
      </c>
      <c r="L32" s="1" t="str">
        <f t="shared" si="159"/>
        <v/>
      </c>
      <c r="M32" s="1" t="str">
        <f t="shared" si="159"/>
        <v/>
      </c>
      <c r="N32" s="1" t="str">
        <f t="shared" si="159"/>
        <v/>
      </c>
      <c r="O32" s="1" t="str">
        <f t="shared" si="159"/>
        <v/>
      </c>
      <c r="P32" s="1" t="str">
        <f t="shared" si="159"/>
        <v/>
      </c>
      <c r="Q32" s="1" t="str">
        <f t="shared" si="159"/>
        <v/>
      </c>
      <c r="R32" s="1" t="str">
        <f t="shared" si="159"/>
        <v/>
      </c>
      <c r="S32" s="1" t="str">
        <f t="shared" si="159"/>
        <v/>
      </c>
      <c r="T32" s="1" t="str">
        <f t="shared" si="159"/>
        <v/>
      </c>
      <c r="U32" s="1" t="str">
        <f t="shared" si="159"/>
        <v/>
      </c>
      <c r="V32" s="1" t="str">
        <f t="shared" si="159"/>
        <v/>
      </c>
      <c r="W32" s="1" t="str">
        <f t="shared" si="159"/>
        <v/>
      </c>
      <c r="X32" s="1" t="str">
        <f t="shared" si="159"/>
        <v/>
      </c>
      <c r="Y32" s="1" t="str">
        <f t="shared" si="159"/>
        <v/>
      </c>
      <c r="Z32" s="1" t="str">
        <f t="shared" si="159"/>
        <v/>
      </c>
      <c r="AA32" s="1" t="str">
        <f t="shared" si="159"/>
        <v/>
      </c>
      <c r="AB32" s="1" t="str">
        <f t="shared" si="159"/>
        <v/>
      </c>
      <c r="AC32" s="1" t="str">
        <f t="shared" si="159"/>
        <v/>
      </c>
      <c r="AD32" s="1" t="str">
        <f t="shared" si="159"/>
        <v/>
      </c>
      <c r="AE32" s="1" t="str">
        <f t="shared" si="159"/>
        <v/>
      </c>
      <c r="AF32" s="1" t="str">
        <f t="shared" si="159"/>
        <v/>
      </c>
      <c r="AG32" s="1"/>
    </row>
    <row r="33">
      <c r="AC33" s="20"/>
      <c r="AD33" s="20"/>
      <c r="AE33" s="20"/>
      <c r="AF33" s="20"/>
      <c r="AG33" s="24"/>
      <c r="AH33" s="20"/>
      <c r="AI33" s="20"/>
      <c r="AJ33" s="20"/>
      <c r="AK33" s="20"/>
    </row>
    <row r="34">
      <c r="AC34" s="20"/>
      <c r="AD34" s="20"/>
      <c r="AE34" s="20"/>
      <c r="AF34" s="20"/>
      <c r="AG34" s="24"/>
      <c r="AH34" s="20"/>
      <c r="AI34" s="20"/>
      <c r="AJ34" s="20"/>
      <c r="AK34" s="20"/>
    </row>
    <row r="35">
      <c r="AC35" s="20"/>
      <c r="AD35" s="20"/>
      <c r="AE35" s="20"/>
      <c r="AF35" s="20"/>
      <c r="AG35" s="24"/>
      <c r="AH35" s="20"/>
      <c r="AI35" s="20"/>
      <c r="AJ35" s="20"/>
      <c r="AK35" s="20"/>
    </row>
    <row r="36">
      <c r="AC36" s="20"/>
      <c r="AD36" s="20"/>
      <c r="AE36" s="20"/>
      <c r="AF36" s="20"/>
      <c r="AG36" s="24"/>
      <c r="AH36" s="20"/>
      <c r="AI36" s="20"/>
      <c r="AJ36" s="20"/>
      <c r="AK36" s="20"/>
    </row>
    <row r="37">
      <c r="AC37" s="20"/>
      <c r="AD37" s="20"/>
      <c r="AE37" s="20"/>
      <c r="AF37" s="20"/>
      <c r="AG37" s="24"/>
      <c r="AH37" s="20"/>
      <c r="AI37" s="20"/>
      <c r="AJ37" s="20"/>
      <c r="AK37" s="20"/>
    </row>
    <row r="38">
      <c r="AC38" s="20"/>
      <c r="AD38" s="20"/>
      <c r="AE38" s="20"/>
      <c r="AF38" s="20"/>
      <c r="AG38" s="24"/>
      <c r="AH38" s="20"/>
      <c r="AI38" s="20"/>
      <c r="AJ38" s="20"/>
      <c r="AK38" s="20"/>
    </row>
    <row r="39">
      <c r="AC39" s="20"/>
      <c r="AD39" s="20"/>
      <c r="AE39" s="20"/>
      <c r="AF39" s="20"/>
      <c r="AG39" s="24"/>
      <c r="AH39" s="20"/>
      <c r="AI39" s="20"/>
      <c r="AJ39" s="20"/>
      <c r="AK39" s="20"/>
    </row>
    <row r="40">
      <c r="AC40" s="20"/>
      <c r="AD40" s="20"/>
      <c r="AE40" s="20"/>
      <c r="AF40" s="20"/>
      <c r="AG40" s="24"/>
      <c r="AH40" s="20"/>
      <c r="AI40" s="20"/>
      <c r="AJ40" s="20"/>
      <c r="AK40" s="20"/>
    </row>
    <row r="41">
      <c r="AC41" s="20"/>
      <c r="AD41" s="20"/>
      <c r="AE41" s="20"/>
      <c r="AF41" s="20"/>
      <c r="AG41" s="24"/>
      <c r="AH41" s="20"/>
      <c r="AI41" s="20"/>
      <c r="AJ41" s="20"/>
      <c r="AK41" s="20"/>
    </row>
    <row r="42">
      <c r="AC42" s="20"/>
      <c r="AD42" s="20"/>
      <c r="AE42" s="20"/>
      <c r="AF42" s="20"/>
      <c r="AG42" s="24"/>
      <c r="AH42" s="20"/>
      <c r="AI42" s="20"/>
      <c r="AJ42" s="20"/>
      <c r="AK42" s="20"/>
    </row>
    <row r="43">
      <c r="AC43" s="20"/>
      <c r="AD43" s="20"/>
      <c r="AE43" s="20"/>
      <c r="AF43" s="20"/>
      <c r="AG43" s="24"/>
      <c r="AH43" s="20"/>
      <c r="AI43" s="20"/>
      <c r="AJ43" s="20"/>
      <c r="AK43" s="20"/>
    </row>
    <row r="44">
      <c r="AC44" s="20"/>
      <c r="AD44" s="20"/>
      <c r="AE44" s="20"/>
      <c r="AF44" s="20"/>
      <c r="AG44" s="24"/>
      <c r="AH44" s="20"/>
      <c r="AI44" s="20"/>
      <c r="AJ44" s="20"/>
      <c r="AK44" s="20"/>
    </row>
    <row r="45">
      <c r="AC45" s="20"/>
      <c r="AD45" s="20"/>
      <c r="AE45" s="20"/>
      <c r="AF45" s="20"/>
      <c r="AG45" s="24"/>
      <c r="AH45" s="20"/>
      <c r="AI45" s="20"/>
      <c r="AJ45" s="20"/>
      <c r="AK45" s="20"/>
    </row>
    <row r="46">
      <c r="AC46" s="20"/>
      <c r="AD46" s="20"/>
      <c r="AE46" s="20"/>
      <c r="AF46" s="20"/>
      <c r="AG46" s="24"/>
      <c r="AH46" s="20"/>
      <c r="AI46" s="20"/>
      <c r="AJ46" s="20"/>
      <c r="AK46" s="20"/>
    </row>
    <row r="47">
      <c r="AC47" s="20"/>
      <c r="AD47" s="20"/>
      <c r="AE47" s="20"/>
      <c r="AF47" s="20"/>
      <c r="AG47" s="24"/>
      <c r="AH47" s="20"/>
      <c r="AI47" s="20"/>
      <c r="AJ47" s="20"/>
      <c r="AK47" s="20"/>
    </row>
    <row r="48">
      <c r="AC48" s="20"/>
      <c r="AD48" s="20"/>
      <c r="AE48" s="20"/>
      <c r="AF48" s="20"/>
      <c r="AG48" s="24"/>
      <c r="AH48" s="20"/>
      <c r="AI48" s="20"/>
      <c r="AJ48" s="20"/>
      <c r="AK48" s="20"/>
    </row>
    <row r="49">
      <c r="AC49" s="20"/>
      <c r="AD49" s="20"/>
      <c r="AE49" s="20"/>
      <c r="AF49" s="20"/>
      <c r="AG49" s="24"/>
      <c r="AH49" s="20"/>
      <c r="AI49" s="20"/>
      <c r="AJ49" s="20"/>
      <c r="AK49" s="20"/>
    </row>
    <row r="50">
      <c r="AC50" s="20"/>
      <c r="AD50" s="20"/>
      <c r="AE50" s="20"/>
      <c r="AF50" s="20"/>
      <c r="AG50" s="24"/>
      <c r="AH50" s="20"/>
      <c r="AI50" s="20"/>
      <c r="AJ50" s="20"/>
      <c r="AK50" s="20"/>
    </row>
    <row r="51">
      <c r="AC51" s="20"/>
      <c r="AD51" s="20"/>
      <c r="AE51" s="20"/>
      <c r="AF51" s="20"/>
      <c r="AG51" s="24"/>
      <c r="AH51" s="20"/>
      <c r="AI51" s="20"/>
      <c r="AJ51" s="20"/>
      <c r="AK51" s="20"/>
    </row>
    <row r="52">
      <c r="AC52" s="20"/>
      <c r="AD52" s="20"/>
      <c r="AE52" s="20"/>
      <c r="AF52" s="20"/>
      <c r="AG52" s="24"/>
      <c r="AH52" s="20"/>
      <c r="AI52" s="20"/>
      <c r="AJ52" s="20"/>
      <c r="AK52" s="20"/>
    </row>
    <row r="53">
      <c r="AC53" s="20"/>
      <c r="AD53" s="20"/>
      <c r="AE53" s="20"/>
      <c r="AF53" s="20"/>
      <c r="AG53" s="24"/>
      <c r="AH53" s="20"/>
      <c r="AI53" s="20"/>
      <c r="AJ53" s="20"/>
      <c r="AK53" s="20"/>
    </row>
    <row r="54">
      <c r="AC54" s="20"/>
      <c r="AD54" s="20"/>
      <c r="AE54" s="20"/>
      <c r="AF54" s="20"/>
      <c r="AG54" s="24"/>
      <c r="AH54" s="20"/>
      <c r="AI54" s="20"/>
      <c r="AJ54" s="20"/>
      <c r="AK54" s="20"/>
    </row>
    <row r="55">
      <c r="AC55" s="20"/>
      <c r="AD55" s="20"/>
      <c r="AE55" s="20"/>
      <c r="AF55" s="20"/>
      <c r="AG55" s="24"/>
      <c r="AH55" s="20"/>
      <c r="AI55" s="20"/>
      <c r="AJ55" s="20"/>
      <c r="AK55" s="20"/>
    </row>
    <row r="56">
      <c r="AC56" s="20"/>
      <c r="AD56" s="20"/>
      <c r="AE56" s="20"/>
      <c r="AF56" s="20"/>
      <c r="AG56" s="24"/>
      <c r="AH56" s="20"/>
      <c r="AI56" s="20"/>
      <c r="AJ56" s="20"/>
      <c r="AK56" s="20"/>
    </row>
    <row r="57">
      <c r="AC57" s="20"/>
      <c r="AD57" s="20"/>
      <c r="AE57" s="20"/>
      <c r="AF57" s="20"/>
      <c r="AG57" s="24"/>
      <c r="AH57" s="20"/>
      <c r="AI57" s="20"/>
      <c r="AJ57" s="20"/>
      <c r="AK57" s="20"/>
    </row>
    <row r="58">
      <c r="AC58" s="20"/>
      <c r="AD58" s="20"/>
      <c r="AE58" s="20"/>
      <c r="AF58" s="20"/>
      <c r="AG58" s="24"/>
      <c r="AH58" s="20"/>
      <c r="AI58" s="20"/>
      <c r="AJ58" s="20"/>
      <c r="AK58" s="20"/>
    </row>
    <row r="59">
      <c r="AC59" s="20"/>
      <c r="AD59" s="20"/>
      <c r="AE59" s="20"/>
      <c r="AF59" s="20"/>
      <c r="AG59" s="24"/>
      <c r="AH59" s="20"/>
      <c r="AI59" s="20"/>
      <c r="AJ59" s="20"/>
      <c r="AK59" s="20"/>
    </row>
    <row r="60">
      <c r="AC60" s="20"/>
      <c r="AD60" s="20"/>
      <c r="AE60" s="20"/>
      <c r="AF60" s="20"/>
      <c r="AG60" s="24"/>
      <c r="AH60" s="20"/>
      <c r="AI60" s="20"/>
      <c r="AJ60" s="20"/>
      <c r="AK60" s="20"/>
    </row>
    <row r="61">
      <c r="AC61" s="20"/>
      <c r="AD61" s="20"/>
      <c r="AE61" s="20"/>
      <c r="AF61" s="20"/>
      <c r="AG61" s="24"/>
      <c r="AH61" s="20"/>
      <c r="AI61" s="20"/>
      <c r="AJ61" s="20"/>
      <c r="AK61" s="20"/>
    </row>
    <row r="62">
      <c r="AC62" s="20"/>
      <c r="AD62" s="20"/>
      <c r="AE62" s="20"/>
      <c r="AF62" s="20"/>
      <c r="AG62" s="24"/>
      <c r="AH62" s="20"/>
      <c r="AI62" s="20"/>
      <c r="AJ62" s="20"/>
      <c r="AK62" s="20"/>
    </row>
    <row r="63">
      <c r="AC63" s="20"/>
      <c r="AD63" s="20"/>
      <c r="AE63" s="20"/>
      <c r="AF63" s="20"/>
      <c r="AG63" s="24"/>
      <c r="AH63" s="20"/>
      <c r="AI63" s="20"/>
      <c r="AJ63" s="20"/>
      <c r="AK63" s="20"/>
    </row>
    <row r="64">
      <c r="AC64" s="20"/>
      <c r="AD64" s="20"/>
      <c r="AE64" s="20"/>
      <c r="AF64" s="20"/>
      <c r="AG64" s="24"/>
      <c r="AH64" s="20"/>
      <c r="AI64" s="20"/>
      <c r="AJ64" s="20"/>
      <c r="AK64" s="20"/>
    </row>
    <row r="65">
      <c r="AC65" s="20"/>
      <c r="AD65" s="20"/>
      <c r="AE65" s="20"/>
      <c r="AF65" s="20"/>
      <c r="AG65" s="24"/>
      <c r="AH65" s="20"/>
      <c r="AI65" s="20"/>
      <c r="AJ65" s="20"/>
      <c r="AK65" s="20"/>
    </row>
    <row r="66">
      <c r="AC66" s="20"/>
      <c r="AD66" s="20"/>
      <c r="AE66" s="20"/>
      <c r="AF66" s="20"/>
      <c r="AG66" s="24"/>
      <c r="AH66" s="20"/>
      <c r="AI66" s="20"/>
      <c r="AJ66" s="20"/>
      <c r="AK66" s="20"/>
    </row>
    <row r="67">
      <c r="AC67" s="20"/>
      <c r="AD67" s="20"/>
      <c r="AE67" s="20"/>
      <c r="AF67" s="20"/>
      <c r="AG67" s="24"/>
      <c r="AH67" s="20"/>
      <c r="AI67" s="20"/>
      <c r="AJ67" s="20"/>
      <c r="AK67" s="20"/>
    </row>
    <row r="68">
      <c r="AC68" s="20"/>
      <c r="AD68" s="20"/>
      <c r="AE68" s="20"/>
      <c r="AF68" s="20"/>
      <c r="AG68" s="24"/>
      <c r="AH68" s="20"/>
      <c r="AI68" s="20"/>
      <c r="AJ68" s="20"/>
      <c r="AK68" s="20"/>
    </row>
    <row r="69">
      <c r="AC69" s="20"/>
      <c r="AD69" s="20"/>
      <c r="AE69" s="20"/>
      <c r="AF69" s="20"/>
      <c r="AG69" s="24"/>
      <c r="AH69" s="20"/>
      <c r="AI69" s="20"/>
      <c r="AJ69" s="20"/>
      <c r="AK69" s="20"/>
    </row>
    <row r="70">
      <c r="AC70" s="20"/>
      <c r="AD70" s="20"/>
      <c r="AE70" s="20"/>
      <c r="AF70" s="20"/>
      <c r="AG70" s="24"/>
      <c r="AH70" s="20"/>
      <c r="AI70" s="20"/>
      <c r="AJ70" s="20"/>
      <c r="AK70" s="20"/>
    </row>
    <row r="71">
      <c r="AC71" s="20"/>
      <c r="AD71" s="20"/>
      <c r="AE71" s="20"/>
      <c r="AF71" s="20"/>
      <c r="AG71" s="24"/>
      <c r="AH71" s="20"/>
      <c r="AI71" s="20"/>
      <c r="AJ71" s="20"/>
      <c r="AK71" s="20"/>
    </row>
    <row r="72">
      <c r="AC72" s="20"/>
      <c r="AD72" s="20"/>
      <c r="AE72" s="20"/>
      <c r="AF72" s="20"/>
      <c r="AG72" s="24"/>
      <c r="AH72" s="20"/>
      <c r="AI72" s="20"/>
      <c r="AJ72" s="20"/>
      <c r="AK72" s="20"/>
    </row>
    <row r="73">
      <c r="AC73" s="20"/>
      <c r="AD73" s="20"/>
      <c r="AE73" s="20"/>
      <c r="AF73" s="20"/>
      <c r="AG73" s="24"/>
      <c r="AH73" s="20"/>
      <c r="AI73" s="20"/>
      <c r="AJ73" s="20"/>
      <c r="AK73" s="20"/>
    </row>
    <row r="74">
      <c r="AC74" s="20"/>
      <c r="AD74" s="20"/>
      <c r="AE74" s="20"/>
      <c r="AF74" s="20"/>
      <c r="AG74" s="24"/>
      <c r="AH74" s="20"/>
      <c r="AI74" s="20"/>
      <c r="AJ74" s="20"/>
      <c r="AK74" s="20"/>
    </row>
    <row r="75">
      <c r="AC75" s="20"/>
      <c r="AD75" s="20"/>
      <c r="AE75" s="20"/>
      <c r="AF75" s="20"/>
      <c r="AG75" s="24"/>
      <c r="AH75" s="20"/>
      <c r="AI75" s="20"/>
      <c r="AJ75" s="20"/>
      <c r="AK75" s="20"/>
    </row>
    <row r="76">
      <c r="AC76" s="20"/>
      <c r="AD76" s="20"/>
      <c r="AE76" s="20"/>
      <c r="AF76" s="20"/>
      <c r="AG76" s="24"/>
      <c r="AH76" s="20"/>
      <c r="AI76" s="20"/>
      <c r="AJ76" s="20"/>
      <c r="AK76" s="20"/>
    </row>
    <row r="77">
      <c r="AC77" s="20"/>
      <c r="AD77" s="20"/>
      <c r="AE77" s="20"/>
      <c r="AF77" s="20"/>
      <c r="AG77" s="24"/>
      <c r="AH77" s="20"/>
      <c r="AI77" s="20"/>
      <c r="AJ77" s="20"/>
      <c r="AK77" s="20"/>
    </row>
    <row r="78">
      <c r="AC78" s="20"/>
      <c r="AD78" s="20"/>
      <c r="AE78" s="20"/>
      <c r="AF78" s="20"/>
      <c r="AG78" s="24"/>
      <c r="AH78" s="20"/>
      <c r="AI78" s="20"/>
      <c r="AJ78" s="20"/>
      <c r="AK78" s="20"/>
    </row>
    <row r="79">
      <c r="AC79" s="20"/>
      <c r="AD79" s="20"/>
      <c r="AE79" s="20"/>
      <c r="AF79" s="20"/>
      <c r="AG79" s="24"/>
      <c r="AH79" s="20"/>
      <c r="AI79" s="20"/>
      <c r="AJ79" s="20"/>
      <c r="AK79" s="20"/>
    </row>
    <row r="80">
      <c r="AC80" s="20"/>
      <c r="AD80" s="20"/>
      <c r="AE80" s="20"/>
      <c r="AF80" s="20"/>
      <c r="AG80" s="24"/>
      <c r="AH80" s="20"/>
      <c r="AI80" s="20"/>
      <c r="AJ80" s="20"/>
      <c r="AK80" s="20"/>
    </row>
    <row r="81">
      <c r="AC81" s="20"/>
      <c r="AD81" s="20"/>
      <c r="AE81" s="20"/>
      <c r="AF81" s="20"/>
      <c r="AG81" s="24"/>
      <c r="AH81" s="20"/>
      <c r="AI81" s="20"/>
      <c r="AJ81" s="20"/>
      <c r="AK81" s="20"/>
    </row>
    <row r="82">
      <c r="AC82" s="20"/>
      <c r="AD82" s="20"/>
      <c r="AE82" s="20"/>
      <c r="AF82" s="20"/>
      <c r="AG82" s="24"/>
      <c r="AH82" s="20"/>
      <c r="AI82" s="20"/>
      <c r="AJ82" s="20"/>
      <c r="AK82" s="20"/>
    </row>
    <row r="83">
      <c r="AC83" s="20"/>
      <c r="AD83" s="20"/>
      <c r="AE83" s="20"/>
      <c r="AF83" s="20"/>
      <c r="AG83" s="24"/>
      <c r="AH83" s="20"/>
      <c r="AI83" s="20"/>
      <c r="AJ83" s="20"/>
      <c r="AK83" s="20"/>
    </row>
    <row r="84">
      <c r="AC84" s="20"/>
      <c r="AD84" s="20"/>
      <c r="AE84" s="20"/>
      <c r="AF84" s="20"/>
      <c r="AG84" s="24"/>
      <c r="AH84" s="20"/>
      <c r="AI84" s="20"/>
      <c r="AJ84" s="20"/>
      <c r="AK84" s="20"/>
    </row>
    <row r="85">
      <c r="AC85" s="20"/>
      <c r="AD85" s="20"/>
      <c r="AE85" s="20"/>
      <c r="AF85" s="20"/>
      <c r="AG85" s="24"/>
      <c r="AH85" s="20"/>
      <c r="AI85" s="20"/>
      <c r="AJ85" s="20"/>
      <c r="AK85" s="20"/>
    </row>
    <row r="86">
      <c r="AC86" s="20"/>
      <c r="AD86" s="20"/>
      <c r="AE86" s="20"/>
      <c r="AF86" s="20"/>
      <c r="AG86" s="24"/>
      <c r="AH86" s="20"/>
      <c r="AI86" s="20"/>
      <c r="AJ86" s="20"/>
      <c r="AK86" s="20"/>
    </row>
    <row r="87">
      <c r="AC87" s="20"/>
      <c r="AD87" s="20"/>
      <c r="AE87" s="20"/>
      <c r="AF87" s="20"/>
      <c r="AG87" s="24"/>
      <c r="AH87" s="20"/>
      <c r="AI87" s="20"/>
      <c r="AJ87" s="20"/>
      <c r="AK87" s="20"/>
    </row>
    <row r="88">
      <c r="AC88" s="20"/>
      <c r="AD88" s="20"/>
      <c r="AE88" s="20"/>
      <c r="AF88" s="20"/>
      <c r="AG88" s="24"/>
      <c r="AH88" s="20"/>
      <c r="AI88" s="20"/>
      <c r="AJ88" s="20"/>
      <c r="AK88" s="20"/>
    </row>
    <row r="89">
      <c r="AC89" s="20"/>
      <c r="AD89" s="20"/>
      <c r="AE89" s="20"/>
      <c r="AF89" s="20"/>
      <c r="AG89" s="24"/>
      <c r="AH89" s="20"/>
      <c r="AI89" s="20"/>
      <c r="AJ89" s="20"/>
      <c r="AK89" s="20"/>
    </row>
    <row r="90">
      <c r="AC90" s="20"/>
      <c r="AD90" s="20"/>
      <c r="AE90" s="20"/>
      <c r="AF90" s="20"/>
      <c r="AG90" s="24"/>
      <c r="AH90" s="20"/>
      <c r="AI90" s="20"/>
      <c r="AJ90" s="20"/>
      <c r="AK90" s="20"/>
    </row>
    <row r="91">
      <c r="AC91" s="20"/>
      <c r="AD91" s="20"/>
      <c r="AE91" s="20"/>
      <c r="AF91" s="20"/>
      <c r="AG91" s="24"/>
      <c r="AH91" s="20"/>
      <c r="AI91" s="20"/>
      <c r="AJ91" s="20"/>
      <c r="AK91" s="20"/>
    </row>
    <row r="92">
      <c r="AC92" s="20"/>
      <c r="AD92" s="20"/>
      <c r="AE92" s="20"/>
      <c r="AF92" s="20"/>
      <c r="AG92" s="24"/>
      <c r="AH92" s="20"/>
      <c r="AI92" s="20"/>
      <c r="AJ92" s="20"/>
      <c r="AK92" s="20"/>
    </row>
    <row r="93">
      <c r="AC93" s="20"/>
      <c r="AD93" s="20"/>
      <c r="AE93" s="20"/>
      <c r="AF93" s="20"/>
      <c r="AG93" s="24"/>
      <c r="AH93" s="20"/>
      <c r="AI93" s="20"/>
      <c r="AJ93" s="20"/>
      <c r="AK93" s="20"/>
    </row>
    <row r="94">
      <c r="AC94" s="20"/>
      <c r="AD94" s="20"/>
      <c r="AE94" s="20"/>
      <c r="AF94" s="20"/>
      <c r="AG94" s="24"/>
      <c r="AH94" s="20"/>
      <c r="AI94" s="20"/>
      <c r="AJ94" s="20"/>
      <c r="AK94" s="20"/>
    </row>
    <row r="95">
      <c r="AC95" s="20"/>
      <c r="AD95" s="20"/>
      <c r="AE95" s="20"/>
      <c r="AF95" s="20"/>
      <c r="AG95" s="24"/>
      <c r="AH95" s="20"/>
      <c r="AI95" s="20"/>
      <c r="AJ95" s="20"/>
      <c r="AK95" s="20"/>
    </row>
    <row r="96">
      <c r="AC96" s="20"/>
      <c r="AD96" s="20"/>
      <c r="AE96" s="20"/>
      <c r="AF96" s="20"/>
      <c r="AG96" s="24"/>
      <c r="AH96" s="20"/>
      <c r="AI96" s="20"/>
      <c r="AJ96" s="20"/>
      <c r="AK96" s="20"/>
    </row>
    <row r="97">
      <c r="AC97" s="20"/>
      <c r="AD97" s="20"/>
      <c r="AE97" s="20"/>
      <c r="AF97" s="20"/>
      <c r="AG97" s="24"/>
      <c r="AH97" s="20"/>
      <c r="AI97" s="20"/>
      <c r="AJ97" s="20"/>
      <c r="AK97" s="20"/>
    </row>
    <row r="98">
      <c r="AC98" s="20"/>
      <c r="AD98" s="20"/>
      <c r="AE98" s="20"/>
      <c r="AF98" s="20"/>
      <c r="AG98" s="24"/>
      <c r="AH98" s="20"/>
      <c r="AI98" s="20"/>
      <c r="AJ98" s="20"/>
      <c r="AK98" s="20"/>
    </row>
    <row r="99">
      <c r="AC99" s="20"/>
      <c r="AD99" s="20"/>
      <c r="AE99" s="20"/>
      <c r="AF99" s="20"/>
      <c r="AG99" s="24"/>
      <c r="AH99" s="20"/>
      <c r="AI99" s="20"/>
      <c r="AJ99" s="20"/>
      <c r="AK99" s="20"/>
    </row>
    <row r="100">
      <c r="AC100" s="20"/>
      <c r="AD100" s="20"/>
      <c r="AE100" s="20"/>
      <c r="AF100" s="20"/>
      <c r="AG100" s="24"/>
      <c r="AH100" s="20"/>
      <c r="AI100" s="20"/>
      <c r="AJ100" s="20"/>
      <c r="AK100" s="20"/>
    </row>
    <row r="101">
      <c r="AC101" s="20"/>
      <c r="AD101" s="20"/>
      <c r="AE101" s="20"/>
      <c r="AF101" s="20"/>
      <c r="AG101" s="24"/>
      <c r="AH101" s="20"/>
      <c r="AI101" s="20"/>
      <c r="AJ101" s="20"/>
      <c r="AK101" s="20"/>
    </row>
    <row r="102">
      <c r="AC102" s="20"/>
      <c r="AD102" s="20"/>
      <c r="AE102" s="20"/>
      <c r="AF102" s="20"/>
      <c r="AG102" s="24"/>
      <c r="AH102" s="20"/>
      <c r="AI102" s="20"/>
      <c r="AJ102" s="20"/>
      <c r="AK102" s="20"/>
    </row>
    <row r="103">
      <c r="AC103" s="20"/>
      <c r="AD103" s="20"/>
      <c r="AE103" s="20"/>
      <c r="AF103" s="20"/>
      <c r="AG103" s="24"/>
      <c r="AH103" s="20"/>
      <c r="AI103" s="20"/>
      <c r="AJ103" s="20"/>
      <c r="AK103" s="20"/>
    </row>
    <row r="104">
      <c r="AC104" s="20"/>
      <c r="AD104" s="20"/>
      <c r="AE104" s="20"/>
      <c r="AF104" s="20"/>
      <c r="AG104" s="24"/>
      <c r="AH104" s="20"/>
      <c r="AI104" s="20"/>
      <c r="AJ104" s="20"/>
      <c r="AK104" s="20"/>
    </row>
    <row r="105">
      <c r="AC105" s="20"/>
      <c r="AD105" s="20"/>
      <c r="AE105" s="20"/>
      <c r="AF105" s="20"/>
      <c r="AG105" s="24"/>
      <c r="AH105" s="20"/>
      <c r="AI105" s="20"/>
      <c r="AJ105" s="20"/>
      <c r="AK105" s="20"/>
    </row>
    <row r="106">
      <c r="AC106" s="20"/>
      <c r="AD106" s="20"/>
      <c r="AE106" s="20"/>
      <c r="AF106" s="20"/>
      <c r="AG106" s="24"/>
      <c r="AH106" s="20"/>
      <c r="AI106" s="20"/>
      <c r="AJ106" s="20"/>
      <c r="AK106" s="20"/>
    </row>
    <row r="107">
      <c r="AC107" s="20"/>
      <c r="AD107" s="20"/>
      <c r="AE107" s="20"/>
      <c r="AF107" s="20"/>
      <c r="AG107" s="24"/>
      <c r="AH107" s="20"/>
      <c r="AI107" s="20"/>
      <c r="AJ107" s="20"/>
      <c r="AK107" s="20"/>
    </row>
    <row r="108">
      <c r="AC108" s="20"/>
      <c r="AD108" s="20"/>
      <c r="AE108" s="20"/>
      <c r="AF108" s="20"/>
      <c r="AG108" s="24"/>
      <c r="AH108" s="20"/>
      <c r="AI108" s="20"/>
      <c r="AJ108" s="20"/>
      <c r="AK108" s="20"/>
    </row>
    <row r="109">
      <c r="AC109" s="20"/>
      <c r="AD109" s="20"/>
      <c r="AE109" s="20"/>
      <c r="AF109" s="20"/>
      <c r="AG109" s="24"/>
      <c r="AH109" s="20"/>
      <c r="AI109" s="20"/>
      <c r="AJ109" s="20"/>
      <c r="AK109" s="20"/>
    </row>
    <row r="110">
      <c r="AC110" s="20"/>
      <c r="AD110" s="20"/>
      <c r="AE110" s="20"/>
      <c r="AF110" s="20"/>
      <c r="AG110" s="24"/>
      <c r="AH110" s="20"/>
      <c r="AI110" s="20"/>
      <c r="AJ110" s="20"/>
      <c r="AK110" s="20"/>
    </row>
    <row r="111">
      <c r="AC111" s="20"/>
      <c r="AD111" s="20"/>
      <c r="AE111" s="20"/>
      <c r="AF111" s="20"/>
      <c r="AG111" s="24"/>
      <c r="AH111" s="20"/>
      <c r="AI111" s="20"/>
      <c r="AJ111" s="20"/>
      <c r="AK111" s="20"/>
    </row>
    <row r="112">
      <c r="AC112" s="20"/>
      <c r="AD112" s="20"/>
      <c r="AE112" s="20"/>
      <c r="AF112" s="20"/>
      <c r="AG112" s="24"/>
      <c r="AH112" s="20"/>
      <c r="AI112" s="20"/>
      <c r="AJ112" s="20"/>
      <c r="AK112" s="20"/>
    </row>
    <row r="113">
      <c r="AC113" s="20"/>
      <c r="AD113" s="20"/>
      <c r="AE113" s="20"/>
      <c r="AF113" s="20"/>
      <c r="AG113" s="24"/>
      <c r="AH113" s="20"/>
      <c r="AI113" s="20"/>
      <c r="AJ113" s="20"/>
      <c r="AK113" s="20"/>
    </row>
    <row r="114">
      <c r="AC114" s="20"/>
      <c r="AD114" s="20"/>
      <c r="AE114" s="20"/>
      <c r="AF114" s="20"/>
      <c r="AG114" s="24"/>
      <c r="AH114" s="20"/>
      <c r="AI114" s="20"/>
      <c r="AJ114" s="20"/>
      <c r="AK114" s="20"/>
    </row>
    <row r="115">
      <c r="AC115" s="20"/>
      <c r="AD115" s="20"/>
      <c r="AE115" s="20"/>
      <c r="AF115" s="20"/>
      <c r="AG115" s="24"/>
      <c r="AH115" s="20"/>
      <c r="AI115" s="20"/>
      <c r="AJ115" s="20"/>
      <c r="AK115" s="20"/>
    </row>
    <row r="116">
      <c r="AC116" s="20"/>
      <c r="AD116" s="20"/>
      <c r="AE116" s="20"/>
      <c r="AF116" s="20"/>
      <c r="AG116" s="24"/>
      <c r="AH116" s="20"/>
      <c r="AI116" s="20"/>
      <c r="AJ116" s="20"/>
      <c r="AK116" s="20"/>
    </row>
    <row r="117">
      <c r="AC117" s="20"/>
      <c r="AD117" s="20"/>
      <c r="AE117" s="20"/>
      <c r="AF117" s="20"/>
      <c r="AG117" s="24"/>
      <c r="AH117" s="20"/>
      <c r="AI117" s="20"/>
      <c r="AJ117" s="20"/>
      <c r="AK117" s="20"/>
    </row>
    <row r="118">
      <c r="AC118" s="20"/>
      <c r="AD118" s="20"/>
      <c r="AE118" s="20"/>
      <c r="AF118" s="20"/>
      <c r="AG118" s="24"/>
      <c r="AH118" s="20"/>
      <c r="AI118" s="20"/>
      <c r="AJ118" s="20"/>
      <c r="AK118" s="20"/>
    </row>
    <row r="119">
      <c r="AC119" s="20"/>
      <c r="AD119" s="20"/>
      <c r="AE119" s="20"/>
      <c r="AF119" s="20"/>
      <c r="AG119" s="24"/>
      <c r="AH119" s="20"/>
      <c r="AI119" s="20"/>
      <c r="AJ119" s="20"/>
      <c r="AK119" s="20"/>
    </row>
    <row r="120">
      <c r="AC120" s="20"/>
      <c r="AD120" s="20"/>
      <c r="AE120" s="20"/>
      <c r="AF120" s="20"/>
      <c r="AG120" s="24"/>
      <c r="AH120" s="20"/>
      <c r="AI120" s="20"/>
      <c r="AJ120" s="20"/>
      <c r="AK120" s="20"/>
    </row>
    <row r="121">
      <c r="AC121" s="20"/>
      <c r="AD121" s="20"/>
      <c r="AE121" s="20"/>
      <c r="AF121" s="20"/>
      <c r="AG121" s="24"/>
      <c r="AH121" s="20"/>
      <c r="AI121" s="20"/>
      <c r="AJ121" s="20"/>
      <c r="AK121" s="20"/>
    </row>
    <row r="122">
      <c r="AC122" s="20"/>
      <c r="AD122" s="20"/>
      <c r="AE122" s="20"/>
      <c r="AF122" s="20"/>
      <c r="AG122" s="24"/>
      <c r="AH122" s="20"/>
      <c r="AI122" s="20"/>
      <c r="AJ122" s="20"/>
      <c r="AK122" s="20"/>
    </row>
    <row r="123">
      <c r="AC123" s="20"/>
      <c r="AD123" s="20"/>
      <c r="AE123" s="20"/>
      <c r="AF123" s="20"/>
      <c r="AG123" s="24"/>
      <c r="AH123" s="20"/>
      <c r="AI123" s="20"/>
      <c r="AJ123" s="20"/>
      <c r="AK123" s="20"/>
    </row>
    <row r="124">
      <c r="AC124" s="20"/>
      <c r="AD124" s="20"/>
      <c r="AE124" s="20"/>
      <c r="AF124" s="20"/>
      <c r="AG124" s="24"/>
      <c r="AH124" s="20"/>
      <c r="AI124" s="20"/>
      <c r="AJ124" s="20"/>
      <c r="AK124" s="20"/>
    </row>
    <row r="125">
      <c r="AC125" s="20"/>
      <c r="AD125" s="20"/>
      <c r="AE125" s="20"/>
      <c r="AF125" s="20"/>
      <c r="AG125" s="24"/>
      <c r="AH125" s="20"/>
      <c r="AI125" s="20"/>
      <c r="AJ125" s="20"/>
      <c r="AK125" s="20"/>
    </row>
    <row r="126">
      <c r="AC126" s="20"/>
      <c r="AD126" s="20"/>
      <c r="AE126" s="20"/>
      <c r="AF126" s="20"/>
      <c r="AG126" s="24"/>
      <c r="AH126" s="20"/>
      <c r="AI126" s="20"/>
      <c r="AJ126" s="20"/>
      <c r="AK126" s="20"/>
    </row>
    <row r="127">
      <c r="AC127" s="20"/>
      <c r="AD127" s="20"/>
      <c r="AE127" s="20"/>
      <c r="AF127" s="20"/>
      <c r="AG127" s="24"/>
      <c r="AH127" s="20"/>
      <c r="AI127" s="20"/>
      <c r="AJ127" s="20"/>
      <c r="AK127" s="20"/>
    </row>
    <row r="128">
      <c r="AC128" s="20"/>
      <c r="AD128" s="20"/>
      <c r="AE128" s="20"/>
      <c r="AF128" s="20"/>
      <c r="AG128" s="24"/>
      <c r="AH128" s="20"/>
      <c r="AI128" s="20"/>
      <c r="AJ128" s="20"/>
      <c r="AK128" s="20"/>
    </row>
    <row r="129">
      <c r="AC129" s="20"/>
      <c r="AD129" s="20"/>
      <c r="AE129" s="20"/>
      <c r="AF129" s="20"/>
      <c r="AG129" s="24"/>
      <c r="AH129" s="20"/>
      <c r="AI129" s="20"/>
      <c r="AJ129" s="20"/>
      <c r="AK129" s="20"/>
    </row>
    <row r="130">
      <c r="AC130" s="20"/>
      <c r="AD130" s="20"/>
      <c r="AE130" s="20"/>
      <c r="AF130" s="20"/>
      <c r="AG130" s="24"/>
      <c r="AH130" s="20"/>
      <c r="AI130" s="20"/>
      <c r="AJ130" s="20"/>
      <c r="AK130" s="20"/>
    </row>
    <row r="131">
      <c r="AC131" s="20"/>
      <c r="AD131" s="20"/>
      <c r="AE131" s="20"/>
      <c r="AF131" s="20"/>
      <c r="AG131" s="24"/>
      <c r="AH131" s="20"/>
      <c r="AI131" s="20"/>
      <c r="AJ131" s="20"/>
      <c r="AK131" s="20"/>
    </row>
    <row r="132">
      <c r="AC132" s="20"/>
      <c r="AD132" s="20"/>
      <c r="AE132" s="20"/>
      <c r="AF132" s="20"/>
      <c r="AG132" s="24"/>
      <c r="AH132" s="20"/>
      <c r="AI132" s="20"/>
      <c r="AJ132" s="20"/>
      <c r="AK132" s="20"/>
    </row>
    <row r="133">
      <c r="AC133" s="20"/>
      <c r="AD133" s="20"/>
      <c r="AE133" s="20"/>
      <c r="AF133" s="20"/>
      <c r="AG133" s="24"/>
      <c r="AH133" s="20"/>
      <c r="AI133" s="20"/>
      <c r="AJ133" s="20"/>
      <c r="AK133" s="20"/>
    </row>
    <row r="134">
      <c r="AC134" s="20"/>
      <c r="AD134" s="20"/>
      <c r="AE134" s="20"/>
      <c r="AF134" s="20"/>
      <c r="AG134" s="24"/>
      <c r="AH134" s="20"/>
      <c r="AI134" s="20"/>
      <c r="AJ134" s="20"/>
      <c r="AK134" s="20"/>
    </row>
    <row r="135">
      <c r="AC135" s="20"/>
      <c r="AD135" s="20"/>
      <c r="AE135" s="20"/>
      <c r="AF135" s="20"/>
      <c r="AG135" s="24"/>
      <c r="AH135" s="20"/>
      <c r="AI135" s="20"/>
      <c r="AJ135" s="20"/>
      <c r="AK135" s="20"/>
    </row>
    <row r="136">
      <c r="AC136" s="20"/>
      <c r="AD136" s="20"/>
      <c r="AE136" s="20"/>
      <c r="AF136" s="20"/>
      <c r="AG136" s="24"/>
      <c r="AH136" s="20"/>
      <c r="AI136" s="20"/>
      <c r="AJ136" s="20"/>
      <c r="AK136" s="20"/>
    </row>
    <row r="137">
      <c r="AC137" s="20"/>
      <c r="AD137" s="20"/>
      <c r="AE137" s="20"/>
      <c r="AF137" s="20"/>
      <c r="AG137" s="24"/>
      <c r="AH137" s="20"/>
      <c r="AI137" s="20"/>
      <c r="AJ137" s="20"/>
      <c r="AK137" s="20"/>
    </row>
    <row r="138">
      <c r="AC138" s="20"/>
      <c r="AD138" s="20"/>
      <c r="AE138" s="20"/>
      <c r="AF138" s="20"/>
      <c r="AG138" s="24"/>
      <c r="AH138" s="20"/>
      <c r="AI138" s="20"/>
      <c r="AJ138" s="20"/>
      <c r="AK138" s="20"/>
    </row>
    <row r="139">
      <c r="AC139" s="20"/>
      <c r="AD139" s="20"/>
      <c r="AE139" s="20"/>
      <c r="AF139" s="20"/>
      <c r="AG139" s="24"/>
      <c r="AH139" s="20"/>
      <c r="AI139" s="20"/>
      <c r="AJ139" s="20"/>
      <c r="AK139" s="20"/>
    </row>
    <row r="140">
      <c r="AC140" s="20"/>
      <c r="AD140" s="20"/>
      <c r="AE140" s="20"/>
      <c r="AF140" s="20"/>
      <c r="AG140" s="24"/>
      <c r="AH140" s="20"/>
      <c r="AI140" s="20"/>
      <c r="AJ140" s="20"/>
      <c r="AK140" s="20"/>
    </row>
    <row r="141">
      <c r="AC141" s="20"/>
      <c r="AD141" s="20"/>
      <c r="AE141" s="20"/>
      <c r="AF141" s="20"/>
      <c r="AG141" s="24"/>
      <c r="AH141" s="20"/>
      <c r="AI141" s="20"/>
      <c r="AJ141" s="20"/>
      <c r="AK141" s="20"/>
    </row>
    <row r="142">
      <c r="AC142" s="20"/>
      <c r="AD142" s="20"/>
      <c r="AE142" s="20"/>
      <c r="AF142" s="20"/>
      <c r="AG142" s="24"/>
      <c r="AH142" s="20"/>
      <c r="AI142" s="20"/>
      <c r="AJ142" s="20"/>
      <c r="AK142" s="20"/>
    </row>
    <row r="143">
      <c r="AC143" s="20"/>
      <c r="AD143" s="20"/>
      <c r="AE143" s="20"/>
      <c r="AF143" s="20"/>
      <c r="AG143" s="24"/>
      <c r="AH143" s="20"/>
      <c r="AI143" s="20"/>
      <c r="AJ143" s="20"/>
      <c r="AK143" s="20"/>
    </row>
    <row r="144">
      <c r="AC144" s="20"/>
      <c r="AD144" s="20"/>
      <c r="AE144" s="20"/>
      <c r="AF144" s="20"/>
      <c r="AG144" s="24"/>
      <c r="AH144" s="20"/>
      <c r="AI144" s="20"/>
      <c r="AJ144" s="20"/>
      <c r="AK144" s="20"/>
    </row>
    <row r="145">
      <c r="AC145" s="20"/>
      <c r="AD145" s="20"/>
      <c r="AE145" s="20"/>
      <c r="AF145" s="20"/>
      <c r="AG145" s="24"/>
      <c r="AH145" s="20"/>
      <c r="AI145" s="20"/>
      <c r="AJ145" s="20"/>
      <c r="AK145" s="20"/>
    </row>
    <row r="146">
      <c r="AC146" s="20"/>
      <c r="AD146" s="20"/>
      <c r="AE146" s="20"/>
      <c r="AF146" s="20"/>
      <c r="AG146" s="24"/>
      <c r="AH146" s="20"/>
      <c r="AI146" s="20"/>
      <c r="AJ146" s="20"/>
      <c r="AK146" s="20"/>
    </row>
    <row r="147">
      <c r="AC147" s="20"/>
      <c r="AD147" s="20"/>
      <c r="AE147" s="20"/>
      <c r="AF147" s="20"/>
      <c r="AG147" s="24"/>
      <c r="AH147" s="20"/>
      <c r="AI147" s="20"/>
      <c r="AJ147" s="20"/>
      <c r="AK147" s="20"/>
    </row>
    <row r="148">
      <c r="AC148" s="20"/>
      <c r="AD148" s="20"/>
      <c r="AE148" s="20"/>
      <c r="AF148" s="20"/>
      <c r="AG148" s="24"/>
      <c r="AH148" s="20"/>
      <c r="AI148" s="20"/>
      <c r="AJ148" s="20"/>
      <c r="AK148" s="20"/>
    </row>
    <row r="149">
      <c r="AC149" s="20"/>
      <c r="AD149" s="20"/>
      <c r="AE149" s="20"/>
      <c r="AF149" s="20"/>
      <c r="AG149" s="24"/>
      <c r="AH149" s="20"/>
      <c r="AI149" s="20"/>
      <c r="AJ149" s="20"/>
      <c r="AK149" s="20"/>
    </row>
    <row r="150">
      <c r="AC150" s="20"/>
      <c r="AD150" s="20"/>
      <c r="AE150" s="20"/>
      <c r="AF150" s="20"/>
      <c r="AG150" s="24"/>
      <c r="AH150" s="20"/>
      <c r="AI150" s="20"/>
      <c r="AJ150" s="20"/>
      <c r="AK150" s="20"/>
    </row>
    <row r="151">
      <c r="AC151" s="20"/>
      <c r="AD151" s="20"/>
      <c r="AE151" s="20"/>
      <c r="AF151" s="20"/>
      <c r="AG151" s="24"/>
      <c r="AH151" s="20"/>
      <c r="AI151" s="20"/>
      <c r="AJ151" s="20"/>
      <c r="AK151" s="20"/>
    </row>
    <row r="152">
      <c r="AC152" s="20"/>
      <c r="AD152" s="20"/>
      <c r="AE152" s="20"/>
      <c r="AF152" s="20"/>
      <c r="AG152" s="24"/>
      <c r="AH152" s="20"/>
      <c r="AI152" s="20"/>
      <c r="AJ152" s="20"/>
      <c r="AK152" s="20"/>
    </row>
    <row r="153">
      <c r="AC153" s="20"/>
      <c r="AD153" s="20"/>
      <c r="AE153" s="20"/>
      <c r="AF153" s="20"/>
      <c r="AG153" s="24"/>
      <c r="AH153" s="20"/>
      <c r="AI153" s="20"/>
      <c r="AJ153" s="20"/>
      <c r="AK153" s="20"/>
    </row>
    <row r="154">
      <c r="AC154" s="20"/>
      <c r="AD154" s="20"/>
      <c r="AE154" s="20"/>
      <c r="AF154" s="20"/>
      <c r="AG154" s="24"/>
      <c r="AH154" s="20"/>
      <c r="AI154" s="20"/>
      <c r="AJ154" s="20"/>
      <c r="AK154" s="20"/>
    </row>
    <row r="155">
      <c r="AC155" s="20"/>
      <c r="AD155" s="20"/>
      <c r="AE155" s="20"/>
      <c r="AF155" s="20"/>
      <c r="AG155" s="24"/>
      <c r="AH155" s="20"/>
      <c r="AI155" s="20"/>
      <c r="AJ155" s="20"/>
      <c r="AK155" s="20"/>
    </row>
    <row r="156">
      <c r="AC156" s="20"/>
      <c r="AD156" s="20"/>
      <c r="AE156" s="20"/>
      <c r="AF156" s="20"/>
      <c r="AG156" s="24"/>
      <c r="AH156" s="20"/>
      <c r="AI156" s="20"/>
      <c r="AJ156" s="20"/>
      <c r="AK156" s="20"/>
    </row>
    <row r="157">
      <c r="AC157" s="20"/>
      <c r="AD157" s="20"/>
      <c r="AE157" s="20"/>
      <c r="AF157" s="20"/>
      <c r="AG157" s="24"/>
      <c r="AH157" s="20"/>
      <c r="AI157" s="20"/>
      <c r="AJ157" s="20"/>
      <c r="AK157" s="20"/>
    </row>
    <row r="158">
      <c r="AC158" s="20"/>
      <c r="AD158" s="20"/>
      <c r="AE158" s="20"/>
      <c r="AF158" s="20"/>
      <c r="AG158" s="24"/>
      <c r="AH158" s="20"/>
      <c r="AI158" s="20"/>
      <c r="AJ158" s="20"/>
      <c r="AK158" s="20"/>
    </row>
    <row r="159">
      <c r="AC159" s="20"/>
      <c r="AD159" s="20"/>
      <c r="AE159" s="20"/>
      <c r="AF159" s="20"/>
      <c r="AG159" s="24"/>
      <c r="AH159" s="20"/>
      <c r="AI159" s="20"/>
      <c r="AJ159" s="20"/>
      <c r="AK159" s="20"/>
    </row>
    <row r="160">
      <c r="AC160" s="20"/>
      <c r="AD160" s="20"/>
      <c r="AE160" s="20"/>
      <c r="AF160" s="20"/>
      <c r="AG160" s="24"/>
      <c r="AH160" s="20"/>
      <c r="AI160" s="20"/>
      <c r="AJ160" s="20"/>
      <c r="AK160" s="20"/>
    </row>
    <row r="161">
      <c r="AC161" s="20"/>
      <c r="AD161" s="20"/>
      <c r="AE161" s="20"/>
      <c r="AF161" s="20"/>
      <c r="AG161" s="24"/>
      <c r="AH161" s="20"/>
      <c r="AI161" s="20"/>
      <c r="AJ161" s="20"/>
      <c r="AK161" s="20"/>
    </row>
    <row r="162">
      <c r="AC162" s="20"/>
      <c r="AD162" s="20"/>
      <c r="AE162" s="20"/>
      <c r="AF162" s="20"/>
      <c r="AG162" s="24"/>
      <c r="AH162" s="20"/>
      <c r="AI162" s="20"/>
      <c r="AJ162" s="20"/>
      <c r="AK162" s="20"/>
    </row>
    <row r="163">
      <c r="AC163" s="20"/>
      <c r="AD163" s="20"/>
      <c r="AE163" s="20"/>
      <c r="AF163" s="20"/>
      <c r="AG163" s="24"/>
      <c r="AH163" s="20"/>
      <c r="AI163" s="20"/>
      <c r="AJ163" s="20"/>
      <c r="AK163" s="20"/>
    </row>
    <row r="164">
      <c r="AC164" s="20"/>
      <c r="AD164" s="20"/>
      <c r="AE164" s="20"/>
      <c r="AF164" s="20"/>
      <c r="AG164" s="24"/>
      <c r="AH164" s="20"/>
      <c r="AI164" s="20"/>
      <c r="AJ164" s="20"/>
      <c r="AK164" s="20"/>
    </row>
    <row r="165">
      <c r="AC165" s="20"/>
      <c r="AD165" s="20"/>
      <c r="AE165" s="20"/>
      <c r="AF165" s="20"/>
      <c r="AG165" s="24"/>
      <c r="AH165" s="20"/>
      <c r="AI165" s="20"/>
      <c r="AJ165" s="20"/>
      <c r="AK165" s="20"/>
    </row>
    <row r="166">
      <c r="AC166" s="20"/>
      <c r="AD166" s="20"/>
      <c r="AE166" s="20"/>
      <c r="AF166" s="20"/>
      <c r="AG166" s="24"/>
      <c r="AH166" s="20"/>
      <c r="AI166" s="20"/>
      <c r="AJ166" s="20"/>
      <c r="AK166" s="20"/>
    </row>
    <row r="167">
      <c r="AC167" s="20"/>
      <c r="AD167" s="20"/>
      <c r="AE167" s="20"/>
      <c r="AF167" s="20"/>
      <c r="AG167" s="24"/>
      <c r="AH167" s="20"/>
      <c r="AI167" s="20"/>
      <c r="AJ167" s="20"/>
      <c r="AK167" s="20"/>
    </row>
    <row r="168">
      <c r="AC168" s="20"/>
      <c r="AD168" s="20"/>
      <c r="AE168" s="20"/>
      <c r="AF168" s="20"/>
      <c r="AG168" s="24"/>
      <c r="AH168" s="20"/>
      <c r="AI168" s="20"/>
      <c r="AJ168" s="20"/>
      <c r="AK168" s="20"/>
    </row>
    <row r="169">
      <c r="AC169" s="20"/>
      <c r="AD169" s="20"/>
      <c r="AE169" s="20"/>
      <c r="AF169" s="20"/>
      <c r="AG169" s="24"/>
      <c r="AH169" s="20"/>
      <c r="AI169" s="20"/>
      <c r="AJ169" s="20"/>
      <c r="AK169" s="20"/>
    </row>
    <row r="170">
      <c r="AC170" s="20"/>
      <c r="AD170" s="20"/>
      <c r="AE170" s="20"/>
      <c r="AF170" s="20"/>
      <c r="AG170" s="24"/>
      <c r="AH170" s="20"/>
      <c r="AI170" s="20"/>
      <c r="AJ170" s="20"/>
      <c r="AK170" s="20"/>
    </row>
    <row r="171">
      <c r="AC171" s="20"/>
      <c r="AD171" s="20"/>
      <c r="AE171" s="20"/>
      <c r="AF171" s="20"/>
      <c r="AG171" s="24"/>
      <c r="AH171" s="20"/>
      <c r="AI171" s="20"/>
      <c r="AJ171" s="20"/>
      <c r="AK171" s="20"/>
    </row>
    <row r="172">
      <c r="AC172" s="20"/>
      <c r="AD172" s="20"/>
      <c r="AE172" s="20"/>
      <c r="AF172" s="20"/>
      <c r="AG172" s="24"/>
      <c r="AH172" s="20"/>
      <c r="AI172" s="20"/>
      <c r="AJ172" s="20"/>
      <c r="AK172" s="20"/>
    </row>
    <row r="173">
      <c r="AC173" s="20"/>
      <c r="AD173" s="20"/>
      <c r="AE173" s="20"/>
      <c r="AF173" s="20"/>
      <c r="AG173" s="24"/>
      <c r="AH173" s="20"/>
      <c r="AI173" s="20"/>
      <c r="AJ173" s="20"/>
      <c r="AK173" s="20"/>
    </row>
    <row r="174">
      <c r="AC174" s="20"/>
      <c r="AD174" s="20"/>
      <c r="AE174" s="20"/>
      <c r="AF174" s="20"/>
      <c r="AG174" s="24"/>
      <c r="AH174" s="20"/>
      <c r="AI174" s="20"/>
      <c r="AJ174" s="20"/>
      <c r="AK174" s="20"/>
    </row>
    <row r="175">
      <c r="AC175" s="20"/>
      <c r="AD175" s="20"/>
      <c r="AE175" s="20"/>
      <c r="AF175" s="20"/>
      <c r="AG175" s="24"/>
      <c r="AH175" s="20"/>
      <c r="AI175" s="20"/>
      <c r="AJ175" s="20"/>
      <c r="AK175" s="20"/>
    </row>
    <row r="176">
      <c r="AC176" s="20"/>
      <c r="AD176" s="20"/>
      <c r="AE176" s="20"/>
      <c r="AF176" s="20"/>
      <c r="AG176" s="24"/>
      <c r="AH176" s="20"/>
      <c r="AI176" s="20"/>
      <c r="AJ176" s="20"/>
      <c r="AK176" s="20"/>
    </row>
    <row r="177">
      <c r="AC177" s="20"/>
      <c r="AD177" s="20"/>
      <c r="AE177" s="20"/>
      <c r="AF177" s="20"/>
      <c r="AG177" s="24"/>
      <c r="AH177" s="20"/>
      <c r="AI177" s="20"/>
      <c r="AJ177" s="20"/>
      <c r="AK177" s="20"/>
    </row>
    <row r="178">
      <c r="AC178" s="20"/>
      <c r="AD178" s="20"/>
      <c r="AE178" s="20"/>
      <c r="AF178" s="20"/>
      <c r="AG178" s="24"/>
      <c r="AH178" s="20"/>
      <c r="AI178" s="20"/>
      <c r="AJ178" s="20"/>
      <c r="AK178" s="20"/>
    </row>
    <row r="179">
      <c r="AC179" s="20"/>
      <c r="AD179" s="20"/>
      <c r="AE179" s="20"/>
      <c r="AF179" s="20"/>
      <c r="AG179" s="24"/>
      <c r="AH179" s="20"/>
      <c r="AI179" s="20"/>
      <c r="AJ179" s="20"/>
      <c r="AK179" s="20"/>
    </row>
    <row r="180">
      <c r="AC180" s="20"/>
      <c r="AD180" s="20"/>
      <c r="AE180" s="20"/>
      <c r="AF180" s="20"/>
      <c r="AG180" s="24"/>
      <c r="AH180" s="20"/>
      <c r="AI180" s="20"/>
      <c r="AJ180" s="20"/>
      <c r="AK180" s="20"/>
    </row>
    <row r="181">
      <c r="AC181" s="20"/>
      <c r="AD181" s="20"/>
      <c r="AE181" s="20"/>
      <c r="AF181" s="20"/>
      <c r="AG181" s="24"/>
      <c r="AH181" s="20"/>
      <c r="AI181" s="20"/>
      <c r="AJ181" s="20"/>
      <c r="AK181" s="20"/>
    </row>
    <row r="182">
      <c r="AC182" s="20"/>
      <c r="AD182" s="20"/>
      <c r="AE182" s="20"/>
      <c r="AF182" s="20"/>
      <c r="AG182" s="24"/>
      <c r="AH182" s="20"/>
      <c r="AI182" s="20"/>
      <c r="AJ182" s="20"/>
      <c r="AK182" s="20"/>
    </row>
    <row r="183">
      <c r="AC183" s="20"/>
      <c r="AD183" s="20"/>
      <c r="AE183" s="20"/>
      <c r="AF183" s="20"/>
      <c r="AG183" s="24"/>
      <c r="AH183" s="20"/>
      <c r="AI183" s="20"/>
      <c r="AJ183" s="20"/>
      <c r="AK183" s="20"/>
    </row>
    <row r="184">
      <c r="AC184" s="20"/>
      <c r="AD184" s="20"/>
      <c r="AE184" s="20"/>
      <c r="AF184" s="20"/>
      <c r="AG184" s="24"/>
      <c r="AH184" s="20"/>
      <c r="AI184" s="20"/>
      <c r="AJ184" s="20"/>
      <c r="AK184" s="20"/>
    </row>
    <row r="185">
      <c r="AC185" s="20"/>
      <c r="AD185" s="20"/>
      <c r="AE185" s="20"/>
      <c r="AF185" s="20"/>
      <c r="AG185" s="24"/>
      <c r="AH185" s="20"/>
      <c r="AI185" s="20"/>
      <c r="AJ185" s="20"/>
      <c r="AK185" s="20"/>
    </row>
    <row r="186">
      <c r="AC186" s="20"/>
      <c r="AD186" s="20"/>
      <c r="AE186" s="20"/>
      <c r="AF186" s="20"/>
      <c r="AG186" s="24"/>
      <c r="AH186" s="20"/>
      <c r="AI186" s="20"/>
      <c r="AJ186" s="20"/>
      <c r="AK186" s="20"/>
    </row>
    <row r="187">
      <c r="AC187" s="20"/>
      <c r="AD187" s="20"/>
      <c r="AE187" s="20"/>
      <c r="AF187" s="20"/>
      <c r="AG187" s="24"/>
      <c r="AH187" s="20"/>
      <c r="AI187" s="20"/>
      <c r="AJ187" s="20"/>
      <c r="AK187" s="20"/>
    </row>
    <row r="188">
      <c r="AC188" s="20"/>
      <c r="AD188" s="20"/>
      <c r="AE188" s="20"/>
      <c r="AF188" s="20"/>
      <c r="AG188" s="24"/>
      <c r="AH188" s="20"/>
      <c r="AI188" s="20"/>
      <c r="AJ188" s="20"/>
      <c r="AK188" s="20"/>
    </row>
    <row r="189">
      <c r="AC189" s="20"/>
      <c r="AD189" s="20"/>
      <c r="AE189" s="20"/>
      <c r="AF189" s="20"/>
      <c r="AG189" s="24"/>
      <c r="AH189" s="20"/>
      <c r="AI189" s="20"/>
      <c r="AJ189" s="20"/>
      <c r="AK189" s="20"/>
    </row>
    <row r="190">
      <c r="AC190" s="20"/>
      <c r="AD190" s="20"/>
      <c r="AE190" s="20"/>
      <c r="AF190" s="20"/>
      <c r="AG190" s="24"/>
      <c r="AH190" s="20"/>
      <c r="AI190" s="20"/>
      <c r="AJ190" s="20"/>
      <c r="AK190" s="20"/>
    </row>
    <row r="191">
      <c r="AC191" s="20"/>
      <c r="AD191" s="20"/>
      <c r="AE191" s="20"/>
      <c r="AF191" s="20"/>
      <c r="AG191" s="24"/>
      <c r="AH191" s="20"/>
      <c r="AI191" s="20"/>
      <c r="AJ191" s="20"/>
      <c r="AK191" s="20"/>
    </row>
    <row r="192">
      <c r="AC192" s="20"/>
      <c r="AD192" s="20"/>
      <c r="AE192" s="20"/>
      <c r="AF192" s="20"/>
      <c r="AG192" s="24"/>
      <c r="AH192" s="20"/>
      <c r="AI192" s="20"/>
      <c r="AJ192" s="20"/>
      <c r="AK192" s="20"/>
    </row>
    <row r="193">
      <c r="AC193" s="20"/>
      <c r="AD193" s="20"/>
      <c r="AE193" s="20"/>
      <c r="AF193" s="20"/>
      <c r="AG193" s="24"/>
      <c r="AH193" s="20"/>
      <c r="AI193" s="20"/>
      <c r="AJ193" s="20"/>
      <c r="AK193" s="20"/>
    </row>
    <row r="194">
      <c r="AC194" s="20"/>
      <c r="AD194" s="20"/>
      <c r="AE194" s="20"/>
      <c r="AF194" s="20"/>
      <c r="AG194" s="24"/>
      <c r="AH194" s="20"/>
      <c r="AI194" s="20"/>
      <c r="AJ194" s="20"/>
      <c r="AK194" s="20"/>
    </row>
    <row r="195">
      <c r="AC195" s="20"/>
      <c r="AD195" s="20"/>
      <c r="AE195" s="20"/>
      <c r="AF195" s="20"/>
      <c r="AG195" s="24"/>
      <c r="AH195" s="20"/>
      <c r="AI195" s="20"/>
      <c r="AJ195" s="20"/>
      <c r="AK195" s="20"/>
    </row>
    <row r="196">
      <c r="AC196" s="20"/>
      <c r="AD196" s="20"/>
      <c r="AE196" s="20"/>
      <c r="AF196" s="20"/>
      <c r="AG196" s="24"/>
      <c r="AH196" s="20"/>
      <c r="AI196" s="20"/>
      <c r="AJ196" s="20"/>
      <c r="AK196" s="20"/>
    </row>
    <row r="197">
      <c r="AC197" s="20"/>
      <c r="AD197" s="20"/>
      <c r="AE197" s="20"/>
      <c r="AF197" s="20"/>
      <c r="AG197" s="24"/>
      <c r="AH197" s="20"/>
      <c r="AI197" s="20"/>
      <c r="AJ197" s="20"/>
      <c r="AK197" s="20"/>
    </row>
    <row r="198">
      <c r="AC198" s="20"/>
      <c r="AD198" s="20"/>
      <c r="AE198" s="20"/>
      <c r="AF198" s="20"/>
      <c r="AG198" s="24"/>
      <c r="AH198" s="20"/>
      <c r="AI198" s="20"/>
      <c r="AJ198" s="20"/>
      <c r="AK198" s="20"/>
    </row>
    <row r="199">
      <c r="AC199" s="20"/>
      <c r="AD199" s="20"/>
      <c r="AE199" s="20"/>
      <c r="AF199" s="20"/>
      <c r="AG199" s="24"/>
      <c r="AH199" s="20"/>
      <c r="AI199" s="20"/>
      <c r="AJ199" s="20"/>
      <c r="AK199" s="20"/>
    </row>
    <row r="200">
      <c r="AC200" s="20"/>
      <c r="AD200" s="20"/>
      <c r="AE200" s="20"/>
      <c r="AF200" s="20"/>
      <c r="AG200" s="24"/>
      <c r="AH200" s="20"/>
      <c r="AI200" s="20"/>
      <c r="AJ200" s="20"/>
      <c r="AK200" s="20"/>
    </row>
    <row r="201">
      <c r="AC201" s="20"/>
      <c r="AD201" s="20"/>
      <c r="AE201" s="20"/>
      <c r="AF201" s="20"/>
      <c r="AG201" s="24"/>
      <c r="AH201" s="20"/>
      <c r="AI201" s="20"/>
      <c r="AJ201" s="20"/>
      <c r="AK201" s="20"/>
    </row>
    <row r="202">
      <c r="AC202" s="20"/>
      <c r="AD202" s="20"/>
      <c r="AE202" s="20"/>
      <c r="AF202" s="20"/>
      <c r="AG202" s="24"/>
      <c r="AH202" s="20"/>
      <c r="AI202" s="20"/>
      <c r="AJ202" s="20"/>
      <c r="AK202" s="20"/>
    </row>
    <row r="203">
      <c r="AC203" s="20"/>
      <c r="AD203" s="20"/>
      <c r="AE203" s="20"/>
      <c r="AF203" s="20"/>
      <c r="AG203" s="24"/>
      <c r="AH203" s="20"/>
      <c r="AI203" s="20"/>
      <c r="AJ203" s="20"/>
      <c r="AK203" s="20"/>
    </row>
    <row r="204">
      <c r="AC204" s="20"/>
      <c r="AD204" s="20"/>
      <c r="AE204" s="20"/>
      <c r="AF204" s="20"/>
      <c r="AG204" s="24"/>
      <c r="AH204" s="20"/>
      <c r="AI204" s="20"/>
      <c r="AJ204" s="20"/>
      <c r="AK204" s="20"/>
    </row>
    <row r="205">
      <c r="AC205" s="20"/>
      <c r="AD205" s="20"/>
      <c r="AE205" s="20"/>
      <c r="AF205" s="20"/>
      <c r="AG205" s="24"/>
      <c r="AH205" s="20"/>
      <c r="AI205" s="20"/>
      <c r="AJ205" s="20"/>
      <c r="AK205" s="20"/>
    </row>
    <row r="206">
      <c r="AC206" s="20"/>
      <c r="AD206" s="20"/>
      <c r="AE206" s="20"/>
      <c r="AF206" s="20"/>
      <c r="AG206" s="24"/>
      <c r="AH206" s="20"/>
      <c r="AI206" s="20"/>
      <c r="AJ206" s="20"/>
      <c r="AK206" s="20"/>
    </row>
    <row r="207">
      <c r="AC207" s="20"/>
      <c r="AD207" s="20"/>
      <c r="AE207" s="20"/>
      <c r="AF207" s="20"/>
      <c r="AG207" s="24"/>
      <c r="AH207" s="20"/>
      <c r="AI207" s="20"/>
      <c r="AJ207" s="20"/>
      <c r="AK207" s="20"/>
    </row>
    <row r="208">
      <c r="AC208" s="20"/>
      <c r="AD208" s="20"/>
      <c r="AE208" s="20"/>
      <c r="AF208" s="20"/>
      <c r="AG208" s="24"/>
      <c r="AH208" s="20"/>
      <c r="AI208" s="20"/>
      <c r="AJ208" s="20"/>
      <c r="AK208" s="20"/>
    </row>
    <row r="209">
      <c r="AC209" s="20"/>
      <c r="AD209" s="20"/>
      <c r="AE209" s="20"/>
      <c r="AF209" s="20"/>
      <c r="AG209" s="24"/>
      <c r="AH209" s="20"/>
      <c r="AI209" s="20"/>
      <c r="AJ209" s="20"/>
      <c r="AK209" s="20"/>
    </row>
    <row r="210">
      <c r="AC210" s="20"/>
      <c r="AD210" s="20"/>
      <c r="AE210" s="20"/>
      <c r="AF210" s="20"/>
      <c r="AG210" s="24"/>
      <c r="AH210" s="20"/>
      <c r="AI210" s="20"/>
      <c r="AJ210" s="20"/>
      <c r="AK210" s="20"/>
    </row>
    <row r="211">
      <c r="AC211" s="20"/>
      <c r="AD211" s="20"/>
      <c r="AE211" s="20"/>
      <c r="AF211" s="20"/>
      <c r="AG211" s="24"/>
      <c r="AH211" s="20"/>
      <c r="AI211" s="20"/>
      <c r="AJ211" s="20"/>
      <c r="AK211" s="20"/>
    </row>
    <row r="212">
      <c r="AC212" s="20"/>
      <c r="AD212" s="20"/>
      <c r="AE212" s="20"/>
      <c r="AF212" s="20"/>
      <c r="AG212" s="24"/>
      <c r="AH212" s="20"/>
      <c r="AI212" s="20"/>
      <c r="AJ212" s="20"/>
      <c r="AK212" s="20"/>
    </row>
    <row r="213">
      <c r="AC213" s="20"/>
      <c r="AD213" s="20"/>
      <c r="AE213" s="20"/>
      <c r="AF213" s="20"/>
      <c r="AG213" s="24"/>
      <c r="AH213" s="20"/>
      <c r="AI213" s="20"/>
      <c r="AJ213" s="20"/>
      <c r="AK213" s="20"/>
    </row>
    <row r="214">
      <c r="AC214" s="20"/>
      <c r="AD214" s="20"/>
      <c r="AE214" s="20"/>
      <c r="AF214" s="20"/>
      <c r="AG214" s="24"/>
      <c r="AH214" s="20"/>
      <c r="AI214" s="20"/>
      <c r="AJ214" s="20"/>
      <c r="AK214" s="20"/>
    </row>
    <row r="215">
      <c r="AC215" s="20"/>
      <c r="AD215" s="20"/>
      <c r="AE215" s="20"/>
      <c r="AF215" s="20"/>
      <c r="AG215" s="24"/>
      <c r="AH215" s="20"/>
      <c r="AI215" s="20"/>
      <c r="AJ215" s="20"/>
      <c r="AK215" s="20"/>
    </row>
    <row r="216">
      <c r="AC216" s="20"/>
      <c r="AD216" s="20"/>
      <c r="AE216" s="20"/>
      <c r="AF216" s="20"/>
      <c r="AG216" s="24"/>
      <c r="AH216" s="20"/>
      <c r="AI216" s="20"/>
      <c r="AJ216" s="20"/>
      <c r="AK216" s="20"/>
    </row>
    <row r="217">
      <c r="AC217" s="20"/>
      <c r="AD217" s="20"/>
      <c r="AE217" s="20"/>
      <c r="AF217" s="20"/>
      <c r="AG217" s="24"/>
      <c r="AH217" s="20"/>
      <c r="AI217" s="20"/>
      <c r="AJ217" s="20"/>
      <c r="AK217" s="20"/>
    </row>
    <row r="218">
      <c r="AC218" s="20"/>
      <c r="AD218" s="20"/>
      <c r="AE218" s="20"/>
      <c r="AF218" s="20"/>
      <c r="AG218" s="24"/>
      <c r="AH218" s="20"/>
      <c r="AI218" s="20"/>
      <c r="AJ218" s="20"/>
      <c r="AK218" s="20"/>
    </row>
    <row r="219">
      <c r="AC219" s="20"/>
      <c r="AD219" s="20"/>
      <c r="AE219" s="20"/>
      <c r="AF219" s="20"/>
      <c r="AG219" s="24"/>
      <c r="AH219" s="20"/>
      <c r="AI219" s="20"/>
      <c r="AJ219" s="20"/>
      <c r="AK219" s="20"/>
    </row>
    <row r="220">
      <c r="AC220" s="20"/>
      <c r="AD220" s="20"/>
      <c r="AE220" s="20"/>
      <c r="AF220" s="20"/>
      <c r="AG220" s="24"/>
      <c r="AH220" s="20"/>
      <c r="AI220" s="20"/>
      <c r="AJ220" s="20"/>
      <c r="AK220" s="20"/>
    </row>
    <row r="221">
      <c r="AC221" s="20"/>
      <c r="AD221" s="20"/>
      <c r="AE221" s="20"/>
      <c r="AF221" s="20"/>
      <c r="AG221" s="24"/>
      <c r="AH221" s="20"/>
      <c r="AI221" s="20"/>
      <c r="AJ221" s="20"/>
      <c r="AK221" s="20"/>
    </row>
    <row r="222">
      <c r="AC222" s="20"/>
      <c r="AD222" s="20"/>
      <c r="AE222" s="20"/>
      <c r="AF222" s="20"/>
      <c r="AG222" s="24"/>
      <c r="AH222" s="20"/>
      <c r="AI222" s="20"/>
      <c r="AJ222" s="20"/>
      <c r="AK222" s="20"/>
    </row>
    <row r="223">
      <c r="AC223" s="20"/>
      <c r="AD223" s="20"/>
      <c r="AE223" s="20"/>
      <c r="AF223" s="20"/>
      <c r="AG223" s="24"/>
      <c r="AH223" s="20"/>
      <c r="AI223" s="20"/>
      <c r="AJ223" s="20"/>
      <c r="AK223" s="20"/>
    </row>
    <row r="224">
      <c r="AC224" s="20"/>
      <c r="AD224" s="20"/>
      <c r="AE224" s="20"/>
      <c r="AF224" s="20"/>
      <c r="AG224" s="24"/>
      <c r="AH224" s="20"/>
      <c r="AI224" s="20"/>
      <c r="AJ224" s="20"/>
      <c r="AK224" s="20"/>
    </row>
    <row r="225">
      <c r="AC225" s="20"/>
      <c r="AD225" s="20"/>
      <c r="AE225" s="20"/>
      <c r="AF225" s="20"/>
      <c r="AG225" s="24"/>
      <c r="AH225" s="20"/>
      <c r="AI225" s="20"/>
      <c r="AJ225" s="20"/>
      <c r="AK225" s="20"/>
    </row>
    <row r="226">
      <c r="AC226" s="20"/>
      <c r="AD226" s="20"/>
      <c r="AE226" s="20"/>
      <c r="AF226" s="20"/>
      <c r="AG226" s="24"/>
      <c r="AH226" s="20"/>
      <c r="AI226" s="20"/>
      <c r="AJ226" s="20"/>
      <c r="AK226" s="20"/>
    </row>
    <row r="227">
      <c r="AC227" s="20"/>
      <c r="AD227" s="20"/>
      <c r="AE227" s="20"/>
      <c r="AF227" s="20"/>
      <c r="AG227" s="24"/>
      <c r="AH227" s="20"/>
      <c r="AI227" s="20"/>
      <c r="AJ227" s="20"/>
      <c r="AK227" s="20"/>
    </row>
    <row r="228">
      <c r="AC228" s="20"/>
      <c r="AD228" s="20"/>
      <c r="AE228" s="20"/>
      <c r="AF228" s="20"/>
      <c r="AG228" s="24"/>
      <c r="AH228" s="20"/>
      <c r="AI228" s="20"/>
      <c r="AJ228" s="20"/>
      <c r="AK228" s="20"/>
    </row>
    <row r="229">
      <c r="AC229" s="20"/>
      <c r="AD229" s="20"/>
      <c r="AE229" s="20"/>
      <c r="AF229" s="20"/>
      <c r="AG229" s="24"/>
      <c r="AH229" s="20"/>
      <c r="AI229" s="20"/>
      <c r="AJ229" s="20"/>
      <c r="AK229" s="20"/>
    </row>
    <row r="230">
      <c r="AC230" s="20"/>
      <c r="AD230" s="20"/>
      <c r="AE230" s="20"/>
      <c r="AF230" s="20"/>
      <c r="AG230" s="24"/>
      <c r="AH230" s="20"/>
      <c r="AI230" s="20"/>
      <c r="AJ230" s="20"/>
      <c r="AK230" s="20"/>
    </row>
    <row r="231">
      <c r="AC231" s="20"/>
      <c r="AD231" s="20"/>
      <c r="AE231" s="20"/>
      <c r="AF231" s="20"/>
      <c r="AG231" s="24"/>
      <c r="AH231" s="20"/>
      <c r="AI231" s="20"/>
      <c r="AJ231" s="20"/>
      <c r="AK231" s="20"/>
    </row>
    <row r="232">
      <c r="AC232" s="20"/>
      <c r="AD232" s="20"/>
      <c r="AE232" s="20"/>
      <c r="AF232" s="20"/>
      <c r="AG232" s="24"/>
      <c r="AH232" s="20"/>
      <c r="AI232" s="20"/>
      <c r="AJ232" s="20"/>
      <c r="AK232" s="20"/>
    </row>
    <row r="233">
      <c r="AC233" s="20"/>
      <c r="AD233" s="20"/>
      <c r="AE233" s="20"/>
      <c r="AF233" s="20"/>
      <c r="AG233" s="24"/>
      <c r="AH233" s="20"/>
      <c r="AI233" s="20"/>
      <c r="AJ233" s="20"/>
      <c r="AK233" s="20"/>
    </row>
    <row r="234">
      <c r="AC234" s="20"/>
      <c r="AD234" s="20"/>
      <c r="AE234" s="20"/>
      <c r="AF234" s="20"/>
      <c r="AG234" s="24"/>
      <c r="AH234" s="20"/>
      <c r="AI234" s="20"/>
      <c r="AJ234" s="20"/>
      <c r="AK234" s="20"/>
    </row>
    <row r="235">
      <c r="AC235" s="20"/>
      <c r="AD235" s="20"/>
      <c r="AE235" s="20"/>
      <c r="AF235" s="20"/>
      <c r="AG235" s="24"/>
      <c r="AH235" s="20"/>
      <c r="AI235" s="20"/>
      <c r="AJ235" s="20"/>
      <c r="AK235" s="20"/>
    </row>
    <row r="236">
      <c r="AC236" s="20"/>
      <c r="AD236" s="20"/>
      <c r="AE236" s="20"/>
      <c r="AF236" s="20"/>
      <c r="AG236" s="24"/>
      <c r="AH236" s="20"/>
      <c r="AI236" s="20"/>
      <c r="AJ236" s="20"/>
      <c r="AK236" s="20"/>
    </row>
    <row r="237">
      <c r="AC237" s="20"/>
      <c r="AD237" s="20"/>
      <c r="AE237" s="20"/>
      <c r="AF237" s="20"/>
      <c r="AG237" s="24"/>
      <c r="AH237" s="20"/>
      <c r="AI237" s="20"/>
      <c r="AJ237" s="20"/>
      <c r="AK237" s="20"/>
    </row>
    <row r="238">
      <c r="AC238" s="20"/>
      <c r="AD238" s="20"/>
      <c r="AE238" s="20"/>
      <c r="AF238" s="20"/>
      <c r="AG238" s="24"/>
      <c r="AH238" s="20"/>
      <c r="AI238" s="20"/>
      <c r="AJ238" s="20"/>
      <c r="AK238" s="20"/>
    </row>
    <row r="239">
      <c r="AC239" s="20"/>
      <c r="AD239" s="20"/>
      <c r="AE239" s="20"/>
      <c r="AF239" s="20"/>
      <c r="AG239" s="24"/>
      <c r="AH239" s="20"/>
      <c r="AI239" s="20"/>
      <c r="AJ239" s="20"/>
      <c r="AK239" s="20"/>
    </row>
    <row r="240">
      <c r="AC240" s="20"/>
      <c r="AD240" s="20"/>
      <c r="AE240" s="20"/>
      <c r="AF240" s="20"/>
      <c r="AG240" s="24"/>
      <c r="AH240" s="20"/>
      <c r="AI240" s="20"/>
      <c r="AJ240" s="20"/>
      <c r="AK240" s="20"/>
    </row>
    <row r="241">
      <c r="AC241" s="20"/>
      <c r="AD241" s="20"/>
      <c r="AE241" s="20"/>
      <c r="AF241" s="20"/>
      <c r="AG241" s="24"/>
      <c r="AH241" s="20"/>
      <c r="AI241" s="20"/>
      <c r="AJ241" s="20"/>
      <c r="AK241" s="20"/>
    </row>
    <row r="242">
      <c r="AC242" s="20"/>
      <c r="AD242" s="20"/>
      <c r="AE242" s="20"/>
      <c r="AF242" s="20"/>
      <c r="AG242" s="24"/>
      <c r="AH242" s="20"/>
      <c r="AI242" s="20"/>
      <c r="AJ242" s="20"/>
      <c r="AK242" s="20"/>
    </row>
    <row r="243">
      <c r="AC243" s="20"/>
      <c r="AD243" s="20"/>
      <c r="AE243" s="20"/>
      <c r="AF243" s="20"/>
      <c r="AG243" s="24"/>
      <c r="AH243" s="20"/>
      <c r="AI243" s="20"/>
      <c r="AJ243" s="20"/>
      <c r="AK243" s="20"/>
    </row>
    <row r="244">
      <c r="AC244" s="20"/>
      <c r="AD244" s="20"/>
      <c r="AE244" s="20"/>
      <c r="AF244" s="20"/>
      <c r="AG244" s="24"/>
      <c r="AH244" s="20"/>
      <c r="AI244" s="20"/>
      <c r="AJ244" s="20"/>
      <c r="AK244" s="20"/>
    </row>
    <row r="245">
      <c r="AC245" s="20"/>
      <c r="AD245" s="20"/>
      <c r="AE245" s="20"/>
      <c r="AF245" s="20"/>
      <c r="AG245" s="24"/>
      <c r="AH245" s="20"/>
      <c r="AI245" s="20"/>
      <c r="AJ245" s="20"/>
      <c r="AK245" s="20"/>
    </row>
    <row r="246">
      <c r="AC246" s="20"/>
      <c r="AD246" s="20"/>
      <c r="AE246" s="20"/>
      <c r="AF246" s="20"/>
      <c r="AG246" s="24"/>
      <c r="AH246" s="20"/>
      <c r="AI246" s="20"/>
      <c r="AJ246" s="20"/>
      <c r="AK246" s="20"/>
    </row>
    <row r="247">
      <c r="AC247" s="20"/>
      <c r="AD247" s="20"/>
      <c r="AE247" s="20"/>
      <c r="AF247" s="20"/>
      <c r="AG247" s="24"/>
      <c r="AH247" s="20"/>
      <c r="AI247" s="20"/>
      <c r="AJ247" s="20"/>
      <c r="AK247" s="20"/>
    </row>
    <row r="248">
      <c r="AC248" s="20"/>
      <c r="AD248" s="20"/>
      <c r="AE248" s="20"/>
      <c r="AF248" s="20"/>
      <c r="AG248" s="24"/>
      <c r="AH248" s="20"/>
      <c r="AI248" s="20"/>
      <c r="AJ248" s="20"/>
      <c r="AK248" s="20"/>
    </row>
    <row r="249">
      <c r="AC249" s="20"/>
      <c r="AD249" s="20"/>
      <c r="AE249" s="20"/>
      <c r="AF249" s="20"/>
      <c r="AG249" s="24"/>
      <c r="AH249" s="20"/>
      <c r="AI249" s="20"/>
      <c r="AJ249" s="20"/>
      <c r="AK249" s="20"/>
    </row>
    <row r="250">
      <c r="AC250" s="20"/>
      <c r="AD250" s="20"/>
      <c r="AE250" s="20"/>
      <c r="AF250" s="20"/>
      <c r="AG250" s="24"/>
      <c r="AH250" s="20"/>
      <c r="AI250" s="20"/>
      <c r="AJ250" s="20"/>
      <c r="AK250" s="20"/>
    </row>
    <row r="251">
      <c r="AC251" s="20"/>
      <c r="AD251" s="20"/>
      <c r="AE251" s="20"/>
      <c r="AF251" s="20"/>
      <c r="AG251" s="24"/>
      <c r="AH251" s="20"/>
      <c r="AI251" s="20"/>
      <c r="AJ251" s="20"/>
      <c r="AK251" s="20"/>
    </row>
    <row r="252">
      <c r="AC252" s="20"/>
      <c r="AD252" s="20"/>
      <c r="AE252" s="20"/>
      <c r="AF252" s="20"/>
      <c r="AG252" s="24"/>
      <c r="AH252" s="20"/>
      <c r="AI252" s="20"/>
      <c r="AJ252" s="20"/>
      <c r="AK252" s="20"/>
    </row>
    <row r="253">
      <c r="AC253" s="20"/>
      <c r="AD253" s="20"/>
      <c r="AE253" s="20"/>
      <c r="AF253" s="20"/>
      <c r="AG253" s="24"/>
      <c r="AH253" s="20"/>
      <c r="AI253" s="20"/>
      <c r="AJ253" s="20"/>
      <c r="AK253" s="20"/>
    </row>
    <row r="254">
      <c r="AC254" s="20"/>
      <c r="AD254" s="20"/>
      <c r="AE254" s="20"/>
      <c r="AF254" s="20"/>
      <c r="AG254" s="24"/>
      <c r="AH254" s="20"/>
      <c r="AI254" s="20"/>
      <c r="AJ254" s="20"/>
      <c r="AK254" s="20"/>
    </row>
    <row r="255">
      <c r="AC255" s="20"/>
      <c r="AD255" s="20"/>
      <c r="AE255" s="20"/>
      <c r="AF255" s="20"/>
      <c r="AG255" s="24"/>
      <c r="AH255" s="20"/>
      <c r="AI255" s="20"/>
      <c r="AJ255" s="20"/>
      <c r="AK255" s="20"/>
    </row>
    <row r="256">
      <c r="AC256" s="20"/>
      <c r="AD256" s="20"/>
      <c r="AE256" s="20"/>
      <c r="AF256" s="20"/>
      <c r="AG256" s="24"/>
      <c r="AH256" s="20"/>
      <c r="AI256" s="20"/>
      <c r="AJ256" s="20"/>
      <c r="AK256" s="20"/>
    </row>
    <row r="257">
      <c r="AC257" s="20"/>
      <c r="AD257" s="20"/>
      <c r="AE257" s="20"/>
      <c r="AF257" s="20"/>
      <c r="AG257" s="24"/>
      <c r="AH257" s="20"/>
      <c r="AI257" s="20"/>
      <c r="AJ257" s="20"/>
      <c r="AK257" s="20"/>
    </row>
    <row r="258">
      <c r="AC258" s="20"/>
      <c r="AD258" s="20"/>
      <c r="AE258" s="20"/>
      <c r="AF258" s="20"/>
      <c r="AG258" s="24"/>
      <c r="AH258" s="20"/>
      <c r="AI258" s="20"/>
      <c r="AJ258" s="20"/>
      <c r="AK258" s="20"/>
    </row>
    <row r="259">
      <c r="AC259" s="20"/>
      <c r="AD259" s="20"/>
      <c r="AE259" s="20"/>
      <c r="AF259" s="20"/>
      <c r="AG259" s="24"/>
      <c r="AH259" s="20"/>
      <c r="AI259" s="20"/>
      <c r="AJ259" s="20"/>
      <c r="AK259" s="20"/>
    </row>
    <row r="260">
      <c r="AC260" s="20"/>
      <c r="AD260" s="20"/>
      <c r="AE260" s="20"/>
      <c r="AF260" s="20"/>
      <c r="AG260" s="24"/>
      <c r="AH260" s="20"/>
      <c r="AI260" s="20"/>
      <c r="AJ260" s="20"/>
      <c r="AK260" s="20"/>
    </row>
    <row r="261">
      <c r="AC261" s="20"/>
      <c r="AD261" s="20"/>
      <c r="AE261" s="20"/>
      <c r="AF261" s="20"/>
      <c r="AG261" s="24"/>
      <c r="AH261" s="20"/>
      <c r="AI261" s="20"/>
      <c r="AJ261" s="20"/>
      <c r="AK261" s="20"/>
    </row>
    <row r="262">
      <c r="AC262" s="20"/>
      <c r="AD262" s="20"/>
      <c r="AE262" s="20"/>
      <c r="AF262" s="20"/>
      <c r="AG262" s="24"/>
      <c r="AH262" s="20"/>
      <c r="AI262" s="20"/>
      <c r="AJ262" s="20"/>
      <c r="AK262" s="20"/>
    </row>
    <row r="263">
      <c r="AC263" s="20"/>
      <c r="AD263" s="20"/>
      <c r="AE263" s="20"/>
      <c r="AF263" s="20"/>
      <c r="AG263" s="24"/>
      <c r="AH263" s="20"/>
      <c r="AI263" s="20"/>
      <c r="AJ263" s="20"/>
      <c r="AK263" s="20"/>
    </row>
    <row r="264">
      <c r="AC264" s="20"/>
      <c r="AD264" s="20"/>
      <c r="AE264" s="20"/>
      <c r="AF264" s="20"/>
      <c r="AG264" s="24"/>
      <c r="AH264" s="20"/>
      <c r="AI264" s="20"/>
      <c r="AJ264" s="20"/>
      <c r="AK264" s="20"/>
    </row>
    <row r="265">
      <c r="AC265" s="20"/>
      <c r="AD265" s="20"/>
      <c r="AE265" s="20"/>
      <c r="AF265" s="20"/>
      <c r="AG265" s="24"/>
      <c r="AH265" s="20"/>
      <c r="AI265" s="20"/>
      <c r="AJ265" s="20"/>
      <c r="AK265" s="20"/>
    </row>
    <row r="266">
      <c r="AC266" s="20"/>
      <c r="AD266" s="20"/>
      <c r="AE266" s="20"/>
      <c r="AF266" s="20"/>
      <c r="AG266" s="24"/>
      <c r="AH266" s="20"/>
      <c r="AI266" s="20"/>
      <c r="AJ266" s="20"/>
      <c r="AK266" s="20"/>
    </row>
    <row r="267">
      <c r="AC267" s="20"/>
      <c r="AD267" s="20"/>
      <c r="AE267" s="20"/>
      <c r="AF267" s="20"/>
      <c r="AG267" s="24"/>
      <c r="AH267" s="20"/>
      <c r="AI267" s="20"/>
      <c r="AJ267" s="20"/>
      <c r="AK267" s="20"/>
    </row>
    <row r="268">
      <c r="AC268" s="20"/>
      <c r="AD268" s="20"/>
      <c r="AE268" s="20"/>
      <c r="AF268" s="20"/>
      <c r="AG268" s="24"/>
      <c r="AH268" s="20"/>
      <c r="AI268" s="20"/>
      <c r="AJ268" s="20"/>
      <c r="AK268" s="20"/>
    </row>
    <row r="269">
      <c r="AC269" s="20"/>
      <c r="AD269" s="20"/>
      <c r="AE269" s="20"/>
      <c r="AF269" s="20"/>
      <c r="AG269" s="24"/>
      <c r="AH269" s="20"/>
      <c r="AI269" s="20"/>
      <c r="AJ269" s="20"/>
      <c r="AK269" s="20"/>
    </row>
    <row r="270">
      <c r="AC270" s="20"/>
      <c r="AD270" s="20"/>
      <c r="AE270" s="20"/>
      <c r="AF270" s="20"/>
      <c r="AG270" s="24"/>
      <c r="AH270" s="20"/>
      <c r="AI270" s="20"/>
      <c r="AJ270" s="20"/>
      <c r="AK270" s="20"/>
    </row>
    <row r="271">
      <c r="AC271" s="20"/>
      <c r="AD271" s="20"/>
      <c r="AE271" s="20"/>
      <c r="AF271" s="20"/>
      <c r="AG271" s="24"/>
      <c r="AH271" s="20"/>
      <c r="AI271" s="20"/>
      <c r="AJ271" s="20"/>
      <c r="AK271" s="20"/>
    </row>
    <row r="272">
      <c r="AC272" s="20"/>
      <c r="AD272" s="20"/>
      <c r="AE272" s="20"/>
      <c r="AF272" s="20"/>
      <c r="AG272" s="24"/>
      <c r="AH272" s="20"/>
      <c r="AI272" s="20"/>
      <c r="AJ272" s="20"/>
      <c r="AK272" s="20"/>
    </row>
    <row r="273">
      <c r="AC273" s="20"/>
      <c r="AD273" s="20"/>
      <c r="AE273" s="20"/>
      <c r="AF273" s="20"/>
      <c r="AG273" s="24"/>
      <c r="AH273" s="20"/>
      <c r="AI273" s="20"/>
      <c r="AJ273" s="20"/>
      <c r="AK273" s="20"/>
    </row>
    <row r="274">
      <c r="AC274" s="20"/>
      <c r="AD274" s="20"/>
      <c r="AE274" s="20"/>
      <c r="AF274" s="20"/>
      <c r="AG274" s="24"/>
      <c r="AH274" s="20"/>
      <c r="AI274" s="20"/>
      <c r="AJ274" s="20"/>
      <c r="AK274" s="20"/>
    </row>
    <row r="275">
      <c r="AC275" s="20"/>
      <c r="AD275" s="20"/>
      <c r="AE275" s="20"/>
      <c r="AF275" s="20"/>
      <c r="AG275" s="24"/>
      <c r="AH275" s="20"/>
      <c r="AI275" s="20"/>
      <c r="AJ275" s="20"/>
      <c r="AK275" s="20"/>
    </row>
    <row r="276">
      <c r="AC276" s="20"/>
      <c r="AD276" s="20"/>
      <c r="AE276" s="20"/>
      <c r="AF276" s="20"/>
      <c r="AG276" s="24"/>
      <c r="AH276" s="20"/>
      <c r="AI276" s="20"/>
      <c r="AJ276" s="20"/>
      <c r="AK276" s="20"/>
    </row>
    <row r="277">
      <c r="AC277" s="20"/>
      <c r="AD277" s="20"/>
      <c r="AE277" s="20"/>
      <c r="AF277" s="20"/>
      <c r="AG277" s="24"/>
      <c r="AH277" s="20"/>
      <c r="AI277" s="20"/>
      <c r="AJ277" s="20"/>
      <c r="AK277" s="20"/>
    </row>
    <row r="278">
      <c r="AC278" s="20"/>
      <c r="AD278" s="20"/>
      <c r="AE278" s="20"/>
      <c r="AF278" s="20"/>
      <c r="AG278" s="24"/>
      <c r="AH278" s="20"/>
      <c r="AI278" s="20"/>
      <c r="AJ278" s="20"/>
      <c r="AK278" s="20"/>
    </row>
    <row r="279">
      <c r="AC279" s="20"/>
      <c r="AD279" s="20"/>
      <c r="AE279" s="20"/>
      <c r="AF279" s="20"/>
      <c r="AG279" s="24"/>
      <c r="AH279" s="20"/>
      <c r="AI279" s="20"/>
      <c r="AJ279" s="20"/>
      <c r="AK279" s="20"/>
    </row>
    <row r="280">
      <c r="AC280" s="20"/>
      <c r="AD280" s="20"/>
      <c r="AE280" s="20"/>
      <c r="AF280" s="20"/>
      <c r="AG280" s="24"/>
      <c r="AH280" s="20"/>
      <c r="AI280" s="20"/>
      <c r="AJ280" s="20"/>
      <c r="AK280" s="20"/>
    </row>
    <row r="281">
      <c r="AC281" s="20"/>
      <c r="AD281" s="20"/>
      <c r="AE281" s="20"/>
      <c r="AF281" s="20"/>
      <c r="AG281" s="24"/>
      <c r="AH281" s="20"/>
      <c r="AI281" s="20"/>
      <c r="AJ281" s="20"/>
      <c r="AK281" s="20"/>
    </row>
    <row r="282">
      <c r="AC282" s="20"/>
      <c r="AD282" s="20"/>
      <c r="AE282" s="20"/>
      <c r="AF282" s="20"/>
      <c r="AG282" s="24"/>
      <c r="AH282" s="20"/>
      <c r="AI282" s="20"/>
      <c r="AJ282" s="20"/>
      <c r="AK282" s="20"/>
    </row>
    <row r="283">
      <c r="AC283" s="20"/>
      <c r="AD283" s="20"/>
      <c r="AE283" s="20"/>
      <c r="AF283" s="20"/>
      <c r="AG283" s="24"/>
      <c r="AH283" s="20"/>
      <c r="AI283" s="20"/>
      <c r="AJ283" s="20"/>
      <c r="AK283" s="20"/>
    </row>
    <row r="284">
      <c r="AC284" s="20"/>
      <c r="AD284" s="20"/>
      <c r="AE284" s="20"/>
      <c r="AF284" s="20"/>
      <c r="AG284" s="24"/>
      <c r="AH284" s="20"/>
      <c r="AI284" s="20"/>
      <c r="AJ284" s="20"/>
      <c r="AK284" s="20"/>
    </row>
    <row r="285">
      <c r="AC285" s="20"/>
      <c r="AD285" s="20"/>
      <c r="AE285" s="20"/>
      <c r="AF285" s="20"/>
      <c r="AG285" s="24"/>
      <c r="AH285" s="20"/>
      <c r="AI285" s="20"/>
      <c r="AJ285" s="20"/>
      <c r="AK285" s="20"/>
    </row>
    <row r="286">
      <c r="AC286" s="20"/>
      <c r="AD286" s="20"/>
      <c r="AE286" s="20"/>
      <c r="AF286" s="20"/>
      <c r="AG286" s="24"/>
      <c r="AH286" s="20"/>
      <c r="AI286" s="20"/>
      <c r="AJ286" s="20"/>
      <c r="AK286" s="20"/>
    </row>
    <row r="287">
      <c r="AC287" s="20"/>
      <c r="AD287" s="20"/>
      <c r="AE287" s="20"/>
      <c r="AF287" s="20"/>
      <c r="AG287" s="24"/>
      <c r="AH287" s="20"/>
      <c r="AI287" s="20"/>
      <c r="AJ287" s="20"/>
      <c r="AK287" s="20"/>
    </row>
    <row r="288">
      <c r="AC288" s="20"/>
      <c r="AD288" s="20"/>
      <c r="AE288" s="20"/>
      <c r="AF288" s="20"/>
      <c r="AG288" s="24"/>
      <c r="AH288" s="20"/>
      <c r="AI288" s="20"/>
      <c r="AJ288" s="20"/>
      <c r="AK288" s="20"/>
    </row>
    <row r="289">
      <c r="AC289" s="20"/>
      <c r="AD289" s="20"/>
      <c r="AE289" s="20"/>
      <c r="AF289" s="20"/>
      <c r="AG289" s="24"/>
      <c r="AH289" s="20"/>
      <c r="AI289" s="20"/>
      <c r="AJ289" s="20"/>
      <c r="AK289" s="20"/>
    </row>
    <row r="290">
      <c r="AC290" s="20"/>
      <c r="AD290" s="20"/>
      <c r="AE290" s="20"/>
      <c r="AF290" s="20"/>
      <c r="AG290" s="24"/>
      <c r="AH290" s="20"/>
      <c r="AI290" s="20"/>
      <c r="AJ290" s="20"/>
      <c r="AK290" s="20"/>
    </row>
    <row r="291">
      <c r="AC291" s="20"/>
      <c r="AD291" s="20"/>
      <c r="AE291" s="20"/>
      <c r="AF291" s="20"/>
      <c r="AG291" s="24"/>
      <c r="AH291" s="20"/>
      <c r="AI291" s="20"/>
      <c r="AJ291" s="20"/>
      <c r="AK291" s="20"/>
    </row>
    <row r="292">
      <c r="AC292" s="20"/>
      <c r="AD292" s="20"/>
      <c r="AE292" s="20"/>
      <c r="AF292" s="20"/>
      <c r="AG292" s="24"/>
      <c r="AH292" s="20"/>
      <c r="AI292" s="20"/>
      <c r="AJ292" s="20"/>
      <c r="AK292" s="20"/>
    </row>
    <row r="293">
      <c r="AC293" s="20"/>
      <c r="AD293" s="20"/>
      <c r="AE293" s="20"/>
      <c r="AF293" s="20"/>
      <c r="AG293" s="24"/>
      <c r="AH293" s="20"/>
      <c r="AI293" s="20"/>
      <c r="AJ293" s="20"/>
      <c r="AK293" s="20"/>
    </row>
    <row r="294">
      <c r="AC294" s="20"/>
      <c r="AD294" s="20"/>
      <c r="AE294" s="20"/>
      <c r="AF294" s="20"/>
      <c r="AG294" s="24"/>
      <c r="AH294" s="20"/>
      <c r="AI294" s="20"/>
      <c r="AJ294" s="20"/>
      <c r="AK294" s="20"/>
    </row>
    <row r="295">
      <c r="AC295" s="20"/>
      <c r="AD295" s="20"/>
      <c r="AE295" s="20"/>
      <c r="AF295" s="20"/>
      <c r="AG295" s="24"/>
      <c r="AH295" s="20"/>
      <c r="AI295" s="20"/>
      <c r="AJ295" s="20"/>
      <c r="AK295" s="20"/>
    </row>
    <row r="296">
      <c r="AC296" s="20"/>
      <c r="AD296" s="20"/>
      <c r="AE296" s="20"/>
      <c r="AF296" s="20"/>
      <c r="AG296" s="24"/>
      <c r="AH296" s="20"/>
      <c r="AI296" s="20"/>
      <c r="AJ296" s="20"/>
      <c r="AK296" s="20"/>
    </row>
    <row r="297">
      <c r="AC297" s="20"/>
      <c r="AD297" s="20"/>
      <c r="AE297" s="20"/>
      <c r="AF297" s="20"/>
      <c r="AG297" s="24"/>
      <c r="AH297" s="20"/>
      <c r="AI297" s="20"/>
      <c r="AJ297" s="20"/>
      <c r="AK297" s="20"/>
    </row>
    <row r="298">
      <c r="AC298" s="20"/>
      <c r="AD298" s="20"/>
      <c r="AE298" s="20"/>
      <c r="AF298" s="20"/>
      <c r="AG298" s="24"/>
      <c r="AH298" s="20"/>
      <c r="AI298" s="20"/>
      <c r="AJ298" s="20"/>
      <c r="AK298" s="20"/>
    </row>
    <row r="299">
      <c r="AC299" s="20"/>
      <c r="AD299" s="20"/>
      <c r="AE299" s="20"/>
      <c r="AF299" s="20"/>
      <c r="AG299" s="24"/>
      <c r="AH299" s="20"/>
      <c r="AI299" s="20"/>
      <c r="AJ299" s="20"/>
      <c r="AK299" s="20"/>
    </row>
    <row r="300">
      <c r="AC300" s="20"/>
      <c r="AD300" s="20"/>
      <c r="AE300" s="20"/>
      <c r="AF300" s="20"/>
      <c r="AG300" s="24"/>
      <c r="AH300" s="20"/>
      <c r="AI300" s="20"/>
      <c r="AJ300" s="20"/>
      <c r="AK300" s="20"/>
    </row>
    <row r="301">
      <c r="AC301" s="20"/>
      <c r="AD301" s="20"/>
      <c r="AE301" s="20"/>
      <c r="AF301" s="20"/>
      <c r="AG301" s="24"/>
      <c r="AH301" s="20"/>
      <c r="AI301" s="20"/>
      <c r="AJ301" s="20"/>
      <c r="AK301" s="20"/>
    </row>
    <row r="302">
      <c r="AC302" s="20"/>
      <c r="AD302" s="20"/>
      <c r="AE302" s="20"/>
      <c r="AF302" s="20"/>
      <c r="AG302" s="24"/>
      <c r="AH302" s="20"/>
      <c r="AI302" s="20"/>
      <c r="AJ302" s="20"/>
      <c r="AK302" s="20"/>
    </row>
    <row r="303">
      <c r="AC303" s="20"/>
      <c r="AD303" s="20"/>
      <c r="AE303" s="20"/>
      <c r="AF303" s="20"/>
      <c r="AG303" s="24"/>
      <c r="AH303" s="20"/>
      <c r="AI303" s="20"/>
      <c r="AJ303" s="20"/>
      <c r="AK303" s="20"/>
    </row>
    <row r="304">
      <c r="AC304" s="20"/>
      <c r="AD304" s="20"/>
      <c r="AE304" s="20"/>
      <c r="AF304" s="20"/>
      <c r="AG304" s="24"/>
      <c r="AH304" s="20"/>
      <c r="AI304" s="20"/>
      <c r="AJ304" s="20"/>
      <c r="AK304" s="20"/>
    </row>
    <row r="305">
      <c r="AC305" s="20"/>
      <c r="AD305" s="20"/>
      <c r="AE305" s="20"/>
      <c r="AF305" s="20"/>
      <c r="AG305" s="24"/>
      <c r="AH305" s="20"/>
      <c r="AI305" s="20"/>
      <c r="AJ305" s="20"/>
      <c r="AK305" s="20"/>
    </row>
    <row r="306">
      <c r="AC306" s="20"/>
      <c r="AD306" s="20"/>
      <c r="AE306" s="20"/>
      <c r="AF306" s="20"/>
      <c r="AG306" s="24"/>
      <c r="AH306" s="20"/>
      <c r="AI306" s="20"/>
      <c r="AJ306" s="20"/>
      <c r="AK306" s="20"/>
    </row>
    <row r="307">
      <c r="AC307" s="20"/>
      <c r="AD307" s="20"/>
      <c r="AE307" s="20"/>
      <c r="AF307" s="20"/>
      <c r="AG307" s="24"/>
      <c r="AH307" s="20"/>
      <c r="AI307" s="20"/>
      <c r="AJ307" s="20"/>
      <c r="AK307" s="20"/>
    </row>
    <row r="308">
      <c r="AC308" s="20"/>
      <c r="AD308" s="20"/>
      <c r="AE308" s="20"/>
      <c r="AF308" s="20"/>
      <c r="AG308" s="24"/>
      <c r="AH308" s="20"/>
      <c r="AI308" s="20"/>
      <c r="AJ308" s="20"/>
      <c r="AK308" s="20"/>
    </row>
    <row r="309">
      <c r="AC309" s="20"/>
      <c r="AD309" s="20"/>
      <c r="AE309" s="20"/>
      <c r="AF309" s="20"/>
      <c r="AG309" s="24"/>
      <c r="AH309" s="20"/>
      <c r="AI309" s="20"/>
      <c r="AJ309" s="20"/>
      <c r="AK309" s="20"/>
    </row>
    <row r="310">
      <c r="AC310" s="20"/>
      <c r="AD310" s="20"/>
      <c r="AE310" s="20"/>
      <c r="AF310" s="20"/>
      <c r="AG310" s="24"/>
      <c r="AH310" s="20"/>
      <c r="AI310" s="20"/>
      <c r="AJ310" s="20"/>
      <c r="AK310" s="20"/>
    </row>
    <row r="311">
      <c r="AC311" s="20"/>
      <c r="AD311" s="20"/>
      <c r="AE311" s="20"/>
      <c r="AF311" s="20"/>
      <c r="AG311" s="24"/>
      <c r="AH311" s="20"/>
      <c r="AI311" s="20"/>
      <c r="AJ311" s="20"/>
      <c r="AK311" s="20"/>
    </row>
    <row r="312">
      <c r="AC312" s="20"/>
      <c r="AD312" s="20"/>
      <c r="AE312" s="20"/>
      <c r="AF312" s="20"/>
      <c r="AG312" s="24"/>
      <c r="AH312" s="20"/>
      <c r="AI312" s="20"/>
      <c r="AJ312" s="20"/>
      <c r="AK312" s="20"/>
    </row>
    <row r="313">
      <c r="AC313" s="20"/>
      <c r="AD313" s="20"/>
      <c r="AE313" s="20"/>
      <c r="AF313" s="20"/>
      <c r="AG313" s="24"/>
      <c r="AH313" s="20"/>
      <c r="AI313" s="20"/>
      <c r="AJ313" s="20"/>
      <c r="AK313" s="20"/>
    </row>
    <row r="314">
      <c r="AC314" s="20"/>
      <c r="AD314" s="20"/>
      <c r="AE314" s="20"/>
      <c r="AF314" s="20"/>
      <c r="AG314" s="24"/>
      <c r="AH314" s="20"/>
      <c r="AI314" s="20"/>
      <c r="AJ314" s="20"/>
      <c r="AK314" s="20"/>
    </row>
    <row r="315">
      <c r="AC315" s="20"/>
      <c r="AD315" s="20"/>
      <c r="AE315" s="20"/>
      <c r="AF315" s="20"/>
      <c r="AG315" s="24"/>
      <c r="AH315" s="20"/>
      <c r="AI315" s="20"/>
      <c r="AJ315" s="20"/>
      <c r="AK315" s="20"/>
    </row>
    <row r="316">
      <c r="AC316" s="20"/>
      <c r="AD316" s="20"/>
      <c r="AE316" s="20"/>
      <c r="AF316" s="20"/>
      <c r="AG316" s="24"/>
      <c r="AH316" s="20"/>
      <c r="AI316" s="20"/>
      <c r="AJ316" s="20"/>
      <c r="AK316" s="20"/>
    </row>
    <row r="317">
      <c r="AC317" s="20"/>
      <c r="AD317" s="20"/>
      <c r="AE317" s="20"/>
      <c r="AF317" s="20"/>
      <c r="AG317" s="24"/>
      <c r="AH317" s="20"/>
      <c r="AI317" s="20"/>
      <c r="AJ317" s="20"/>
      <c r="AK317" s="20"/>
    </row>
    <row r="318">
      <c r="AC318" s="20"/>
      <c r="AD318" s="20"/>
      <c r="AE318" s="20"/>
      <c r="AF318" s="20"/>
      <c r="AG318" s="24"/>
      <c r="AH318" s="20"/>
      <c r="AI318" s="20"/>
      <c r="AJ318" s="20"/>
      <c r="AK318" s="20"/>
    </row>
    <row r="319">
      <c r="AC319" s="20"/>
      <c r="AD319" s="20"/>
      <c r="AE319" s="20"/>
      <c r="AF319" s="20"/>
      <c r="AG319" s="24"/>
      <c r="AH319" s="20"/>
      <c r="AI319" s="20"/>
      <c r="AJ319" s="20"/>
      <c r="AK319" s="20"/>
    </row>
    <row r="320">
      <c r="AC320" s="20"/>
      <c r="AD320" s="20"/>
      <c r="AE320" s="20"/>
      <c r="AF320" s="20"/>
      <c r="AG320" s="24"/>
      <c r="AH320" s="20"/>
      <c r="AI320" s="20"/>
      <c r="AJ320" s="20"/>
      <c r="AK320" s="20"/>
    </row>
    <row r="321">
      <c r="AC321" s="20"/>
      <c r="AD321" s="20"/>
      <c r="AE321" s="20"/>
      <c r="AF321" s="20"/>
      <c r="AG321" s="24"/>
      <c r="AH321" s="20"/>
      <c r="AI321" s="20"/>
      <c r="AJ321" s="20"/>
      <c r="AK321" s="20"/>
    </row>
    <row r="322">
      <c r="AC322" s="20"/>
      <c r="AD322" s="20"/>
      <c r="AE322" s="20"/>
      <c r="AF322" s="20"/>
      <c r="AG322" s="24"/>
      <c r="AH322" s="20"/>
      <c r="AI322" s="20"/>
      <c r="AJ322" s="20"/>
      <c r="AK322" s="20"/>
    </row>
    <row r="323">
      <c r="AC323" s="20"/>
      <c r="AD323" s="20"/>
      <c r="AE323" s="20"/>
      <c r="AF323" s="20"/>
      <c r="AG323" s="24"/>
      <c r="AH323" s="20"/>
      <c r="AI323" s="20"/>
      <c r="AJ323" s="20"/>
      <c r="AK323" s="20"/>
    </row>
    <row r="324">
      <c r="AC324" s="20"/>
      <c r="AD324" s="20"/>
      <c r="AE324" s="20"/>
      <c r="AF324" s="20"/>
      <c r="AG324" s="24"/>
      <c r="AH324" s="20"/>
      <c r="AI324" s="20"/>
      <c r="AJ324" s="20"/>
      <c r="AK324" s="20"/>
    </row>
    <row r="325">
      <c r="AC325" s="20"/>
      <c r="AD325" s="20"/>
      <c r="AE325" s="20"/>
      <c r="AF325" s="20"/>
      <c r="AG325" s="24"/>
      <c r="AH325" s="20"/>
      <c r="AI325" s="20"/>
      <c r="AJ325" s="20"/>
      <c r="AK325" s="20"/>
    </row>
    <row r="326">
      <c r="AC326" s="20"/>
      <c r="AD326" s="20"/>
      <c r="AE326" s="20"/>
      <c r="AF326" s="20"/>
      <c r="AG326" s="24"/>
      <c r="AH326" s="20"/>
      <c r="AI326" s="20"/>
      <c r="AJ326" s="20"/>
      <c r="AK326" s="20"/>
    </row>
    <row r="327">
      <c r="AC327" s="20"/>
      <c r="AD327" s="20"/>
      <c r="AE327" s="20"/>
      <c r="AF327" s="20"/>
      <c r="AG327" s="24"/>
      <c r="AH327" s="20"/>
      <c r="AI327" s="20"/>
      <c r="AJ327" s="20"/>
      <c r="AK327" s="20"/>
    </row>
    <row r="328">
      <c r="AC328" s="20"/>
      <c r="AD328" s="20"/>
      <c r="AE328" s="20"/>
      <c r="AF328" s="20"/>
      <c r="AG328" s="24"/>
      <c r="AH328" s="20"/>
      <c r="AI328" s="20"/>
      <c r="AJ328" s="20"/>
      <c r="AK328" s="20"/>
    </row>
    <row r="329">
      <c r="AC329" s="20"/>
      <c r="AD329" s="20"/>
      <c r="AE329" s="20"/>
      <c r="AF329" s="20"/>
      <c r="AG329" s="24"/>
      <c r="AH329" s="20"/>
      <c r="AI329" s="20"/>
      <c r="AJ329" s="20"/>
      <c r="AK329" s="20"/>
    </row>
    <row r="330">
      <c r="AC330" s="20"/>
      <c r="AD330" s="20"/>
      <c r="AE330" s="20"/>
      <c r="AF330" s="20"/>
      <c r="AG330" s="24"/>
      <c r="AH330" s="20"/>
      <c r="AI330" s="20"/>
      <c r="AJ330" s="20"/>
      <c r="AK330" s="20"/>
    </row>
    <row r="331">
      <c r="AC331" s="20"/>
      <c r="AD331" s="20"/>
      <c r="AE331" s="20"/>
      <c r="AF331" s="20"/>
      <c r="AG331" s="24"/>
      <c r="AH331" s="20"/>
      <c r="AI331" s="20"/>
      <c r="AJ331" s="20"/>
      <c r="AK331" s="20"/>
    </row>
    <row r="332">
      <c r="AC332" s="20"/>
      <c r="AD332" s="20"/>
      <c r="AE332" s="20"/>
      <c r="AF332" s="20"/>
      <c r="AG332" s="24"/>
      <c r="AH332" s="20"/>
      <c r="AI332" s="20"/>
      <c r="AJ332" s="20"/>
      <c r="AK332" s="20"/>
    </row>
    <row r="333">
      <c r="AC333" s="20"/>
      <c r="AD333" s="20"/>
      <c r="AE333" s="20"/>
      <c r="AF333" s="20"/>
      <c r="AG333" s="24"/>
      <c r="AH333" s="20"/>
      <c r="AI333" s="20"/>
      <c r="AJ333" s="20"/>
      <c r="AK333" s="20"/>
    </row>
    <row r="334">
      <c r="AC334" s="20"/>
      <c r="AD334" s="20"/>
      <c r="AE334" s="20"/>
      <c r="AF334" s="20"/>
      <c r="AG334" s="24"/>
      <c r="AH334" s="20"/>
      <c r="AI334" s="20"/>
      <c r="AJ334" s="20"/>
      <c r="AK334" s="20"/>
    </row>
    <row r="335">
      <c r="AC335" s="20"/>
      <c r="AD335" s="20"/>
      <c r="AE335" s="20"/>
      <c r="AF335" s="20"/>
      <c r="AG335" s="24"/>
      <c r="AH335" s="20"/>
      <c r="AI335" s="20"/>
      <c r="AJ335" s="20"/>
      <c r="AK335" s="20"/>
    </row>
    <row r="336">
      <c r="AC336" s="20"/>
      <c r="AD336" s="20"/>
      <c r="AE336" s="20"/>
      <c r="AF336" s="20"/>
      <c r="AG336" s="24"/>
      <c r="AH336" s="20"/>
      <c r="AI336" s="20"/>
      <c r="AJ336" s="20"/>
      <c r="AK336" s="20"/>
    </row>
    <row r="337">
      <c r="AC337" s="20"/>
      <c r="AD337" s="20"/>
      <c r="AE337" s="20"/>
      <c r="AF337" s="20"/>
      <c r="AG337" s="24"/>
      <c r="AH337" s="20"/>
      <c r="AI337" s="20"/>
      <c r="AJ337" s="20"/>
      <c r="AK337" s="20"/>
    </row>
    <row r="338">
      <c r="AC338" s="20"/>
      <c r="AD338" s="20"/>
      <c r="AE338" s="20"/>
      <c r="AF338" s="20"/>
      <c r="AG338" s="24"/>
      <c r="AH338" s="20"/>
      <c r="AI338" s="20"/>
      <c r="AJ338" s="20"/>
      <c r="AK338" s="20"/>
    </row>
    <row r="339">
      <c r="AC339" s="20"/>
      <c r="AD339" s="20"/>
      <c r="AE339" s="20"/>
      <c r="AF339" s="20"/>
      <c r="AG339" s="24"/>
      <c r="AH339" s="20"/>
      <c r="AI339" s="20"/>
      <c r="AJ339" s="20"/>
      <c r="AK339" s="20"/>
    </row>
    <row r="340">
      <c r="AC340" s="20"/>
      <c r="AD340" s="20"/>
      <c r="AE340" s="20"/>
      <c r="AF340" s="20"/>
      <c r="AG340" s="24"/>
      <c r="AH340" s="20"/>
      <c r="AI340" s="20"/>
      <c r="AJ340" s="20"/>
      <c r="AK340" s="20"/>
    </row>
    <row r="341">
      <c r="AC341" s="20"/>
      <c r="AD341" s="20"/>
      <c r="AE341" s="20"/>
      <c r="AF341" s="20"/>
      <c r="AG341" s="24"/>
      <c r="AH341" s="20"/>
      <c r="AI341" s="20"/>
      <c r="AJ341" s="20"/>
      <c r="AK341" s="20"/>
    </row>
    <row r="342">
      <c r="AC342" s="20"/>
      <c r="AD342" s="20"/>
      <c r="AE342" s="20"/>
      <c r="AF342" s="20"/>
      <c r="AG342" s="24"/>
      <c r="AH342" s="20"/>
      <c r="AI342" s="20"/>
      <c r="AJ342" s="20"/>
      <c r="AK342" s="20"/>
    </row>
    <row r="343">
      <c r="AC343" s="20"/>
      <c r="AD343" s="20"/>
      <c r="AE343" s="20"/>
      <c r="AF343" s="20"/>
      <c r="AG343" s="24"/>
      <c r="AH343" s="20"/>
      <c r="AI343" s="20"/>
      <c r="AJ343" s="20"/>
      <c r="AK343" s="20"/>
    </row>
    <row r="344">
      <c r="AC344" s="20"/>
      <c r="AD344" s="20"/>
      <c r="AE344" s="20"/>
      <c r="AF344" s="20"/>
      <c r="AG344" s="24"/>
      <c r="AH344" s="20"/>
      <c r="AI344" s="20"/>
      <c r="AJ344" s="20"/>
      <c r="AK344" s="20"/>
    </row>
    <row r="345">
      <c r="AC345" s="20"/>
      <c r="AD345" s="20"/>
      <c r="AE345" s="20"/>
      <c r="AF345" s="20"/>
      <c r="AG345" s="24"/>
      <c r="AH345" s="20"/>
      <c r="AI345" s="20"/>
      <c r="AJ345" s="20"/>
      <c r="AK345" s="20"/>
    </row>
    <row r="346">
      <c r="AC346" s="20"/>
      <c r="AD346" s="20"/>
      <c r="AE346" s="20"/>
      <c r="AF346" s="20"/>
      <c r="AG346" s="24"/>
      <c r="AH346" s="20"/>
      <c r="AI346" s="20"/>
      <c r="AJ346" s="20"/>
      <c r="AK346" s="20"/>
    </row>
    <row r="347">
      <c r="AC347" s="20"/>
      <c r="AD347" s="20"/>
      <c r="AE347" s="20"/>
      <c r="AF347" s="20"/>
      <c r="AG347" s="24"/>
      <c r="AH347" s="20"/>
      <c r="AI347" s="20"/>
      <c r="AJ347" s="20"/>
      <c r="AK347" s="20"/>
    </row>
    <row r="348">
      <c r="AC348" s="20"/>
      <c r="AD348" s="20"/>
      <c r="AE348" s="20"/>
      <c r="AF348" s="20"/>
      <c r="AG348" s="24"/>
      <c r="AH348" s="20"/>
      <c r="AI348" s="20"/>
      <c r="AJ348" s="20"/>
      <c r="AK348" s="20"/>
    </row>
    <row r="349">
      <c r="AC349" s="20"/>
      <c r="AD349" s="20"/>
      <c r="AE349" s="20"/>
      <c r="AF349" s="20"/>
      <c r="AG349" s="24"/>
      <c r="AH349" s="20"/>
      <c r="AI349" s="20"/>
      <c r="AJ349" s="20"/>
      <c r="AK349" s="20"/>
    </row>
    <row r="350">
      <c r="AC350" s="20"/>
      <c r="AD350" s="20"/>
      <c r="AE350" s="20"/>
      <c r="AF350" s="20"/>
      <c r="AG350" s="24"/>
      <c r="AH350" s="20"/>
      <c r="AI350" s="20"/>
      <c r="AJ350" s="20"/>
      <c r="AK350" s="20"/>
    </row>
    <row r="351">
      <c r="AC351" s="20"/>
      <c r="AD351" s="20"/>
      <c r="AE351" s="20"/>
      <c r="AF351" s="20"/>
      <c r="AG351" s="24"/>
      <c r="AH351" s="20"/>
      <c r="AI351" s="20"/>
      <c r="AJ351" s="20"/>
      <c r="AK351" s="20"/>
    </row>
    <row r="352">
      <c r="AC352" s="20"/>
      <c r="AD352" s="20"/>
      <c r="AE352" s="20"/>
      <c r="AF352" s="20"/>
      <c r="AG352" s="24"/>
      <c r="AH352" s="20"/>
      <c r="AI352" s="20"/>
      <c r="AJ352" s="20"/>
      <c r="AK352" s="20"/>
    </row>
    <row r="353">
      <c r="AC353" s="20"/>
      <c r="AD353" s="20"/>
      <c r="AE353" s="20"/>
      <c r="AF353" s="20"/>
      <c r="AG353" s="24"/>
      <c r="AH353" s="20"/>
      <c r="AI353" s="20"/>
      <c r="AJ353" s="20"/>
      <c r="AK353" s="20"/>
    </row>
    <row r="354">
      <c r="AC354" s="20"/>
      <c r="AD354" s="20"/>
      <c r="AE354" s="20"/>
      <c r="AF354" s="20"/>
      <c r="AG354" s="24"/>
      <c r="AH354" s="20"/>
      <c r="AI354" s="20"/>
      <c r="AJ354" s="20"/>
      <c r="AK354" s="20"/>
    </row>
    <row r="355">
      <c r="AC355" s="20"/>
      <c r="AD355" s="20"/>
      <c r="AE355" s="20"/>
      <c r="AF355" s="20"/>
      <c r="AG355" s="24"/>
      <c r="AH355" s="20"/>
      <c r="AI355" s="20"/>
      <c r="AJ355" s="20"/>
      <c r="AK355" s="20"/>
    </row>
    <row r="356">
      <c r="AC356" s="20"/>
      <c r="AD356" s="20"/>
      <c r="AE356" s="20"/>
      <c r="AF356" s="20"/>
      <c r="AG356" s="24"/>
      <c r="AH356" s="20"/>
      <c r="AI356" s="20"/>
      <c r="AJ356" s="20"/>
      <c r="AK356" s="20"/>
    </row>
    <row r="357">
      <c r="AC357" s="20"/>
      <c r="AD357" s="20"/>
      <c r="AE357" s="20"/>
      <c r="AF357" s="20"/>
      <c r="AG357" s="24"/>
      <c r="AH357" s="20"/>
      <c r="AI357" s="20"/>
      <c r="AJ357" s="20"/>
      <c r="AK357" s="20"/>
    </row>
    <row r="358">
      <c r="AC358" s="20"/>
      <c r="AD358" s="20"/>
      <c r="AE358" s="20"/>
      <c r="AF358" s="20"/>
      <c r="AG358" s="24"/>
      <c r="AH358" s="20"/>
      <c r="AI358" s="20"/>
      <c r="AJ358" s="20"/>
      <c r="AK358" s="20"/>
    </row>
    <row r="359">
      <c r="AC359" s="20"/>
      <c r="AD359" s="20"/>
      <c r="AE359" s="20"/>
      <c r="AF359" s="20"/>
      <c r="AG359" s="24"/>
      <c r="AH359" s="20"/>
      <c r="AI359" s="20"/>
      <c r="AJ359" s="20"/>
      <c r="AK359" s="20"/>
    </row>
    <row r="360">
      <c r="AC360" s="20"/>
      <c r="AD360" s="20"/>
      <c r="AE360" s="20"/>
      <c r="AF360" s="20"/>
      <c r="AG360" s="24"/>
      <c r="AH360" s="20"/>
      <c r="AI360" s="20"/>
      <c r="AJ360" s="20"/>
      <c r="AK360" s="20"/>
    </row>
    <row r="361">
      <c r="AC361" s="20"/>
      <c r="AD361" s="20"/>
      <c r="AE361" s="20"/>
      <c r="AF361" s="20"/>
      <c r="AG361" s="24"/>
      <c r="AH361" s="20"/>
      <c r="AI361" s="20"/>
      <c r="AJ361" s="20"/>
      <c r="AK361" s="20"/>
    </row>
    <row r="362">
      <c r="AC362" s="20"/>
      <c r="AD362" s="20"/>
      <c r="AE362" s="20"/>
      <c r="AF362" s="20"/>
      <c r="AG362" s="24"/>
      <c r="AH362" s="20"/>
      <c r="AI362" s="20"/>
      <c r="AJ362" s="20"/>
      <c r="AK362" s="20"/>
    </row>
    <row r="363">
      <c r="AC363" s="20"/>
      <c r="AD363" s="20"/>
      <c r="AE363" s="20"/>
      <c r="AF363" s="20"/>
      <c r="AG363" s="24"/>
      <c r="AH363" s="20"/>
      <c r="AI363" s="20"/>
      <c r="AJ363" s="20"/>
      <c r="AK363" s="20"/>
    </row>
    <row r="364">
      <c r="AC364" s="20"/>
      <c r="AD364" s="20"/>
      <c r="AE364" s="20"/>
      <c r="AF364" s="20"/>
      <c r="AG364" s="24"/>
      <c r="AH364" s="20"/>
      <c r="AI364" s="20"/>
      <c r="AJ364" s="20"/>
      <c r="AK364" s="20"/>
    </row>
    <row r="365">
      <c r="AC365" s="20"/>
      <c r="AD365" s="20"/>
      <c r="AE365" s="20"/>
      <c r="AF365" s="20"/>
      <c r="AG365" s="24"/>
      <c r="AH365" s="20"/>
      <c r="AI365" s="20"/>
      <c r="AJ365" s="20"/>
      <c r="AK365" s="20"/>
    </row>
    <row r="366">
      <c r="AC366" s="20"/>
      <c r="AD366" s="20"/>
      <c r="AE366" s="20"/>
      <c r="AF366" s="20"/>
      <c r="AG366" s="24"/>
      <c r="AH366" s="20"/>
      <c r="AI366" s="20"/>
      <c r="AJ366" s="20"/>
      <c r="AK366" s="20"/>
    </row>
    <row r="367">
      <c r="AC367" s="20"/>
      <c r="AD367" s="20"/>
      <c r="AE367" s="20"/>
      <c r="AF367" s="20"/>
      <c r="AG367" s="24"/>
      <c r="AH367" s="20"/>
      <c r="AI367" s="20"/>
      <c r="AJ367" s="20"/>
      <c r="AK367" s="20"/>
    </row>
    <row r="368">
      <c r="AC368" s="20"/>
      <c r="AD368" s="20"/>
      <c r="AE368" s="20"/>
      <c r="AF368" s="20"/>
      <c r="AG368" s="24"/>
      <c r="AH368" s="20"/>
      <c r="AI368" s="20"/>
      <c r="AJ368" s="20"/>
      <c r="AK368" s="20"/>
    </row>
    <row r="369">
      <c r="AC369" s="20"/>
      <c r="AD369" s="20"/>
      <c r="AE369" s="20"/>
      <c r="AF369" s="20"/>
      <c r="AG369" s="24"/>
      <c r="AH369" s="20"/>
      <c r="AI369" s="20"/>
      <c r="AJ369" s="20"/>
      <c r="AK369" s="20"/>
    </row>
    <row r="370">
      <c r="AC370" s="20"/>
      <c r="AD370" s="20"/>
      <c r="AE370" s="20"/>
      <c r="AF370" s="20"/>
      <c r="AG370" s="24"/>
      <c r="AH370" s="20"/>
      <c r="AI370" s="20"/>
      <c r="AJ370" s="20"/>
      <c r="AK370" s="20"/>
    </row>
    <row r="371">
      <c r="AC371" s="20"/>
      <c r="AD371" s="20"/>
      <c r="AE371" s="20"/>
      <c r="AF371" s="20"/>
      <c r="AG371" s="24"/>
      <c r="AH371" s="20"/>
      <c r="AI371" s="20"/>
      <c r="AJ371" s="20"/>
      <c r="AK371" s="20"/>
    </row>
    <row r="372">
      <c r="AC372" s="20"/>
      <c r="AD372" s="20"/>
      <c r="AE372" s="20"/>
      <c r="AF372" s="20"/>
      <c r="AG372" s="24"/>
      <c r="AH372" s="20"/>
      <c r="AI372" s="20"/>
      <c r="AJ372" s="20"/>
      <c r="AK372" s="20"/>
    </row>
    <row r="373">
      <c r="AC373" s="20"/>
      <c r="AD373" s="20"/>
      <c r="AE373" s="20"/>
      <c r="AF373" s="20"/>
      <c r="AG373" s="24"/>
      <c r="AH373" s="20"/>
      <c r="AI373" s="20"/>
      <c r="AJ373" s="20"/>
      <c r="AK373" s="20"/>
    </row>
    <row r="374">
      <c r="AC374" s="20"/>
      <c r="AD374" s="20"/>
      <c r="AE374" s="20"/>
      <c r="AF374" s="20"/>
      <c r="AG374" s="24"/>
      <c r="AH374" s="20"/>
      <c r="AI374" s="20"/>
      <c r="AJ374" s="20"/>
      <c r="AK374" s="20"/>
    </row>
    <row r="375">
      <c r="AC375" s="20"/>
      <c r="AD375" s="20"/>
      <c r="AE375" s="20"/>
      <c r="AF375" s="20"/>
      <c r="AG375" s="24"/>
      <c r="AH375" s="20"/>
      <c r="AI375" s="20"/>
      <c r="AJ375" s="20"/>
      <c r="AK375" s="20"/>
    </row>
    <row r="376">
      <c r="AC376" s="20"/>
      <c r="AD376" s="20"/>
      <c r="AE376" s="20"/>
      <c r="AF376" s="20"/>
      <c r="AG376" s="24"/>
      <c r="AH376" s="20"/>
      <c r="AI376" s="20"/>
      <c r="AJ376" s="20"/>
      <c r="AK376" s="20"/>
    </row>
    <row r="377">
      <c r="AC377" s="20"/>
      <c r="AD377" s="20"/>
      <c r="AE377" s="20"/>
      <c r="AF377" s="20"/>
      <c r="AG377" s="24"/>
      <c r="AH377" s="20"/>
      <c r="AI377" s="20"/>
      <c r="AJ377" s="20"/>
      <c r="AK377" s="20"/>
    </row>
    <row r="378">
      <c r="AC378" s="20"/>
      <c r="AD378" s="20"/>
      <c r="AE378" s="20"/>
      <c r="AF378" s="20"/>
      <c r="AG378" s="24"/>
      <c r="AH378" s="20"/>
      <c r="AI378" s="20"/>
      <c r="AJ378" s="20"/>
      <c r="AK378" s="20"/>
    </row>
    <row r="379">
      <c r="AC379" s="20"/>
      <c r="AD379" s="20"/>
      <c r="AE379" s="20"/>
      <c r="AF379" s="20"/>
      <c r="AG379" s="24"/>
      <c r="AH379" s="20"/>
      <c r="AI379" s="20"/>
      <c r="AJ379" s="20"/>
      <c r="AK379" s="20"/>
    </row>
    <row r="380">
      <c r="AC380" s="20"/>
      <c r="AD380" s="20"/>
      <c r="AE380" s="20"/>
      <c r="AF380" s="20"/>
      <c r="AG380" s="24"/>
      <c r="AH380" s="20"/>
      <c r="AI380" s="20"/>
      <c r="AJ380" s="20"/>
      <c r="AK380" s="20"/>
    </row>
    <row r="381">
      <c r="AC381" s="20"/>
      <c r="AD381" s="20"/>
      <c r="AE381" s="20"/>
      <c r="AF381" s="20"/>
      <c r="AG381" s="24"/>
      <c r="AH381" s="20"/>
      <c r="AI381" s="20"/>
      <c r="AJ381" s="20"/>
      <c r="AK381" s="20"/>
    </row>
    <row r="382">
      <c r="AC382" s="20"/>
      <c r="AD382" s="20"/>
      <c r="AE382" s="20"/>
      <c r="AF382" s="20"/>
      <c r="AG382" s="24"/>
      <c r="AH382" s="20"/>
      <c r="AI382" s="20"/>
      <c r="AJ382" s="20"/>
      <c r="AK382" s="20"/>
    </row>
    <row r="383">
      <c r="AC383" s="20"/>
      <c r="AD383" s="20"/>
      <c r="AE383" s="20"/>
      <c r="AF383" s="20"/>
      <c r="AG383" s="24"/>
      <c r="AH383" s="20"/>
      <c r="AI383" s="20"/>
      <c r="AJ383" s="20"/>
      <c r="AK383" s="20"/>
    </row>
    <row r="384">
      <c r="AC384" s="20"/>
      <c r="AD384" s="20"/>
      <c r="AE384" s="20"/>
      <c r="AF384" s="20"/>
      <c r="AG384" s="24"/>
      <c r="AH384" s="20"/>
      <c r="AI384" s="20"/>
      <c r="AJ384" s="20"/>
      <c r="AK384" s="20"/>
    </row>
    <row r="385">
      <c r="AC385" s="20"/>
      <c r="AD385" s="20"/>
      <c r="AE385" s="20"/>
      <c r="AF385" s="20"/>
      <c r="AG385" s="24"/>
      <c r="AH385" s="20"/>
      <c r="AI385" s="20"/>
      <c r="AJ385" s="20"/>
      <c r="AK385" s="20"/>
    </row>
    <row r="386">
      <c r="AC386" s="20"/>
      <c r="AD386" s="20"/>
      <c r="AE386" s="20"/>
      <c r="AF386" s="20"/>
      <c r="AG386" s="24"/>
      <c r="AH386" s="20"/>
      <c r="AI386" s="20"/>
      <c r="AJ386" s="20"/>
      <c r="AK386" s="20"/>
    </row>
    <row r="387">
      <c r="AC387" s="20"/>
      <c r="AD387" s="20"/>
      <c r="AE387" s="20"/>
      <c r="AF387" s="20"/>
      <c r="AG387" s="24"/>
      <c r="AH387" s="20"/>
      <c r="AI387" s="20"/>
      <c r="AJ387" s="20"/>
      <c r="AK387" s="20"/>
    </row>
    <row r="388">
      <c r="AC388" s="20"/>
      <c r="AD388" s="20"/>
      <c r="AE388" s="20"/>
      <c r="AF388" s="20"/>
      <c r="AG388" s="24"/>
      <c r="AH388" s="20"/>
      <c r="AI388" s="20"/>
      <c r="AJ388" s="20"/>
      <c r="AK388" s="20"/>
    </row>
    <row r="389">
      <c r="AC389" s="20"/>
      <c r="AD389" s="20"/>
      <c r="AE389" s="20"/>
      <c r="AF389" s="20"/>
      <c r="AG389" s="24"/>
      <c r="AH389" s="20"/>
      <c r="AI389" s="20"/>
      <c r="AJ389" s="20"/>
      <c r="AK389" s="20"/>
    </row>
    <row r="390">
      <c r="AC390" s="20"/>
      <c r="AD390" s="20"/>
      <c r="AE390" s="20"/>
      <c r="AF390" s="20"/>
      <c r="AG390" s="24"/>
      <c r="AH390" s="20"/>
      <c r="AI390" s="20"/>
      <c r="AJ390" s="20"/>
      <c r="AK390" s="20"/>
    </row>
    <row r="391">
      <c r="AC391" s="20"/>
      <c r="AD391" s="20"/>
      <c r="AE391" s="20"/>
      <c r="AF391" s="20"/>
      <c r="AG391" s="24"/>
      <c r="AH391" s="20"/>
      <c r="AI391" s="20"/>
      <c r="AJ391" s="20"/>
      <c r="AK391" s="20"/>
    </row>
    <row r="392">
      <c r="AC392" s="20"/>
      <c r="AD392" s="20"/>
      <c r="AE392" s="20"/>
      <c r="AF392" s="20"/>
      <c r="AG392" s="24"/>
      <c r="AH392" s="20"/>
      <c r="AI392" s="20"/>
      <c r="AJ392" s="20"/>
      <c r="AK392" s="20"/>
    </row>
    <row r="393">
      <c r="AC393" s="20"/>
      <c r="AD393" s="20"/>
      <c r="AE393" s="20"/>
      <c r="AF393" s="20"/>
      <c r="AG393" s="24"/>
      <c r="AH393" s="20"/>
      <c r="AI393" s="20"/>
      <c r="AJ393" s="20"/>
      <c r="AK393" s="20"/>
    </row>
    <row r="394">
      <c r="AC394" s="20"/>
      <c r="AD394" s="20"/>
      <c r="AE394" s="20"/>
      <c r="AF394" s="20"/>
      <c r="AG394" s="24"/>
      <c r="AH394" s="20"/>
      <c r="AI394" s="20"/>
      <c r="AJ394" s="20"/>
      <c r="AK394" s="20"/>
    </row>
    <row r="395">
      <c r="AC395" s="20"/>
      <c r="AD395" s="20"/>
      <c r="AE395" s="20"/>
      <c r="AF395" s="20"/>
      <c r="AG395" s="24"/>
      <c r="AH395" s="20"/>
      <c r="AI395" s="20"/>
      <c r="AJ395" s="20"/>
      <c r="AK395" s="20"/>
    </row>
    <row r="396">
      <c r="AC396" s="20"/>
      <c r="AD396" s="20"/>
      <c r="AE396" s="20"/>
      <c r="AF396" s="20"/>
      <c r="AG396" s="24"/>
      <c r="AH396" s="20"/>
      <c r="AI396" s="20"/>
      <c r="AJ396" s="20"/>
      <c r="AK396" s="20"/>
    </row>
    <row r="397">
      <c r="AC397" s="20"/>
      <c r="AD397" s="20"/>
      <c r="AE397" s="20"/>
      <c r="AF397" s="20"/>
      <c r="AG397" s="24"/>
      <c r="AH397" s="20"/>
      <c r="AI397" s="20"/>
      <c r="AJ397" s="20"/>
      <c r="AK397" s="20"/>
    </row>
    <row r="398">
      <c r="AC398" s="20"/>
      <c r="AD398" s="20"/>
      <c r="AE398" s="20"/>
      <c r="AF398" s="20"/>
      <c r="AG398" s="24"/>
      <c r="AH398" s="20"/>
      <c r="AI398" s="20"/>
      <c r="AJ398" s="20"/>
      <c r="AK398" s="20"/>
    </row>
    <row r="399">
      <c r="AC399" s="20"/>
      <c r="AD399" s="20"/>
      <c r="AE399" s="20"/>
      <c r="AF399" s="20"/>
      <c r="AG399" s="24"/>
      <c r="AH399" s="20"/>
      <c r="AI399" s="20"/>
      <c r="AJ399" s="20"/>
      <c r="AK399" s="20"/>
    </row>
    <row r="400">
      <c r="AC400" s="20"/>
      <c r="AD400" s="20"/>
      <c r="AE400" s="20"/>
      <c r="AF400" s="20"/>
      <c r="AG400" s="24"/>
      <c r="AH400" s="20"/>
      <c r="AI400" s="20"/>
      <c r="AJ400" s="20"/>
      <c r="AK400" s="20"/>
    </row>
    <row r="401">
      <c r="AC401" s="20"/>
      <c r="AD401" s="20"/>
      <c r="AE401" s="20"/>
      <c r="AF401" s="20"/>
      <c r="AG401" s="24"/>
      <c r="AH401" s="20"/>
      <c r="AI401" s="20"/>
      <c r="AJ401" s="20"/>
      <c r="AK401" s="20"/>
    </row>
    <row r="402">
      <c r="AC402" s="20"/>
      <c r="AD402" s="20"/>
      <c r="AE402" s="20"/>
      <c r="AF402" s="20"/>
      <c r="AG402" s="24"/>
      <c r="AH402" s="20"/>
      <c r="AI402" s="20"/>
      <c r="AJ402" s="20"/>
      <c r="AK402" s="20"/>
    </row>
    <row r="403">
      <c r="AC403" s="20"/>
      <c r="AD403" s="20"/>
      <c r="AE403" s="20"/>
      <c r="AF403" s="20"/>
      <c r="AG403" s="24"/>
      <c r="AH403" s="20"/>
      <c r="AI403" s="20"/>
      <c r="AJ403" s="20"/>
      <c r="AK403" s="20"/>
    </row>
    <row r="404">
      <c r="AC404" s="20"/>
      <c r="AD404" s="20"/>
      <c r="AE404" s="20"/>
      <c r="AF404" s="20"/>
      <c r="AG404" s="24"/>
      <c r="AH404" s="20"/>
      <c r="AI404" s="20"/>
      <c r="AJ404" s="20"/>
      <c r="AK404" s="20"/>
    </row>
    <row r="405">
      <c r="AC405" s="20"/>
      <c r="AD405" s="20"/>
      <c r="AE405" s="20"/>
      <c r="AF405" s="20"/>
      <c r="AG405" s="24"/>
      <c r="AH405" s="20"/>
      <c r="AI405" s="20"/>
      <c r="AJ405" s="20"/>
      <c r="AK405" s="20"/>
    </row>
    <row r="406">
      <c r="AC406" s="20"/>
      <c r="AD406" s="20"/>
      <c r="AE406" s="20"/>
      <c r="AF406" s="20"/>
      <c r="AG406" s="24"/>
      <c r="AH406" s="20"/>
      <c r="AI406" s="20"/>
      <c r="AJ406" s="20"/>
      <c r="AK406" s="20"/>
    </row>
    <row r="407">
      <c r="AC407" s="20"/>
      <c r="AD407" s="20"/>
      <c r="AE407" s="20"/>
      <c r="AF407" s="20"/>
      <c r="AG407" s="24"/>
      <c r="AH407" s="20"/>
      <c r="AI407" s="20"/>
      <c r="AJ407" s="20"/>
      <c r="AK407" s="20"/>
    </row>
    <row r="408">
      <c r="AC408" s="20"/>
      <c r="AD408" s="20"/>
      <c r="AE408" s="20"/>
      <c r="AF408" s="20"/>
      <c r="AG408" s="24"/>
      <c r="AH408" s="20"/>
      <c r="AI408" s="20"/>
      <c r="AJ408" s="20"/>
      <c r="AK408" s="20"/>
    </row>
    <row r="409">
      <c r="AC409" s="20"/>
      <c r="AD409" s="20"/>
      <c r="AE409" s="20"/>
      <c r="AF409" s="20"/>
      <c r="AG409" s="24"/>
      <c r="AH409" s="20"/>
      <c r="AI409" s="20"/>
      <c r="AJ409" s="20"/>
      <c r="AK409" s="20"/>
    </row>
    <row r="410">
      <c r="AC410" s="20"/>
      <c r="AD410" s="20"/>
      <c r="AE410" s="20"/>
      <c r="AF410" s="20"/>
      <c r="AG410" s="24"/>
      <c r="AH410" s="20"/>
      <c r="AI410" s="20"/>
      <c r="AJ410" s="20"/>
      <c r="AK410" s="20"/>
    </row>
    <row r="411">
      <c r="AC411" s="20"/>
      <c r="AD411" s="20"/>
      <c r="AE411" s="20"/>
      <c r="AF411" s="20"/>
      <c r="AG411" s="24"/>
      <c r="AH411" s="20"/>
      <c r="AI411" s="20"/>
      <c r="AJ411" s="20"/>
      <c r="AK411" s="20"/>
    </row>
    <row r="412">
      <c r="AC412" s="20"/>
      <c r="AD412" s="20"/>
      <c r="AE412" s="20"/>
      <c r="AF412" s="20"/>
      <c r="AG412" s="24"/>
      <c r="AH412" s="20"/>
      <c r="AI412" s="20"/>
      <c r="AJ412" s="20"/>
      <c r="AK412" s="20"/>
    </row>
    <row r="413">
      <c r="AC413" s="20"/>
      <c r="AD413" s="20"/>
      <c r="AE413" s="20"/>
      <c r="AF413" s="20"/>
      <c r="AG413" s="24"/>
      <c r="AH413" s="20"/>
      <c r="AI413" s="20"/>
      <c r="AJ413" s="20"/>
      <c r="AK413" s="20"/>
    </row>
    <row r="414">
      <c r="AC414" s="20"/>
      <c r="AD414" s="20"/>
      <c r="AE414" s="20"/>
      <c r="AF414" s="20"/>
      <c r="AG414" s="24"/>
      <c r="AH414" s="20"/>
      <c r="AI414" s="20"/>
      <c r="AJ414" s="20"/>
      <c r="AK414" s="20"/>
    </row>
    <row r="415">
      <c r="AC415" s="20"/>
      <c r="AD415" s="20"/>
      <c r="AE415" s="20"/>
      <c r="AF415" s="20"/>
      <c r="AG415" s="24"/>
      <c r="AH415" s="20"/>
      <c r="AI415" s="20"/>
      <c r="AJ415" s="20"/>
      <c r="AK415" s="20"/>
    </row>
    <row r="416">
      <c r="AC416" s="20"/>
      <c r="AD416" s="20"/>
      <c r="AE416" s="20"/>
      <c r="AF416" s="20"/>
      <c r="AG416" s="24"/>
      <c r="AH416" s="20"/>
      <c r="AI416" s="20"/>
      <c r="AJ416" s="20"/>
      <c r="AK416" s="20"/>
    </row>
    <row r="417">
      <c r="AC417" s="20"/>
      <c r="AD417" s="20"/>
      <c r="AE417" s="20"/>
      <c r="AF417" s="20"/>
      <c r="AG417" s="24"/>
      <c r="AH417" s="20"/>
      <c r="AI417" s="20"/>
      <c r="AJ417" s="20"/>
      <c r="AK417" s="20"/>
    </row>
    <row r="418">
      <c r="AC418" s="20"/>
      <c r="AD418" s="20"/>
      <c r="AE418" s="20"/>
      <c r="AF418" s="20"/>
      <c r="AG418" s="24"/>
      <c r="AH418" s="20"/>
      <c r="AI418" s="20"/>
      <c r="AJ418" s="20"/>
      <c r="AK418" s="20"/>
    </row>
    <row r="419">
      <c r="AC419" s="20"/>
      <c r="AD419" s="20"/>
      <c r="AE419" s="20"/>
      <c r="AF419" s="20"/>
      <c r="AG419" s="24"/>
      <c r="AH419" s="20"/>
      <c r="AI419" s="20"/>
      <c r="AJ419" s="20"/>
      <c r="AK419" s="20"/>
    </row>
    <row r="420">
      <c r="AC420" s="20"/>
      <c r="AD420" s="20"/>
      <c r="AE420" s="20"/>
      <c r="AF420" s="20"/>
      <c r="AG420" s="24"/>
      <c r="AH420" s="20"/>
      <c r="AI420" s="20"/>
      <c r="AJ420" s="20"/>
      <c r="AK420" s="20"/>
    </row>
    <row r="421">
      <c r="AC421" s="20"/>
      <c r="AD421" s="20"/>
      <c r="AE421" s="20"/>
      <c r="AF421" s="20"/>
      <c r="AG421" s="24"/>
      <c r="AH421" s="20"/>
      <c r="AI421" s="20"/>
      <c r="AJ421" s="20"/>
      <c r="AK421" s="20"/>
    </row>
    <row r="422">
      <c r="AC422" s="20"/>
      <c r="AD422" s="20"/>
      <c r="AE422" s="20"/>
      <c r="AF422" s="20"/>
      <c r="AG422" s="24"/>
      <c r="AH422" s="20"/>
      <c r="AI422" s="20"/>
      <c r="AJ422" s="20"/>
      <c r="AK422" s="20"/>
    </row>
    <row r="423">
      <c r="AC423" s="20"/>
      <c r="AD423" s="20"/>
      <c r="AE423" s="20"/>
      <c r="AF423" s="20"/>
      <c r="AG423" s="24"/>
      <c r="AH423" s="20"/>
      <c r="AI423" s="20"/>
      <c r="AJ423" s="20"/>
      <c r="AK423" s="20"/>
    </row>
    <row r="424">
      <c r="AC424" s="20"/>
      <c r="AD424" s="20"/>
      <c r="AE424" s="20"/>
      <c r="AF424" s="20"/>
      <c r="AG424" s="24"/>
      <c r="AH424" s="20"/>
      <c r="AI424" s="20"/>
      <c r="AJ424" s="20"/>
      <c r="AK424" s="20"/>
    </row>
    <row r="425">
      <c r="AC425" s="20"/>
      <c r="AD425" s="20"/>
      <c r="AE425" s="20"/>
      <c r="AF425" s="20"/>
      <c r="AG425" s="24"/>
      <c r="AH425" s="20"/>
      <c r="AI425" s="20"/>
      <c r="AJ425" s="20"/>
      <c r="AK425" s="20"/>
    </row>
    <row r="426">
      <c r="AC426" s="20"/>
      <c r="AD426" s="20"/>
      <c r="AE426" s="20"/>
      <c r="AF426" s="20"/>
      <c r="AG426" s="24"/>
      <c r="AH426" s="20"/>
      <c r="AI426" s="20"/>
      <c r="AJ426" s="20"/>
      <c r="AK426" s="20"/>
    </row>
    <row r="427">
      <c r="AC427" s="20"/>
      <c r="AD427" s="20"/>
      <c r="AE427" s="20"/>
      <c r="AF427" s="20"/>
      <c r="AG427" s="24"/>
      <c r="AH427" s="20"/>
      <c r="AI427" s="20"/>
      <c r="AJ427" s="20"/>
      <c r="AK427" s="20"/>
    </row>
    <row r="428">
      <c r="AC428" s="20"/>
      <c r="AD428" s="20"/>
      <c r="AE428" s="20"/>
      <c r="AF428" s="20"/>
      <c r="AG428" s="24"/>
      <c r="AH428" s="20"/>
      <c r="AI428" s="20"/>
      <c r="AJ428" s="20"/>
      <c r="AK428" s="20"/>
    </row>
    <row r="429">
      <c r="AC429" s="20"/>
      <c r="AD429" s="20"/>
      <c r="AE429" s="20"/>
      <c r="AF429" s="20"/>
      <c r="AG429" s="24"/>
      <c r="AH429" s="20"/>
      <c r="AI429" s="20"/>
      <c r="AJ429" s="20"/>
      <c r="AK429" s="20"/>
    </row>
    <row r="430">
      <c r="AC430" s="20"/>
      <c r="AD430" s="20"/>
      <c r="AE430" s="20"/>
      <c r="AF430" s="20"/>
      <c r="AG430" s="24"/>
      <c r="AH430" s="20"/>
      <c r="AI430" s="20"/>
      <c r="AJ430" s="20"/>
      <c r="AK430" s="20"/>
    </row>
    <row r="431">
      <c r="AC431" s="20"/>
      <c r="AD431" s="20"/>
      <c r="AE431" s="20"/>
      <c r="AF431" s="20"/>
      <c r="AG431" s="24"/>
      <c r="AH431" s="20"/>
      <c r="AI431" s="20"/>
      <c r="AJ431" s="20"/>
      <c r="AK431" s="20"/>
    </row>
    <row r="432">
      <c r="AC432" s="20"/>
      <c r="AD432" s="20"/>
      <c r="AE432" s="20"/>
      <c r="AF432" s="20"/>
      <c r="AG432" s="24"/>
      <c r="AH432" s="20"/>
      <c r="AI432" s="20"/>
      <c r="AJ432" s="20"/>
      <c r="AK432" s="20"/>
    </row>
    <row r="433">
      <c r="AC433" s="20"/>
      <c r="AD433" s="20"/>
      <c r="AE433" s="20"/>
      <c r="AF433" s="20"/>
      <c r="AG433" s="24"/>
      <c r="AH433" s="20"/>
      <c r="AI433" s="20"/>
      <c r="AJ433" s="20"/>
      <c r="AK433" s="20"/>
    </row>
    <row r="434">
      <c r="AC434" s="20"/>
      <c r="AD434" s="20"/>
      <c r="AE434" s="20"/>
      <c r="AF434" s="20"/>
      <c r="AG434" s="24"/>
      <c r="AH434" s="20"/>
      <c r="AI434" s="20"/>
      <c r="AJ434" s="20"/>
      <c r="AK434" s="20"/>
    </row>
    <row r="435">
      <c r="AC435" s="20"/>
      <c r="AD435" s="20"/>
      <c r="AE435" s="20"/>
      <c r="AF435" s="20"/>
      <c r="AG435" s="24"/>
      <c r="AH435" s="20"/>
      <c r="AI435" s="20"/>
      <c r="AJ435" s="20"/>
      <c r="AK435" s="20"/>
    </row>
    <row r="436">
      <c r="AC436" s="20"/>
      <c r="AD436" s="20"/>
      <c r="AE436" s="20"/>
      <c r="AF436" s="20"/>
      <c r="AG436" s="24"/>
      <c r="AH436" s="20"/>
      <c r="AI436" s="20"/>
      <c r="AJ436" s="20"/>
      <c r="AK436" s="20"/>
    </row>
    <row r="437">
      <c r="AC437" s="20"/>
      <c r="AD437" s="20"/>
      <c r="AE437" s="20"/>
      <c r="AF437" s="20"/>
      <c r="AG437" s="24"/>
      <c r="AH437" s="20"/>
      <c r="AI437" s="20"/>
      <c r="AJ437" s="20"/>
      <c r="AK437" s="20"/>
    </row>
    <row r="438">
      <c r="AC438" s="20"/>
      <c r="AD438" s="20"/>
      <c r="AE438" s="20"/>
      <c r="AF438" s="20"/>
      <c r="AG438" s="24"/>
      <c r="AH438" s="20"/>
      <c r="AI438" s="20"/>
      <c r="AJ438" s="20"/>
      <c r="AK438" s="20"/>
    </row>
    <row r="439">
      <c r="AC439" s="20"/>
      <c r="AD439" s="20"/>
      <c r="AE439" s="20"/>
      <c r="AF439" s="20"/>
      <c r="AG439" s="24"/>
      <c r="AH439" s="20"/>
      <c r="AI439" s="20"/>
      <c r="AJ439" s="20"/>
      <c r="AK439" s="20"/>
    </row>
    <row r="440">
      <c r="AC440" s="20"/>
      <c r="AD440" s="20"/>
      <c r="AE440" s="20"/>
      <c r="AF440" s="20"/>
      <c r="AG440" s="24"/>
      <c r="AH440" s="20"/>
      <c r="AI440" s="20"/>
      <c r="AJ440" s="20"/>
      <c r="AK440" s="20"/>
    </row>
    <row r="441">
      <c r="AC441" s="20"/>
      <c r="AD441" s="20"/>
      <c r="AE441" s="20"/>
      <c r="AF441" s="20"/>
      <c r="AG441" s="24"/>
      <c r="AH441" s="20"/>
      <c r="AI441" s="20"/>
      <c r="AJ441" s="20"/>
      <c r="AK441" s="20"/>
    </row>
    <row r="442">
      <c r="AC442" s="20"/>
      <c r="AD442" s="20"/>
      <c r="AE442" s="20"/>
      <c r="AF442" s="20"/>
      <c r="AG442" s="24"/>
      <c r="AH442" s="20"/>
      <c r="AI442" s="20"/>
      <c r="AJ442" s="20"/>
      <c r="AK442" s="20"/>
    </row>
    <row r="443">
      <c r="AC443" s="20"/>
      <c r="AD443" s="20"/>
      <c r="AE443" s="20"/>
      <c r="AF443" s="20"/>
      <c r="AG443" s="24"/>
      <c r="AH443" s="20"/>
      <c r="AI443" s="20"/>
      <c r="AJ443" s="20"/>
      <c r="AK443" s="20"/>
    </row>
    <row r="444">
      <c r="AC444" s="20"/>
      <c r="AD444" s="20"/>
      <c r="AE444" s="20"/>
      <c r="AF444" s="20"/>
      <c r="AG444" s="24"/>
      <c r="AH444" s="20"/>
      <c r="AI444" s="20"/>
      <c r="AJ444" s="20"/>
      <c r="AK444" s="20"/>
    </row>
    <row r="445">
      <c r="AC445" s="20"/>
      <c r="AD445" s="20"/>
      <c r="AE445" s="20"/>
      <c r="AF445" s="20"/>
      <c r="AG445" s="24"/>
      <c r="AH445" s="20"/>
      <c r="AI445" s="20"/>
      <c r="AJ445" s="20"/>
      <c r="AK445" s="20"/>
    </row>
    <row r="446">
      <c r="AC446" s="20"/>
      <c r="AD446" s="20"/>
      <c r="AE446" s="20"/>
      <c r="AF446" s="20"/>
      <c r="AG446" s="24"/>
      <c r="AH446" s="20"/>
      <c r="AI446" s="20"/>
      <c r="AJ446" s="20"/>
      <c r="AK446" s="20"/>
    </row>
    <row r="447">
      <c r="AC447" s="20"/>
      <c r="AD447" s="20"/>
      <c r="AE447" s="20"/>
      <c r="AF447" s="20"/>
      <c r="AG447" s="24"/>
      <c r="AH447" s="20"/>
      <c r="AI447" s="20"/>
      <c r="AJ447" s="20"/>
      <c r="AK447" s="20"/>
    </row>
    <row r="448">
      <c r="AC448" s="20"/>
      <c r="AD448" s="20"/>
      <c r="AE448" s="20"/>
      <c r="AF448" s="20"/>
      <c r="AG448" s="24"/>
      <c r="AH448" s="20"/>
      <c r="AI448" s="20"/>
      <c r="AJ448" s="20"/>
      <c r="AK448" s="20"/>
    </row>
    <row r="449">
      <c r="AC449" s="20"/>
      <c r="AD449" s="20"/>
      <c r="AE449" s="20"/>
      <c r="AF449" s="20"/>
      <c r="AG449" s="24"/>
      <c r="AH449" s="20"/>
      <c r="AI449" s="20"/>
      <c r="AJ449" s="20"/>
      <c r="AK449" s="20"/>
    </row>
    <row r="450">
      <c r="AC450" s="20"/>
      <c r="AD450" s="20"/>
      <c r="AE450" s="20"/>
      <c r="AF450" s="20"/>
      <c r="AG450" s="24"/>
      <c r="AH450" s="20"/>
      <c r="AI450" s="20"/>
      <c r="AJ450" s="20"/>
      <c r="AK450" s="20"/>
    </row>
    <row r="451">
      <c r="AC451" s="20"/>
      <c r="AD451" s="20"/>
      <c r="AE451" s="20"/>
      <c r="AF451" s="20"/>
      <c r="AG451" s="24"/>
      <c r="AH451" s="20"/>
      <c r="AI451" s="20"/>
      <c r="AJ451" s="20"/>
      <c r="AK451" s="20"/>
    </row>
    <row r="452">
      <c r="AC452" s="20"/>
      <c r="AD452" s="20"/>
      <c r="AE452" s="20"/>
      <c r="AF452" s="20"/>
      <c r="AG452" s="24"/>
      <c r="AH452" s="20"/>
      <c r="AI452" s="20"/>
      <c r="AJ452" s="20"/>
      <c r="AK452" s="20"/>
    </row>
    <row r="453">
      <c r="AC453" s="20"/>
      <c r="AD453" s="20"/>
      <c r="AE453" s="20"/>
      <c r="AF453" s="20"/>
      <c r="AG453" s="24"/>
      <c r="AH453" s="20"/>
      <c r="AI453" s="20"/>
      <c r="AJ453" s="20"/>
      <c r="AK453" s="20"/>
    </row>
    <row r="454">
      <c r="AC454" s="20"/>
      <c r="AD454" s="20"/>
      <c r="AE454" s="20"/>
      <c r="AF454" s="20"/>
      <c r="AG454" s="24"/>
      <c r="AH454" s="20"/>
      <c r="AI454" s="20"/>
      <c r="AJ454" s="20"/>
      <c r="AK454" s="20"/>
    </row>
    <row r="455">
      <c r="AC455" s="20"/>
      <c r="AD455" s="20"/>
      <c r="AE455" s="20"/>
      <c r="AF455" s="20"/>
      <c r="AG455" s="24"/>
      <c r="AH455" s="20"/>
      <c r="AI455" s="20"/>
      <c r="AJ455" s="20"/>
      <c r="AK455" s="20"/>
    </row>
    <row r="456">
      <c r="AC456" s="20"/>
      <c r="AD456" s="20"/>
      <c r="AE456" s="20"/>
      <c r="AF456" s="20"/>
      <c r="AG456" s="24"/>
      <c r="AH456" s="20"/>
      <c r="AI456" s="20"/>
      <c r="AJ456" s="20"/>
      <c r="AK456" s="20"/>
    </row>
    <row r="457">
      <c r="AC457" s="20"/>
      <c r="AD457" s="20"/>
      <c r="AE457" s="20"/>
      <c r="AF457" s="20"/>
      <c r="AG457" s="24"/>
      <c r="AH457" s="20"/>
      <c r="AI457" s="20"/>
      <c r="AJ457" s="20"/>
      <c r="AK457" s="20"/>
    </row>
    <row r="458">
      <c r="AC458" s="20"/>
      <c r="AD458" s="20"/>
      <c r="AE458" s="20"/>
      <c r="AF458" s="20"/>
      <c r="AG458" s="24"/>
      <c r="AH458" s="20"/>
      <c r="AI458" s="20"/>
      <c r="AJ458" s="20"/>
      <c r="AK458" s="20"/>
    </row>
    <row r="459">
      <c r="AC459" s="20"/>
      <c r="AD459" s="20"/>
      <c r="AE459" s="20"/>
      <c r="AF459" s="20"/>
      <c r="AG459" s="24"/>
      <c r="AH459" s="20"/>
      <c r="AI459" s="20"/>
      <c r="AJ459" s="20"/>
      <c r="AK459" s="20"/>
    </row>
    <row r="460">
      <c r="AC460" s="20"/>
      <c r="AD460" s="20"/>
      <c r="AE460" s="20"/>
      <c r="AF460" s="20"/>
      <c r="AG460" s="24"/>
      <c r="AH460" s="20"/>
      <c r="AI460" s="20"/>
      <c r="AJ460" s="20"/>
      <c r="AK460" s="20"/>
    </row>
    <row r="461">
      <c r="AC461" s="20"/>
      <c r="AD461" s="20"/>
      <c r="AE461" s="20"/>
      <c r="AF461" s="20"/>
      <c r="AG461" s="24"/>
      <c r="AH461" s="20"/>
      <c r="AI461" s="20"/>
      <c r="AJ461" s="20"/>
      <c r="AK461" s="20"/>
    </row>
    <row r="462">
      <c r="AC462" s="20"/>
      <c r="AD462" s="20"/>
      <c r="AE462" s="20"/>
      <c r="AF462" s="20"/>
      <c r="AG462" s="24"/>
      <c r="AH462" s="20"/>
      <c r="AI462" s="20"/>
      <c r="AJ462" s="20"/>
      <c r="AK462" s="20"/>
    </row>
    <row r="463">
      <c r="AC463" s="20"/>
      <c r="AD463" s="20"/>
      <c r="AE463" s="20"/>
      <c r="AF463" s="20"/>
      <c r="AG463" s="24"/>
      <c r="AH463" s="20"/>
      <c r="AI463" s="20"/>
      <c r="AJ463" s="20"/>
      <c r="AK463" s="20"/>
    </row>
    <row r="464">
      <c r="AC464" s="20"/>
      <c r="AD464" s="20"/>
      <c r="AE464" s="20"/>
      <c r="AF464" s="20"/>
      <c r="AG464" s="24"/>
      <c r="AH464" s="20"/>
      <c r="AI464" s="20"/>
      <c r="AJ464" s="20"/>
      <c r="AK464" s="20"/>
    </row>
    <row r="465">
      <c r="AC465" s="20"/>
      <c r="AD465" s="20"/>
      <c r="AE465" s="20"/>
      <c r="AF465" s="20"/>
      <c r="AG465" s="24"/>
      <c r="AH465" s="20"/>
      <c r="AI465" s="20"/>
      <c r="AJ465" s="20"/>
      <c r="AK465" s="20"/>
    </row>
    <row r="466">
      <c r="AC466" s="20"/>
      <c r="AD466" s="20"/>
      <c r="AE466" s="20"/>
      <c r="AF466" s="20"/>
      <c r="AG466" s="24"/>
      <c r="AH466" s="20"/>
      <c r="AI466" s="20"/>
      <c r="AJ466" s="20"/>
      <c r="AK466" s="20"/>
    </row>
    <row r="467">
      <c r="AC467" s="20"/>
      <c r="AD467" s="20"/>
      <c r="AE467" s="20"/>
      <c r="AF467" s="20"/>
      <c r="AG467" s="24"/>
      <c r="AH467" s="20"/>
      <c r="AI467" s="20"/>
      <c r="AJ467" s="20"/>
      <c r="AK467" s="20"/>
    </row>
    <row r="468">
      <c r="AC468" s="20"/>
      <c r="AD468" s="20"/>
      <c r="AE468" s="20"/>
      <c r="AF468" s="20"/>
      <c r="AG468" s="24"/>
      <c r="AH468" s="20"/>
      <c r="AI468" s="20"/>
      <c r="AJ468" s="20"/>
      <c r="AK468" s="20"/>
    </row>
    <row r="469">
      <c r="AC469" s="20"/>
      <c r="AD469" s="20"/>
      <c r="AE469" s="20"/>
      <c r="AF469" s="20"/>
      <c r="AG469" s="24"/>
      <c r="AH469" s="20"/>
      <c r="AI469" s="20"/>
      <c r="AJ469" s="20"/>
      <c r="AK469" s="20"/>
    </row>
    <row r="470">
      <c r="AC470" s="20"/>
      <c r="AD470" s="20"/>
      <c r="AE470" s="20"/>
      <c r="AF470" s="20"/>
      <c r="AG470" s="24"/>
      <c r="AH470" s="20"/>
      <c r="AI470" s="20"/>
      <c r="AJ470" s="20"/>
      <c r="AK470" s="20"/>
    </row>
    <row r="471">
      <c r="AC471" s="20"/>
      <c r="AD471" s="20"/>
      <c r="AE471" s="20"/>
      <c r="AF471" s="20"/>
      <c r="AG471" s="24"/>
      <c r="AH471" s="20"/>
      <c r="AI471" s="20"/>
      <c r="AJ471" s="20"/>
      <c r="AK471" s="20"/>
    </row>
    <row r="472">
      <c r="AC472" s="20"/>
      <c r="AD472" s="20"/>
      <c r="AE472" s="20"/>
      <c r="AF472" s="20"/>
      <c r="AG472" s="24"/>
      <c r="AH472" s="20"/>
      <c r="AI472" s="20"/>
      <c r="AJ472" s="20"/>
      <c r="AK472" s="20"/>
    </row>
    <row r="473">
      <c r="AC473" s="20"/>
      <c r="AD473" s="20"/>
      <c r="AE473" s="20"/>
      <c r="AF473" s="20"/>
      <c r="AG473" s="24"/>
      <c r="AH473" s="20"/>
      <c r="AI473" s="20"/>
      <c r="AJ473" s="20"/>
      <c r="AK473" s="20"/>
    </row>
    <row r="474">
      <c r="AC474" s="20"/>
      <c r="AD474" s="20"/>
      <c r="AE474" s="20"/>
      <c r="AF474" s="20"/>
      <c r="AG474" s="24"/>
      <c r="AH474" s="20"/>
      <c r="AI474" s="20"/>
      <c r="AJ474" s="20"/>
      <c r="AK474" s="20"/>
    </row>
    <row r="475">
      <c r="AC475" s="20"/>
      <c r="AD475" s="20"/>
      <c r="AE475" s="20"/>
      <c r="AF475" s="20"/>
      <c r="AG475" s="24"/>
      <c r="AH475" s="20"/>
      <c r="AI475" s="20"/>
      <c r="AJ475" s="20"/>
      <c r="AK475" s="20"/>
    </row>
    <row r="476">
      <c r="AC476" s="20"/>
      <c r="AD476" s="20"/>
      <c r="AE476" s="20"/>
      <c r="AF476" s="20"/>
      <c r="AG476" s="24"/>
      <c r="AH476" s="20"/>
      <c r="AI476" s="20"/>
      <c r="AJ476" s="20"/>
      <c r="AK476" s="20"/>
    </row>
    <row r="477">
      <c r="AC477" s="20"/>
      <c r="AD477" s="20"/>
      <c r="AE477" s="20"/>
      <c r="AF477" s="20"/>
      <c r="AG477" s="24"/>
      <c r="AH477" s="20"/>
      <c r="AI477" s="20"/>
      <c r="AJ477" s="20"/>
      <c r="AK477" s="20"/>
    </row>
    <row r="478">
      <c r="AC478" s="20"/>
      <c r="AD478" s="20"/>
      <c r="AE478" s="20"/>
      <c r="AF478" s="20"/>
      <c r="AG478" s="24"/>
      <c r="AH478" s="20"/>
      <c r="AI478" s="20"/>
      <c r="AJ478" s="20"/>
      <c r="AK478" s="20"/>
    </row>
    <row r="479">
      <c r="AC479" s="20"/>
      <c r="AD479" s="20"/>
      <c r="AE479" s="20"/>
      <c r="AF479" s="20"/>
      <c r="AG479" s="24"/>
      <c r="AH479" s="20"/>
      <c r="AI479" s="20"/>
      <c r="AJ479" s="20"/>
      <c r="AK479" s="20"/>
    </row>
    <row r="480">
      <c r="AC480" s="20"/>
      <c r="AD480" s="20"/>
      <c r="AE480" s="20"/>
      <c r="AF480" s="20"/>
      <c r="AG480" s="24"/>
      <c r="AH480" s="20"/>
      <c r="AI480" s="20"/>
      <c r="AJ480" s="20"/>
      <c r="AK480" s="20"/>
    </row>
    <row r="481">
      <c r="AC481" s="20"/>
      <c r="AD481" s="20"/>
      <c r="AE481" s="20"/>
      <c r="AF481" s="20"/>
      <c r="AG481" s="24"/>
      <c r="AH481" s="20"/>
      <c r="AI481" s="20"/>
      <c r="AJ481" s="20"/>
      <c r="AK481" s="20"/>
    </row>
    <row r="482">
      <c r="AC482" s="20"/>
      <c r="AD482" s="20"/>
      <c r="AE482" s="20"/>
      <c r="AF482" s="20"/>
      <c r="AG482" s="24"/>
      <c r="AH482" s="20"/>
      <c r="AI482" s="20"/>
      <c r="AJ482" s="20"/>
      <c r="AK482" s="20"/>
    </row>
    <row r="483">
      <c r="AC483" s="20"/>
      <c r="AD483" s="20"/>
      <c r="AE483" s="20"/>
      <c r="AF483" s="20"/>
      <c r="AG483" s="24"/>
      <c r="AH483" s="20"/>
      <c r="AI483" s="20"/>
      <c r="AJ483" s="20"/>
      <c r="AK483" s="20"/>
    </row>
    <row r="484">
      <c r="AC484" s="20"/>
      <c r="AD484" s="20"/>
      <c r="AE484" s="20"/>
      <c r="AF484" s="20"/>
      <c r="AG484" s="24"/>
      <c r="AH484" s="20"/>
      <c r="AI484" s="20"/>
      <c r="AJ484" s="20"/>
      <c r="AK484" s="20"/>
    </row>
    <row r="485">
      <c r="AC485" s="20"/>
      <c r="AD485" s="20"/>
      <c r="AE485" s="20"/>
      <c r="AF485" s="20"/>
      <c r="AG485" s="24"/>
      <c r="AH485" s="20"/>
      <c r="AI485" s="20"/>
      <c r="AJ485" s="20"/>
      <c r="AK485" s="20"/>
    </row>
    <row r="486">
      <c r="AC486" s="20"/>
      <c r="AD486" s="20"/>
      <c r="AE486" s="20"/>
      <c r="AF486" s="20"/>
      <c r="AG486" s="24"/>
      <c r="AH486" s="20"/>
      <c r="AI486" s="20"/>
      <c r="AJ486" s="20"/>
      <c r="AK486" s="20"/>
    </row>
    <row r="487">
      <c r="AC487" s="20"/>
      <c r="AD487" s="20"/>
      <c r="AE487" s="20"/>
      <c r="AF487" s="20"/>
      <c r="AG487" s="24"/>
      <c r="AH487" s="20"/>
      <c r="AI487" s="20"/>
      <c r="AJ487" s="20"/>
      <c r="AK487" s="20"/>
    </row>
    <row r="488">
      <c r="AC488" s="20"/>
      <c r="AD488" s="20"/>
      <c r="AE488" s="20"/>
      <c r="AF488" s="20"/>
      <c r="AG488" s="24"/>
      <c r="AH488" s="20"/>
      <c r="AI488" s="20"/>
      <c r="AJ488" s="20"/>
      <c r="AK488" s="20"/>
    </row>
    <row r="489">
      <c r="AC489" s="20"/>
      <c r="AD489" s="20"/>
      <c r="AE489" s="20"/>
      <c r="AF489" s="20"/>
      <c r="AG489" s="24"/>
      <c r="AH489" s="20"/>
      <c r="AI489" s="20"/>
      <c r="AJ489" s="20"/>
      <c r="AK489" s="20"/>
    </row>
    <row r="490">
      <c r="AC490" s="20"/>
      <c r="AD490" s="20"/>
      <c r="AE490" s="20"/>
      <c r="AF490" s="20"/>
      <c r="AG490" s="24"/>
      <c r="AH490" s="20"/>
      <c r="AI490" s="20"/>
      <c r="AJ490" s="20"/>
      <c r="AK490" s="20"/>
    </row>
    <row r="491">
      <c r="AC491" s="20"/>
      <c r="AD491" s="20"/>
      <c r="AE491" s="20"/>
      <c r="AF491" s="20"/>
      <c r="AG491" s="24"/>
      <c r="AH491" s="20"/>
      <c r="AI491" s="20"/>
      <c r="AJ491" s="20"/>
      <c r="AK491" s="20"/>
    </row>
    <row r="492">
      <c r="AC492" s="20"/>
      <c r="AD492" s="20"/>
      <c r="AE492" s="20"/>
      <c r="AF492" s="20"/>
      <c r="AG492" s="24"/>
      <c r="AH492" s="20"/>
      <c r="AI492" s="20"/>
      <c r="AJ492" s="20"/>
      <c r="AK492" s="20"/>
    </row>
    <row r="493">
      <c r="AC493" s="20"/>
      <c r="AD493" s="20"/>
      <c r="AE493" s="20"/>
      <c r="AF493" s="20"/>
      <c r="AG493" s="24"/>
      <c r="AH493" s="20"/>
      <c r="AI493" s="20"/>
      <c r="AJ493" s="20"/>
      <c r="AK493" s="20"/>
    </row>
    <row r="494">
      <c r="AC494" s="20"/>
      <c r="AD494" s="20"/>
      <c r="AE494" s="20"/>
      <c r="AF494" s="20"/>
      <c r="AG494" s="24"/>
      <c r="AH494" s="20"/>
      <c r="AI494" s="20"/>
      <c r="AJ494" s="20"/>
      <c r="AK494" s="20"/>
    </row>
    <row r="495">
      <c r="AC495" s="20"/>
      <c r="AD495" s="20"/>
      <c r="AE495" s="20"/>
      <c r="AF495" s="20"/>
      <c r="AG495" s="24"/>
      <c r="AH495" s="20"/>
      <c r="AI495" s="20"/>
      <c r="AJ495" s="20"/>
      <c r="AK495" s="20"/>
    </row>
    <row r="496">
      <c r="AC496" s="20"/>
      <c r="AD496" s="20"/>
      <c r="AE496" s="20"/>
      <c r="AF496" s="20"/>
      <c r="AG496" s="24"/>
      <c r="AH496" s="20"/>
      <c r="AI496" s="20"/>
      <c r="AJ496" s="20"/>
      <c r="AK496" s="20"/>
    </row>
    <row r="497">
      <c r="AC497" s="20"/>
      <c r="AD497" s="20"/>
      <c r="AE497" s="20"/>
      <c r="AF497" s="20"/>
      <c r="AG497" s="24"/>
      <c r="AH497" s="20"/>
      <c r="AI497" s="20"/>
      <c r="AJ497" s="20"/>
      <c r="AK497" s="20"/>
    </row>
    <row r="498">
      <c r="AC498" s="20"/>
      <c r="AD498" s="20"/>
      <c r="AE498" s="20"/>
      <c r="AF498" s="20"/>
      <c r="AG498" s="24"/>
      <c r="AH498" s="20"/>
      <c r="AI498" s="20"/>
      <c r="AJ498" s="20"/>
      <c r="AK498" s="20"/>
    </row>
    <row r="499">
      <c r="AC499" s="20"/>
      <c r="AD499" s="20"/>
      <c r="AE499" s="20"/>
      <c r="AF499" s="20"/>
      <c r="AG499" s="24"/>
      <c r="AH499" s="20"/>
      <c r="AI499" s="20"/>
      <c r="AJ499" s="20"/>
      <c r="AK499" s="20"/>
    </row>
    <row r="500">
      <c r="AC500" s="20"/>
      <c r="AD500" s="20"/>
      <c r="AE500" s="20"/>
      <c r="AF500" s="20"/>
      <c r="AG500" s="24"/>
      <c r="AH500" s="20"/>
      <c r="AI500" s="20"/>
      <c r="AJ500" s="20"/>
      <c r="AK500" s="20"/>
    </row>
    <row r="501">
      <c r="AC501" s="20"/>
      <c r="AD501" s="20"/>
      <c r="AE501" s="20"/>
      <c r="AF501" s="20"/>
      <c r="AG501" s="24"/>
      <c r="AH501" s="20"/>
      <c r="AI501" s="20"/>
      <c r="AJ501" s="20"/>
      <c r="AK501" s="20"/>
    </row>
    <row r="502">
      <c r="AC502" s="20"/>
      <c r="AD502" s="20"/>
      <c r="AE502" s="20"/>
      <c r="AF502" s="20"/>
      <c r="AG502" s="24"/>
      <c r="AH502" s="20"/>
      <c r="AI502" s="20"/>
      <c r="AJ502" s="20"/>
      <c r="AK502" s="20"/>
    </row>
    <row r="503">
      <c r="AC503" s="20"/>
      <c r="AD503" s="20"/>
      <c r="AE503" s="20"/>
      <c r="AF503" s="20"/>
      <c r="AG503" s="24"/>
      <c r="AH503" s="20"/>
      <c r="AI503" s="20"/>
      <c r="AJ503" s="20"/>
      <c r="AK503" s="20"/>
    </row>
    <row r="504">
      <c r="AC504" s="20"/>
      <c r="AD504" s="20"/>
      <c r="AE504" s="20"/>
      <c r="AF504" s="20"/>
      <c r="AG504" s="24"/>
      <c r="AH504" s="20"/>
      <c r="AI504" s="20"/>
      <c r="AJ504" s="20"/>
      <c r="AK504" s="20"/>
    </row>
    <row r="505">
      <c r="AC505" s="20"/>
      <c r="AD505" s="20"/>
      <c r="AE505" s="20"/>
      <c r="AF505" s="20"/>
      <c r="AG505" s="24"/>
      <c r="AH505" s="20"/>
      <c r="AI505" s="20"/>
      <c r="AJ505" s="20"/>
      <c r="AK505" s="20"/>
    </row>
    <row r="506">
      <c r="AC506" s="20"/>
      <c r="AD506" s="20"/>
      <c r="AE506" s="20"/>
      <c r="AF506" s="20"/>
      <c r="AG506" s="24"/>
      <c r="AH506" s="20"/>
      <c r="AI506" s="20"/>
      <c r="AJ506" s="20"/>
      <c r="AK506" s="20"/>
    </row>
    <row r="507">
      <c r="AC507" s="20"/>
      <c r="AD507" s="20"/>
      <c r="AE507" s="20"/>
      <c r="AF507" s="20"/>
      <c r="AG507" s="24"/>
      <c r="AH507" s="20"/>
      <c r="AI507" s="20"/>
      <c r="AJ507" s="20"/>
      <c r="AK507" s="20"/>
    </row>
    <row r="508">
      <c r="AC508" s="20"/>
      <c r="AD508" s="20"/>
      <c r="AE508" s="20"/>
      <c r="AF508" s="20"/>
      <c r="AG508" s="24"/>
      <c r="AH508" s="20"/>
      <c r="AI508" s="20"/>
      <c r="AJ508" s="20"/>
      <c r="AK508" s="20"/>
    </row>
    <row r="509">
      <c r="AC509" s="20"/>
      <c r="AD509" s="20"/>
      <c r="AE509" s="20"/>
      <c r="AF509" s="20"/>
      <c r="AG509" s="24"/>
      <c r="AH509" s="20"/>
      <c r="AI509" s="20"/>
      <c r="AJ509" s="20"/>
      <c r="AK509" s="20"/>
    </row>
    <row r="510">
      <c r="AC510" s="20"/>
      <c r="AD510" s="20"/>
      <c r="AE510" s="20"/>
      <c r="AF510" s="20"/>
      <c r="AG510" s="24"/>
      <c r="AH510" s="20"/>
      <c r="AI510" s="20"/>
      <c r="AJ510" s="20"/>
      <c r="AK510" s="20"/>
    </row>
    <row r="511">
      <c r="AC511" s="20"/>
      <c r="AD511" s="20"/>
      <c r="AE511" s="20"/>
      <c r="AF511" s="20"/>
      <c r="AG511" s="24"/>
      <c r="AH511" s="20"/>
      <c r="AI511" s="20"/>
      <c r="AJ511" s="20"/>
      <c r="AK511" s="20"/>
    </row>
    <row r="512">
      <c r="AC512" s="20"/>
      <c r="AD512" s="20"/>
      <c r="AE512" s="20"/>
      <c r="AF512" s="20"/>
      <c r="AG512" s="24"/>
      <c r="AH512" s="20"/>
      <c r="AI512" s="20"/>
      <c r="AJ512" s="20"/>
      <c r="AK512" s="20"/>
    </row>
    <row r="513">
      <c r="AC513" s="20"/>
      <c r="AD513" s="20"/>
      <c r="AE513" s="20"/>
      <c r="AF513" s="20"/>
      <c r="AG513" s="24"/>
      <c r="AH513" s="20"/>
      <c r="AI513" s="20"/>
      <c r="AJ513" s="20"/>
      <c r="AK513" s="20"/>
    </row>
    <row r="514">
      <c r="AC514" s="20"/>
      <c r="AD514" s="20"/>
      <c r="AE514" s="20"/>
      <c r="AF514" s="20"/>
      <c r="AG514" s="24"/>
      <c r="AH514" s="20"/>
      <c r="AI514" s="20"/>
      <c r="AJ514" s="20"/>
      <c r="AK514" s="20"/>
    </row>
    <row r="515">
      <c r="AC515" s="20"/>
      <c r="AD515" s="20"/>
      <c r="AE515" s="20"/>
      <c r="AF515" s="20"/>
      <c r="AG515" s="24"/>
      <c r="AH515" s="20"/>
      <c r="AI515" s="20"/>
      <c r="AJ515" s="20"/>
      <c r="AK515" s="20"/>
    </row>
    <row r="516">
      <c r="AC516" s="20"/>
      <c r="AD516" s="20"/>
      <c r="AE516" s="20"/>
      <c r="AF516" s="20"/>
      <c r="AG516" s="24"/>
      <c r="AH516" s="20"/>
      <c r="AI516" s="20"/>
      <c r="AJ516" s="20"/>
      <c r="AK516" s="20"/>
    </row>
    <row r="517">
      <c r="AC517" s="20"/>
      <c r="AD517" s="20"/>
      <c r="AE517" s="20"/>
      <c r="AF517" s="20"/>
      <c r="AG517" s="24"/>
      <c r="AH517" s="20"/>
      <c r="AI517" s="20"/>
      <c r="AJ517" s="20"/>
      <c r="AK517" s="20"/>
    </row>
    <row r="518">
      <c r="AC518" s="20"/>
      <c r="AD518" s="20"/>
      <c r="AE518" s="20"/>
      <c r="AF518" s="20"/>
      <c r="AG518" s="24"/>
      <c r="AH518" s="20"/>
      <c r="AI518" s="20"/>
      <c r="AJ518" s="20"/>
      <c r="AK518" s="20"/>
    </row>
    <row r="519">
      <c r="AC519" s="20"/>
      <c r="AD519" s="20"/>
      <c r="AE519" s="20"/>
      <c r="AF519" s="20"/>
      <c r="AG519" s="24"/>
      <c r="AH519" s="20"/>
      <c r="AI519" s="20"/>
      <c r="AJ519" s="20"/>
      <c r="AK519" s="20"/>
    </row>
    <row r="520">
      <c r="AC520" s="20"/>
      <c r="AD520" s="20"/>
      <c r="AE520" s="20"/>
      <c r="AF520" s="20"/>
      <c r="AG520" s="24"/>
      <c r="AH520" s="20"/>
      <c r="AI520" s="20"/>
      <c r="AJ520" s="20"/>
      <c r="AK520" s="20"/>
    </row>
    <row r="521">
      <c r="AC521" s="20"/>
      <c r="AD521" s="20"/>
      <c r="AE521" s="20"/>
      <c r="AF521" s="20"/>
      <c r="AG521" s="24"/>
      <c r="AH521" s="20"/>
      <c r="AI521" s="20"/>
      <c r="AJ521" s="20"/>
      <c r="AK521" s="20"/>
    </row>
    <row r="522">
      <c r="AC522" s="20"/>
      <c r="AD522" s="20"/>
      <c r="AE522" s="20"/>
      <c r="AF522" s="20"/>
      <c r="AG522" s="24"/>
      <c r="AH522" s="20"/>
      <c r="AI522" s="20"/>
      <c r="AJ522" s="20"/>
      <c r="AK522" s="20"/>
    </row>
    <row r="523">
      <c r="AC523" s="20"/>
      <c r="AD523" s="20"/>
      <c r="AE523" s="20"/>
      <c r="AF523" s="20"/>
      <c r="AG523" s="24"/>
      <c r="AH523" s="20"/>
      <c r="AI523" s="20"/>
      <c r="AJ523" s="20"/>
      <c r="AK523" s="20"/>
    </row>
    <row r="524">
      <c r="AC524" s="20"/>
      <c r="AD524" s="20"/>
      <c r="AE524" s="20"/>
      <c r="AF524" s="20"/>
      <c r="AG524" s="24"/>
      <c r="AH524" s="20"/>
      <c r="AI524" s="20"/>
      <c r="AJ524" s="20"/>
      <c r="AK524" s="20"/>
    </row>
    <row r="525">
      <c r="AC525" s="20"/>
      <c r="AD525" s="20"/>
      <c r="AE525" s="20"/>
      <c r="AF525" s="20"/>
      <c r="AG525" s="24"/>
      <c r="AH525" s="20"/>
      <c r="AI525" s="20"/>
      <c r="AJ525" s="20"/>
      <c r="AK525" s="20"/>
    </row>
    <row r="526">
      <c r="AC526" s="20"/>
      <c r="AD526" s="20"/>
      <c r="AE526" s="20"/>
      <c r="AF526" s="20"/>
      <c r="AG526" s="24"/>
      <c r="AH526" s="20"/>
      <c r="AI526" s="20"/>
      <c r="AJ526" s="20"/>
      <c r="AK526" s="20"/>
    </row>
    <row r="527">
      <c r="AC527" s="20"/>
      <c r="AD527" s="20"/>
      <c r="AE527" s="20"/>
      <c r="AF527" s="20"/>
      <c r="AG527" s="24"/>
      <c r="AH527" s="20"/>
      <c r="AI527" s="20"/>
      <c r="AJ527" s="20"/>
      <c r="AK527" s="20"/>
    </row>
    <row r="528">
      <c r="AC528" s="20"/>
      <c r="AD528" s="20"/>
      <c r="AE528" s="20"/>
      <c r="AF528" s="20"/>
      <c r="AG528" s="24"/>
      <c r="AH528" s="20"/>
      <c r="AI528" s="20"/>
      <c r="AJ528" s="20"/>
      <c r="AK528" s="20"/>
    </row>
    <row r="529">
      <c r="AC529" s="20"/>
      <c r="AD529" s="20"/>
      <c r="AE529" s="20"/>
      <c r="AF529" s="20"/>
      <c r="AG529" s="24"/>
      <c r="AH529" s="20"/>
      <c r="AI529" s="20"/>
      <c r="AJ529" s="20"/>
      <c r="AK529" s="20"/>
    </row>
    <row r="530">
      <c r="AC530" s="20"/>
      <c r="AD530" s="20"/>
      <c r="AE530" s="20"/>
      <c r="AF530" s="20"/>
      <c r="AG530" s="24"/>
      <c r="AH530" s="20"/>
      <c r="AI530" s="20"/>
      <c r="AJ530" s="20"/>
      <c r="AK530" s="20"/>
    </row>
    <row r="531">
      <c r="AC531" s="20"/>
      <c r="AD531" s="20"/>
      <c r="AE531" s="20"/>
      <c r="AF531" s="20"/>
      <c r="AG531" s="24"/>
      <c r="AH531" s="20"/>
      <c r="AI531" s="20"/>
      <c r="AJ531" s="20"/>
      <c r="AK531" s="20"/>
    </row>
    <row r="532">
      <c r="AC532" s="20"/>
      <c r="AD532" s="20"/>
      <c r="AE532" s="20"/>
      <c r="AF532" s="20"/>
      <c r="AG532" s="24"/>
      <c r="AH532" s="20"/>
      <c r="AI532" s="20"/>
      <c r="AJ532" s="20"/>
      <c r="AK532" s="20"/>
    </row>
    <row r="533">
      <c r="AC533" s="20"/>
      <c r="AD533" s="20"/>
      <c r="AE533" s="20"/>
      <c r="AF533" s="20"/>
      <c r="AG533" s="24"/>
      <c r="AH533" s="20"/>
      <c r="AI533" s="20"/>
      <c r="AJ533" s="20"/>
      <c r="AK533" s="20"/>
    </row>
    <row r="534">
      <c r="AC534" s="20"/>
      <c r="AD534" s="20"/>
      <c r="AE534" s="20"/>
      <c r="AF534" s="20"/>
      <c r="AG534" s="24"/>
      <c r="AH534" s="20"/>
      <c r="AI534" s="20"/>
      <c r="AJ534" s="20"/>
      <c r="AK534" s="20"/>
    </row>
    <row r="535">
      <c r="AC535" s="20"/>
      <c r="AD535" s="20"/>
      <c r="AE535" s="20"/>
      <c r="AF535" s="20"/>
      <c r="AG535" s="24"/>
      <c r="AH535" s="20"/>
      <c r="AI535" s="20"/>
      <c r="AJ535" s="20"/>
      <c r="AK535" s="20"/>
    </row>
    <row r="536">
      <c r="AC536" s="20"/>
      <c r="AD536" s="20"/>
      <c r="AE536" s="20"/>
      <c r="AF536" s="20"/>
      <c r="AG536" s="24"/>
      <c r="AH536" s="20"/>
      <c r="AI536" s="20"/>
      <c r="AJ536" s="20"/>
      <c r="AK536" s="20"/>
    </row>
    <row r="537">
      <c r="AC537" s="20"/>
      <c r="AD537" s="20"/>
      <c r="AE537" s="20"/>
      <c r="AF537" s="20"/>
      <c r="AG537" s="24"/>
      <c r="AH537" s="20"/>
      <c r="AI537" s="20"/>
      <c r="AJ537" s="20"/>
      <c r="AK537" s="20"/>
    </row>
    <row r="538">
      <c r="AC538" s="20"/>
      <c r="AD538" s="20"/>
      <c r="AE538" s="20"/>
      <c r="AF538" s="20"/>
      <c r="AG538" s="24"/>
      <c r="AH538" s="20"/>
      <c r="AI538" s="20"/>
      <c r="AJ538" s="20"/>
      <c r="AK538" s="20"/>
    </row>
    <row r="539">
      <c r="AC539" s="20"/>
      <c r="AD539" s="20"/>
      <c r="AE539" s="20"/>
      <c r="AF539" s="20"/>
      <c r="AG539" s="24"/>
      <c r="AH539" s="20"/>
      <c r="AI539" s="20"/>
      <c r="AJ539" s="20"/>
      <c r="AK539" s="20"/>
    </row>
    <row r="540">
      <c r="AC540" s="20"/>
      <c r="AD540" s="20"/>
      <c r="AE540" s="20"/>
      <c r="AF540" s="20"/>
      <c r="AG540" s="24"/>
      <c r="AH540" s="20"/>
      <c r="AI540" s="20"/>
      <c r="AJ540" s="20"/>
      <c r="AK540" s="20"/>
    </row>
    <row r="541">
      <c r="AC541" s="20"/>
      <c r="AD541" s="20"/>
      <c r="AE541" s="20"/>
      <c r="AF541" s="20"/>
      <c r="AG541" s="24"/>
      <c r="AH541" s="20"/>
      <c r="AI541" s="20"/>
      <c r="AJ541" s="20"/>
      <c r="AK541" s="20"/>
    </row>
    <row r="542">
      <c r="AC542" s="20"/>
      <c r="AD542" s="20"/>
      <c r="AE542" s="20"/>
      <c r="AF542" s="20"/>
      <c r="AG542" s="24"/>
      <c r="AH542" s="20"/>
      <c r="AI542" s="20"/>
      <c r="AJ542" s="20"/>
      <c r="AK542" s="20"/>
    </row>
    <row r="543">
      <c r="AC543" s="20"/>
      <c r="AD543" s="20"/>
      <c r="AE543" s="20"/>
      <c r="AF543" s="20"/>
      <c r="AG543" s="24"/>
      <c r="AH543" s="20"/>
      <c r="AI543" s="20"/>
      <c r="AJ543" s="20"/>
      <c r="AK543" s="20"/>
    </row>
    <row r="544">
      <c r="AC544" s="20"/>
      <c r="AD544" s="20"/>
      <c r="AE544" s="20"/>
      <c r="AF544" s="20"/>
      <c r="AG544" s="24"/>
      <c r="AH544" s="20"/>
      <c r="AI544" s="20"/>
      <c r="AJ544" s="20"/>
      <c r="AK544" s="20"/>
    </row>
    <row r="545">
      <c r="AC545" s="20"/>
      <c r="AD545" s="20"/>
      <c r="AE545" s="20"/>
      <c r="AF545" s="20"/>
      <c r="AG545" s="24"/>
      <c r="AH545" s="20"/>
      <c r="AI545" s="20"/>
      <c r="AJ545" s="20"/>
      <c r="AK545" s="20"/>
    </row>
    <row r="546">
      <c r="AC546" s="20"/>
      <c r="AD546" s="20"/>
      <c r="AE546" s="20"/>
      <c r="AF546" s="20"/>
      <c r="AG546" s="24"/>
      <c r="AH546" s="20"/>
      <c r="AI546" s="20"/>
      <c r="AJ546" s="20"/>
      <c r="AK546" s="20"/>
    </row>
    <row r="547">
      <c r="AC547" s="20"/>
      <c r="AD547" s="20"/>
      <c r="AE547" s="20"/>
      <c r="AF547" s="20"/>
      <c r="AG547" s="24"/>
      <c r="AH547" s="20"/>
      <c r="AI547" s="20"/>
      <c r="AJ547" s="20"/>
      <c r="AK547" s="20"/>
    </row>
    <row r="548">
      <c r="AC548" s="20"/>
      <c r="AD548" s="20"/>
      <c r="AE548" s="20"/>
      <c r="AF548" s="20"/>
      <c r="AG548" s="24"/>
      <c r="AH548" s="20"/>
      <c r="AI548" s="20"/>
      <c r="AJ548" s="20"/>
      <c r="AK548" s="20"/>
    </row>
    <row r="549">
      <c r="AC549" s="20"/>
      <c r="AD549" s="20"/>
      <c r="AE549" s="20"/>
      <c r="AF549" s="20"/>
      <c r="AG549" s="24"/>
      <c r="AH549" s="20"/>
      <c r="AI549" s="20"/>
      <c r="AJ549" s="20"/>
      <c r="AK549" s="20"/>
    </row>
    <row r="550">
      <c r="AC550" s="20"/>
      <c r="AD550" s="20"/>
      <c r="AE550" s="20"/>
      <c r="AF550" s="20"/>
      <c r="AG550" s="24"/>
      <c r="AH550" s="20"/>
      <c r="AI550" s="20"/>
      <c r="AJ550" s="20"/>
      <c r="AK550" s="20"/>
    </row>
    <row r="551">
      <c r="AC551" s="20"/>
      <c r="AD551" s="20"/>
      <c r="AE551" s="20"/>
      <c r="AF551" s="20"/>
      <c r="AG551" s="24"/>
      <c r="AH551" s="20"/>
      <c r="AI551" s="20"/>
      <c r="AJ551" s="20"/>
      <c r="AK551" s="20"/>
    </row>
    <row r="552">
      <c r="AC552" s="20"/>
      <c r="AD552" s="20"/>
      <c r="AE552" s="20"/>
      <c r="AF552" s="20"/>
      <c r="AG552" s="24"/>
      <c r="AH552" s="20"/>
      <c r="AI552" s="20"/>
      <c r="AJ552" s="20"/>
      <c r="AK552" s="20"/>
    </row>
    <row r="553">
      <c r="AC553" s="20"/>
      <c r="AD553" s="20"/>
      <c r="AE553" s="20"/>
      <c r="AF553" s="20"/>
      <c r="AG553" s="24"/>
      <c r="AH553" s="20"/>
      <c r="AI553" s="20"/>
      <c r="AJ553" s="20"/>
      <c r="AK553" s="20"/>
    </row>
    <row r="554">
      <c r="AC554" s="20"/>
      <c r="AD554" s="20"/>
      <c r="AE554" s="20"/>
      <c r="AF554" s="20"/>
      <c r="AG554" s="24"/>
      <c r="AH554" s="20"/>
      <c r="AI554" s="20"/>
      <c r="AJ554" s="20"/>
      <c r="AK554" s="20"/>
    </row>
    <row r="555">
      <c r="AC555" s="20"/>
      <c r="AD555" s="20"/>
      <c r="AE555" s="20"/>
      <c r="AF555" s="20"/>
      <c r="AG555" s="24"/>
      <c r="AH555" s="20"/>
      <c r="AI555" s="20"/>
      <c r="AJ555" s="20"/>
      <c r="AK555" s="20"/>
    </row>
    <row r="556">
      <c r="AC556" s="20"/>
      <c r="AD556" s="20"/>
      <c r="AE556" s="20"/>
      <c r="AF556" s="20"/>
      <c r="AG556" s="24"/>
      <c r="AH556" s="20"/>
      <c r="AI556" s="20"/>
      <c r="AJ556" s="20"/>
      <c r="AK556" s="20"/>
    </row>
    <row r="557">
      <c r="AC557" s="20"/>
      <c r="AD557" s="20"/>
      <c r="AE557" s="20"/>
      <c r="AF557" s="20"/>
      <c r="AG557" s="24"/>
      <c r="AH557" s="20"/>
      <c r="AI557" s="20"/>
      <c r="AJ557" s="20"/>
      <c r="AK557" s="20"/>
    </row>
    <row r="558">
      <c r="AC558" s="20"/>
      <c r="AD558" s="20"/>
      <c r="AE558" s="20"/>
      <c r="AF558" s="20"/>
      <c r="AG558" s="24"/>
      <c r="AH558" s="20"/>
      <c r="AI558" s="20"/>
      <c r="AJ558" s="20"/>
      <c r="AK558" s="20"/>
    </row>
    <row r="559">
      <c r="AC559" s="20"/>
      <c r="AD559" s="20"/>
      <c r="AE559" s="20"/>
      <c r="AF559" s="20"/>
      <c r="AG559" s="24"/>
      <c r="AH559" s="20"/>
      <c r="AI559" s="20"/>
      <c r="AJ559" s="20"/>
      <c r="AK559" s="20"/>
    </row>
    <row r="560">
      <c r="AC560" s="20"/>
      <c r="AD560" s="20"/>
      <c r="AE560" s="20"/>
      <c r="AF560" s="20"/>
      <c r="AG560" s="24"/>
      <c r="AH560" s="20"/>
      <c r="AI560" s="20"/>
      <c r="AJ560" s="20"/>
      <c r="AK560" s="20"/>
    </row>
    <row r="561">
      <c r="AC561" s="20"/>
      <c r="AD561" s="20"/>
      <c r="AE561" s="20"/>
      <c r="AF561" s="20"/>
      <c r="AG561" s="24"/>
      <c r="AH561" s="20"/>
      <c r="AI561" s="20"/>
      <c r="AJ561" s="20"/>
      <c r="AK561" s="20"/>
    </row>
    <row r="562">
      <c r="AC562" s="20"/>
      <c r="AD562" s="20"/>
      <c r="AE562" s="20"/>
      <c r="AF562" s="20"/>
      <c r="AG562" s="24"/>
      <c r="AH562" s="20"/>
      <c r="AI562" s="20"/>
      <c r="AJ562" s="20"/>
      <c r="AK562" s="20"/>
    </row>
    <row r="563">
      <c r="AC563" s="20"/>
      <c r="AD563" s="20"/>
      <c r="AE563" s="20"/>
      <c r="AF563" s="20"/>
      <c r="AG563" s="24"/>
      <c r="AH563" s="20"/>
      <c r="AI563" s="20"/>
      <c r="AJ563" s="20"/>
      <c r="AK563" s="20"/>
    </row>
    <row r="564">
      <c r="AC564" s="20"/>
      <c r="AD564" s="20"/>
      <c r="AE564" s="20"/>
      <c r="AF564" s="20"/>
      <c r="AG564" s="24"/>
      <c r="AH564" s="20"/>
      <c r="AI564" s="20"/>
      <c r="AJ564" s="20"/>
      <c r="AK564" s="20"/>
    </row>
    <row r="565">
      <c r="AC565" s="20"/>
      <c r="AD565" s="20"/>
      <c r="AE565" s="20"/>
      <c r="AF565" s="20"/>
      <c r="AG565" s="24"/>
      <c r="AH565" s="20"/>
      <c r="AI565" s="20"/>
      <c r="AJ565" s="20"/>
      <c r="AK565" s="20"/>
    </row>
    <row r="566">
      <c r="AC566" s="20"/>
      <c r="AD566" s="20"/>
      <c r="AE566" s="20"/>
      <c r="AF566" s="20"/>
      <c r="AG566" s="24"/>
      <c r="AH566" s="20"/>
      <c r="AI566" s="20"/>
      <c r="AJ566" s="20"/>
      <c r="AK566" s="20"/>
    </row>
    <row r="567">
      <c r="AC567" s="20"/>
      <c r="AD567" s="20"/>
      <c r="AE567" s="20"/>
      <c r="AF567" s="20"/>
      <c r="AG567" s="24"/>
      <c r="AH567" s="20"/>
      <c r="AI567" s="20"/>
      <c r="AJ567" s="20"/>
      <c r="AK567" s="20"/>
    </row>
    <row r="568">
      <c r="AC568" s="20"/>
      <c r="AD568" s="20"/>
      <c r="AE568" s="20"/>
      <c r="AF568" s="20"/>
      <c r="AG568" s="24"/>
      <c r="AH568" s="20"/>
      <c r="AI568" s="20"/>
      <c r="AJ568" s="20"/>
      <c r="AK568" s="20"/>
    </row>
    <row r="569">
      <c r="AC569" s="20"/>
      <c r="AD569" s="20"/>
      <c r="AE569" s="20"/>
      <c r="AF569" s="20"/>
      <c r="AG569" s="24"/>
      <c r="AH569" s="20"/>
      <c r="AI569" s="20"/>
      <c r="AJ569" s="20"/>
      <c r="AK569" s="20"/>
    </row>
    <row r="570">
      <c r="AC570" s="20"/>
      <c r="AD570" s="20"/>
      <c r="AE570" s="20"/>
      <c r="AF570" s="20"/>
      <c r="AG570" s="24"/>
      <c r="AH570" s="20"/>
      <c r="AI570" s="20"/>
      <c r="AJ570" s="20"/>
      <c r="AK570" s="20"/>
    </row>
    <row r="571">
      <c r="AC571" s="20"/>
      <c r="AD571" s="20"/>
      <c r="AE571" s="20"/>
      <c r="AF571" s="20"/>
      <c r="AG571" s="24"/>
      <c r="AH571" s="20"/>
      <c r="AI571" s="20"/>
      <c r="AJ571" s="20"/>
      <c r="AK571" s="20"/>
    </row>
    <row r="572">
      <c r="AC572" s="20"/>
      <c r="AD572" s="20"/>
      <c r="AE572" s="20"/>
      <c r="AF572" s="20"/>
      <c r="AG572" s="24"/>
      <c r="AH572" s="20"/>
      <c r="AI572" s="20"/>
      <c r="AJ572" s="20"/>
      <c r="AK572" s="20"/>
    </row>
    <row r="573">
      <c r="AC573" s="20"/>
      <c r="AD573" s="20"/>
      <c r="AE573" s="20"/>
      <c r="AF573" s="20"/>
      <c r="AG573" s="24"/>
      <c r="AH573" s="20"/>
      <c r="AI573" s="20"/>
      <c r="AJ573" s="20"/>
      <c r="AK573" s="20"/>
    </row>
    <row r="574">
      <c r="AC574" s="20"/>
      <c r="AD574" s="20"/>
      <c r="AE574" s="20"/>
      <c r="AF574" s="20"/>
      <c r="AG574" s="24"/>
      <c r="AH574" s="20"/>
      <c r="AI574" s="20"/>
      <c r="AJ574" s="20"/>
      <c r="AK574" s="20"/>
    </row>
    <row r="575">
      <c r="AC575" s="20"/>
      <c r="AD575" s="20"/>
      <c r="AE575" s="20"/>
      <c r="AF575" s="20"/>
      <c r="AG575" s="24"/>
      <c r="AH575" s="20"/>
      <c r="AI575" s="20"/>
      <c r="AJ575" s="20"/>
      <c r="AK575" s="20"/>
    </row>
    <row r="576">
      <c r="AC576" s="20"/>
      <c r="AD576" s="20"/>
      <c r="AE576" s="20"/>
      <c r="AF576" s="20"/>
      <c r="AG576" s="24"/>
      <c r="AH576" s="20"/>
      <c r="AI576" s="20"/>
      <c r="AJ576" s="20"/>
      <c r="AK576" s="20"/>
    </row>
    <row r="577">
      <c r="AC577" s="20"/>
      <c r="AD577" s="20"/>
      <c r="AE577" s="20"/>
      <c r="AF577" s="20"/>
      <c r="AG577" s="24"/>
      <c r="AH577" s="20"/>
      <c r="AI577" s="20"/>
      <c r="AJ577" s="20"/>
      <c r="AK577" s="20"/>
    </row>
    <row r="578">
      <c r="AC578" s="20"/>
      <c r="AD578" s="20"/>
      <c r="AE578" s="20"/>
      <c r="AF578" s="20"/>
      <c r="AG578" s="24"/>
      <c r="AH578" s="20"/>
      <c r="AI578" s="20"/>
      <c r="AJ578" s="20"/>
      <c r="AK578" s="20"/>
    </row>
    <row r="579">
      <c r="AC579" s="20"/>
      <c r="AD579" s="20"/>
      <c r="AE579" s="20"/>
      <c r="AF579" s="20"/>
      <c r="AG579" s="24"/>
      <c r="AH579" s="20"/>
      <c r="AI579" s="20"/>
      <c r="AJ579" s="20"/>
      <c r="AK579" s="20"/>
    </row>
    <row r="580">
      <c r="AC580" s="20"/>
      <c r="AD580" s="20"/>
      <c r="AE580" s="20"/>
      <c r="AF580" s="20"/>
      <c r="AG580" s="24"/>
      <c r="AH580" s="20"/>
      <c r="AI580" s="20"/>
      <c r="AJ580" s="20"/>
      <c r="AK580" s="20"/>
    </row>
    <row r="581">
      <c r="AC581" s="20"/>
      <c r="AD581" s="20"/>
      <c r="AE581" s="20"/>
      <c r="AF581" s="20"/>
      <c r="AG581" s="24"/>
      <c r="AH581" s="20"/>
      <c r="AI581" s="20"/>
      <c r="AJ581" s="20"/>
      <c r="AK581" s="20"/>
    </row>
    <row r="582">
      <c r="AC582" s="20"/>
      <c r="AD582" s="20"/>
      <c r="AE582" s="20"/>
      <c r="AF582" s="20"/>
      <c r="AG582" s="24"/>
      <c r="AH582" s="20"/>
      <c r="AI582" s="20"/>
      <c r="AJ582" s="20"/>
      <c r="AK582" s="20"/>
    </row>
    <row r="583">
      <c r="AC583" s="20"/>
      <c r="AD583" s="20"/>
      <c r="AE583" s="20"/>
      <c r="AF583" s="20"/>
      <c r="AG583" s="24"/>
      <c r="AH583" s="20"/>
      <c r="AI583" s="20"/>
      <c r="AJ583" s="20"/>
      <c r="AK583" s="20"/>
    </row>
    <row r="584">
      <c r="AC584" s="20"/>
      <c r="AD584" s="20"/>
      <c r="AE584" s="20"/>
      <c r="AF584" s="20"/>
      <c r="AG584" s="24"/>
      <c r="AH584" s="20"/>
      <c r="AI584" s="20"/>
      <c r="AJ584" s="20"/>
      <c r="AK584" s="20"/>
    </row>
    <row r="585">
      <c r="AC585" s="20"/>
      <c r="AD585" s="20"/>
      <c r="AE585" s="20"/>
      <c r="AF585" s="20"/>
      <c r="AG585" s="24"/>
      <c r="AH585" s="20"/>
      <c r="AI585" s="20"/>
      <c r="AJ585" s="20"/>
      <c r="AK585" s="20"/>
    </row>
    <row r="586">
      <c r="AC586" s="20"/>
      <c r="AD586" s="20"/>
      <c r="AE586" s="20"/>
      <c r="AF586" s="20"/>
      <c r="AG586" s="24"/>
      <c r="AH586" s="20"/>
      <c r="AI586" s="20"/>
      <c r="AJ586" s="20"/>
      <c r="AK586" s="20"/>
    </row>
    <row r="587">
      <c r="AC587" s="20"/>
      <c r="AD587" s="20"/>
      <c r="AE587" s="20"/>
      <c r="AF587" s="20"/>
      <c r="AG587" s="24"/>
      <c r="AH587" s="20"/>
      <c r="AI587" s="20"/>
      <c r="AJ587" s="20"/>
      <c r="AK587" s="20"/>
    </row>
    <row r="588">
      <c r="AC588" s="20"/>
      <c r="AD588" s="20"/>
      <c r="AE588" s="20"/>
      <c r="AF588" s="20"/>
      <c r="AG588" s="24"/>
      <c r="AH588" s="20"/>
      <c r="AI588" s="20"/>
      <c r="AJ588" s="20"/>
      <c r="AK588" s="20"/>
    </row>
    <row r="589">
      <c r="AC589" s="20"/>
      <c r="AD589" s="20"/>
      <c r="AE589" s="20"/>
      <c r="AF589" s="20"/>
      <c r="AG589" s="24"/>
      <c r="AH589" s="20"/>
      <c r="AI589" s="20"/>
      <c r="AJ589" s="20"/>
      <c r="AK589" s="20"/>
    </row>
    <row r="590">
      <c r="AC590" s="20"/>
      <c r="AD590" s="20"/>
      <c r="AE590" s="20"/>
      <c r="AF590" s="20"/>
      <c r="AG590" s="24"/>
      <c r="AH590" s="20"/>
      <c r="AI590" s="20"/>
      <c r="AJ590" s="20"/>
      <c r="AK590" s="20"/>
    </row>
    <row r="591">
      <c r="AC591" s="20"/>
      <c r="AD591" s="20"/>
      <c r="AE591" s="20"/>
      <c r="AF591" s="20"/>
      <c r="AG591" s="24"/>
      <c r="AH591" s="20"/>
      <c r="AI591" s="20"/>
      <c r="AJ591" s="20"/>
      <c r="AK591" s="20"/>
    </row>
    <row r="592">
      <c r="AC592" s="20"/>
      <c r="AD592" s="20"/>
      <c r="AE592" s="20"/>
      <c r="AF592" s="20"/>
      <c r="AG592" s="24"/>
      <c r="AH592" s="20"/>
      <c r="AI592" s="20"/>
      <c r="AJ592" s="20"/>
      <c r="AK592" s="20"/>
    </row>
    <row r="593">
      <c r="AC593" s="20"/>
      <c r="AD593" s="20"/>
      <c r="AE593" s="20"/>
      <c r="AF593" s="20"/>
      <c r="AG593" s="24"/>
      <c r="AH593" s="20"/>
      <c r="AI593" s="20"/>
      <c r="AJ593" s="20"/>
      <c r="AK593" s="20"/>
    </row>
    <row r="594">
      <c r="AC594" s="20"/>
      <c r="AD594" s="20"/>
      <c r="AE594" s="20"/>
      <c r="AF594" s="20"/>
      <c r="AG594" s="24"/>
      <c r="AH594" s="20"/>
      <c r="AI594" s="20"/>
      <c r="AJ594" s="20"/>
      <c r="AK594" s="20"/>
    </row>
    <row r="595">
      <c r="AC595" s="20"/>
      <c r="AD595" s="20"/>
      <c r="AE595" s="20"/>
      <c r="AF595" s="20"/>
      <c r="AG595" s="24"/>
      <c r="AH595" s="20"/>
      <c r="AI595" s="20"/>
      <c r="AJ595" s="20"/>
      <c r="AK595" s="20"/>
    </row>
    <row r="596">
      <c r="AC596" s="20"/>
      <c r="AD596" s="20"/>
      <c r="AE596" s="20"/>
      <c r="AF596" s="20"/>
      <c r="AG596" s="24"/>
      <c r="AH596" s="20"/>
      <c r="AI596" s="20"/>
      <c r="AJ596" s="20"/>
      <c r="AK596" s="20"/>
    </row>
    <row r="597">
      <c r="AC597" s="20"/>
      <c r="AD597" s="20"/>
      <c r="AE597" s="20"/>
      <c r="AF597" s="20"/>
      <c r="AG597" s="24"/>
      <c r="AH597" s="20"/>
      <c r="AI597" s="20"/>
      <c r="AJ597" s="20"/>
      <c r="AK597" s="20"/>
    </row>
    <row r="598">
      <c r="AC598" s="20"/>
      <c r="AD598" s="20"/>
      <c r="AE598" s="20"/>
      <c r="AF598" s="20"/>
      <c r="AG598" s="24"/>
      <c r="AH598" s="20"/>
      <c r="AI598" s="20"/>
      <c r="AJ598" s="20"/>
      <c r="AK598" s="20"/>
    </row>
    <row r="599">
      <c r="AC599" s="20"/>
      <c r="AD599" s="20"/>
      <c r="AE599" s="20"/>
      <c r="AF599" s="20"/>
      <c r="AG599" s="24"/>
      <c r="AH599" s="20"/>
      <c r="AI599" s="20"/>
      <c r="AJ599" s="20"/>
      <c r="AK599" s="20"/>
    </row>
    <row r="600">
      <c r="AC600" s="20"/>
      <c r="AD600" s="20"/>
      <c r="AE600" s="20"/>
      <c r="AF600" s="20"/>
      <c r="AG600" s="24"/>
      <c r="AH600" s="20"/>
      <c r="AI600" s="20"/>
      <c r="AJ600" s="20"/>
      <c r="AK600" s="20"/>
    </row>
    <row r="601">
      <c r="AC601" s="20"/>
      <c r="AD601" s="20"/>
      <c r="AE601" s="20"/>
      <c r="AF601" s="20"/>
      <c r="AG601" s="24"/>
      <c r="AH601" s="20"/>
      <c r="AI601" s="20"/>
      <c r="AJ601" s="20"/>
      <c r="AK601" s="20"/>
    </row>
    <row r="602">
      <c r="AC602" s="20"/>
      <c r="AD602" s="20"/>
      <c r="AE602" s="20"/>
      <c r="AF602" s="20"/>
      <c r="AG602" s="24"/>
      <c r="AH602" s="20"/>
      <c r="AI602" s="20"/>
      <c r="AJ602" s="20"/>
      <c r="AK602" s="20"/>
    </row>
    <row r="603">
      <c r="AC603" s="20"/>
      <c r="AD603" s="20"/>
      <c r="AE603" s="20"/>
      <c r="AF603" s="20"/>
      <c r="AG603" s="24"/>
      <c r="AH603" s="20"/>
      <c r="AI603" s="20"/>
      <c r="AJ603" s="20"/>
      <c r="AK603" s="20"/>
    </row>
    <row r="604">
      <c r="AC604" s="20"/>
      <c r="AD604" s="20"/>
      <c r="AE604" s="20"/>
      <c r="AF604" s="20"/>
      <c r="AG604" s="24"/>
      <c r="AH604" s="20"/>
      <c r="AI604" s="20"/>
      <c r="AJ604" s="20"/>
      <c r="AK604" s="20"/>
    </row>
    <row r="605">
      <c r="AC605" s="20"/>
      <c r="AD605" s="20"/>
      <c r="AE605" s="20"/>
      <c r="AF605" s="20"/>
      <c r="AG605" s="24"/>
      <c r="AH605" s="20"/>
      <c r="AI605" s="20"/>
      <c r="AJ605" s="20"/>
      <c r="AK605" s="20"/>
    </row>
    <row r="606">
      <c r="AC606" s="20"/>
      <c r="AD606" s="20"/>
      <c r="AE606" s="20"/>
      <c r="AF606" s="20"/>
      <c r="AG606" s="24"/>
      <c r="AH606" s="20"/>
      <c r="AI606" s="20"/>
      <c r="AJ606" s="20"/>
      <c r="AK606" s="20"/>
    </row>
    <row r="607">
      <c r="AC607" s="20"/>
      <c r="AD607" s="20"/>
      <c r="AE607" s="20"/>
      <c r="AF607" s="20"/>
      <c r="AG607" s="24"/>
      <c r="AH607" s="20"/>
      <c r="AI607" s="20"/>
      <c r="AJ607" s="20"/>
      <c r="AK607" s="20"/>
    </row>
    <row r="608">
      <c r="AC608" s="20"/>
      <c r="AD608" s="20"/>
      <c r="AE608" s="20"/>
      <c r="AF608" s="20"/>
      <c r="AG608" s="24"/>
      <c r="AH608" s="20"/>
      <c r="AI608" s="20"/>
      <c r="AJ608" s="20"/>
      <c r="AK608" s="20"/>
    </row>
    <row r="609">
      <c r="AC609" s="20"/>
      <c r="AD609" s="20"/>
      <c r="AE609" s="20"/>
      <c r="AF609" s="20"/>
      <c r="AG609" s="24"/>
      <c r="AH609" s="20"/>
      <c r="AI609" s="20"/>
      <c r="AJ609" s="20"/>
      <c r="AK609" s="20"/>
    </row>
    <row r="610">
      <c r="AC610" s="20"/>
      <c r="AD610" s="20"/>
      <c r="AE610" s="20"/>
      <c r="AF610" s="20"/>
      <c r="AG610" s="24"/>
      <c r="AH610" s="20"/>
      <c r="AI610" s="20"/>
      <c r="AJ610" s="20"/>
      <c r="AK610" s="20"/>
    </row>
    <row r="611">
      <c r="AC611" s="20"/>
      <c r="AD611" s="20"/>
      <c r="AE611" s="20"/>
      <c r="AF611" s="20"/>
      <c r="AG611" s="24"/>
      <c r="AH611" s="20"/>
      <c r="AI611" s="20"/>
      <c r="AJ611" s="20"/>
      <c r="AK611" s="20"/>
    </row>
    <row r="612">
      <c r="AC612" s="20"/>
      <c r="AD612" s="20"/>
      <c r="AE612" s="20"/>
      <c r="AF612" s="20"/>
      <c r="AG612" s="24"/>
      <c r="AH612" s="20"/>
      <c r="AI612" s="20"/>
      <c r="AJ612" s="20"/>
      <c r="AK612" s="20"/>
    </row>
    <row r="613">
      <c r="AC613" s="20"/>
      <c r="AD613" s="20"/>
      <c r="AE613" s="20"/>
      <c r="AF613" s="20"/>
      <c r="AG613" s="24"/>
      <c r="AH613" s="20"/>
      <c r="AI613" s="20"/>
      <c r="AJ613" s="20"/>
      <c r="AK613" s="20"/>
    </row>
    <row r="614">
      <c r="AC614" s="20"/>
      <c r="AD614" s="20"/>
      <c r="AE614" s="20"/>
      <c r="AF614" s="20"/>
      <c r="AG614" s="24"/>
      <c r="AH614" s="20"/>
      <c r="AI614" s="20"/>
      <c r="AJ614" s="20"/>
      <c r="AK614" s="20"/>
    </row>
    <row r="615">
      <c r="AC615" s="20"/>
      <c r="AD615" s="20"/>
      <c r="AE615" s="20"/>
      <c r="AF615" s="20"/>
      <c r="AG615" s="24"/>
      <c r="AH615" s="20"/>
      <c r="AI615" s="20"/>
      <c r="AJ615" s="20"/>
      <c r="AK615" s="20"/>
    </row>
    <row r="616">
      <c r="AC616" s="20"/>
      <c r="AD616" s="20"/>
      <c r="AE616" s="20"/>
      <c r="AF616" s="20"/>
      <c r="AG616" s="24"/>
      <c r="AH616" s="20"/>
      <c r="AI616" s="20"/>
      <c r="AJ616" s="20"/>
      <c r="AK616" s="20"/>
    </row>
    <row r="617">
      <c r="AC617" s="20"/>
      <c r="AD617" s="20"/>
      <c r="AE617" s="20"/>
      <c r="AF617" s="20"/>
      <c r="AG617" s="24"/>
      <c r="AH617" s="20"/>
      <c r="AI617" s="20"/>
      <c r="AJ617" s="20"/>
      <c r="AK617" s="20"/>
    </row>
    <row r="618">
      <c r="AC618" s="20"/>
      <c r="AD618" s="20"/>
      <c r="AE618" s="20"/>
      <c r="AF618" s="20"/>
      <c r="AG618" s="24"/>
      <c r="AH618" s="20"/>
      <c r="AI618" s="20"/>
      <c r="AJ618" s="20"/>
      <c r="AK618" s="20"/>
    </row>
    <row r="619">
      <c r="AC619" s="20"/>
      <c r="AD619" s="20"/>
      <c r="AE619" s="20"/>
      <c r="AF619" s="20"/>
      <c r="AG619" s="24"/>
      <c r="AH619" s="20"/>
      <c r="AI619" s="20"/>
      <c r="AJ619" s="20"/>
      <c r="AK619" s="20"/>
    </row>
    <row r="620">
      <c r="AC620" s="20"/>
      <c r="AD620" s="20"/>
      <c r="AE620" s="20"/>
      <c r="AF620" s="20"/>
      <c r="AG620" s="24"/>
      <c r="AH620" s="20"/>
      <c r="AI620" s="20"/>
      <c r="AJ620" s="20"/>
      <c r="AK620" s="20"/>
    </row>
    <row r="621">
      <c r="AC621" s="20"/>
      <c r="AD621" s="20"/>
      <c r="AE621" s="20"/>
      <c r="AF621" s="20"/>
      <c r="AG621" s="24"/>
      <c r="AH621" s="20"/>
      <c r="AI621" s="20"/>
      <c r="AJ621" s="20"/>
      <c r="AK621" s="20"/>
    </row>
    <row r="622">
      <c r="AC622" s="20"/>
      <c r="AD622" s="20"/>
      <c r="AE622" s="20"/>
      <c r="AF622" s="20"/>
      <c r="AG622" s="24"/>
      <c r="AH622" s="20"/>
      <c r="AI622" s="20"/>
      <c r="AJ622" s="20"/>
      <c r="AK622" s="20"/>
    </row>
    <row r="623">
      <c r="AC623" s="20"/>
      <c r="AD623" s="20"/>
      <c r="AE623" s="20"/>
      <c r="AF623" s="20"/>
      <c r="AG623" s="24"/>
      <c r="AH623" s="20"/>
      <c r="AI623" s="20"/>
      <c r="AJ623" s="20"/>
      <c r="AK623" s="20"/>
    </row>
    <row r="624">
      <c r="AC624" s="20"/>
      <c r="AD624" s="20"/>
      <c r="AE624" s="20"/>
      <c r="AF624" s="20"/>
      <c r="AG624" s="24"/>
      <c r="AH624" s="20"/>
      <c r="AI624" s="20"/>
      <c r="AJ624" s="20"/>
      <c r="AK624" s="20"/>
    </row>
    <row r="625">
      <c r="AC625" s="20"/>
      <c r="AD625" s="20"/>
      <c r="AE625" s="20"/>
      <c r="AF625" s="20"/>
      <c r="AG625" s="24"/>
      <c r="AH625" s="20"/>
      <c r="AI625" s="20"/>
      <c r="AJ625" s="20"/>
      <c r="AK625" s="20"/>
    </row>
    <row r="626">
      <c r="AC626" s="20"/>
      <c r="AD626" s="20"/>
      <c r="AE626" s="20"/>
      <c r="AF626" s="20"/>
      <c r="AG626" s="24"/>
      <c r="AH626" s="20"/>
      <c r="AI626" s="20"/>
      <c r="AJ626" s="20"/>
      <c r="AK626" s="20"/>
    </row>
    <row r="627">
      <c r="AC627" s="20"/>
      <c r="AD627" s="20"/>
      <c r="AE627" s="20"/>
      <c r="AF627" s="20"/>
      <c r="AG627" s="24"/>
      <c r="AH627" s="20"/>
      <c r="AI627" s="20"/>
      <c r="AJ627" s="20"/>
      <c r="AK627" s="20"/>
    </row>
    <row r="628">
      <c r="AC628" s="20"/>
      <c r="AD628" s="20"/>
      <c r="AE628" s="20"/>
      <c r="AF628" s="20"/>
      <c r="AG628" s="24"/>
      <c r="AH628" s="20"/>
      <c r="AI628" s="20"/>
      <c r="AJ628" s="20"/>
      <c r="AK628" s="20"/>
    </row>
    <row r="629">
      <c r="AC629" s="20"/>
      <c r="AD629" s="20"/>
      <c r="AE629" s="20"/>
      <c r="AF629" s="20"/>
      <c r="AG629" s="24"/>
      <c r="AH629" s="20"/>
      <c r="AI629" s="20"/>
      <c r="AJ629" s="20"/>
      <c r="AK629" s="20"/>
    </row>
    <row r="630">
      <c r="AC630" s="20"/>
      <c r="AD630" s="20"/>
      <c r="AE630" s="20"/>
      <c r="AF630" s="20"/>
      <c r="AG630" s="24"/>
      <c r="AH630" s="20"/>
      <c r="AI630" s="20"/>
      <c r="AJ630" s="20"/>
      <c r="AK630" s="20"/>
    </row>
    <row r="631">
      <c r="AC631" s="20"/>
      <c r="AD631" s="20"/>
      <c r="AE631" s="20"/>
      <c r="AF631" s="20"/>
      <c r="AG631" s="24"/>
      <c r="AH631" s="20"/>
      <c r="AI631" s="20"/>
      <c r="AJ631" s="20"/>
      <c r="AK631" s="20"/>
    </row>
    <row r="632">
      <c r="AC632" s="20"/>
      <c r="AD632" s="20"/>
      <c r="AE632" s="20"/>
      <c r="AF632" s="20"/>
      <c r="AG632" s="24"/>
      <c r="AH632" s="20"/>
      <c r="AI632" s="20"/>
      <c r="AJ632" s="20"/>
      <c r="AK632" s="20"/>
    </row>
    <row r="633">
      <c r="AC633" s="20"/>
      <c r="AD633" s="20"/>
      <c r="AE633" s="20"/>
      <c r="AF633" s="20"/>
      <c r="AG633" s="24"/>
      <c r="AH633" s="20"/>
      <c r="AI633" s="20"/>
      <c r="AJ633" s="20"/>
      <c r="AK633" s="20"/>
    </row>
    <row r="634">
      <c r="AC634" s="20"/>
      <c r="AD634" s="20"/>
      <c r="AE634" s="20"/>
      <c r="AF634" s="20"/>
      <c r="AG634" s="24"/>
      <c r="AH634" s="20"/>
      <c r="AI634" s="20"/>
      <c r="AJ634" s="20"/>
      <c r="AK634" s="20"/>
    </row>
    <row r="635">
      <c r="AC635" s="20"/>
      <c r="AD635" s="20"/>
      <c r="AE635" s="20"/>
      <c r="AF635" s="20"/>
      <c r="AG635" s="24"/>
      <c r="AH635" s="20"/>
      <c r="AI635" s="20"/>
      <c r="AJ635" s="20"/>
      <c r="AK635" s="20"/>
    </row>
    <row r="636">
      <c r="AC636" s="20"/>
      <c r="AD636" s="20"/>
      <c r="AE636" s="20"/>
      <c r="AF636" s="20"/>
      <c r="AG636" s="24"/>
      <c r="AH636" s="20"/>
      <c r="AI636" s="20"/>
      <c r="AJ636" s="20"/>
      <c r="AK636" s="20"/>
    </row>
    <row r="637">
      <c r="AC637" s="20"/>
      <c r="AD637" s="20"/>
      <c r="AE637" s="20"/>
      <c r="AF637" s="20"/>
      <c r="AG637" s="24"/>
      <c r="AH637" s="20"/>
      <c r="AI637" s="20"/>
      <c r="AJ637" s="20"/>
      <c r="AK637" s="20"/>
    </row>
    <row r="638">
      <c r="AC638" s="20"/>
      <c r="AD638" s="20"/>
      <c r="AE638" s="20"/>
      <c r="AF638" s="20"/>
      <c r="AG638" s="24"/>
      <c r="AH638" s="20"/>
      <c r="AI638" s="20"/>
      <c r="AJ638" s="20"/>
      <c r="AK638" s="20"/>
    </row>
    <row r="639">
      <c r="AC639" s="20"/>
      <c r="AD639" s="20"/>
      <c r="AE639" s="20"/>
      <c r="AF639" s="20"/>
      <c r="AG639" s="24"/>
      <c r="AH639" s="20"/>
      <c r="AI639" s="20"/>
      <c r="AJ639" s="20"/>
      <c r="AK639" s="20"/>
    </row>
    <row r="640">
      <c r="AC640" s="20"/>
      <c r="AD640" s="20"/>
      <c r="AE640" s="20"/>
      <c r="AF640" s="20"/>
      <c r="AG640" s="24"/>
      <c r="AH640" s="20"/>
      <c r="AI640" s="20"/>
      <c r="AJ640" s="20"/>
      <c r="AK640" s="20"/>
    </row>
    <row r="641">
      <c r="AC641" s="20"/>
      <c r="AD641" s="20"/>
      <c r="AE641" s="20"/>
      <c r="AF641" s="20"/>
      <c r="AG641" s="24"/>
      <c r="AH641" s="20"/>
      <c r="AI641" s="20"/>
      <c r="AJ641" s="20"/>
      <c r="AK641" s="20"/>
    </row>
    <row r="642">
      <c r="AC642" s="20"/>
      <c r="AD642" s="20"/>
      <c r="AE642" s="20"/>
      <c r="AF642" s="20"/>
      <c r="AG642" s="24"/>
      <c r="AH642" s="20"/>
      <c r="AI642" s="20"/>
      <c r="AJ642" s="20"/>
      <c r="AK642" s="20"/>
    </row>
    <row r="643">
      <c r="AC643" s="20"/>
      <c r="AD643" s="20"/>
      <c r="AE643" s="20"/>
      <c r="AF643" s="20"/>
      <c r="AG643" s="24"/>
      <c r="AH643" s="20"/>
      <c r="AI643" s="20"/>
      <c r="AJ643" s="20"/>
      <c r="AK643" s="20"/>
    </row>
    <row r="644">
      <c r="AC644" s="20"/>
      <c r="AD644" s="20"/>
      <c r="AE644" s="20"/>
      <c r="AF644" s="20"/>
      <c r="AG644" s="24"/>
      <c r="AH644" s="20"/>
      <c r="AI644" s="20"/>
      <c r="AJ644" s="20"/>
      <c r="AK644" s="20"/>
    </row>
    <row r="645">
      <c r="AC645" s="20"/>
      <c r="AD645" s="20"/>
      <c r="AE645" s="20"/>
      <c r="AF645" s="20"/>
      <c r="AG645" s="24"/>
      <c r="AH645" s="20"/>
      <c r="AI645" s="20"/>
      <c r="AJ645" s="20"/>
      <c r="AK645" s="20"/>
    </row>
    <row r="646">
      <c r="AC646" s="20"/>
      <c r="AD646" s="20"/>
      <c r="AE646" s="20"/>
      <c r="AF646" s="20"/>
      <c r="AG646" s="24"/>
      <c r="AH646" s="20"/>
      <c r="AI646" s="20"/>
      <c r="AJ646" s="20"/>
      <c r="AK646" s="20"/>
    </row>
    <row r="647">
      <c r="AC647" s="20"/>
      <c r="AD647" s="20"/>
      <c r="AE647" s="20"/>
      <c r="AF647" s="20"/>
      <c r="AG647" s="24"/>
      <c r="AH647" s="20"/>
      <c r="AI647" s="20"/>
      <c r="AJ647" s="20"/>
      <c r="AK647" s="20"/>
    </row>
    <row r="648">
      <c r="AC648" s="20"/>
      <c r="AD648" s="20"/>
      <c r="AE648" s="20"/>
      <c r="AF648" s="20"/>
      <c r="AG648" s="24"/>
      <c r="AH648" s="20"/>
      <c r="AI648" s="20"/>
      <c r="AJ648" s="20"/>
      <c r="AK648" s="20"/>
    </row>
    <row r="649">
      <c r="AC649" s="20"/>
      <c r="AD649" s="20"/>
      <c r="AE649" s="20"/>
      <c r="AF649" s="20"/>
      <c r="AG649" s="24"/>
      <c r="AH649" s="20"/>
      <c r="AI649" s="20"/>
      <c r="AJ649" s="20"/>
      <c r="AK649" s="20"/>
    </row>
    <row r="650">
      <c r="AC650" s="20"/>
      <c r="AD650" s="20"/>
      <c r="AE650" s="20"/>
      <c r="AF650" s="20"/>
      <c r="AG650" s="24"/>
      <c r="AH650" s="20"/>
      <c r="AI650" s="20"/>
      <c r="AJ650" s="20"/>
      <c r="AK650" s="20"/>
    </row>
    <row r="651">
      <c r="AC651" s="20"/>
      <c r="AD651" s="20"/>
      <c r="AE651" s="20"/>
      <c r="AF651" s="20"/>
      <c r="AG651" s="24"/>
      <c r="AH651" s="20"/>
      <c r="AI651" s="20"/>
      <c r="AJ651" s="20"/>
      <c r="AK651" s="20"/>
    </row>
    <row r="652">
      <c r="AC652" s="20"/>
      <c r="AD652" s="20"/>
      <c r="AE652" s="20"/>
      <c r="AF652" s="20"/>
      <c r="AG652" s="24"/>
      <c r="AH652" s="20"/>
      <c r="AI652" s="20"/>
      <c r="AJ652" s="20"/>
      <c r="AK652" s="20"/>
    </row>
    <row r="653">
      <c r="AC653" s="20"/>
      <c r="AD653" s="20"/>
      <c r="AE653" s="20"/>
      <c r="AF653" s="20"/>
      <c r="AG653" s="24"/>
      <c r="AH653" s="20"/>
      <c r="AI653" s="20"/>
      <c r="AJ653" s="20"/>
      <c r="AK653" s="20"/>
    </row>
    <row r="654">
      <c r="AC654" s="20"/>
      <c r="AD654" s="20"/>
      <c r="AE654" s="20"/>
      <c r="AF654" s="20"/>
      <c r="AG654" s="24"/>
      <c r="AH654" s="20"/>
      <c r="AI654" s="20"/>
      <c r="AJ654" s="20"/>
      <c r="AK654" s="20"/>
    </row>
    <row r="655">
      <c r="AC655" s="20"/>
      <c r="AD655" s="20"/>
      <c r="AE655" s="20"/>
      <c r="AF655" s="20"/>
      <c r="AG655" s="24"/>
      <c r="AH655" s="20"/>
      <c r="AI655" s="20"/>
      <c r="AJ655" s="20"/>
      <c r="AK655" s="20"/>
    </row>
    <row r="656">
      <c r="AC656" s="20"/>
      <c r="AD656" s="20"/>
      <c r="AE656" s="20"/>
      <c r="AF656" s="20"/>
      <c r="AG656" s="24"/>
      <c r="AH656" s="20"/>
      <c r="AI656" s="20"/>
      <c r="AJ656" s="20"/>
      <c r="AK656" s="20"/>
    </row>
    <row r="657">
      <c r="AC657" s="20"/>
      <c r="AD657" s="20"/>
      <c r="AE657" s="20"/>
      <c r="AF657" s="20"/>
      <c r="AG657" s="24"/>
      <c r="AH657" s="20"/>
      <c r="AI657" s="20"/>
      <c r="AJ657" s="20"/>
      <c r="AK657" s="20"/>
    </row>
    <row r="658">
      <c r="AC658" s="20"/>
      <c r="AD658" s="20"/>
      <c r="AE658" s="20"/>
      <c r="AF658" s="20"/>
      <c r="AG658" s="24"/>
      <c r="AH658" s="20"/>
      <c r="AI658" s="20"/>
      <c r="AJ658" s="20"/>
      <c r="AK658" s="20"/>
    </row>
    <row r="659">
      <c r="AC659" s="20"/>
      <c r="AD659" s="20"/>
      <c r="AE659" s="20"/>
      <c r="AF659" s="20"/>
      <c r="AG659" s="24"/>
      <c r="AH659" s="20"/>
      <c r="AI659" s="20"/>
      <c r="AJ659" s="20"/>
      <c r="AK659" s="20"/>
    </row>
    <row r="660">
      <c r="AC660" s="20"/>
      <c r="AD660" s="20"/>
      <c r="AE660" s="20"/>
      <c r="AF660" s="20"/>
      <c r="AG660" s="24"/>
      <c r="AH660" s="20"/>
      <c r="AI660" s="20"/>
      <c r="AJ660" s="20"/>
      <c r="AK660" s="20"/>
    </row>
    <row r="661">
      <c r="AC661" s="20"/>
      <c r="AD661" s="20"/>
      <c r="AE661" s="20"/>
      <c r="AF661" s="20"/>
      <c r="AG661" s="24"/>
      <c r="AH661" s="20"/>
      <c r="AI661" s="20"/>
      <c r="AJ661" s="20"/>
      <c r="AK661" s="20"/>
    </row>
    <row r="662">
      <c r="AC662" s="20"/>
      <c r="AD662" s="20"/>
      <c r="AE662" s="20"/>
      <c r="AF662" s="20"/>
      <c r="AG662" s="24"/>
      <c r="AH662" s="20"/>
      <c r="AI662" s="20"/>
      <c r="AJ662" s="20"/>
      <c r="AK662" s="20"/>
    </row>
    <row r="663">
      <c r="AC663" s="20"/>
      <c r="AD663" s="20"/>
      <c r="AE663" s="20"/>
      <c r="AF663" s="20"/>
      <c r="AG663" s="24"/>
      <c r="AH663" s="20"/>
      <c r="AI663" s="20"/>
      <c r="AJ663" s="20"/>
      <c r="AK663" s="20"/>
    </row>
    <row r="664">
      <c r="AC664" s="20"/>
      <c r="AD664" s="20"/>
      <c r="AE664" s="20"/>
      <c r="AF664" s="20"/>
      <c r="AG664" s="24"/>
      <c r="AH664" s="20"/>
      <c r="AI664" s="20"/>
      <c r="AJ664" s="20"/>
      <c r="AK664" s="20"/>
    </row>
    <row r="665">
      <c r="AC665" s="20"/>
      <c r="AD665" s="20"/>
      <c r="AE665" s="20"/>
      <c r="AF665" s="20"/>
      <c r="AG665" s="24"/>
      <c r="AH665" s="20"/>
      <c r="AI665" s="20"/>
      <c r="AJ665" s="20"/>
      <c r="AK665" s="20"/>
    </row>
    <row r="666">
      <c r="AC666" s="20"/>
      <c r="AD666" s="20"/>
      <c r="AE666" s="20"/>
      <c r="AF666" s="20"/>
      <c r="AG666" s="24"/>
      <c r="AH666" s="20"/>
      <c r="AI666" s="20"/>
      <c r="AJ666" s="20"/>
      <c r="AK666" s="20"/>
    </row>
    <row r="667">
      <c r="AC667" s="20"/>
      <c r="AD667" s="20"/>
      <c r="AE667" s="20"/>
      <c r="AF667" s="20"/>
      <c r="AG667" s="24"/>
      <c r="AH667" s="20"/>
      <c r="AI667" s="20"/>
      <c r="AJ667" s="20"/>
      <c r="AK667" s="20"/>
    </row>
    <row r="668">
      <c r="AC668" s="20"/>
      <c r="AD668" s="20"/>
      <c r="AE668" s="20"/>
      <c r="AF668" s="20"/>
      <c r="AG668" s="24"/>
      <c r="AH668" s="20"/>
      <c r="AI668" s="20"/>
      <c r="AJ668" s="20"/>
      <c r="AK668" s="20"/>
    </row>
    <row r="669">
      <c r="AC669" s="20"/>
      <c r="AD669" s="20"/>
      <c r="AE669" s="20"/>
      <c r="AF669" s="20"/>
      <c r="AG669" s="24"/>
      <c r="AH669" s="20"/>
      <c r="AI669" s="20"/>
      <c r="AJ669" s="20"/>
      <c r="AK669" s="20"/>
    </row>
    <row r="670">
      <c r="AC670" s="20"/>
      <c r="AD670" s="20"/>
      <c r="AE670" s="20"/>
      <c r="AF670" s="20"/>
      <c r="AG670" s="24"/>
      <c r="AH670" s="20"/>
      <c r="AI670" s="20"/>
      <c r="AJ670" s="20"/>
      <c r="AK670" s="20"/>
    </row>
    <row r="671">
      <c r="AC671" s="20"/>
      <c r="AD671" s="20"/>
      <c r="AE671" s="20"/>
      <c r="AF671" s="20"/>
      <c r="AG671" s="24"/>
      <c r="AH671" s="20"/>
      <c r="AI671" s="20"/>
      <c r="AJ671" s="20"/>
      <c r="AK671" s="20"/>
    </row>
    <row r="672">
      <c r="AC672" s="20"/>
      <c r="AD672" s="20"/>
      <c r="AE672" s="20"/>
      <c r="AF672" s="20"/>
      <c r="AG672" s="24"/>
      <c r="AH672" s="20"/>
      <c r="AI672" s="20"/>
      <c r="AJ672" s="20"/>
      <c r="AK672" s="20"/>
    </row>
    <row r="673">
      <c r="AC673" s="20"/>
      <c r="AD673" s="20"/>
      <c r="AE673" s="20"/>
      <c r="AF673" s="20"/>
      <c r="AG673" s="24"/>
      <c r="AH673" s="20"/>
      <c r="AI673" s="20"/>
      <c r="AJ673" s="20"/>
      <c r="AK673" s="20"/>
    </row>
    <row r="674">
      <c r="AC674" s="20"/>
      <c r="AD674" s="20"/>
      <c r="AE674" s="20"/>
      <c r="AF674" s="20"/>
      <c r="AG674" s="24"/>
      <c r="AH674" s="20"/>
      <c r="AI674" s="20"/>
      <c r="AJ674" s="20"/>
      <c r="AK674" s="20"/>
    </row>
    <row r="675">
      <c r="AC675" s="20"/>
      <c r="AD675" s="20"/>
      <c r="AE675" s="20"/>
      <c r="AF675" s="20"/>
      <c r="AG675" s="24"/>
      <c r="AH675" s="20"/>
      <c r="AI675" s="20"/>
      <c r="AJ675" s="20"/>
      <c r="AK675" s="20"/>
    </row>
    <row r="676">
      <c r="AC676" s="20"/>
      <c r="AD676" s="20"/>
      <c r="AE676" s="20"/>
      <c r="AF676" s="20"/>
      <c r="AG676" s="24"/>
      <c r="AH676" s="20"/>
      <c r="AI676" s="20"/>
      <c r="AJ676" s="20"/>
      <c r="AK676" s="20"/>
    </row>
    <row r="677">
      <c r="AC677" s="20"/>
      <c r="AD677" s="20"/>
      <c r="AE677" s="20"/>
      <c r="AF677" s="20"/>
      <c r="AG677" s="24"/>
      <c r="AH677" s="20"/>
      <c r="AI677" s="20"/>
      <c r="AJ677" s="20"/>
      <c r="AK677" s="20"/>
    </row>
    <row r="678">
      <c r="AC678" s="20"/>
      <c r="AD678" s="20"/>
      <c r="AE678" s="20"/>
      <c r="AF678" s="20"/>
      <c r="AG678" s="24"/>
      <c r="AH678" s="20"/>
      <c r="AI678" s="20"/>
      <c r="AJ678" s="20"/>
      <c r="AK678" s="20"/>
    </row>
    <row r="679">
      <c r="AC679" s="20"/>
      <c r="AD679" s="20"/>
      <c r="AE679" s="20"/>
      <c r="AF679" s="20"/>
      <c r="AG679" s="24"/>
      <c r="AH679" s="20"/>
      <c r="AI679" s="20"/>
      <c r="AJ679" s="20"/>
      <c r="AK679" s="20"/>
    </row>
    <row r="680">
      <c r="AC680" s="20"/>
      <c r="AD680" s="20"/>
      <c r="AE680" s="20"/>
      <c r="AF680" s="20"/>
      <c r="AG680" s="24"/>
      <c r="AH680" s="20"/>
      <c r="AI680" s="20"/>
      <c r="AJ680" s="20"/>
      <c r="AK680" s="20"/>
    </row>
    <row r="681">
      <c r="AC681" s="20"/>
      <c r="AD681" s="20"/>
      <c r="AE681" s="20"/>
      <c r="AF681" s="20"/>
      <c r="AG681" s="24"/>
      <c r="AH681" s="20"/>
      <c r="AI681" s="20"/>
      <c r="AJ681" s="20"/>
      <c r="AK681" s="20"/>
    </row>
    <row r="682">
      <c r="AC682" s="20"/>
      <c r="AD682" s="20"/>
      <c r="AE682" s="20"/>
      <c r="AF682" s="20"/>
      <c r="AG682" s="24"/>
      <c r="AH682" s="20"/>
      <c r="AI682" s="20"/>
      <c r="AJ682" s="20"/>
      <c r="AK682" s="20"/>
    </row>
    <row r="683">
      <c r="AC683" s="20"/>
      <c r="AD683" s="20"/>
      <c r="AE683" s="20"/>
      <c r="AF683" s="20"/>
      <c r="AG683" s="24"/>
      <c r="AH683" s="20"/>
      <c r="AI683" s="20"/>
      <c r="AJ683" s="20"/>
      <c r="AK683" s="20"/>
    </row>
    <row r="684">
      <c r="AC684" s="20"/>
      <c r="AD684" s="20"/>
      <c r="AE684" s="20"/>
      <c r="AF684" s="20"/>
      <c r="AG684" s="24"/>
      <c r="AH684" s="20"/>
      <c r="AI684" s="20"/>
      <c r="AJ684" s="20"/>
      <c r="AK684" s="20"/>
    </row>
    <row r="685">
      <c r="AC685" s="20"/>
      <c r="AD685" s="20"/>
      <c r="AE685" s="20"/>
      <c r="AF685" s="20"/>
      <c r="AG685" s="24"/>
      <c r="AH685" s="20"/>
      <c r="AI685" s="20"/>
      <c r="AJ685" s="20"/>
      <c r="AK685" s="20"/>
    </row>
    <row r="686">
      <c r="AC686" s="20"/>
      <c r="AD686" s="20"/>
      <c r="AE686" s="20"/>
      <c r="AF686" s="20"/>
      <c r="AG686" s="24"/>
      <c r="AH686" s="20"/>
      <c r="AI686" s="20"/>
      <c r="AJ686" s="20"/>
      <c r="AK686" s="20"/>
    </row>
    <row r="687">
      <c r="AC687" s="20"/>
      <c r="AD687" s="20"/>
      <c r="AE687" s="20"/>
      <c r="AF687" s="20"/>
      <c r="AG687" s="24"/>
      <c r="AH687" s="20"/>
      <c r="AI687" s="20"/>
      <c r="AJ687" s="20"/>
      <c r="AK687" s="20"/>
    </row>
    <row r="688">
      <c r="AC688" s="20"/>
      <c r="AD688" s="20"/>
      <c r="AE688" s="20"/>
      <c r="AF688" s="20"/>
      <c r="AG688" s="24"/>
      <c r="AH688" s="20"/>
      <c r="AI688" s="20"/>
      <c r="AJ688" s="20"/>
      <c r="AK688" s="20"/>
    </row>
    <row r="689">
      <c r="AC689" s="20"/>
      <c r="AD689" s="20"/>
      <c r="AE689" s="20"/>
      <c r="AF689" s="20"/>
      <c r="AG689" s="24"/>
      <c r="AH689" s="20"/>
      <c r="AI689" s="20"/>
      <c r="AJ689" s="20"/>
      <c r="AK689" s="20"/>
    </row>
    <row r="690">
      <c r="AC690" s="20"/>
      <c r="AD690" s="20"/>
      <c r="AE690" s="20"/>
      <c r="AF690" s="20"/>
      <c r="AG690" s="24"/>
      <c r="AH690" s="20"/>
      <c r="AI690" s="20"/>
      <c r="AJ690" s="20"/>
      <c r="AK690" s="20"/>
    </row>
    <row r="691">
      <c r="AC691" s="20"/>
      <c r="AD691" s="20"/>
      <c r="AE691" s="20"/>
      <c r="AF691" s="20"/>
      <c r="AG691" s="24"/>
      <c r="AH691" s="20"/>
      <c r="AI691" s="20"/>
      <c r="AJ691" s="20"/>
      <c r="AK691" s="20"/>
    </row>
    <row r="692">
      <c r="AC692" s="20"/>
      <c r="AD692" s="20"/>
      <c r="AE692" s="20"/>
      <c r="AF692" s="20"/>
      <c r="AG692" s="24"/>
      <c r="AH692" s="20"/>
      <c r="AI692" s="20"/>
      <c r="AJ692" s="20"/>
      <c r="AK692" s="20"/>
    </row>
    <row r="693">
      <c r="AC693" s="20"/>
      <c r="AD693" s="20"/>
      <c r="AE693" s="20"/>
      <c r="AF693" s="20"/>
      <c r="AG693" s="24"/>
      <c r="AH693" s="20"/>
      <c r="AI693" s="20"/>
      <c r="AJ693" s="20"/>
      <c r="AK693" s="20"/>
    </row>
    <row r="694">
      <c r="AC694" s="20"/>
      <c r="AD694" s="20"/>
      <c r="AE694" s="20"/>
      <c r="AF694" s="20"/>
      <c r="AG694" s="24"/>
      <c r="AH694" s="20"/>
      <c r="AI694" s="20"/>
      <c r="AJ694" s="20"/>
      <c r="AK694" s="20"/>
    </row>
    <row r="695">
      <c r="AC695" s="20"/>
      <c r="AD695" s="20"/>
      <c r="AE695" s="20"/>
      <c r="AF695" s="20"/>
      <c r="AG695" s="24"/>
      <c r="AH695" s="20"/>
      <c r="AI695" s="20"/>
      <c r="AJ695" s="20"/>
      <c r="AK695" s="20"/>
    </row>
    <row r="696">
      <c r="AC696" s="20"/>
      <c r="AD696" s="20"/>
      <c r="AE696" s="20"/>
      <c r="AF696" s="20"/>
      <c r="AG696" s="24"/>
      <c r="AH696" s="20"/>
      <c r="AI696" s="20"/>
      <c r="AJ696" s="20"/>
      <c r="AK696" s="20"/>
    </row>
    <row r="697">
      <c r="AC697" s="20"/>
      <c r="AD697" s="20"/>
      <c r="AE697" s="20"/>
      <c r="AF697" s="20"/>
      <c r="AG697" s="24"/>
      <c r="AH697" s="20"/>
      <c r="AI697" s="20"/>
      <c r="AJ697" s="20"/>
      <c r="AK697" s="20"/>
    </row>
    <row r="698">
      <c r="AC698" s="20"/>
      <c r="AD698" s="20"/>
      <c r="AE698" s="20"/>
      <c r="AF698" s="20"/>
      <c r="AG698" s="24"/>
      <c r="AH698" s="20"/>
      <c r="AI698" s="20"/>
      <c r="AJ698" s="20"/>
      <c r="AK698" s="20"/>
    </row>
    <row r="699">
      <c r="AC699" s="20"/>
      <c r="AD699" s="20"/>
      <c r="AE699" s="20"/>
      <c r="AF699" s="20"/>
      <c r="AG699" s="24"/>
      <c r="AH699" s="20"/>
      <c r="AI699" s="20"/>
      <c r="AJ699" s="20"/>
      <c r="AK699" s="20"/>
    </row>
    <row r="700">
      <c r="AC700" s="20"/>
      <c r="AD700" s="20"/>
      <c r="AE700" s="20"/>
      <c r="AF700" s="20"/>
      <c r="AG700" s="24"/>
      <c r="AH700" s="20"/>
      <c r="AI700" s="20"/>
      <c r="AJ700" s="20"/>
      <c r="AK700" s="20"/>
    </row>
    <row r="701">
      <c r="AC701" s="20"/>
      <c r="AD701" s="20"/>
      <c r="AE701" s="20"/>
      <c r="AF701" s="20"/>
      <c r="AG701" s="24"/>
      <c r="AH701" s="20"/>
      <c r="AI701" s="20"/>
      <c r="AJ701" s="20"/>
      <c r="AK701" s="20"/>
    </row>
    <row r="702">
      <c r="AC702" s="20"/>
      <c r="AD702" s="20"/>
      <c r="AE702" s="20"/>
      <c r="AF702" s="20"/>
      <c r="AG702" s="24"/>
      <c r="AH702" s="20"/>
      <c r="AI702" s="20"/>
      <c r="AJ702" s="20"/>
      <c r="AK702" s="20"/>
    </row>
    <row r="703">
      <c r="AC703" s="20"/>
      <c r="AD703" s="20"/>
      <c r="AE703" s="20"/>
      <c r="AF703" s="20"/>
      <c r="AG703" s="24"/>
      <c r="AH703" s="20"/>
      <c r="AI703" s="20"/>
      <c r="AJ703" s="20"/>
      <c r="AK703" s="20"/>
    </row>
    <row r="704">
      <c r="AC704" s="20"/>
      <c r="AD704" s="20"/>
      <c r="AE704" s="20"/>
      <c r="AF704" s="20"/>
      <c r="AG704" s="24"/>
      <c r="AH704" s="20"/>
      <c r="AI704" s="20"/>
      <c r="AJ704" s="20"/>
      <c r="AK704" s="20"/>
    </row>
    <row r="705">
      <c r="AC705" s="20"/>
      <c r="AD705" s="20"/>
      <c r="AE705" s="20"/>
      <c r="AF705" s="20"/>
      <c r="AG705" s="24"/>
      <c r="AH705" s="20"/>
      <c r="AI705" s="20"/>
      <c r="AJ705" s="20"/>
      <c r="AK705" s="20"/>
    </row>
    <row r="706">
      <c r="AC706" s="20"/>
      <c r="AD706" s="20"/>
      <c r="AE706" s="20"/>
      <c r="AF706" s="20"/>
      <c r="AG706" s="24"/>
      <c r="AH706" s="20"/>
      <c r="AI706" s="20"/>
      <c r="AJ706" s="20"/>
      <c r="AK706" s="20"/>
    </row>
    <row r="707">
      <c r="AC707" s="20"/>
      <c r="AD707" s="20"/>
      <c r="AE707" s="20"/>
      <c r="AF707" s="20"/>
      <c r="AG707" s="24"/>
      <c r="AH707" s="20"/>
      <c r="AI707" s="20"/>
      <c r="AJ707" s="20"/>
      <c r="AK707" s="20"/>
    </row>
    <row r="708">
      <c r="AC708" s="20"/>
      <c r="AD708" s="20"/>
      <c r="AE708" s="20"/>
      <c r="AF708" s="20"/>
      <c r="AG708" s="24"/>
      <c r="AH708" s="20"/>
      <c r="AI708" s="20"/>
      <c r="AJ708" s="20"/>
      <c r="AK708" s="20"/>
    </row>
    <row r="709">
      <c r="AC709" s="20"/>
      <c r="AD709" s="20"/>
      <c r="AE709" s="20"/>
      <c r="AF709" s="20"/>
      <c r="AG709" s="24"/>
      <c r="AH709" s="20"/>
      <c r="AI709" s="20"/>
      <c r="AJ709" s="20"/>
      <c r="AK709" s="20"/>
    </row>
    <row r="710">
      <c r="AC710" s="20"/>
      <c r="AD710" s="20"/>
      <c r="AE710" s="20"/>
      <c r="AF710" s="20"/>
      <c r="AG710" s="24"/>
      <c r="AH710" s="20"/>
      <c r="AI710" s="20"/>
      <c r="AJ710" s="20"/>
      <c r="AK710" s="20"/>
    </row>
    <row r="711">
      <c r="AC711" s="20"/>
      <c r="AD711" s="20"/>
      <c r="AE711" s="20"/>
      <c r="AF711" s="20"/>
      <c r="AG711" s="24"/>
      <c r="AH711" s="20"/>
      <c r="AI711" s="20"/>
      <c r="AJ711" s="20"/>
      <c r="AK711" s="20"/>
    </row>
    <row r="712">
      <c r="AC712" s="20"/>
      <c r="AD712" s="20"/>
      <c r="AE712" s="20"/>
      <c r="AF712" s="20"/>
      <c r="AG712" s="24"/>
      <c r="AH712" s="20"/>
      <c r="AI712" s="20"/>
      <c r="AJ712" s="20"/>
      <c r="AK712" s="20"/>
    </row>
    <row r="713">
      <c r="AC713" s="20"/>
      <c r="AD713" s="20"/>
      <c r="AE713" s="20"/>
      <c r="AF713" s="20"/>
      <c r="AG713" s="24"/>
      <c r="AH713" s="20"/>
      <c r="AI713" s="20"/>
      <c r="AJ713" s="20"/>
      <c r="AK713" s="20"/>
    </row>
    <row r="714">
      <c r="AC714" s="20"/>
      <c r="AD714" s="20"/>
      <c r="AE714" s="20"/>
      <c r="AF714" s="20"/>
      <c r="AG714" s="24"/>
      <c r="AH714" s="20"/>
      <c r="AI714" s="20"/>
      <c r="AJ714" s="20"/>
      <c r="AK714" s="20"/>
    </row>
    <row r="715">
      <c r="AC715" s="20"/>
      <c r="AD715" s="20"/>
      <c r="AE715" s="20"/>
      <c r="AF715" s="20"/>
      <c r="AG715" s="24"/>
      <c r="AH715" s="20"/>
      <c r="AI715" s="20"/>
      <c r="AJ715" s="20"/>
      <c r="AK715" s="20"/>
    </row>
    <row r="716">
      <c r="AC716" s="20"/>
      <c r="AD716" s="20"/>
      <c r="AE716" s="20"/>
      <c r="AF716" s="20"/>
      <c r="AG716" s="24"/>
      <c r="AH716" s="20"/>
      <c r="AI716" s="20"/>
      <c r="AJ716" s="20"/>
      <c r="AK716" s="20"/>
    </row>
    <row r="717">
      <c r="AC717" s="20"/>
      <c r="AD717" s="20"/>
      <c r="AE717" s="20"/>
      <c r="AF717" s="20"/>
      <c r="AG717" s="24"/>
      <c r="AH717" s="20"/>
      <c r="AI717" s="20"/>
      <c r="AJ717" s="20"/>
      <c r="AK717" s="20"/>
    </row>
    <row r="718">
      <c r="AC718" s="20"/>
      <c r="AD718" s="20"/>
      <c r="AE718" s="20"/>
      <c r="AF718" s="20"/>
      <c r="AG718" s="24"/>
      <c r="AH718" s="20"/>
      <c r="AI718" s="20"/>
      <c r="AJ718" s="20"/>
      <c r="AK718" s="20"/>
    </row>
    <row r="719">
      <c r="AC719" s="20"/>
      <c r="AD719" s="20"/>
      <c r="AE719" s="20"/>
      <c r="AF719" s="20"/>
      <c r="AG719" s="24"/>
      <c r="AH719" s="20"/>
      <c r="AI719" s="20"/>
      <c r="AJ719" s="20"/>
      <c r="AK719" s="20"/>
    </row>
    <row r="720">
      <c r="AC720" s="20"/>
      <c r="AD720" s="20"/>
      <c r="AE720" s="20"/>
      <c r="AF720" s="20"/>
      <c r="AG720" s="24"/>
      <c r="AH720" s="20"/>
      <c r="AI720" s="20"/>
      <c r="AJ720" s="20"/>
      <c r="AK720" s="20"/>
    </row>
    <row r="721">
      <c r="AC721" s="20"/>
      <c r="AD721" s="20"/>
      <c r="AE721" s="20"/>
      <c r="AF721" s="20"/>
      <c r="AG721" s="24"/>
      <c r="AH721" s="20"/>
      <c r="AI721" s="20"/>
      <c r="AJ721" s="20"/>
      <c r="AK721" s="20"/>
    </row>
    <row r="722">
      <c r="AC722" s="20"/>
      <c r="AD722" s="20"/>
      <c r="AE722" s="20"/>
      <c r="AF722" s="20"/>
      <c r="AG722" s="24"/>
      <c r="AH722" s="20"/>
      <c r="AI722" s="20"/>
      <c r="AJ722" s="20"/>
      <c r="AK722" s="20"/>
    </row>
    <row r="723">
      <c r="AC723" s="20"/>
      <c r="AD723" s="20"/>
      <c r="AE723" s="20"/>
      <c r="AF723" s="20"/>
      <c r="AG723" s="24"/>
      <c r="AH723" s="20"/>
      <c r="AI723" s="20"/>
      <c r="AJ723" s="20"/>
      <c r="AK723" s="20"/>
    </row>
    <row r="724">
      <c r="AC724" s="20"/>
      <c r="AD724" s="20"/>
      <c r="AE724" s="20"/>
      <c r="AF724" s="20"/>
      <c r="AG724" s="24"/>
      <c r="AH724" s="20"/>
      <c r="AI724" s="20"/>
      <c r="AJ724" s="20"/>
      <c r="AK724" s="20"/>
    </row>
    <row r="725">
      <c r="AC725" s="20"/>
      <c r="AD725" s="20"/>
      <c r="AE725" s="20"/>
      <c r="AF725" s="20"/>
      <c r="AG725" s="24"/>
      <c r="AH725" s="20"/>
      <c r="AI725" s="20"/>
      <c r="AJ725" s="20"/>
      <c r="AK725" s="20"/>
    </row>
    <row r="726">
      <c r="AC726" s="20"/>
      <c r="AD726" s="20"/>
      <c r="AE726" s="20"/>
      <c r="AF726" s="20"/>
      <c r="AG726" s="24"/>
      <c r="AH726" s="20"/>
      <c r="AI726" s="20"/>
      <c r="AJ726" s="20"/>
      <c r="AK726" s="20"/>
    </row>
    <row r="727">
      <c r="AC727" s="20"/>
      <c r="AD727" s="20"/>
      <c r="AE727" s="20"/>
      <c r="AF727" s="20"/>
      <c r="AG727" s="24"/>
      <c r="AH727" s="20"/>
      <c r="AI727" s="20"/>
      <c r="AJ727" s="20"/>
      <c r="AK727" s="20"/>
    </row>
    <row r="728">
      <c r="AC728" s="20"/>
      <c r="AD728" s="20"/>
      <c r="AE728" s="20"/>
      <c r="AF728" s="20"/>
      <c r="AG728" s="24"/>
      <c r="AH728" s="20"/>
      <c r="AI728" s="20"/>
      <c r="AJ728" s="20"/>
      <c r="AK728" s="20"/>
    </row>
    <row r="729">
      <c r="AC729" s="20"/>
      <c r="AD729" s="20"/>
      <c r="AE729" s="20"/>
      <c r="AF729" s="20"/>
      <c r="AG729" s="24"/>
      <c r="AH729" s="20"/>
      <c r="AI729" s="20"/>
      <c r="AJ729" s="20"/>
      <c r="AK729" s="20"/>
    </row>
    <row r="730">
      <c r="AC730" s="20"/>
      <c r="AD730" s="20"/>
      <c r="AE730" s="20"/>
      <c r="AF730" s="20"/>
      <c r="AG730" s="24"/>
      <c r="AH730" s="20"/>
      <c r="AI730" s="20"/>
      <c r="AJ730" s="20"/>
      <c r="AK730" s="20"/>
    </row>
    <row r="731">
      <c r="AC731" s="20"/>
      <c r="AD731" s="20"/>
      <c r="AE731" s="20"/>
      <c r="AF731" s="20"/>
      <c r="AG731" s="24"/>
      <c r="AH731" s="20"/>
      <c r="AI731" s="20"/>
      <c r="AJ731" s="20"/>
      <c r="AK731" s="20"/>
    </row>
    <row r="732">
      <c r="AC732" s="20"/>
      <c r="AD732" s="20"/>
      <c r="AE732" s="20"/>
      <c r="AF732" s="20"/>
      <c r="AG732" s="24"/>
      <c r="AH732" s="20"/>
      <c r="AI732" s="20"/>
      <c r="AJ732" s="20"/>
      <c r="AK732" s="20"/>
    </row>
    <row r="733">
      <c r="AC733" s="20"/>
      <c r="AD733" s="20"/>
      <c r="AE733" s="20"/>
      <c r="AF733" s="20"/>
      <c r="AG733" s="24"/>
      <c r="AH733" s="20"/>
      <c r="AI733" s="20"/>
      <c r="AJ733" s="20"/>
      <c r="AK733" s="20"/>
    </row>
    <row r="734">
      <c r="AC734" s="20"/>
      <c r="AD734" s="20"/>
      <c r="AE734" s="20"/>
      <c r="AF734" s="20"/>
      <c r="AG734" s="24"/>
      <c r="AH734" s="20"/>
      <c r="AI734" s="20"/>
      <c r="AJ734" s="20"/>
      <c r="AK734" s="20"/>
    </row>
    <row r="735">
      <c r="AC735" s="20"/>
      <c r="AD735" s="20"/>
      <c r="AE735" s="20"/>
      <c r="AF735" s="20"/>
      <c r="AG735" s="24"/>
      <c r="AH735" s="20"/>
      <c r="AI735" s="20"/>
      <c r="AJ735" s="20"/>
      <c r="AK735" s="20"/>
    </row>
    <row r="736">
      <c r="AC736" s="20"/>
      <c r="AD736" s="20"/>
      <c r="AE736" s="20"/>
      <c r="AF736" s="20"/>
      <c r="AG736" s="24"/>
      <c r="AH736" s="20"/>
      <c r="AI736" s="20"/>
      <c r="AJ736" s="20"/>
      <c r="AK736" s="20"/>
    </row>
    <row r="737">
      <c r="AC737" s="20"/>
      <c r="AD737" s="20"/>
      <c r="AE737" s="20"/>
      <c r="AF737" s="20"/>
      <c r="AG737" s="24"/>
      <c r="AH737" s="20"/>
      <c r="AI737" s="20"/>
      <c r="AJ737" s="20"/>
      <c r="AK737" s="20"/>
    </row>
    <row r="738">
      <c r="AC738" s="20"/>
      <c r="AD738" s="20"/>
      <c r="AE738" s="20"/>
      <c r="AF738" s="20"/>
      <c r="AG738" s="24"/>
      <c r="AH738" s="20"/>
      <c r="AI738" s="20"/>
      <c r="AJ738" s="20"/>
      <c r="AK738" s="20"/>
    </row>
    <row r="739">
      <c r="AC739" s="20"/>
      <c r="AD739" s="20"/>
      <c r="AE739" s="20"/>
      <c r="AF739" s="20"/>
      <c r="AG739" s="24"/>
      <c r="AH739" s="20"/>
      <c r="AI739" s="20"/>
      <c r="AJ739" s="20"/>
      <c r="AK739" s="20"/>
    </row>
    <row r="740">
      <c r="AC740" s="20"/>
      <c r="AD740" s="20"/>
      <c r="AE740" s="20"/>
      <c r="AF740" s="20"/>
      <c r="AG740" s="24"/>
      <c r="AH740" s="20"/>
      <c r="AI740" s="20"/>
      <c r="AJ740" s="20"/>
      <c r="AK740" s="20"/>
    </row>
    <row r="741">
      <c r="AC741" s="20"/>
      <c r="AD741" s="20"/>
      <c r="AE741" s="20"/>
      <c r="AF741" s="20"/>
      <c r="AG741" s="24"/>
      <c r="AH741" s="20"/>
      <c r="AI741" s="20"/>
      <c r="AJ741" s="20"/>
      <c r="AK741" s="20"/>
    </row>
    <row r="742">
      <c r="AC742" s="20"/>
      <c r="AD742" s="20"/>
      <c r="AE742" s="20"/>
      <c r="AF742" s="20"/>
      <c r="AG742" s="24"/>
      <c r="AH742" s="20"/>
      <c r="AI742" s="20"/>
      <c r="AJ742" s="20"/>
      <c r="AK742" s="20"/>
    </row>
    <row r="743">
      <c r="AC743" s="20"/>
      <c r="AD743" s="20"/>
      <c r="AE743" s="20"/>
      <c r="AF743" s="20"/>
      <c r="AG743" s="24"/>
      <c r="AH743" s="20"/>
      <c r="AI743" s="20"/>
      <c r="AJ743" s="20"/>
      <c r="AK743" s="20"/>
    </row>
    <row r="744">
      <c r="AC744" s="20"/>
      <c r="AD744" s="20"/>
      <c r="AE744" s="20"/>
      <c r="AF744" s="20"/>
      <c r="AG744" s="24"/>
      <c r="AH744" s="20"/>
      <c r="AI744" s="20"/>
      <c r="AJ744" s="20"/>
      <c r="AK744" s="20"/>
    </row>
    <row r="745">
      <c r="AC745" s="20"/>
      <c r="AD745" s="20"/>
      <c r="AE745" s="20"/>
      <c r="AF745" s="20"/>
      <c r="AG745" s="24"/>
      <c r="AH745" s="20"/>
      <c r="AI745" s="20"/>
      <c r="AJ745" s="20"/>
      <c r="AK745" s="20"/>
    </row>
    <row r="746">
      <c r="AC746" s="20"/>
      <c r="AD746" s="20"/>
      <c r="AE746" s="20"/>
      <c r="AF746" s="20"/>
      <c r="AG746" s="24"/>
      <c r="AH746" s="20"/>
      <c r="AI746" s="20"/>
      <c r="AJ746" s="20"/>
      <c r="AK746" s="20"/>
    </row>
    <row r="747">
      <c r="AC747" s="20"/>
      <c r="AD747" s="20"/>
      <c r="AE747" s="20"/>
      <c r="AF747" s="20"/>
      <c r="AG747" s="24"/>
      <c r="AH747" s="20"/>
      <c r="AI747" s="20"/>
      <c r="AJ747" s="20"/>
      <c r="AK747" s="20"/>
    </row>
    <row r="748">
      <c r="AC748" s="20"/>
      <c r="AD748" s="20"/>
      <c r="AE748" s="20"/>
      <c r="AF748" s="20"/>
      <c r="AG748" s="24"/>
      <c r="AH748" s="20"/>
      <c r="AI748" s="20"/>
      <c r="AJ748" s="20"/>
      <c r="AK748" s="20"/>
    </row>
    <row r="749">
      <c r="AC749" s="20"/>
      <c r="AD749" s="20"/>
      <c r="AE749" s="20"/>
      <c r="AF749" s="20"/>
      <c r="AG749" s="24"/>
      <c r="AH749" s="20"/>
      <c r="AI749" s="20"/>
      <c r="AJ749" s="20"/>
      <c r="AK749" s="20"/>
    </row>
    <row r="750">
      <c r="AC750" s="20"/>
      <c r="AD750" s="20"/>
      <c r="AE750" s="20"/>
      <c r="AF750" s="20"/>
      <c r="AG750" s="24"/>
      <c r="AH750" s="20"/>
      <c r="AI750" s="20"/>
      <c r="AJ750" s="20"/>
      <c r="AK750" s="20"/>
    </row>
    <row r="751">
      <c r="AC751" s="20"/>
      <c r="AD751" s="20"/>
      <c r="AE751" s="20"/>
      <c r="AF751" s="20"/>
      <c r="AG751" s="24"/>
      <c r="AH751" s="20"/>
      <c r="AI751" s="20"/>
      <c r="AJ751" s="20"/>
      <c r="AK751" s="20"/>
    </row>
    <row r="752">
      <c r="AC752" s="20"/>
      <c r="AD752" s="20"/>
      <c r="AE752" s="20"/>
      <c r="AF752" s="20"/>
      <c r="AG752" s="24"/>
      <c r="AH752" s="20"/>
      <c r="AI752" s="20"/>
      <c r="AJ752" s="20"/>
      <c r="AK752" s="20"/>
    </row>
    <row r="753">
      <c r="AC753" s="20"/>
      <c r="AD753" s="20"/>
      <c r="AE753" s="20"/>
      <c r="AF753" s="20"/>
      <c r="AG753" s="24"/>
      <c r="AH753" s="20"/>
      <c r="AI753" s="20"/>
      <c r="AJ753" s="20"/>
      <c r="AK753" s="20"/>
    </row>
    <row r="754">
      <c r="AC754" s="20"/>
      <c r="AD754" s="20"/>
      <c r="AE754" s="20"/>
      <c r="AF754" s="20"/>
      <c r="AG754" s="24"/>
      <c r="AH754" s="20"/>
      <c r="AI754" s="20"/>
      <c r="AJ754" s="20"/>
      <c r="AK754" s="20"/>
    </row>
    <row r="755">
      <c r="AC755" s="20"/>
      <c r="AD755" s="20"/>
      <c r="AE755" s="20"/>
      <c r="AF755" s="20"/>
      <c r="AG755" s="24"/>
      <c r="AH755" s="20"/>
      <c r="AI755" s="20"/>
      <c r="AJ755" s="20"/>
      <c r="AK755" s="20"/>
    </row>
    <row r="756">
      <c r="AC756" s="20"/>
      <c r="AD756" s="20"/>
      <c r="AE756" s="20"/>
      <c r="AF756" s="20"/>
      <c r="AG756" s="24"/>
      <c r="AH756" s="20"/>
      <c r="AI756" s="20"/>
      <c r="AJ756" s="20"/>
      <c r="AK756" s="20"/>
    </row>
    <row r="757">
      <c r="AC757" s="20"/>
      <c r="AD757" s="20"/>
      <c r="AE757" s="20"/>
      <c r="AF757" s="20"/>
      <c r="AG757" s="24"/>
      <c r="AH757" s="20"/>
      <c r="AI757" s="20"/>
      <c r="AJ757" s="20"/>
      <c r="AK757" s="20"/>
    </row>
    <row r="758">
      <c r="AC758" s="20"/>
      <c r="AD758" s="20"/>
      <c r="AE758" s="20"/>
      <c r="AF758" s="20"/>
      <c r="AG758" s="24"/>
      <c r="AH758" s="20"/>
      <c r="AI758" s="20"/>
      <c r="AJ758" s="20"/>
      <c r="AK758" s="20"/>
    </row>
    <row r="759">
      <c r="AC759" s="20"/>
      <c r="AD759" s="20"/>
      <c r="AE759" s="20"/>
      <c r="AF759" s="20"/>
      <c r="AG759" s="24"/>
      <c r="AH759" s="20"/>
      <c r="AI759" s="20"/>
      <c r="AJ759" s="20"/>
      <c r="AK759" s="20"/>
    </row>
    <row r="760">
      <c r="AC760" s="20"/>
      <c r="AD760" s="20"/>
      <c r="AE760" s="20"/>
      <c r="AF760" s="20"/>
      <c r="AG760" s="24"/>
      <c r="AH760" s="20"/>
      <c r="AI760" s="20"/>
      <c r="AJ760" s="20"/>
      <c r="AK760" s="20"/>
    </row>
    <row r="761">
      <c r="AC761" s="20"/>
      <c r="AD761" s="20"/>
      <c r="AE761" s="20"/>
      <c r="AF761" s="20"/>
      <c r="AG761" s="24"/>
      <c r="AH761" s="20"/>
      <c r="AI761" s="20"/>
      <c r="AJ761" s="20"/>
      <c r="AK761" s="20"/>
    </row>
    <row r="762">
      <c r="AC762" s="20"/>
      <c r="AD762" s="20"/>
      <c r="AE762" s="20"/>
      <c r="AF762" s="20"/>
      <c r="AG762" s="24"/>
      <c r="AH762" s="20"/>
      <c r="AI762" s="20"/>
      <c r="AJ762" s="20"/>
      <c r="AK762" s="20"/>
    </row>
    <row r="763">
      <c r="AC763" s="20"/>
      <c r="AD763" s="20"/>
      <c r="AE763" s="20"/>
      <c r="AF763" s="20"/>
      <c r="AG763" s="24"/>
      <c r="AH763" s="20"/>
      <c r="AI763" s="20"/>
      <c r="AJ763" s="20"/>
      <c r="AK763" s="20"/>
    </row>
    <row r="764">
      <c r="AC764" s="20"/>
      <c r="AD764" s="20"/>
      <c r="AE764" s="20"/>
      <c r="AF764" s="20"/>
      <c r="AG764" s="24"/>
      <c r="AH764" s="20"/>
      <c r="AI764" s="20"/>
      <c r="AJ764" s="20"/>
      <c r="AK764" s="20"/>
    </row>
    <row r="765">
      <c r="AC765" s="20"/>
      <c r="AD765" s="20"/>
      <c r="AE765" s="20"/>
      <c r="AF765" s="20"/>
      <c r="AG765" s="24"/>
      <c r="AH765" s="20"/>
      <c r="AI765" s="20"/>
      <c r="AJ765" s="20"/>
      <c r="AK765" s="20"/>
    </row>
    <row r="766">
      <c r="AC766" s="20"/>
      <c r="AD766" s="20"/>
      <c r="AE766" s="20"/>
      <c r="AF766" s="20"/>
      <c r="AG766" s="24"/>
      <c r="AH766" s="20"/>
      <c r="AI766" s="20"/>
      <c r="AJ766" s="20"/>
      <c r="AK766" s="20"/>
    </row>
    <row r="767">
      <c r="AC767" s="20"/>
      <c r="AD767" s="20"/>
      <c r="AE767" s="20"/>
      <c r="AF767" s="20"/>
      <c r="AG767" s="24"/>
      <c r="AH767" s="20"/>
      <c r="AI767" s="20"/>
      <c r="AJ767" s="20"/>
      <c r="AK767" s="20"/>
    </row>
    <row r="768">
      <c r="AC768" s="20"/>
      <c r="AD768" s="20"/>
      <c r="AE768" s="20"/>
      <c r="AF768" s="20"/>
      <c r="AG768" s="24"/>
      <c r="AH768" s="20"/>
      <c r="AI768" s="20"/>
      <c r="AJ768" s="20"/>
      <c r="AK768" s="20"/>
    </row>
    <row r="769">
      <c r="AC769" s="20"/>
      <c r="AD769" s="20"/>
      <c r="AE769" s="20"/>
      <c r="AF769" s="20"/>
      <c r="AG769" s="24"/>
      <c r="AH769" s="20"/>
      <c r="AI769" s="20"/>
      <c r="AJ769" s="20"/>
      <c r="AK769" s="20"/>
    </row>
    <row r="770">
      <c r="AC770" s="20"/>
      <c r="AD770" s="20"/>
      <c r="AE770" s="20"/>
      <c r="AF770" s="20"/>
      <c r="AG770" s="24"/>
      <c r="AH770" s="20"/>
      <c r="AI770" s="20"/>
      <c r="AJ770" s="20"/>
      <c r="AK770" s="20"/>
    </row>
    <row r="771">
      <c r="AC771" s="20"/>
      <c r="AD771" s="20"/>
      <c r="AE771" s="20"/>
      <c r="AF771" s="20"/>
      <c r="AG771" s="24"/>
      <c r="AH771" s="20"/>
      <c r="AI771" s="20"/>
      <c r="AJ771" s="20"/>
      <c r="AK771" s="20"/>
    </row>
    <row r="772">
      <c r="AC772" s="20"/>
      <c r="AD772" s="20"/>
      <c r="AE772" s="20"/>
      <c r="AF772" s="20"/>
      <c r="AG772" s="24"/>
      <c r="AH772" s="20"/>
      <c r="AI772" s="20"/>
      <c r="AJ772" s="20"/>
      <c r="AK772" s="20"/>
    </row>
    <row r="773">
      <c r="AC773" s="20"/>
      <c r="AD773" s="20"/>
      <c r="AE773" s="20"/>
      <c r="AF773" s="20"/>
      <c r="AG773" s="24"/>
      <c r="AH773" s="20"/>
      <c r="AI773" s="20"/>
      <c r="AJ773" s="20"/>
      <c r="AK773" s="20"/>
    </row>
    <row r="774">
      <c r="AC774" s="20"/>
      <c r="AD774" s="20"/>
      <c r="AE774" s="20"/>
      <c r="AF774" s="20"/>
      <c r="AG774" s="24"/>
      <c r="AH774" s="20"/>
      <c r="AI774" s="20"/>
      <c r="AJ774" s="20"/>
      <c r="AK774" s="20"/>
    </row>
    <row r="775">
      <c r="AC775" s="20"/>
      <c r="AD775" s="20"/>
      <c r="AE775" s="20"/>
      <c r="AF775" s="20"/>
      <c r="AG775" s="24"/>
      <c r="AH775" s="20"/>
      <c r="AI775" s="20"/>
      <c r="AJ775" s="20"/>
      <c r="AK775" s="20"/>
    </row>
    <row r="776">
      <c r="AC776" s="20"/>
      <c r="AD776" s="20"/>
      <c r="AE776" s="20"/>
      <c r="AF776" s="20"/>
      <c r="AG776" s="24"/>
      <c r="AH776" s="20"/>
      <c r="AI776" s="20"/>
      <c r="AJ776" s="20"/>
      <c r="AK776" s="20"/>
    </row>
    <row r="777">
      <c r="AC777" s="20"/>
      <c r="AD777" s="20"/>
      <c r="AE777" s="20"/>
      <c r="AF777" s="20"/>
      <c r="AG777" s="24"/>
      <c r="AH777" s="20"/>
      <c r="AI777" s="20"/>
      <c r="AJ777" s="20"/>
      <c r="AK777" s="20"/>
    </row>
    <row r="778">
      <c r="AC778" s="20"/>
      <c r="AD778" s="20"/>
      <c r="AE778" s="20"/>
      <c r="AF778" s="20"/>
      <c r="AG778" s="24"/>
      <c r="AH778" s="20"/>
      <c r="AI778" s="20"/>
      <c r="AJ778" s="20"/>
      <c r="AK778" s="20"/>
    </row>
    <row r="779">
      <c r="AC779" s="20"/>
      <c r="AD779" s="20"/>
      <c r="AE779" s="20"/>
      <c r="AF779" s="20"/>
      <c r="AG779" s="24"/>
      <c r="AH779" s="20"/>
      <c r="AI779" s="20"/>
      <c r="AJ779" s="20"/>
      <c r="AK779" s="20"/>
    </row>
    <row r="780">
      <c r="AC780" s="20"/>
      <c r="AD780" s="20"/>
      <c r="AE780" s="20"/>
      <c r="AF780" s="20"/>
      <c r="AG780" s="24"/>
      <c r="AH780" s="20"/>
      <c r="AI780" s="20"/>
      <c r="AJ780" s="20"/>
      <c r="AK780" s="20"/>
    </row>
    <row r="781">
      <c r="AC781" s="20"/>
      <c r="AD781" s="20"/>
      <c r="AE781" s="20"/>
      <c r="AF781" s="20"/>
      <c r="AG781" s="24"/>
      <c r="AH781" s="20"/>
      <c r="AI781" s="20"/>
      <c r="AJ781" s="20"/>
      <c r="AK781" s="20"/>
    </row>
    <row r="782">
      <c r="AC782" s="20"/>
      <c r="AD782" s="20"/>
      <c r="AE782" s="20"/>
      <c r="AF782" s="20"/>
      <c r="AG782" s="24"/>
      <c r="AH782" s="20"/>
      <c r="AI782" s="20"/>
      <c r="AJ782" s="20"/>
      <c r="AK782" s="20"/>
    </row>
    <row r="783">
      <c r="AC783" s="20"/>
      <c r="AD783" s="20"/>
      <c r="AE783" s="20"/>
      <c r="AF783" s="20"/>
      <c r="AG783" s="24"/>
      <c r="AH783" s="20"/>
      <c r="AI783" s="20"/>
      <c r="AJ783" s="20"/>
      <c r="AK783" s="20"/>
    </row>
    <row r="784">
      <c r="AC784" s="20"/>
      <c r="AD784" s="20"/>
      <c r="AE784" s="20"/>
      <c r="AF784" s="20"/>
      <c r="AG784" s="24"/>
      <c r="AH784" s="20"/>
      <c r="AI784" s="20"/>
      <c r="AJ784" s="20"/>
      <c r="AK784" s="20"/>
    </row>
    <row r="785">
      <c r="AC785" s="20"/>
      <c r="AD785" s="20"/>
      <c r="AE785" s="20"/>
      <c r="AF785" s="20"/>
      <c r="AG785" s="24"/>
      <c r="AH785" s="20"/>
      <c r="AI785" s="20"/>
      <c r="AJ785" s="20"/>
      <c r="AK785" s="20"/>
    </row>
    <row r="786">
      <c r="AC786" s="20"/>
      <c r="AD786" s="20"/>
      <c r="AE786" s="20"/>
      <c r="AF786" s="20"/>
      <c r="AG786" s="24"/>
      <c r="AH786" s="20"/>
      <c r="AI786" s="20"/>
      <c r="AJ786" s="20"/>
      <c r="AK786" s="20"/>
    </row>
    <row r="787">
      <c r="AC787" s="20"/>
      <c r="AD787" s="20"/>
      <c r="AE787" s="20"/>
      <c r="AF787" s="20"/>
      <c r="AG787" s="24"/>
      <c r="AH787" s="20"/>
      <c r="AI787" s="20"/>
      <c r="AJ787" s="20"/>
      <c r="AK787" s="20"/>
    </row>
    <row r="788">
      <c r="AC788" s="20"/>
      <c r="AD788" s="20"/>
      <c r="AE788" s="20"/>
      <c r="AF788" s="20"/>
      <c r="AG788" s="24"/>
      <c r="AH788" s="20"/>
      <c r="AI788" s="20"/>
      <c r="AJ788" s="20"/>
      <c r="AK788" s="20"/>
    </row>
    <row r="789">
      <c r="AC789" s="20"/>
      <c r="AD789" s="20"/>
      <c r="AE789" s="20"/>
      <c r="AF789" s="20"/>
      <c r="AG789" s="24"/>
      <c r="AH789" s="20"/>
      <c r="AI789" s="20"/>
      <c r="AJ789" s="20"/>
      <c r="AK789" s="20"/>
    </row>
    <row r="790">
      <c r="AC790" s="20"/>
      <c r="AD790" s="20"/>
      <c r="AE790" s="20"/>
      <c r="AF790" s="20"/>
      <c r="AG790" s="24"/>
      <c r="AH790" s="20"/>
      <c r="AI790" s="20"/>
      <c r="AJ790" s="20"/>
      <c r="AK790" s="20"/>
    </row>
    <row r="791">
      <c r="AC791" s="20"/>
      <c r="AD791" s="20"/>
      <c r="AE791" s="20"/>
      <c r="AF791" s="20"/>
      <c r="AG791" s="24"/>
      <c r="AH791" s="20"/>
      <c r="AI791" s="20"/>
      <c r="AJ791" s="20"/>
      <c r="AK791" s="20"/>
    </row>
    <row r="792">
      <c r="AC792" s="20"/>
      <c r="AD792" s="20"/>
      <c r="AE792" s="20"/>
      <c r="AF792" s="20"/>
      <c r="AG792" s="24"/>
      <c r="AH792" s="20"/>
      <c r="AI792" s="20"/>
      <c r="AJ792" s="20"/>
      <c r="AK792" s="20"/>
    </row>
    <row r="793">
      <c r="AC793" s="20"/>
      <c r="AD793" s="20"/>
      <c r="AE793" s="20"/>
      <c r="AF793" s="20"/>
      <c r="AG793" s="24"/>
      <c r="AH793" s="20"/>
      <c r="AI793" s="20"/>
      <c r="AJ793" s="20"/>
      <c r="AK793" s="20"/>
    </row>
    <row r="794">
      <c r="AC794" s="20"/>
      <c r="AD794" s="20"/>
      <c r="AE794" s="20"/>
      <c r="AF794" s="20"/>
      <c r="AG794" s="24"/>
      <c r="AH794" s="20"/>
      <c r="AI794" s="20"/>
      <c r="AJ794" s="20"/>
      <c r="AK794" s="20"/>
    </row>
    <row r="795">
      <c r="AC795" s="20"/>
      <c r="AD795" s="20"/>
      <c r="AE795" s="20"/>
      <c r="AF795" s="20"/>
      <c r="AG795" s="24"/>
      <c r="AH795" s="20"/>
      <c r="AI795" s="20"/>
      <c r="AJ795" s="20"/>
      <c r="AK795" s="20"/>
    </row>
    <row r="796">
      <c r="AC796" s="20"/>
      <c r="AD796" s="20"/>
      <c r="AE796" s="20"/>
      <c r="AF796" s="20"/>
      <c r="AG796" s="24"/>
      <c r="AH796" s="20"/>
      <c r="AI796" s="20"/>
      <c r="AJ796" s="20"/>
      <c r="AK796" s="20"/>
    </row>
    <row r="797">
      <c r="AC797" s="20"/>
      <c r="AD797" s="20"/>
      <c r="AE797" s="20"/>
      <c r="AF797" s="20"/>
      <c r="AG797" s="24"/>
      <c r="AH797" s="20"/>
      <c r="AI797" s="20"/>
      <c r="AJ797" s="20"/>
      <c r="AK797" s="20"/>
    </row>
    <row r="798">
      <c r="AC798" s="20"/>
      <c r="AD798" s="20"/>
      <c r="AE798" s="20"/>
      <c r="AF798" s="20"/>
      <c r="AG798" s="24"/>
      <c r="AH798" s="20"/>
      <c r="AI798" s="20"/>
      <c r="AJ798" s="20"/>
      <c r="AK798" s="20"/>
    </row>
    <row r="799">
      <c r="AC799" s="20"/>
      <c r="AD799" s="20"/>
      <c r="AE799" s="20"/>
      <c r="AF799" s="20"/>
      <c r="AG799" s="24"/>
      <c r="AH799" s="20"/>
      <c r="AI799" s="20"/>
      <c r="AJ799" s="20"/>
      <c r="AK799" s="20"/>
    </row>
    <row r="800">
      <c r="AC800" s="20"/>
      <c r="AD800" s="20"/>
      <c r="AE800" s="20"/>
      <c r="AF800" s="20"/>
      <c r="AG800" s="24"/>
      <c r="AH800" s="20"/>
      <c r="AI800" s="20"/>
      <c r="AJ800" s="20"/>
      <c r="AK800" s="20"/>
    </row>
    <row r="801">
      <c r="AC801" s="20"/>
      <c r="AD801" s="20"/>
      <c r="AE801" s="20"/>
      <c r="AF801" s="20"/>
      <c r="AG801" s="24"/>
      <c r="AH801" s="20"/>
      <c r="AI801" s="20"/>
      <c r="AJ801" s="20"/>
      <c r="AK801" s="20"/>
    </row>
    <row r="802">
      <c r="AC802" s="20"/>
      <c r="AD802" s="20"/>
      <c r="AE802" s="20"/>
      <c r="AF802" s="20"/>
      <c r="AG802" s="24"/>
      <c r="AH802" s="20"/>
      <c r="AI802" s="20"/>
      <c r="AJ802" s="20"/>
      <c r="AK802" s="20"/>
    </row>
    <row r="803">
      <c r="AC803" s="20"/>
      <c r="AD803" s="20"/>
      <c r="AE803" s="20"/>
      <c r="AF803" s="20"/>
      <c r="AG803" s="24"/>
      <c r="AH803" s="20"/>
      <c r="AI803" s="20"/>
      <c r="AJ803" s="20"/>
      <c r="AK803" s="20"/>
    </row>
    <row r="804">
      <c r="AC804" s="20"/>
      <c r="AD804" s="20"/>
      <c r="AE804" s="20"/>
      <c r="AF804" s="20"/>
      <c r="AG804" s="24"/>
      <c r="AH804" s="20"/>
      <c r="AI804" s="20"/>
      <c r="AJ804" s="20"/>
      <c r="AK804" s="20"/>
    </row>
    <row r="805">
      <c r="AC805" s="20"/>
      <c r="AD805" s="20"/>
      <c r="AE805" s="20"/>
      <c r="AF805" s="20"/>
      <c r="AG805" s="24"/>
      <c r="AH805" s="20"/>
      <c r="AI805" s="20"/>
      <c r="AJ805" s="20"/>
      <c r="AK805" s="20"/>
    </row>
    <row r="806">
      <c r="AC806" s="20"/>
      <c r="AD806" s="20"/>
      <c r="AE806" s="20"/>
      <c r="AF806" s="20"/>
      <c r="AG806" s="24"/>
      <c r="AH806" s="20"/>
      <c r="AI806" s="20"/>
      <c r="AJ806" s="20"/>
      <c r="AK806" s="20"/>
    </row>
    <row r="807">
      <c r="AC807" s="20"/>
      <c r="AD807" s="20"/>
      <c r="AE807" s="20"/>
      <c r="AF807" s="20"/>
      <c r="AG807" s="24"/>
      <c r="AH807" s="20"/>
      <c r="AI807" s="20"/>
      <c r="AJ807" s="20"/>
      <c r="AK807" s="20"/>
    </row>
    <row r="808">
      <c r="AC808" s="20"/>
      <c r="AD808" s="20"/>
      <c r="AE808" s="20"/>
      <c r="AF808" s="20"/>
      <c r="AG808" s="24"/>
      <c r="AH808" s="20"/>
      <c r="AI808" s="20"/>
      <c r="AJ808" s="20"/>
      <c r="AK808" s="20"/>
    </row>
    <row r="809">
      <c r="AC809" s="20"/>
      <c r="AD809" s="20"/>
      <c r="AE809" s="20"/>
      <c r="AF809" s="20"/>
      <c r="AG809" s="24"/>
      <c r="AH809" s="20"/>
      <c r="AI809" s="20"/>
      <c r="AJ809" s="20"/>
      <c r="AK809" s="20"/>
    </row>
    <row r="810">
      <c r="AC810" s="20"/>
      <c r="AD810" s="20"/>
      <c r="AE810" s="20"/>
      <c r="AF810" s="20"/>
      <c r="AG810" s="24"/>
      <c r="AH810" s="20"/>
      <c r="AI810" s="20"/>
      <c r="AJ810" s="20"/>
      <c r="AK810" s="20"/>
    </row>
    <row r="811">
      <c r="AC811" s="20"/>
      <c r="AD811" s="20"/>
      <c r="AE811" s="20"/>
      <c r="AF811" s="20"/>
      <c r="AG811" s="24"/>
      <c r="AH811" s="20"/>
      <c r="AI811" s="20"/>
      <c r="AJ811" s="20"/>
      <c r="AK811" s="20"/>
    </row>
    <row r="812">
      <c r="AC812" s="20"/>
      <c r="AD812" s="20"/>
      <c r="AE812" s="20"/>
      <c r="AF812" s="20"/>
      <c r="AG812" s="24"/>
      <c r="AH812" s="20"/>
      <c r="AI812" s="20"/>
      <c r="AJ812" s="20"/>
      <c r="AK812" s="20"/>
    </row>
    <row r="813">
      <c r="AC813" s="20"/>
      <c r="AD813" s="20"/>
      <c r="AE813" s="20"/>
      <c r="AF813" s="20"/>
      <c r="AG813" s="24"/>
      <c r="AH813" s="20"/>
      <c r="AI813" s="20"/>
      <c r="AJ813" s="20"/>
      <c r="AK813" s="20"/>
    </row>
    <row r="814">
      <c r="AC814" s="20"/>
      <c r="AD814" s="20"/>
      <c r="AE814" s="20"/>
      <c r="AF814" s="20"/>
      <c r="AG814" s="24"/>
      <c r="AH814" s="20"/>
      <c r="AI814" s="20"/>
      <c r="AJ814" s="20"/>
      <c r="AK814" s="20"/>
    </row>
    <row r="815">
      <c r="AC815" s="20"/>
      <c r="AD815" s="20"/>
      <c r="AE815" s="20"/>
      <c r="AF815" s="20"/>
      <c r="AG815" s="24"/>
      <c r="AH815" s="20"/>
      <c r="AI815" s="20"/>
      <c r="AJ815" s="20"/>
      <c r="AK815" s="20"/>
    </row>
    <row r="816">
      <c r="AC816" s="20"/>
      <c r="AD816" s="20"/>
      <c r="AE816" s="20"/>
      <c r="AF816" s="20"/>
      <c r="AG816" s="24"/>
      <c r="AH816" s="20"/>
      <c r="AI816" s="20"/>
      <c r="AJ816" s="20"/>
      <c r="AK816" s="20"/>
    </row>
    <row r="817">
      <c r="AC817" s="20"/>
      <c r="AD817" s="20"/>
      <c r="AE817" s="20"/>
      <c r="AF817" s="20"/>
      <c r="AG817" s="24"/>
      <c r="AH817" s="20"/>
      <c r="AI817" s="20"/>
      <c r="AJ817" s="20"/>
      <c r="AK817" s="20"/>
    </row>
    <row r="818">
      <c r="AC818" s="20"/>
      <c r="AD818" s="20"/>
      <c r="AE818" s="20"/>
      <c r="AF818" s="20"/>
      <c r="AG818" s="24"/>
      <c r="AH818" s="20"/>
      <c r="AI818" s="20"/>
      <c r="AJ818" s="20"/>
      <c r="AK818" s="20"/>
    </row>
    <row r="819">
      <c r="AC819" s="20"/>
      <c r="AD819" s="20"/>
      <c r="AE819" s="20"/>
      <c r="AF819" s="20"/>
      <c r="AG819" s="24"/>
      <c r="AH819" s="20"/>
      <c r="AI819" s="20"/>
      <c r="AJ819" s="20"/>
      <c r="AK819" s="20"/>
    </row>
    <row r="820">
      <c r="AC820" s="20"/>
      <c r="AD820" s="20"/>
      <c r="AE820" s="20"/>
      <c r="AF820" s="20"/>
      <c r="AG820" s="24"/>
      <c r="AH820" s="20"/>
      <c r="AI820" s="20"/>
      <c r="AJ820" s="20"/>
      <c r="AK820" s="20"/>
    </row>
    <row r="821">
      <c r="AC821" s="20"/>
      <c r="AD821" s="20"/>
      <c r="AE821" s="20"/>
      <c r="AF821" s="20"/>
      <c r="AG821" s="24"/>
      <c r="AH821" s="20"/>
      <c r="AI821" s="20"/>
      <c r="AJ821" s="20"/>
      <c r="AK821" s="20"/>
    </row>
    <row r="822">
      <c r="AC822" s="20"/>
      <c r="AD822" s="20"/>
      <c r="AE822" s="20"/>
      <c r="AF822" s="20"/>
      <c r="AG822" s="24"/>
      <c r="AH822" s="20"/>
      <c r="AI822" s="20"/>
      <c r="AJ822" s="20"/>
      <c r="AK822" s="20"/>
    </row>
    <row r="823">
      <c r="AC823" s="20"/>
      <c r="AD823" s="20"/>
      <c r="AE823" s="20"/>
      <c r="AF823" s="20"/>
      <c r="AG823" s="24"/>
      <c r="AH823" s="20"/>
      <c r="AI823" s="20"/>
      <c r="AJ823" s="20"/>
      <c r="AK823" s="20"/>
    </row>
    <row r="824">
      <c r="AC824" s="20"/>
      <c r="AD824" s="20"/>
      <c r="AE824" s="20"/>
      <c r="AF824" s="20"/>
      <c r="AG824" s="24"/>
      <c r="AH824" s="20"/>
      <c r="AI824" s="20"/>
      <c r="AJ824" s="20"/>
      <c r="AK824" s="20"/>
    </row>
    <row r="825">
      <c r="AC825" s="20"/>
      <c r="AD825" s="20"/>
      <c r="AE825" s="20"/>
      <c r="AF825" s="20"/>
      <c r="AG825" s="24"/>
      <c r="AH825" s="20"/>
      <c r="AI825" s="20"/>
      <c r="AJ825" s="20"/>
      <c r="AK825" s="20"/>
    </row>
    <row r="826">
      <c r="AC826" s="20"/>
      <c r="AD826" s="20"/>
      <c r="AE826" s="20"/>
      <c r="AF826" s="20"/>
      <c r="AG826" s="24"/>
      <c r="AH826" s="20"/>
      <c r="AI826" s="20"/>
      <c r="AJ826" s="20"/>
      <c r="AK826" s="20"/>
    </row>
    <row r="827">
      <c r="AC827" s="20"/>
      <c r="AD827" s="20"/>
      <c r="AE827" s="20"/>
      <c r="AF827" s="20"/>
      <c r="AG827" s="24"/>
      <c r="AH827" s="20"/>
      <c r="AI827" s="20"/>
      <c r="AJ827" s="20"/>
      <c r="AK827" s="20"/>
    </row>
    <row r="828">
      <c r="AC828" s="20"/>
      <c r="AD828" s="20"/>
      <c r="AE828" s="20"/>
      <c r="AF828" s="20"/>
      <c r="AG828" s="24"/>
      <c r="AH828" s="20"/>
      <c r="AI828" s="20"/>
      <c r="AJ828" s="20"/>
      <c r="AK828" s="20"/>
    </row>
    <row r="829">
      <c r="AC829" s="20"/>
      <c r="AD829" s="20"/>
      <c r="AE829" s="20"/>
      <c r="AF829" s="20"/>
      <c r="AG829" s="24"/>
      <c r="AH829" s="20"/>
      <c r="AI829" s="20"/>
      <c r="AJ829" s="20"/>
      <c r="AK829" s="20"/>
    </row>
    <row r="830">
      <c r="AC830" s="20"/>
      <c r="AD830" s="20"/>
      <c r="AE830" s="20"/>
      <c r="AF830" s="20"/>
      <c r="AG830" s="24"/>
      <c r="AH830" s="20"/>
      <c r="AI830" s="20"/>
      <c r="AJ830" s="20"/>
      <c r="AK830" s="20"/>
    </row>
    <row r="831">
      <c r="AC831" s="20"/>
      <c r="AD831" s="20"/>
      <c r="AE831" s="20"/>
      <c r="AF831" s="20"/>
      <c r="AG831" s="24"/>
      <c r="AH831" s="20"/>
      <c r="AI831" s="20"/>
      <c r="AJ831" s="20"/>
      <c r="AK831" s="20"/>
    </row>
    <row r="832">
      <c r="AC832" s="20"/>
      <c r="AD832" s="20"/>
      <c r="AE832" s="20"/>
      <c r="AF832" s="20"/>
      <c r="AG832" s="24"/>
      <c r="AH832" s="20"/>
      <c r="AI832" s="20"/>
      <c r="AJ832" s="20"/>
      <c r="AK832" s="20"/>
    </row>
    <row r="833">
      <c r="AC833" s="20"/>
      <c r="AD833" s="20"/>
      <c r="AE833" s="20"/>
      <c r="AF833" s="20"/>
      <c r="AG833" s="24"/>
      <c r="AH833" s="20"/>
      <c r="AI833" s="20"/>
      <c r="AJ833" s="20"/>
      <c r="AK833" s="20"/>
    </row>
    <row r="834">
      <c r="AC834" s="20"/>
      <c r="AD834" s="20"/>
      <c r="AE834" s="20"/>
      <c r="AF834" s="20"/>
      <c r="AG834" s="24"/>
      <c r="AH834" s="20"/>
      <c r="AI834" s="20"/>
      <c r="AJ834" s="20"/>
      <c r="AK834" s="20"/>
    </row>
    <row r="835">
      <c r="AC835" s="20"/>
      <c r="AD835" s="20"/>
      <c r="AE835" s="20"/>
      <c r="AF835" s="20"/>
      <c r="AG835" s="24"/>
      <c r="AH835" s="20"/>
      <c r="AI835" s="20"/>
      <c r="AJ835" s="20"/>
      <c r="AK835" s="20"/>
    </row>
    <row r="836">
      <c r="AC836" s="20"/>
      <c r="AD836" s="20"/>
      <c r="AE836" s="20"/>
      <c r="AF836" s="20"/>
      <c r="AG836" s="24"/>
      <c r="AH836" s="20"/>
      <c r="AI836" s="20"/>
      <c r="AJ836" s="20"/>
      <c r="AK836" s="20"/>
    </row>
    <row r="837">
      <c r="AC837" s="20"/>
      <c r="AD837" s="20"/>
      <c r="AE837" s="20"/>
      <c r="AF837" s="20"/>
      <c r="AG837" s="24"/>
      <c r="AH837" s="20"/>
      <c r="AI837" s="20"/>
      <c r="AJ837" s="20"/>
      <c r="AK837" s="20"/>
    </row>
    <row r="838">
      <c r="AC838" s="20"/>
      <c r="AD838" s="20"/>
      <c r="AE838" s="20"/>
      <c r="AF838" s="20"/>
      <c r="AG838" s="24"/>
      <c r="AH838" s="20"/>
      <c r="AI838" s="20"/>
      <c r="AJ838" s="20"/>
      <c r="AK838" s="20"/>
    </row>
    <row r="839">
      <c r="AC839" s="20"/>
      <c r="AD839" s="20"/>
      <c r="AE839" s="20"/>
      <c r="AF839" s="20"/>
      <c r="AG839" s="24"/>
      <c r="AH839" s="20"/>
      <c r="AI839" s="20"/>
      <c r="AJ839" s="20"/>
      <c r="AK839" s="20"/>
    </row>
    <row r="840">
      <c r="AC840" s="20"/>
      <c r="AD840" s="20"/>
      <c r="AE840" s="20"/>
      <c r="AF840" s="20"/>
      <c r="AG840" s="24"/>
      <c r="AH840" s="20"/>
      <c r="AI840" s="20"/>
      <c r="AJ840" s="20"/>
      <c r="AK840" s="20"/>
    </row>
    <row r="841">
      <c r="AC841" s="20"/>
      <c r="AD841" s="20"/>
      <c r="AE841" s="20"/>
      <c r="AF841" s="20"/>
      <c r="AG841" s="24"/>
      <c r="AH841" s="20"/>
      <c r="AI841" s="20"/>
      <c r="AJ841" s="20"/>
      <c r="AK841" s="20"/>
    </row>
    <row r="842">
      <c r="AC842" s="20"/>
      <c r="AD842" s="20"/>
      <c r="AE842" s="20"/>
      <c r="AF842" s="20"/>
      <c r="AG842" s="24"/>
      <c r="AH842" s="20"/>
      <c r="AI842" s="20"/>
      <c r="AJ842" s="20"/>
      <c r="AK842" s="20"/>
    </row>
    <row r="843">
      <c r="AC843" s="20"/>
      <c r="AD843" s="20"/>
      <c r="AE843" s="20"/>
      <c r="AF843" s="20"/>
      <c r="AG843" s="24"/>
      <c r="AH843" s="20"/>
      <c r="AI843" s="20"/>
      <c r="AJ843" s="20"/>
      <c r="AK843" s="20"/>
    </row>
    <row r="844">
      <c r="AC844" s="20"/>
      <c r="AD844" s="20"/>
      <c r="AE844" s="20"/>
      <c r="AF844" s="20"/>
      <c r="AG844" s="24"/>
      <c r="AH844" s="20"/>
      <c r="AI844" s="20"/>
      <c r="AJ844" s="20"/>
      <c r="AK844" s="20"/>
    </row>
    <row r="845">
      <c r="AC845" s="20"/>
      <c r="AD845" s="20"/>
      <c r="AE845" s="20"/>
      <c r="AF845" s="20"/>
      <c r="AG845" s="24"/>
      <c r="AH845" s="20"/>
      <c r="AI845" s="20"/>
      <c r="AJ845" s="20"/>
      <c r="AK845" s="20"/>
    </row>
    <row r="846">
      <c r="AC846" s="20"/>
      <c r="AD846" s="20"/>
      <c r="AE846" s="20"/>
      <c r="AF846" s="20"/>
      <c r="AG846" s="24"/>
      <c r="AH846" s="20"/>
      <c r="AI846" s="20"/>
      <c r="AJ846" s="20"/>
      <c r="AK846" s="20"/>
    </row>
    <row r="847">
      <c r="AC847" s="20"/>
      <c r="AD847" s="20"/>
      <c r="AE847" s="20"/>
      <c r="AF847" s="20"/>
      <c r="AG847" s="24"/>
      <c r="AH847" s="20"/>
      <c r="AI847" s="20"/>
      <c r="AJ847" s="20"/>
      <c r="AK847" s="20"/>
    </row>
    <row r="848">
      <c r="AC848" s="20"/>
      <c r="AD848" s="20"/>
      <c r="AE848" s="20"/>
      <c r="AF848" s="20"/>
      <c r="AG848" s="24"/>
      <c r="AH848" s="20"/>
      <c r="AI848" s="20"/>
      <c r="AJ848" s="20"/>
      <c r="AK848" s="20"/>
    </row>
    <row r="849">
      <c r="AC849" s="20"/>
      <c r="AD849" s="20"/>
      <c r="AE849" s="20"/>
      <c r="AF849" s="20"/>
      <c r="AG849" s="24"/>
      <c r="AH849" s="20"/>
      <c r="AI849" s="20"/>
      <c r="AJ849" s="20"/>
      <c r="AK849" s="20"/>
    </row>
    <row r="850">
      <c r="AC850" s="20"/>
      <c r="AD850" s="20"/>
      <c r="AE850" s="20"/>
      <c r="AF850" s="20"/>
      <c r="AG850" s="24"/>
      <c r="AH850" s="20"/>
      <c r="AI850" s="20"/>
      <c r="AJ850" s="20"/>
      <c r="AK850" s="20"/>
    </row>
    <row r="851">
      <c r="AC851" s="20"/>
      <c r="AD851" s="20"/>
      <c r="AE851" s="20"/>
      <c r="AF851" s="20"/>
      <c r="AG851" s="24"/>
      <c r="AH851" s="20"/>
      <c r="AI851" s="20"/>
      <c r="AJ851" s="20"/>
      <c r="AK851" s="20"/>
    </row>
    <row r="852">
      <c r="AC852" s="20"/>
      <c r="AD852" s="20"/>
      <c r="AE852" s="20"/>
      <c r="AF852" s="20"/>
      <c r="AG852" s="24"/>
      <c r="AH852" s="20"/>
      <c r="AI852" s="20"/>
      <c r="AJ852" s="20"/>
      <c r="AK852" s="20"/>
    </row>
    <row r="853">
      <c r="AC853" s="20"/>
      <c r="AD853" s="20"/>
      <c r="AE853" s="20"/>
      <c r="AF853" s="20"/>
      <c r="AG853" s="24"/>
      <c r="AH853" s="20"/>
      <c r="AI853" s="20"/>
      <c r="AJ853" s="20"/>
      <c r="AK853" s="20"/>
    </row>
    <row r="854">
      <c r="AC854" s="20"/>
      <c r="AD854" s="20"/>
      <c r="AE854" s="20"/>
      <c r="AF854" s="20"/>
      <c r="AG854" s="24"/>
      <c r="AH854" s="20"/>
      <c r="AI854" s="20"/>
      <c r="AJ854" s="20"/>
      <c r="AK854" s="20"/>
    </row>
    <row r="855">
      <c r="AC855" s="20"/>
      <c r="AD855" s="20"/>
      <c r="AE855" s="20"/>
      <c r="AF855" s="20"/>
      <c r="AG855" s="24"/>
      <c r="AH855" s="20"/>
      <c r="AI855" s="20"/>
      <c r="AJ855" s="20"/>
      <c r="AK855" s="20"/>
    </row>
    <row r="856">
      <c r="AC856" s="20"/>
      <c r="AD856" s="20"/>
      <c r="AE856" s="20"/>
      <c r="AF856" s="20"/>
      <c r="AG856" s="24"/>
      <c r="AH856" s="20"/>
      <c r="AI856" s="20"/>
      <c r="AJ856" s="20"/>
      <c r="AK856" s="20"/>
    </row>
    <row r="857">
      <c r="AC857" s="20"/>
      <c r="AD857" s="20"/>
      <c r="AE857" s="20"/>
      <c r="AF857" s="20"/>
      <c r="AG857" s="24"/>
      <c r="AH857" s="20"/>
      <c r="AI857" s="20"/>
      <c r="AJ857" s="20"/>
      <c r="AK857" s="20"/>
    </row>
    <row r="858">
      <c r="AC858" s="20"/>
      <c r="AD858" s="20"/>
      <c r="AE858" s="20"/>
      <c r="AF858" s="20"/>
      <c r="AG858" s="24"/>
      <c r="AH858" s="20"/>
      <c r="AI858" s="20"/>
      <c r="AJ858" s="20"/>
      <c r="AK858" s="20"/>
    </row>
    <row r="859">
      <c r="AC859" s="20"/>
      <c r="AD859" s="20"/>
      <c r="AE859" s="20"/>
      <c r="AF859" s="20"/>
      <c r="AG859" s="24"/>
      <c r="AH859" s="20"/>
      <c r="AI859" s="20"/>
      <c r="AJ859" s="20"/>
      <c r="AK859" s="20"/>
    </row>
    <row r="860">
      <c r="AC860" s="20"/>
      <c r="AD860" s="20"/>
      <c r="AE860" s="20"/>
      <c r="AF860" s="20"/>
      <c r="AG860" s="24"/>
      <c r="AH860" s="20"/>
      <c r="AI860" s="20"/>
      <c r="AJ860" s="20"/>
      <c r="AK860" s="20"/>
    </row>
    <row r="861">
      <c r="AC861" s="20"/>
      <c r="AD861" s="20"/>
      <c r="AE861" s="20"/>
      <c r="AF861" s="20"/>
      <c r="AG861" s="24"/>
      <c r="AH861" s="20"/>
      <c r="AI861" s="20"/>
      <c r="AJ861" s="20"/>
      <c r="AK861" s="20"/>
    </row>
    <row r="862">
      <c r="AC862" s="20"/>
      <c r="AD862" s="20"/>
      <c r="AE862" s="20"/>
      <c r="AF862" s="20"/>
      <c r="AG862" s="24"/>
      <c r="AH862" s="20"/>
      <c r="AI862" s="20"/>
      <c r="AJ862" s="20"/>
      <c r="AK862" s="20"/>
    </row>
    <row r="863">
      <c r="AC863" s="20"/>
      <c r="AD863" s="20"/>
      <c r="AE863" s="20"/>
      <c r="AF863" s="20"/>
      <c r="AG863" s="24"/>
      <c r="AH863" s="20"/>
      <c r="AI863" s="20"/>
      <c r="AJ863" s="20"/>
      <c r="AK863" s="20"/>
    </row>
    <row r="864">
      <c r="AC864" s="20"/>
      <c r="AD864" s="20"/>
      <c r="AE864" s="20"/>
      <c r="AF864" s="20"/>
      <c r="AG864" s="24"/>
      <c r="AH864" s="20"/>
      <c r="AI864" s="20"/>
      <c r="AJ864" s="20"/>
      <c r="AK864" s="20"/>
    </row>
    <row r="865">
      <c r="AC865" s="20"/>
      <c r="AD865" s="20"/>
      <c r="AE865" s="20"/>
      <c r="AF865" s="20"/>
      <c r="AG865" s="24"/>
      <c r="AH865" s="20"/>
      <c r="AI865" s="20"/>
      <c r="AJ865" s="20"/>
      <c r="AK865" s="20"/>
    </row>
    <row r="866">
      <c r="AC866" s="20"/>
      <c r="AD866" s="20"/>
      <c r="AE866" s="20"/>
      <c r="AF866" s="20"/>
      <c r="AG866" s="24"/>
      <c r="AH866" s="20"/>
      <c r="AI866" s="20"/>
      <c r="AJ866" s="20"/>
      <c r="AK866" s="20"/>
    </row>
    <row r="867">
      <c r="AC867" s="20"/>
      <c r="AD867" s="20"/>
      <c r="AE867" s="20"/>
      <c r="AF867" s="20"/>
      <c r="AG867" s="24"/>
      <c r="AH867" s="20"/>
      <c r="AI867" s="20"/>
      <c r="AJ867" s="20"/>
      <c r="AK867" s="20"/>
    </row>
    <row r="868">
      <c r="AC868" s="20"/>
      <c r="AD868" s="20"/>
      <c r="AE868" s="20"/>
      <c r="AF868" s="20"/>
      <c r="AG868" s="24"/>
      <c r="AH868" s="20"/>
      <c r="AI868" s="20"/>
      <c r="AJ868" s="20"/>
      <c r="AK868" s="20"/>
    </row>
    <row r="869">
      <c r="AC869" s="20"/>
      <c r="AD869" s="20"/>
      <c r="AE869" s="20"/>
      <c r="AF869" s="20"/>
      <c r="AG869" s="24"/>
      <c r="AH869" s="20"/>
      <c r="AI869" s="20"/>
      <c r="AJ869" s="20"/>
      <c r="AK869" s="20"/>
    </row>
    <row r="870">
      <c r="AC870" s="20"/>
      <c r="AD870" s="20"/>
      <c r="AE870" s="20"/>
      <c r="AF870" s="20"/>
      <c r="AG870" s="24"/>
      <c r="AH870" s="20"/>
      <c r="AI870" s="20"/>
      <c r="AJ870" s="20"/>
      <c r="AK870" s="20"/>
    </row>
    <row r="871">
      <c r="AC871" s="20"/>
      <c r="AD871" s="20"/>
      <c r="AE871" s="20"/>
      <c r="AF871" s="20"/>
      <c r="AG871" s="24"/>
      <c r="AH871" s="20"/>
      <c r="AI871" s="20"/>
      <c r="AJ871" s="20"/>
      <c r="AK871" s="20"/>
    </row>
    <row r="872">
      <c r="AC872" s="20"/>
      <c r="AD872" s="20"/>
      <c r="AE872" s="20"/>
      <c r="AF872" s="20"/>
      <c r="AG872" s="24"/>
      <c r="AH872" s="20"/>
      <c r="AI872" s="20"/>
      <c r="AJ872" s="20"/>
      <c r="AK872" s="20"/>
    </row>
    <row r="873">
      <c r="AC873" s="20"/>
      <c r="AD873" s="20"/>
      <c r="AE873" s="20"/>
      <c r="AF873" s="20"/>
      <c r="AG873" s="24"/>
      <c r="AH873" s="20"/>
      <c r="AI873" s="20"/>
      <c r="AJ873" s="20"/>
      <c r="AK873" s="20"/>
    </row>
    <row r="874">
      <c r="AC874" s="20"/>
      <c r="AD874" s="20"/>
      <c r="AE874" s="20"/>
      <c r="AF874" s="20"/>
      <c r="AG874" s="24"/>
      <c r="AH874" s="20"/>
      <c r="AI874" s="20"/>
      <c r="AJ874" s="20"/>
      <c r="AK874" s="20"/>
    </row>
    <row r="875">
      <c r="AC875" s="20"/>
      <c r="AD875" s="20"/>
      <c r="AE875" s="20"/>
      <c r="AF875" s="20"/>
      <c r="AG875" s="24"/>
      <c r="AH875" s="20"/>
      <c r="AI875" s="20"/>
      <c r="AJ875" s="20"/>
      <c r="AK875" s="20"/>
    </row>
    <row r="876">
      <c r="AC876" s="20"/>
      <c r="AD876" s="20"/>
      <c r="AE876" s="20"/>
      <c r="AF876" s="20"/>
      <c r="AG876" s="24"/>
      <c r="AH876" s="20"/>
      <c r="AI876" s="20"/>
      <c r="AJ876" s="20"/>
      <c r="AK876" s="20"/>
    </row>
    <row r="877">
      <c r="AC877" s="20"/>
      <c r="AD877" s="20"/>
      <c r="AE877" s="20"/>
      <c r="AF877" s="20"/>
      <c r="AG877" s="24"/>
      <c r="AH877" s="20"/>
      <c r="AI877" s="20"/>
      <c r="AJ877" s="20"/>
      <c r="AK877" s="20"/>
    </row>
    <row r="878">
      <c r="AC878" s="20"/>
      <c r="AD878" s="20"/>
      <c r="AE878" s="20"/>
      <c r="AF878" s="20"/>
      <c r="AG878" s="24"/>
      <c r="AH878" s="20"/>
      <c r="AI878" s="20"/>
      <c r="AJ878" s="20"/>
      <c r="AK878" s="20"/>
    </row>
    <row r="879">
      <c r="AC879" s="20"/>
      <c r="AD879" s="20"/>
      <c r="AE879" s="20"/>
      <c r="AF879" s="20"/>
      <c r="AG879" s="24"/>
      <c r="AH879" s="20"/>
      <c r="AI879" s="20"/>
      <c r="AJ879" s="20"/>
      <c r="AK879" s="20"/>
    </row>
    <row r="880">
      <c r="AC880" s="20"/>
      <c r="AD880" s="20"/>
      <c r="AE880" s="20"/>
      <c r="AF880" s="20"/>
      <c r="AG880" s="24"/>
      <c r="AH880" s="20"/>
      <c r="AI880" s="20"/>
      <c r="AJ880" s="20"/>
      <c r="AK880" s="20"/>
    </row>
    <row r="881">
      <c r="AC881" s="20"/>
      <c r="AD881" s="20"/>
      <c r="AE881" s="20"/>
      <c r="AF881" s="20"/>
      <c r="AG881" s="24"/>
      <c r="AH881" s="20"/>
      <c r="AI881" s="20"/>
      <c r="AJ881" s="20"/>
      <c r="AK881" s="20"/>
    </row>
    <row r="882">
      <c r="AC882" s="20"/>
      <c r="AD882" s="20"/>
      <c r="AE882" s="20"/>
      <c r="AF882" s="20"/>
      <c r="AG882" s="24"/>
      <c r="AH882" s="20"/>
      <c r="AI882" s="20"/>
      <c r="AJ882" s="20"/>
      <c r="AK882" s="20"/>
    </row>
    <row r="883">
      <c r="AC883" s="20"/>
      <c r="AD883" s="20"/>
      <c r="AE883" s="20"/>
      <c r="AF883" s="20"/>
      <c r="AG883" s="24"/>
      <c r="AH883" s="20"/>
      <c r="AI883" s="20"/>
      <c r="AJ883" s="20"/>
      <c r="AK883" s="20"/>
    </row>
    <row r="884">
      <c r="AC884" s="20"/>
      <c r="AD884" s="20"/>
      <c r="AE884" s="20"/>
      <c r="AF884" s="20"/>
      <c r="AG884" s="24"/>
      <c r="AH884" s="20"/>
      <c r="AI884" s="20"/>
      <c r="AJ884" s="20"/>
      <c r="AK884" s="20"/>
    </row>
    <row r="885">
      <c r="AC885" s="20"/>
      <c r="AD885" s="20"/>
      <c r="AE885" s="20"/>
      <c r="AF885" s="20"/>
      <c r="AG885" s="24"/>
      <c r="AH885" s="20"/>
      <c r="AI885" s="20"/>
      <c r="AJ885" s="20"/>
      <c r="AK885" s="20"/>
    </row>
    <row r="886">
      <c r="AC886" s="20"/>
      <c r="AD886" s="20"/>
      <c r="AE886" s="20"/>
      <c r="AF886" s="20"/>
      <c r="AG886" s="24"/>
      <c r="AH886" s="20"/>
      <c r="AI886" s="20"/>
      <c r="AJ886" s="20"/>
      <c r="AK886" s="20"/>
    </row>
    <row r="887">
      <c r="AC887" s="20"/>
      <c r="AD887" s="20"/>
      <c r="AE887" s="20"/>
      <c r="AF887" s="20"/>
      <c r="AG887" s="24"/>
      <c r="AH887" s="20"/>
      <c r="AI887" s="20"/>
      <c r="AJ887" s="20"/>
      <c r="AK887" s="20"/>
    </row>
    <row r="888">
      <c r="AC888" s="20"/>
      <c r="AD888" s="20"/>
      <c r="AE888" s="20"/>
      <c r="AF888" s="20"/>
      <c r="AG888" s="24"/>
      <c r="AH888" s="20"/>
      <c r="AI888" s="20"/>
      <c r="AJ888" s="20"/>
      <c r="AK888" s="20"/>
    </row>
    <row r="889">
      <c r="AC889" s="20"/>
      <c r="AD889" s="20"/>
      <c r="AE889" s="20"/>
      <c r="AF889" s="20"/>
      <c r="AG889" s="24"/>
      <c r="AH889" s="20"/>
      <c r="AI889" s="20"/>
      <c r="AJ889" s="20"/>
      <c r="AK889" s="20"/>
    </row>
    <row r="890">
      <c r="AC890" s="20"/>
      <c r="AD890" s="20"/>
      <c r="AE890" s="20"/>
      <c r="AF890" s="20"/>
      <c r="AG890" s="24"/>
      <c r="AH890" s="20"/>
      <c r="AI890" s="20"/>
      <c r="AJ890" s="20"/>
      <c r="AK890" s="20"/>
    </row>
    <row r="891">
      <c r="AC891" s="20"/>
      <c r="AD891" s="20"/>
      <c r="AE891" s="20"/>
      <c r="AF891" s="20"/>
      <c r="AG891" s="24"/>
      <c r="AH891" s="20"/>
      <c r="AI891" s="20"/>
      <c r="AJ891" s="20"/>
      <c r="AK891" s="20"/>
    </row>
    <row r="892">
      <c r="AC892" s="20"/>
      <c r="AD892" s="20"/>
      <c r="AE892" s="20"/>
      <c r="AF892" s="20"/>
      <c r="AG892" s="24"/>
      <c r="AH892" s="20"/>
      <c r="AI892" s="20"/>
      <c r="AJ892" s="20"/>
      <c r="AK892" s="20"/>
    </row>
    <row r="893">
      <c r="AC893" s="20"/>
      <c r="AD893" s="20"/>
      <c r="AE893" s="20"/>
      <c r="AF893" s="20"/>
      <c r="AG893" s="24"/>
      <c r="AH893" s="20"/>
      <c r="AI893" s="20"/>
      <c r="AJ893" s="20"/>
      <c r="AK893" s="20"/>
    </row>
    <row r="894">
      <c r="AC894" s="20"/>
      <c r="AD894" s="20"/>
      <c r="AE894" s="20"/>
      <c r="AF894" s="20"/>
      <c r="AG894" s="24"/>
      <c r="AH894" s="20"/>
      <c r="AI894" s="20"/>
      <c r="AJ894" s="20"/>
      <c r="AK894" s="20"/>
    </row>
    <row r="895">
      <c r="AC895" s="20"/>
      <c r="AD895" s="20"/>
      <c r="AE895" s="20"/>
      <c r="AF895" s="20"/>
      <c r="AG895" s="24"/>
      <c r="AH895" s="20"/>
      <c r="AI895" s="20"/>
      <c r="AJ895" s="20"/>
      <c r="AK895" s="20"/>
    </row>
    <row r="896">
      <c r="AC896" s="20"/>
      <c r="AD896" s="20"/>
      <c r="AE896" s="20"/>
      <c r="AF896" s="20"/>
      <c r="AG896" s="24"/>
      <c r="AH896" s="20"/>
      <c r="AI896" s="20"/>
      <c r="AJ896" s="20"/>
      <c r="AK896" s="20"/>
    </row>
    <row r="897">
      <c r="AC897" s="20"/>
      <c r="AD897" s="20"/>
      <c r="AE897" s="20"/>
      <c r="AF897" s="20"/>
      <c r="AG897" s="24"/>
      <c r="AH897" s="20"/>
      <c r="AI897" s="20"/>
      <c r="AJ897" s="20"/>
      <c r="AK897" s="20"/>
    </row>
    <row r="898">
      <c r="AC898" s="20"/>
      <c r="AD898" s="20"/>
      <c r="AE898" s="20"/>
      <c r="AF898" s="20"/>
      <c r="AG898" s="24"/>
      <c r="AH898" s="20"/>
      <c r="AI898" s="20"/>
      <c r="AJ898" s="20"/>
      <c r="AK898" s="20"/>
    </row>
    <row r="899">
      <c r="AC899" s="20"/>
      <c r="AD899" s="20"/>
      <c r="AE899" s="20"/>
      <c r="AF899" s="20"/>
      <c r="AG899" s="24"/>
      <c r="AH899" s="20"/>
      <c r="AI899" s="20"/>
      <c r="AJ899" s="20"/>
      <c r="AK899" s="20"/>
    </row>
    <row r="900">
      <c r="AC900" s="20"/>
      <c r="AD900" s="20"/>
      <c r="AE900" s="20"/>
      <c r="AF900" s="20"/>
      <c r="AG900" s="24"/>
      <c r="AH900" s="20"/>
      <c r="AI900" s="20"/>
      <c r="AJ900" s="20"/>
      <c r="AK900" s="20"/>
    </row>
    <row r="901">
      <c r="AC901" s="20"/>
      <c r="AD901" s="20"/>
      <c r="AE901" s="20"/>
      <c r="AF901" s="20"/>
      <c r="AG901" s="24"/>
      <c r="AH901" s="20"/>
      <c r="AI901" s="20"/>
      <c r="AJ901" s="20"/>
      <c r="AK901" s="20"/>
    </row>
    <row r="902">
      <c r="AC902" s="20"/>
      <c r="AD902" s="20"/>
      <c r="AE902" s="20"/>
      <c r="AF902" s="20"/>
      <c r="AG902" s="24"/>
      <c r="AH902" s="20"/>
      <c r="AI902" s="20"/>
      <c r="AJ902" s="20"/>
      <c r="AK902" s="20"/>
    </row>
    <row r="903">
      <c r="AC903" s="20"/>
      <c r="AD903" s="20"/>
      <c r="AE903" s="20"/>
      <c r="AF903" s="20"/>
      <c r="AG903" s="24"/>
      <c r="AH903" s="20"/>
      <c r="AI903" s="20"/>
      <c r="AJ903" s="20"/>
      <c r="AK903" s="20"/>
    </row>
    <row r="904">
      <c r="AC904" s="20"/>
      <c r="AD904" s="20"/>
      <c r="AE904" s="20"/>
      <c r="AF904" s="20"/>
      <c r="AG904" s="24"/>
      <c r="AH904" s="20"/>
      <c r="AI904" s="20"/>
      <c r="AJ904" s="20"/>
      <c r="AK904" s="20"/>
    </row>
    <row r="905">
      <c r="AC905" s="20"/>
      <c r="AD905" s="20"/>
      <c r="AE905" s="20"/>
      <c r="AF905" s="20"/>
      <c r="AG905" s="24"/>
      <c r="AH905" s="20"/>
      <c r="AI905" s="20"/>
      <c r="AJ905" s="20"/>
      <c r="AK905" s="20"/>
    </row>
    <row r="906">
      <c r="AC906" s="20"/>
      <c r="AD906" s="20"/>
      <c r="AE906" s="20"/>
      <c r="AF906" s="20"/>
      <c r="AG906" s="24"/>
      <c r="AH906" s="20"/>
      <c r="AI906" s="20"/>
      <c r="AJ906" s="20"/>
      <c r="AK906" s="20"/>
    </row>
    <row r="907">
      <c r="AC907" s="20"/>
      <c r="AD907" s="20"/>
      <c r="AE907" s="20"/>
      <c r="AF907" s="20"/>
      <c r="AG907" s="24"/>
      <c r="AH907" s="20"/>
      <c r="AI907" s="20"/>
      <c r="AJ907" s="20"/>
      <c r="AK907" s="20"/>
    </row>
    <row r="908">
      <c r="AC908" s="20"/>
      <c r="AD908" s="20"/>
      <c r="AE908" s="20"/>
      <c r="AF908" s="20"/>
      <c r="AG908" s="24"/>
      <c r="AH908" s="20"/>
      <c r="AI908" s="20"/>
      <c r="AJ908" s="20"/>
      <c r="AK908" s="20"/>
    </row>
    <row r="909">
      <c r="AC909" s="20"/>
      <c r="AD909" s="20"/>
      <c r="AE909" s="20"/>
      <c r="AF909" s="20"/>
      <c r="AG909" s="24"/>
      <c r="AH909" s="20"/>
      <c r="AI909" s="20"/>
      <c r="AJ909" s="20"/>
      <c r="AK909" s="20"/>
    </row>
    <row r="910">
      <c r="AC910" s="20"/>
      <c r="AD910" s="20"/>
      <c r="AE910" s="20"/>
      <c r="AF910" s="20"/>
      <c r="AG910" s="24"/>
      <c r="AH910" s="20"/>
      <c r="AI910" s="20"/>
      <c r="AJ910" s="20"/>
      <c r="AK910" s="20"/>
    </row>
    <row r="911">
      <c r="AC911" s="20"/>
      <c r="AD911" s="20"/>
      <c r="AE911" s="20"/>
      <c r="AF911" s="20"/>
      <c r="AG911" s="24"/>
      <c r="AH911" s="20"/>
      <c r="AI911" s="20"/>
      <c r="AJ911" s="20"/>
      <c r="AK911" s="20"/>
    </row>
    <row r="912">
      <c r="AC912" s="20"/>
      <c r="AD912" s="20"/>
      <c r="AE912" s="20"/>
      <c r="AF912" s="20"/>
      <c r="AG912" s="24"/>
      <c r="AH912" s="20"/>
      <c r="AI912" s="20"/>
      <c r="AJ912" s="20"/>
      <c r="AK912" s="20"/>
    </row>
    <row r="913">
      <c r="AC913" s="20"/>
      <c r="AD913" s="20"/>
      <c r="AE913" s="20"/>
      <c r="AF913" s="20"/>
      <c r="AG913" s="24"/>
      <c r="AH913" s="20"/>
      <c r="AI913" s="20"/>
      <c r="AJ913" s="20"/>
      <c r="AK913" s="20"/>
    </row>
    <row r="914">
      <c r="AC914" s="20"/>
      <c r="AD914" s="20"/>
      <c r="AE914" s="20"/>
      <c r="AF914" s="20"/>
      <c r="AG914" s="24"/>
      <c r="AH914" s="20"/>
      <c r="AI914" s="20"/>
      <c r="AJ914" s="20"/>
      <c r="AK914" s="20"/>
    </row>
    <row r="915">
      <c r="AC915" s="20"/>
      <c r="AD915" s="20"/>
      <c r="AE915" s="20"/>
      <c r="AF915" s="20"/>
      <c r="AG915" s="24"/>
      <c r="AH915" s="20"/>
      <c r="AI915" s="20"/>
      <c r="AJ915" s="20"/>
      <c r="AK915" s="20"/>
    </row>
    <row r="916">
      <c r="AC916" s="20"/>
      <c r="AD916" s="20"/>
      <c r="AE916" s="20"/>
      <c r="AF916" s="20"/>
      <c r="AG916" s="24"/>
      <c r="AH916" s="20"/>
      <c r="AI916" s="20"/>
      <c r="AJ916" s="20"/>
      <c r="AK916" s="20"/>
    </row>
    <row r="917">
      <c r="AC917" s="20"/>
      <c r="AD917" s="20"/>
      <c r="AE917" s="20"/>
      <c r="AF917" s="20"/>
      <c r="AG917" s="24"/>
      <c r="AH917" s="20"/>
      <c r="AI917" s="20"/>
      <c r="AJ917" s="20"/>
      <c r="AK917" s="20"/>
    </row>
    <row r="918">
      <c r="AC918" s="20"/>
      <c r="AD918" s="20"/>
      <c r="AE918" s="20"/>
      <c r="AF918" s="20"/>
      <c r="AG918" s="24"/>
      <c r="AH918" s="20"/>
      <c r="AI918" s="20"/>
      <c r="AJ918" s="20"/>
      <c r="AK918" s="20"/>
    </row>
    <row r="919">
      <c r="AC919" s="20"/>
      <c r="AD919" s="20"/>
      <c r="AE919" s="20"/>
      <c r="AF919" s="20"/>
      <c r="AG919" s="24"/>
      <c r="AH919" s="20"/>
      <c r="AI919" s="20"/>
      <c r="AJ919" s="20"/>
      <c r="AK919" s="20"/>
    </row>
    <row r="920">
      <c r="AC920" s="20"/>
      <c r="AD920" s="20"/>
      <c r="AE920" s="20"/>
      <c r="AF920" s="20"/>
      <c r="AG920" s="24"/>
      <c r="AH920" s="20"/>
      <c r="AI920" s="20"/>
      <c r="AJ920" s="20"/>
      <c r="AK920" s="20"/>
    </row>
    <row r="921">
      <c r="AC921" s="20"/>
      <c r="AD921" s="20"/>
      <c r="AE921" s="20"/>
      <c r="AF921" s="20"/>
      <c r="AG921" s="24"/>
      <c r="AH921" s="20"/>
      <c r="AI921" s="20"/>
      <c r="AJ921" s="20"/>
      <c r="AK921" s="20"/>
    </row>
    <row r="922">
      <c r="AC922" s="20"/>
      <c r="AD922" s="20"/>
      <c r="AE922" s="20"/>
      <c r="AF922" s="20"/>
      <c r="AG922" s="24"/>
      <c r="AH922" s="20"/>
      <c r="AI922" s="20"/>
      <c r="AJ922" s="20"/>
      <c r="AK922" s="20"/>
    </row>
    <row r="923">
      <c r="AC923" s="20"/>
      <c r="AD923" s="20"/>
      <c r="AE923" s="20"/>
      <c r="AF923" s="20"/>
      <c r="AG923" s="24"/>
      <c r="AH923" s="20"/>
      <c r="AI923" s="20"/>
      <c r="AJ923" s="20"/>
      <c r="AK923" s="20"/>
    </row>
    <row r="924">
      <c r="AC924" s="20"/>
      <c r="AD924" s="20"/>
      <c r="AE924" s="20"/>
      <c r="AF924" s="20"/>
      <c r="AG924" s="24"/>
      <c r="AH924" s="20"/>
      <c r="AI924" s="20"/>
      <c r="AJ924" s="20"/>
      <c r="AK924" s="20"/>
    </row>
    <row r="925">
      <c r="AC925" s="20"/>
      <c r="AD925" s="20"/>
      <c r="AE925" s="20"/>
      <c r="AF925" s="20"/>
      <c r="AG925" s="24"/>
      <c r="AH925" s="20"/>
      <c r="AI925" s="20"/>
      <c r="AJ925" s="20"/>
      <c r="AK925" s="20"/>
    </row>
    <row r="926">
      <c r="AC926" s="20"/>
      <c r="AD926" s="20"/>
      <c r="AE926" s="20"/>
      <c r="AF926" s="20"/>
      <c r="AG926" s="24"/>
      <c r="AH926" s="20"/>
      <c r="AI926" s="20"/>
      <c r="AJ926" s="20"/>
      <c r="AK926" s="20"/>
    </row>
    <row r="927">
      <c r="AC927" s="20"/>
      <c r="AD927" s="20"/>
      <c r="AE927" s="20"/>
      <c r="AF927" s="20"/>
      <c r="AG927" s="24"/>
      <c r="AH927" s="20"/>
      <c r="AI927" s="20"/>
      <c r="AJ927" s="20"/>
      <c r="AK927" s="20"/>
    </row>
    <row r="928">
      <c r="AC928" s="20"/>
      <c r="AD928" s="20"/>
      <c r="AE928" s="20"/>
      <c r="AF928" s="20"/>
      <c r="AG928" s="24"/>
      <c r="AH928" s="20"/>
      <c r="AI928" s="20"/>
      <c r="AJ928" s="20"/>
      <c r="AK928" s="20"/>
    </row>
    <row r="929">
      <c r="AC929" s="20"/>
      <c r="AD929" s="20"/>
      <c r="AE929" s="20"/>
      <c r="AF929" s="20"/>
      <c r="AG929" s="24"/>
      <c r="AH929" s="20"/>
      <c r="AI929" s="20"/>
      <c r="AJ929" s="20"/>
      <c r="AK929" s="20"/>
    </row>
    <row r="930">
      <c r="AC930" s="20"/>
      <c r="AD930" s="20"/>
      <c r="AE930" s="20"/>
      <c r="AF930" s="20"/>
      <c r="AG930" s="24"/>
      <c r="AH930" s="20"/>
      <c r="AI930" s="20"/>
      <c r="AJ930" s="20"/>
      <c r="AK930" s="20"/>
    </row>
    <row r="931">
      <c r="AC931" s="20"/>
      <c r="AD931" s="20"/>
      <c r="AE931" s="20"/>
      <c r="AF931" s="20"/>
      <c r="AG931" s="24"/>
      <c r="AH931" s="20"/>
      <c r="AI931" s="20"/>
      <c r="AJ931" s="20"/>
      <c r="AK931" s="20"/>
    </row>
    <row r="932">
      <c r="AC932" s="20"/>
      <c r="AD932" s="20"/>
      <c r="AE932" s="20"/>
      <c r="AF932" s="20"/>
      <c r="AG932" s="24"/>
      <c r="AH932" s="20"/>
      <c r="AI932" s="20"/>
      <c r="AJ932" s="20"/>
      <c r="AK932" s="20"/>
    </row>
    <row r="933">
      <c r="AC933" s="20"/>
      <c r="AD933" s="20"/>
      <c r="AE933" s="20"/>
      <c r="AF933" s="20"/>
      <c r="AG933" s="24"/>
      <c r="AH933" s="20"/>
      <c r="AI933" s="20"/>
      <c r="AJ933" s="20"/>
      <c r="AK933" s="20"/>
    </row>
    <row r="934">
      <c r="AC934" s="20"/>
      <c r="AD934" s="20"/>
      <c r="AE934" s="20"/>
      <c r="AF934" s="20"/>
      <c r="AG934" s="24"/>
      <c r="AH934" s="20"/>
      <c r="AI934" s="20"/>
      <c r="AJ934" s="20"/>
      <c r="AK934" s="20"/>
    </row>
    <row r="935">
      <c r="AC935" s="20"/>
      <c r="AD935" s="20"/>
      <c r="AE935" s="20"/>
      <c r="AF935" s="20"/>
      <c r="AG935" s="24"/>
      <c r="AH935" s="20"/>
      <c r="AI935" s="20"/>
      <c r="AJ935" s="20"/>
      <c r="AK935" s="20"/>
    </row>
    <row r="936">
      <c r="AC936" s="20"/>
      <c r="AD936" s="20"/>
      <c r="AE936" s="20"/>
      <c r="AF936" s="20"/>
      <c r="AG936" s="24"/>
      <c r="AH936" s="20"/>
      <c r="AI936" s="20"/>
      <c r="AJ936" s="20"/>
      <c r="AK936" s="20"/>
    </row>
    <row r="937">
      <c r="AC937" s="20"/>
      <c r="AD937" s="20"/>
      <c r="AE937" s="20"/>
      <c r="AF937" s="20"/>
      <c r="AG937" s="24"/>
      <c r="AH937" s="20"/>
      <c r="AI937" s="20"/>
      <c r="AJ937" s="20"/>
      <c r="AK937" s="20"/>
    </row>
    <row r="938">
      <c r="AC938" s="20"/>
      <c r="AD938" s="20"/>
      <c r="AE938" s="20"/>
      <c r="AF938" s="20"/>
      <c r="AG938" s="24"/>
      <c r="AH938" s="20"/>
      <c r="AI938" s="20"/>
      <c r="AJ938" s="20"/>
      <c r="AK938" s="20"/>
    </row>
    <row r="939">
      <c r="AC939" s="20"/>
      <c r="AD939" s="20"/>
      <c r="AE939" s="20"/>
      <c r="AF939" s="20"/>
      <c r="AG939" s="24"/>
      <c r="AH939" s="20"/>
      <c r="AI939" s="20"/>
      <c r="AJ939" s="20"/>
      <c r="AK939" s="20"/>
    </row>
    <row r="940">
      <c r="AC940" s="20"/>
      <c r="AD940" s="20"/>
      <c r="AE940" s="20"/>
      <c r="AF940" s="20"/>
      <c r="AG940" s="24"/>
      <c r="AH940" s="20"/>
      <c r="AI940" s="20"/>
      <c r="AJ940" s="20"/>
      <c r="AK940" s="20"/>
    </row>
    <row r="941">
      <c r="AC941" s="20"/>
      <c r="AD941" s="20"/>
      <c r="AE941" s="20"/>
      <c r="AF941" s="20"/>
      <c r="AG941" s="24"/>
      <c r="AH941" s="20"/>
      <c r="AI941" s="20"/>
      <c r="AJ941" s="20"/>
      <c r="AK941" s="20"/>
    </row>
    <row r="942">
      <c r="AC942" s="20"/>
      <c r="AD942" s="20"/>
      <c r="AE942" s="20"/>
      <c r="AF942" s="20"/>
      <c r="AG942" s="24"/>
      <c r="AH942" s="20"/>
      <c r="AI942" s="20"/>
      <c r="AJ942" s="20"/>
      <c r="AK942" s="20"/>
    </row>
    <row r="943">
      <c r="AC943" s="20"/>
      <c r="AD943" s="20"/>
      <c r="AE943" s="20"/>
      <c r="AF943" s="20"/>
      <c r="AG943" s="24"/>
      <c r="AH943" s="20"/>
      <c r="AI943" s="20"/>
      <c r="AJ943" s="20"/>
      <c r="AK943" s="20"/>
    </row>
    <row r="944">
      <c r="AC944" s="20"/>
      <c r="AD944" s="20"/>
      <c r="AE944" s="20"/>
      <c r="AF944" s="20"/>
      <c r="AG944" s="24"/>
      <c r="AH944" s="20"/>
      <c r="AI944" s="20"/>
      <c r="AJ944" s="20"/>
      <c r="AK944" s="20"/>
    </row>
    <row r="945">
      <c r="AC945" s="20"/>
      <c r="AD945" s="20"/>
      <c r="AE945" s="20"/>
      <c r="AF945" s="20"/>
      <c r="AG945" s="24"/>
      <c r="AH945" s="20"/>
      <c r="AI945" s="20"/>
      <c r="AJ945" s="20"/>
      <c r="AK945" s="20"/>
    </row>
    <row r="946">
      <c r="AC946" s="20"/>
      <c r="AD946" s="20"/>
      <c r="AE946" s="20"/>
      <c r="AF946" s="20"/>
      <c r="AG946" s="24"/>
      <c r="AH946" s="20"/>
      <c r="AI946" s="20"/>
      <c r="AJ946" s="20"/>
      <c r="AK946" s="20"/>
    </row>
    <row r="947">
      <c r="AC947" s="20"/>
      <c r="AD947" s="20"/>
      <c r="AE947" s="20"/>
      <c r="AF947" s="20"/>
      <c r="AG947" s="24"/>
      <c r="AH947" s="20"/>
      <c r="AI947" s="20"/>
      <c r="AJ947" s="20"/>
      <c r="AK947" s="20"/>
    </row>
    <row r="948">
      <c r="AC948" s="20"/>
      <c r="AD948" s="20"/>
      <c r="AE948" s="20"/>
      <c r="AF948" s="20"/>
      <c r="AG948" s="24"/>
      <c r="AH948" s="20"/>
      <c r="AI948" s="20"/>
      <c r="AJ948" s="20"/>
      <c r="AK948" s="20"/>
    </row>
    <row r="949">
      <c r="AC949" s="20"/>
      <c r="AD949" s="20"/>
      <c r="AE949" s="20"/>
      <c r="AF949" s="20"/>
      <c r="AG949" s="24"/>
      <c r="AH949" s="20"/>
      <c r="AI949" s="20"/>
      <c r="AJ949" s="20"/>
      <c r="AK949" s="20"/>
    </row>
    <row r="950">
      <c r="AC950" s="20"/>
      <c r="AD950" s="20"/>
      <c r="AE950" s="20"/>
      <c r="AF950" s="20"/>
      <c r="AG950" s="24"/>
      <c r="AH950" s="20"/>
      <c r="AI950" s="20"/>
      <c r="AJ950" s="20"/>
      <c r="AK950" s="20"/>
    </row>
    <row r="951">
      <c r="AC951" s="20"/>
      <c r="AD951" s="20"/>
      <c r="AE951" s="20"/>
      <c r="AF951" s="20"/>
      <c r="AG951" s="24"/>
      <c r="AH951" s="20"/>
      <c r="AI951" s="20"/>
      <c r="AJ951" s="20"/>
      <c r="AK951" s="20"/>
    </row>
    <row r="952">
      <c r="AC952" s="20"/>
      <c r="AD952" s="20"/>
      <c r="AE952" s="20"/>
      <c r="AF952" s="20"/>
      <c r="AG952" s="24"/>
      <c r="AH952" s="20"/>
      <c r="AI952" s="20"/>
      <c r="AJ952" s="20"/>
      <c r="AK952" s="20"/>
    </row>
    <row r="953">
      <c r="AC953" s="20"/>
      <c r="AD953" s="20"/>
      <c r="AE953" s="20"/>
      <c r="AF953" s="20"/>
      <c r="AG953" s="24"/>
      <c r="AH953" s="20"/>
      <c r="AI953" s="20"/>
      <c r="AJ953" s="20"/>
      <c r="AK953" s="20"/>
    </row>
    <row r="954">
      <c r="AC954" s="20"/>
      <c r="AD954" s="20"/>
      <c r="AE954" s="20"/>
      <c r="AF954" s="20"/>
      <c r="AG954" s="24"/>
      <c r="AH954" s="20"/>
      <c r="AI954" s="20"/>
      <c r="AJ954" s="20"/>
      <c r="AK954" s="20"/>
    </row>
    <row r="955">
      <c r="AC955" s="20"/>
      <c r="AD955" s="20"/>
      <c r="AE955" s="20"/>
      <c r="AF955" s="20"/>
      <c r="AG955" s="24"/>
      <c r="AH955" s="20"/>
      <c r="AI955" s="20"/>
      <c r="AJ955" s="20"/>
      <c r="AK955" s="20"/>
    </row>
    <row r="956">
      <c r="AC956" s="20"/>
      <c r="AD956" s="20"/>
      <c r="AE956" s="20"/>
      <c r="AF956" s="20"/>
      <c r="AG956" s="24"/>
      <c r="AH956" s="20"/>
      <c r="AI956" s="20"/>
      <c r="AJ956" s="20"/>
      <c r="AK956" s="20"/>
    </row>
    <row r="957">
      <c r="AC957" s="20"/>
      <c r="AD957" s="20"/>
      <c r="AE957" s="20"/>
      <c r="AF957" s="20"/>
      <c r="AG957" s="24"/>
      <c r="AH957" s="20"/>
      <c r="AI957" s="20"/>
      <c r="AJ957" s="20"/>
      <c r="AK957" s="20"/>
    </row>
    <row r="958">
      <c r="AC958" s="20"/>
      <c r="AD958" s="20"/>
      <c r="AE958" s="20"/>
      <c r="AF958" s="20"/>
      <c r="AG958" s="24"/>
      <c r="AH958" s="20"/>
      <c r="AI958" s="20"/>
      <c r="AJ958" s="20"/>
      <c r="AK958" s="20"/>
    </row>
    <row r="959">
      <c r="AC959" s="20"/>
      <c r="AD959" s="20"/>
      <c r="AE959" s="20"/>
      <c r="AF959" s="20"/>
      <c r="AG959" s="24"/>
      <c r="AH959" s="20"/>
      <c r="AI959" s="20"/>
      <c r="AJ959" s="20"/>
      <c r="AK959" s="20"/>
    </row>
    <row r="960">
      <c r="AC960" s="20"/>
      <c r="AD960" s="20"/>
      <c r="AE960" s="20"/>
      <c r="AF960" s="20"/>
      <c r="AG960" s="24"/>
      <c r="AH960" s="20"/>
      <c r="AI960" s="20"/>
      <c r="AJ960" s="20"/>
      <c r="AK960" s="20"/>
    </row>
    <row r="961">
      <c r="AC961" s="20"/>
      <c r="AD961" s="20"/>
      <c r="AE961" s="20"/>
      <c r="AF961" s="20"/>
      <c r="AG961" s="24"/>
      <c r="AH961" s="20"/>
      <c r="AI961" s="20"/>
      <c r="AJ961" s="20"/>
      <c r="AK961" s="20"/>
    </row>
    <row r="962">
      <c r="AC962" s="20"/>
      <c r="AD962" s="20"/>
      <c r="AE962" s="20"/>
      <c r="AF962" s="20"/>
      <c r="AG962" s="24"/>
      <c r="AH962" s="20"/>
      <c r="AI962" s="20"/>
      <c r="AJ962" s="20"/>
      <c r="AK962" s="20"/>
    </row>
    <row r="963">
      <c r="AC963" s="20"/>
      <c r="AD963" s="20"/>
      <c r="AE963" s="20"/>
      <c r="AF963" s="20"/>
      <c r="AG963" s="24"/>
      <c r="AH963" s="20"/>
      <c r="AI963" s="20"/>
      <c r="AJ963" s="20"/>
      <c r="AK963" s="20"/>
    </row>
    <row r="964">
      <c r="AC964" s="20"/>
      <c r="AD964" s="20"/>
      <c r="AE964" s="20"/>
      <c r="AF964" s="20"/>
      <c r="AG964" s="24"/>
      <c r="AH964" s="20"/>
      <c r="AI964" s="20"/>
      <c r="AJ964" s="20"/>
      <c r="AK964" s="20"/>
    </row>
    <row r="965">
      <c r="AC965" s="20"/>
      <c r="AD965" s="20"/>
      <c r="AE965" s="20"/>
      <c r="AF965" s="20"/>
      <c r="AG965" s="24"/>
      <c r="AH965" s="20"/>
      <c r="AI965" s="20"/>
      <c r="AJ965" s="20"/>
      <c r="AK965" s="20"/>
    </row>
    <row r="966">
      <c r="AC966" s="20"/>
      <c r="AD966" s="20"/>
      <c r="AE966" s="20"/>
      <c r="AF966" s="20"/>
      <c r="AG966" s="24"/>
      <c r="AH966" s="20"/>
      <c r="AI966" s="20"/>
      <c r="AJ966" s="20"/>
      <c r="AK966" s="20"/>
    </row>
    <row r="967">
      <c r="AC967" s="20"/>
      <c r="AD967" s="20"/>
      <c r="AE967" s="20"/>
      <c r="AF967" s="20"/>
      <c r="AG967" s="24"/>
      <c r="AH967" s="20"/>
      <c r="AI967" s="20"/>
      <c r="AJ967" s="20"/>
      <c r="AK967" s="20"/>
    </row>
    <row r="968">
      <c r="AC968" s="20"/>
      <c r="AD968" s="20"/>
      <c r="AE968" s="20"/>
      <c r="AF968" s="20"/>
      <c r="AG968" s="24"/>
      <c r="AH968" s="20"/>
      <c r="AI968" s="20"/>
      <c r="AJ968" s="20"/>
      <c r="AK968" s="20"/>
    </row>
    <row r="969">
      <c r="AC969" s="20"/>
      <c r="AD969" s="20"/>
      <c r="AE969" s="20"/>
      <c r="AF969" s="20"/>
      <c r="AG969" s="24"/>
      <c r="AH969" s="20"/>
      <c r="AI969" s="20"/>
      <c r="AJ969" s="20"/>
      <c r="AK969" s="20"/>
    </row>
    <row r="970">
      <c r="AC970" s="20"/>
      <c r="AD970" s="20"/>
      <c r="AE970" s="20"/>
      <c r="AF970" s="20"/>
      <c r="AG970" s="24"/>
      <c r="AH970" s="20"/>
      <c r="AI970" s="20"/>
      <c r="AJ970" s="20"/>
      <c r="AK970" s="20"/>
    </row>
    <row r="971">
      <c r="AC971" s="20"/>
      <c r="AD971" s="20"/>
      <c r="AE971" s="20"/>
      <c r="AF971" s="20"/>
      <c r="AG971" s="24"/>
      <c r="AH971" s="20"/>
      <c r="AI971" s="20"/>
      <c r="AJ971" s="20"/>
      <c r="AK971" s="20"/>
    </row>
    <row r="972">
      <c r="AC972" s="20"/>
      <c r="AD972" s="20"/>
      <c r="AE972" s="20"/>
      <c r="AF972" s="20"/>
      <c r="AG972" s="24"/>
      <c r="AH972" s="20"/>
      <c r="AI972" s="20"/>
      <c r="AJ972" s="20"/>
      <c r="AK972" s="20"/>
    </row>
    <row r="973">
      <c r="AC973" s="20"/>
      <c r="AD973" s="20"/>
      <c r="AE973" s="20"/>
      <c r="AF973" s="20"/>
      <c r="AG973" s="24"/>
      <c r="AH973" s="20"/>
      <c r="AI973" s="20"/>
      <c r="AJ973" s="20"/>
      <c r="AK973" s="20"/>
    </row>
    <row r="974">
      <c r="AC974" s="20"/>
      <c r="AD974" s="20"/>
      <c r="AE974" s="20"/>
      <c r="AF974" s="20"/>
      <c r="AG974" s="24"/>
      <c r="AH974" s="20"/>
      <c r="AI974" s="20"/>
      <c r="AJ974" s="20"/>
      <c r="AK974" s="20"/>
    </row>
    <row r="975">
      <c r="AC975" s="20"/>
      <c r="AD975" s="20"/>
      <c r="AE975" s="20"/>
      <c r="AF975" s="20"/>
      <c r="AG975" s="24"/>
      <c r="AH975" s="20"/>
      <c r="AI975" s="20"/>
      <c r="AJ975" s="20"/>
      <c r="AK975" s="20"/>
    </row>
    <row r="976">
      <c r="AC976" s="20"/>
      <c r="AD976" s="20"/>
      <c r="AE976" s="20"/>
      <c r="AF976" s="20"/>
      <c r="AG976" s="24"/>
      <c r="AH976" s="20"/>
      <c r="AI976" s="20"/>
      <c r="AJ976" s="20"/>
      <c r="AK976" s="20"/>
    </row>
    <row r="977">
      <c r="AC977" s="20"/>
      <c r="AD977" s="20"/>
      <c r="AE977" s="20"/>
      <c r="AF977" s="20"/>
      <c r="AG977" s="24"/>
      <c r="AH977" s="20"/>
      <c r="AI977" s="20"/>
      <c r="AJ977" s="20"/>
      <c r="AK977" s="20"/>
    </row>
    <row r="978">
      <c r="AC978" s="20"/>
      <c r="AD978" s="20"/>
      <c r="AE978" s="20"/>
      <c r="AF978" s="20"/>
      <c r="AG978" s="24"/>
      <c r="AH978" s="20"/>
      <c r="AI978" s="20"/>
      <c r="AJ978" s="20"/>
      <c r="AK978" s="20"/>
    </row>
    <row r="979">
      <c r="AC979" s="20"/>
      <c r="AD979" s="20"/>
      <c r="AE979" s="20"/>
      <c r="AF979" s="20"/>
      <c r="AG979" s="24"/>
      <c r="AH979" s="20"/>
      <c r="AI979" s="20"/>
      <c r="AJ979" s="20"/>
      <c r="AK979" s="20"/>
    </row>
    <row r="980">
      <c r="AC980" s="20"/>
      <c r="AD980" s="20"/>
      <c r="AE980" s="20"/>
      <c r="AF980" s="20"/>
      <c r="AG980" s="24"/>
      <c r="AH980" s="20"/>
      <c r="AI980" s="20"/>
      <c r="AJ980" s="20"/>
      <c r="AK980" s="20"/>
    </row>
    <row r="981">
      <c r="AC981" s="20"/>
      <c r="AD981" s="20"/>
      <c r="AE981" s="20"/>
      <c r="AF981" s="20"/>
      <c r="AG981" s="24"/>
      <c r="AH981" s="20"/>
      <c r="AI981" s="20"/>
      <c r="AJ981" s="20"/>
      <c r="AK981" s="20"/>
    </row>
    <row r="982">
      <c r="AC982" s="20"/>
      <c r="AD982" s="20"/>
      <c r="AE982" s="20"/>
      <c r="AF982" s="20"/>
      <c r="AG982" s="24"/>
      <c r="AH982" s="20"/>
      <c r="AI982" s="20"/>
      <c r="AJ982" s="20"/>
      <c r="AK982" s="20"/>
    </row>
    <row r="983">
      <c r="AC983" s="20"/>
      <c r="AD983" s="20"/>
      <c r="AE983" s="20"/>
      <c r="AF983" s="20"/>
      <c r="AG983" s="24"/>
      <c r="AH983" s="20"/>
      <c r="AI983" s="20"/>
      <c r="AJ983" s="20"/>
      <c r="AK983" s="20"/>
    </row>
    <row r="984">
      <c r="AC984" s="20"/>
      <c r="AD984" s="20"/>
      <c r="AE984" s="20"/>
      <c r="AF984" s="20"/>
      <c r="AG984" s="24"/>
      <c r="AH984" s="20"/>
      <c r="AI984" s="20"/>
      <c r="AJ984" s="20"/>
      <c r="AK984" s="20"/>
    </row>
    <row r="985">
      <c r="AC985" s="20"/>
      <c r="AD985" s="20"/>
      <c r="AE985" s="20"/>
      <c r="AF985" s="20"/>
      <c r="AG985" s="24"/>
      <c r="AH985" s="20"/>
      <c r="AI985" s="20"/>
      <c r="AJ985" s="20"/>
      <c r="AK985" s="20"/>
    </row>
    <row r="986">
      <c r="AC986" s="20"/>
      <c r="AD986" s="20"/>
      <c r="AE986" s="20"/>
      <c r="AF986" s="20"/>
      <c r="AG986" s="24"/>
      <c r="AH986" s="20"/>
      <c r="AI986" s="20"/>
      <c r="AJ986" s="20"/>
      <c r="AK986" s="20"/>
    </row>
    <row r="987">
      <c r="AC987" s="20"/>
      <c r="AD987" s="20"/>
      <c r="AE987" s="20"/>
      <c r="AF987" s="20"/>
      <c r="AG987" s="24"/>
      <c r="AH987" s="20"/>
      <c r="AI987" s="20"/>
      <c r="AJ987" s="20"/>
      <c r="AK987" s="20"/>
    </row>
    <row r="988">
      <c r="AC988" s="20"/>
      <c r="AD988" s="20"/>
      <c r="AE988" s="20"/>
      <c r="AF988" s="20"/>
      <c r="AG988" s="24"/>
      <c r="AH988" s="20"/>
      <c r="AI988" s="20"/>
      <c r="AJ988" s="20"/>
      <c r="AK988" s="20"/>
    </row>
    <row r="989">
      <c r="AC989" s="20"/>
      <c r="AD989" s="20"/>
      <c r="AE989" s="20"/>
      <c r="AF989" s="20"/>
      <c r="AG989" s="24"/>
      <c r="AH989" s="20"/>
      <c r="AI989" s="20"/>
      <c r="AJ989" s="20"/>
      <c r="AK989" s="20"/>
    </row>
    <row r="990">
      <c r="AC990" s="20"/>
      <c r="AD990" s="20"/>
      <c r="AE990" s="20"/>
      <c r="AF990" s="20"/>
      <c r="AG990" s="24"/>
      <c r="AH990" s="20"/>
      <c r="AI990" s="20"/>
      <c r="AJ990" s="20"/>
      <c r="AK990" s="20"/>
    </row>
    <row r="991">
      <c r="AC991" s="20"/>
      <c r="AD991" s="20"/>
      <c r="AE991" s="20"/>
      <c r="AF991" s="20"/>
      <c r="AG991" s="24"/>
      <c r="AH991" s="20"/>
      <c r="AI991" s="20"/>
      <c r="AJ991" s="20"/>
      <c r="AK991" s="20"/>
    </row>
    <row r="992">
      <c r="AC992" s="20"/>
      <c r="AD992" s="20"/>
      <c r="AE992" s="20"/>
      <c r="AF992" s="20"/>
      <c r="AG992" s="24"/>
      <c r="AH992" s="20"/>
      <c r="AI992" s="20"/>
      <c r="AJ992" s="20"/>
      <c r="AK992" s="20"/>
    </row>
    <row r="993">
      <c r="AC993" s="20"/>
      <c r="AD993" s="20"/>
      <c r="AE993" s="20"/>
      <c r="AF993" s="20"/>
      <c r="AG993" s="24"/>
      <c r="AH993" s="20"/>
      <c r="AI993" s="20"/>
      <c r="AJ993" s="20"/>
      <c r="AK993" s="20"/>
    </row>
    <row r="994">
      <c r="AC994" s="20"/>
      <c r="AD994" s="20"/>
      <c r="AE994" s="20"/>
      <c r="AF994" s="20"/>
      <c r="AG994" s="24"/>
      <c r="AH994" s="20"/>
      <c r="AI994" s="20"/>
      <c r="AJ994" s="20"/>
      <c r="AK994" s="20"/>
    </row>
    <row r="995">
      <c r="AC995" s="20"/>
      <c r="AD995" s="20"/>
      <c r="AE995" s="20"/>
      <c r="AF995" s="20"/>
      <c r="AG995" s="24"/>
      <c r="AH995" s="20"/>
      <c r="AI995" s="20"/>
      <c r="AJ995" s="20"/>
      <c r="AK995" s="20"/>
    </row>
    <row r="996">
      <c r="AC996" s="20"/>
      <c r="AD996" s="20"/>
      <c r="AE996" s="20"/>
      <c r="AF996" s="20"/>
      <c r="AG996" s="24"/>
      <c r="AH996" s="20"/>
      <c r="AI996" s="20"/>
      <c r="AJ996" s="20"/>
      <c r="AK996" s="20"/>
    </row>
    <row r="997">
      <c r="AC997" s="20"/>
      <c r="AD997" s="20"/>
      <c r="AE997" s="20"/>
      <c r="AF997" s="20"/>
      <c r="AG997" s="24"/>
      <c r="AH997" s="20"/>
      <c r="AI997" s="20"/>
      <c r="AJ997" s="20"/>
      <c r="AK997" s="20"/>
    </row>
    <row r="998">
      <c r="AC998" s="20"/>
      <c r="AD998" s="20"/>
      <c r="AE998" s="20"/>
      <c r="AF998" s="20"/>
      <c r="AG998" s="24"/>
      <c r="AH998" s="20"/>
      <c r="AI998" s="20"/>
      <c r="AJ998" s="20"/>
      <c r="AK998" s="20"/>
    </row>
    <row r="999">
      <c r="AC999" s="20"/>
      <c r="AD999" s="20"/>
      <c r="AE999" s="20"/>
      <c r="AF999" s="20"/>
      <c r="AG999" s="24"/>
      <c r="AH999" s="20"/>
      <c r="AI999" s="20"/>
      <c r="AJ999" s="20"/>
      <c r="AK999" s="20"/>
    </row>
    <row r="1000">
      <c r="AC1000" s="20"/>
      <c r="AD1000" s="20"/>
      <c r="AE1000" s="20"/>
      <c r="AF1000" s="20"/>
      <c r="AG1000" s="24"/>
      <c r="AH1000" s="20"/>
      <c r="AI1000" s="20"/>
      <c r="AJ1000" s="20"/>
      <c r="AK1000" s="20"/>
    </row>
  </sheetData>
  <mergeCells count="5">
    <mergeCell ref="AG1:AK1"/>
    <mergeCell ref="AH2:AK2"/>
    <mergeCell ref="AH3:AK3"/>
    <mergeCell ref="AH5:AK5"/>
    <mergeCell ref="AG7:AI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2" width="3.14"/>
    <col customWidth="1" min="33" max="33" width="20.43"/>
    <col customWidth="1" min="34" max="37" width="4.29"/>
  </cols>
  <sheetData>
    <row r="1">
      <c r="A1" s="1" t="str">
        <f t="shared" ref="A1:AF1" si="1">IMAGE("https://bitbusters.club/images/8/8f/Floor.png")</f>
        <v/>
      </c>
      <c r="B1" s="1" t="str">
        <f t="shared" si="1"/>
        <v/>
      </c>
      <c r="C1" s="1" t="str">
        <f t="shared" si="1"/>
        <v/>
      </c>
      <c r="D1" s="1" t="str">
        <f t="shared" si="1"/>
        <v/>
      </c>
      <c r="E1" s="1" t="str">
        <f t="shared" si="1"/>
        <v/>
      </c>
      <c r="F1" s="1" t="str">
        <f t="shared" si="1"/>
        <v/>
      </c>
      <c r="G1" s="1" t="str">
        <f t="shared" si="1"/>
        <v/>
      </c>
      <c r="H1" s="1" t="str">
        <f t="shared" si="1"/>
        <v/>
      </c>
      <c r="I1" s="1" t="str">
        <f t="shared" si="1"/>
        <v/>
      </c>
      <c r="J1" s="1" t="str">
        <f t="shared" si="1"/>
        <v/>
      </c>
      <c r="K1" s="1" t="str">
        <f t="shared" si="1"/>
        <v/>
      </c>
      <c r="L1" s="1" t="str">
        <f t="shared" si="1"/>
        <v/>
      </c>
      <c r="M1" s="1" t="str">
        <f t="shared" si="1"/>
        <v/>
      </c>
      <c r="N1" s="1" t="str">
        <f t="shared" si="1"/>
        <v/>
      </c>
      <c r="O1" s="1" t="str">
        <f t="shared" si="1"/>
        <v/>
      </c>
      <c r="P1" s="1" t="str">
        <f t="shared" si="1"/>
        <v/>
      </c>
      <c r="Q1" s="1" t="str">
        <f t="shared" si="1"/>
        <v/>
      </c>
      <c r="R1" s="1" t="str">
        <f t="shared" si="1"/>
        <v/>
      </c>
      <c r="S1" s="1" t="str">
        <f t="shared" si="1"/>
        <v/>
      </c>
      <c r="T1" s="1" t="str">
        <f t="shared" si="1"/>
        <v/>
      </c>
      <c r="U1" s="1" t="str">
        <f t="shared" si="1"/>
        <v/>
      </c>
      <c r="V1" s="1" t="str">
        <f t="shared" si="1"/>
        <v/>
      </c>
      <c r="W1" s="1" t="str">
        <f t="shared" si="1"/>
        <v/>
      </c>
      <c r="X1" s="1" t="str">
        <f t="shared" si="1"/>
        <v/>
      </c>
      <c r="Y1" s="1" t="str">
        <f t="shared" si="1"/>
        <v/>
      </c>
      <c r="Z1" s="1" t="str">
        <f t="shared" si="1"/>
        <v/>
      </c>
      <c r="AA1" s="1" t="str">
        <f t="shared" si="1"/>
        <v/>
      </c>
      <c r="AB1" s="1" t="str">
        <f t="shared" si="1"/>
        <v/>
      </c>
      <c r="AC1" s="1" t="str">
        <f t="shared" si="1"/>
        <v/>
      </c>
      <c r="AD1" s="1" t="str">
        <f t="shared" si="1"/>
        <v/>
      </c>
      <c r="AE1" s="1" t="str">
        <f t="shared" si="1"/>
        <v/>
      </c>
      <c r="AF1" s="1" t="str">
        <f t="shared" si="1"/>
        <v/>
      </c>
      <c r="AG1" s="4" t="s">
        <v>0</v>
      </c>
      <c r="AH1" s="5"/>
      <c r="AI1" s="5"/>
      <c r="AJ1" s="5"/>
      <c r="AK1" s="3"/>
    </row>
    <row r="2">
      <c r="A2" s="1" t="str">
        <f t="shared" ref="A2:AF2" si="2">IMAGE("https://bitbusters.club/images/8/8f/Floor.png")</f>
        <v/>
      </c>
      <c r="B2" s="1" t="str">
        <f t="shared" si="2"/>
        <v/>
      </c>
      <c r="C2" s="1" t="str">
        <f t="shared" si="2"/>
        <v/>
      </c>
      <c r="D2" s="1" t="str">
        <f t="shared" si="2"/>
        <v/>
      </c>
      <c r="E2" s="1" t="str">
        <f t="shared" si="2"/>
        <v/>
      </c>
      <c r="F2" s="1" t="str">
        <f t="shared" si="2"/>
        <v/>
      </c>
      <c r="G2" s="1" t="str">
        <f t="shared" si="2"/>
        <v/>
      </c>
      <c r="H2" s="1" t="str">
        <f t="shared" si="2"/>
        <v/>
      </c>
      <c r="I2" s="1" t="str">
        <f t="shared" si="2"/>
        <v/>
      </c>
      <c r="J2" s="1" t="str">
        <f t="shared" si="2"/>
        <v/>
      </c>
      <c r="K2" s="1" t="str">
        <f t="shared" si="2"/>
        <v/>
      </c>
      <c r="L2" s="1" t="str">
        <f t="shared" si="2"/>
        <v/>
      </c>
      <c r="M2" s="1" t="str">
        <f t="shared" si="2"/>
        <v/>
      </c>
      <c r="N2" s="1" t="str">
        <f t="shared" si="2"/>
        <v/>
      </c>
      <c r="O2" s="1" t="str">
        <f t="shared" si="2"/>
        <v/>
      </c>
      <c r="P2" s="1" t="str">
        <f t="shared" si="2"/>
        <v/>
      </c>
      <c r="Q2" s="1" t="str">
        <f t="shared" si="2"/>
        <v/>
      </c>
      <c r="R2" s="1" t="str">
        <f t="shared" si="2"/>
        <v/>
      </c>
      <c r="S2" s="1" t="str">
        <f t="shared" si="2"/>
        <v/>
      </c>
      <c r="T2" s="1" t="str">
        <f t="shared" si="2"/>
        <v/>
      </c>
      <c r="U2" s="1" t="str">
        <f t="shared" si="2"/>
        <v/>
      </c>
      <c r="V2" s="1" t="str">
        <f t="shared" si="2"/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/>
      </c>
      <c r="AD2" s="1" t="str">
        <f t="shared" si="2"/>
        <v/>
      </c>
      <c r="AE2" s="1" t="str">
        <f t="shared" si="2"/>
        <v/>
      </c>
      <c r="AF2" s="1" t="str">
        <f t="shared" si="2"/>
        <v/>
      </c>
      <c r="AG2" s="8" t="s">
        <v>1</v>
      </c>
      <c r="AH2" s="8" t="s">
        <v>42</v>
      </c>
      <c r="AK2" s="9"/>
    </row>
    <row r="3">
      <c r="A3" s="1" t="str">
        <f t="shared" ref="A3:AF3" si="3">IMAGE("https://bitbusters.club/images/8/8f/Floor.png")</f>
        <v/>
      </c>
      <c r="B3" s="1" t="str">
        <f t="shared" si="3"/>
        <v/>
      </c>
      <c r="C3" s="1" t="str">
        <f t="shared" si="3"/>
        <v/>
      </c>
      <c r="D3" s="1" t="str">
        <f t="shared" si="3"/>
        <v/>
      </c>
      <c r="E3" s="1" t="str">
        <f t="shared" si="3"/>
        <v/>
      </c>
      <c r="F3" s="1" t="str">
        <f t="shared" si="3"/>
        <v/>
      </c>
      <c r="G3" s="1" t="str">
        <f t="shared" si="3"/>
        <v/>
      </c>
      <c r="H3" s="1" t="str">
        <f t="shared" si="3"/>
        <v/>
      </c>
      <c r="I3" s="1" t="str">
        <f t="shared" si="3"/>
        <v/>
      </c>
      <c r="J3" s="1" t="str">
        <f t="shared" si="3"/>
        <v/>
      </c>
      <c r="K3" s="1" t="str">
        <f t="shared" si="3"/>
        <v/>
      </c>
      <c r="L3" s="1" t="str">
        <f t="shared" si="3"/>
        <v/>
      </c>
      <c r="M3" s="1" t="str">
        <f t="shared" si="3"/>
        <v/>
      </c>
      <c r="N3" s="1" t="str">
        <f t="shared" si="3"/>
        <v/>
      </c>
      <c r="O3" s="1" t="str">
        <f t="shared" si="3"/>
        <v/>
      </c>
      <c r="P3" s="1" t="str">
        <f t="shared" si="3"/>
        <v/>
      </c>
      <c r="Q3" s="1" t="str">
        <f t="shared" si="3"/>
        <v/>
      </c>
      <c r="R3" s="1" t="str">
        <f t="shared" si="3"/>
        <v/>
      </c>
      <c r="S3" s="1" t="str">
        <f t="shared" si="3"/>
        <v/>
      </c>
      <c r="T3" s="1" t="str">
        <f t="shared" si="3"/>
        <v/>
      </c>
      <c r="U3" s="1" t="str">
        <f t="shared" si="3"/>
        <v/>
      </c>
      <c r="V3" s="1" t="str">
        <f t="shared" si="3"/>
        <v/>
      </c>
      <c r="W3" s="1" t="str">
        <f t="shared" si="3"/>
        <v/>
      </c>
      <c r="X3" s="1" t="str">
        <f t="shared" si="3"/>
        <v/>
      </c>
      <c r="Y3" s="1" t="str">
        <f t="shared" si="3"/>
        <v/>
      </c>
      <c r="Z3" s="1" t="str">
        <f t="shared" si="3"/>
        <v/>
      </c>
      <c r="AA3" s="1" t="str">
        <f t="shared" si="3"/>
        <v/>
      </c>
      <c r="AB3" s="1" t="str">
        <f t="shared" si="3"/>
        <v/>
      </c>
      <c r="AC3" s="1" t="str">
        <f t="shared" si="3"/>
        <v/>
      </c>
      <c r="AD3" s="1" t="str">
        <f t="shared" si="3"/>
        <v/>
      </c>
      <c r="AE3" s="1" t="str">
        <f t="shared" si="3"/>
        <v/>
      </c>
      <c r="AF3" s="1" t="str">
        <f t="shared" si="3"/>
        <v/>
      </c>
      <c r="AG3" s="8" t="s">
        <v>4</v>
      </c>
      <c r="AH3" s="8">
        <v>300.0</v>
      </c>
      <c r="AK3" s="9"/>
    </row>
    <row r="4">
      <c r="A4" s="1" t="str">
        <f t="shared" ref="A4:AF4" si="4">IMAGE("https://bitbusters.club/images/8/8f/Floor.png")</f>
        <v/>
      </c>
      <c r="B4" s="1" t="str">
        <f t="shared" si="4"/>
        <v/>
      </c>
      <c r="C4" s="1" t="str">
        <f t="shared" si="4"/>
        <v/>
      </c>
      <c r="D4" s="1" t="str">
        <f t="shared" si="4"/>
        <v/>
      </c>
      <c r="E4" s="1" t="str">
        <f t="shared" si="4"/>
        <v/>
      </c>
      <c r="F4" s="1" t="str">
        <f t="shared" si="4"/>
        <v/>
      </c>
      <c r="G4" s="1" t="str">
        <f t="shared" si="4"/>
        <v/>
      </c>
      <c r="H4" s="1" t="str">
        <f t="shared" si="4"/>
        <v/>
      </c>
      <c r="I4" s="1" t="str">
        <f t="shared" si="4"/>
        <v/>
      </c>
      <c r="J4" s="1" t="str">
        <f t="shared" si="4"/>
        <v/>
      </c>
      <c r="K4" s="1" t="str">
        <f t="shared" si="4"/>
        <v/>
      </c>
      <c r="L4" s="1" t="str">
        <f t="shared" si="4"/>
        <v/>
      </c>
      <c r="M4" s="1" t="str">
        <f t="shared" si="4"/>
        <v/>
      </c>
      <c r="N4" s="1" t="str">
        <f t="shared" si="4"/>
        <v/>
      </c>
      <c r="O4" s="1" t="str">
        <f t="shared" si="4"/>
        <v/>
      </c>
      <c r="P4" s="1" t="str">
        <f t="shared" si="4"/>
        <v/>
      </c>
      <c r="Q4" s="1" t="str">
        <f t="shared" si="4"/>
        <v/>
      </c>
      <c r="R4" s="1" t="str">
        <f t="shared" si="4"/>
        <v/>
      </c>
      <c r="S4" s="1" t="str">
        <f t="shared" si="4"/>
        <v/>
      </c>
      <c r="T4" s="1" t="str">
        <f t="shared" si="4"/>
        <v/>
      </c>
      <c r="U4" s="1" t="str">
        <f t="shared" si="4"/>
        <v/>
      </c>
      <c r="V4" s="1" t="str">
        <f t="shared" si="4"/>
        <v/>
      </c>
      <c r="W4" s="1" t="str">
        <f t="shared" si="4"/>
        <v/>
      </c>
      <c r="X4" s="1" t="str">
        <f t="shared" si="4"/>
        <v/>
      </c>
      <c r="Y4" s="1" t="str">
        <f t="shared" si="4"/>
        <v/>
      </c>
      <c r="Z4" s="1" t="str">
        <f t="shared" si="4"/>
        <v/>
      </c>
      <c r="AA4" s="1" t="str">
        <f t="shared" si="4"/>
        <v/>
      </c>
      <c r="AB4" s="1" t="str">
        <f t="shared" si="4"/>
        <v/>
      </c>
      <c r="AC4" s="1" t="str">
        <f t="shared" si="4"/>
        <v/>
      </c>
      <c r="AD4" s="1" t="str">
        <f t="shared" si="4"/>
        <v/>
      </c>
      <c r="AE4" s="1" t="str">
        <f t="shared" si="4"/>
        <v/>
      </c>
      <c r="AF4" s="1" t="str">
        <f t="shared" si="4"/>
        <v/>
      </c>
      <c r="AG4" s="8" t="s">
        <v>5</v>
      </c>
      <c r="AH4" s="8" t="s">
        <v>43</v>
      </c>
      <c r="AI4" s="8" t="s">
        <v>44</v>
      </c>
      <c r="AJ4" s="8" t="s">
        <v>45</v>
      </c>
      <c r="AK4" s="7" t="s">
        <v>46</v>
      </c>
    </row>
    <row r="5">
      <c r="A5" s="1" t="str">
        <f t="shared" ref="A5:C5" si="5">IMAGE("https://bitbusters.club/images/8/8f/Floor.png")</f>
        <v/>
      </c>
      <c r="B5" s="1" t="str">
        <f t="shared" si="5"/>
        <v/>
      </c>
      <c r="C5" s="1" t="str">
        <f t="shared" si="5"/>
        <v/>
      </c>
      <c r="D5" s="16" t="str">
        <f t="shared" ref="D5:AC5" si="6">IMAGE("https://bitbusters.club/images/9/96/Wall.png")</f>
        <v/>
      </c>
      <c r="E5" s="16" t="str">
        <f t="shared" si="6"/>
        <v/>
      </c>
      <c r="F5" s="16" t="str">
        <f t="shared" si="6"/>
        <v/>
      </c>
      <c r="G5" s="16" t="str">
        <f t="shared" si="6"/>
        <v/>
      </c>
      <c r="H5" s="16" t="str">
        <f t="shared" si="6"/>
        <v/>
      </c>
      <c r="I5" s="16" t="str">
        <f t="shared" si="6"/>
        <v/>
      </c>
      <c r="J5" s="16" t="str">
        <f t="shared" si="6"/>
        <v/>
      </c>
      <c r="K5" s="16" t="str">
        <f t="shared" si="6"/>
        <v/>
      </c>
      <c r="L5" s="16" t="str">
        <f t="shared" si="6"/>
        <v/>
      </c>
      <c r="M5" s="16" t="str">
        <f t="shared" si="6"/>
        <v/>
      </c>
      <c r="N5" s="16" t="str">
        <f t="shared" si="6"/>
        <v/>
      </c>
      <c r="O5" s="16" t="str">
        <f t="shared" si="6"/>
        <v/>
      </c>
      <c r="P5" s="16" t="str">
        <f t="shared" si="6"/>
        <v/>
      </c>
      <c r="Q5" s="16" t="str">
        <f t="shared" si="6"/>
        <v/>
      </c>
      <c r="R5" s="16" t="str">
        <f t="shared" si="6"/>
        <v/>
      </c>
      <c r="S5" s="16" t="str">
        <f t="shared" si="6"/>
        <v/>
      </c>
      <c r="T5" s="16" t="str">
        <f t="shared" si="6"/>
        <v/>
      </c>
      <c r="U5" s="16" t="str">
        <f t="shared" si="6"/>
        <v/>
      </c>
      <c r="V5" s="16" t="str">
        <f t="shared" si="6"/>
        <v/>
      </c>
      <c r="W5" s="16" t="str">
        <f t="shared" si="6"/>
        <v/>
      </c>
      <c r="X5" s="16" t="str">
        <f t="shared" si="6"/>
        <v/>
      </c>
      <c r="Y5" s="16" t="str">
        <f t="shared" si="6"/>
        <v/>
      </c>
      <c r="Z5" s="16" t="str">
        <f t="shared" si="6"/>
        <v/>
      </c>
      <c r="AA5" s="16" t="str">
        <f t="shared" si="6"/>
        <v/>
      </c>
      <c r="AB5" s="16" t="str">
        <f t="shared" si="6"/>
        <v/>
      </c>
      <c r="AC5" s="16" t="str">
        <f t="shared" si="6"/>
        <v/>
      </c>
      <c r="AD5" s="1" t="str">
        <f t="shared" ref="AD5:AF5" si="7">IMAGE("https://bitbusters.club/images/8/8f/Floor.png")</f>
        <v/>
      </c>
      <c r="AE5" s="1" t="str">
        <f t="shared" si="7"/>
        <v/>
      </c>
      <c r="AF5" s="1" t="str">
        <f t="shared" si="7"/>
        <v/>
      </c>
      <c r="AG5" s="13" t="s">
        <v>7</v>
      </c>
      <c r="AH5" s="13" t="s">
        <v>47</v>
      </c>
      <c r="AI5" s="14"/>
      <c r="AJ5" s="14"/>
      <c r="AK5" s="15"/>
    </row>
    <row r="6">
      <c r="A6" s="1" t="str">
        <f t="shared" ref="A6:C6" si="8">IMAGE("https://bitbusters.club/images/8/8f/Floor.png")</f>
        <v/>
      </c>
      <c r="B6" s="1" t="str">
        <f t="shared" si="8"/>
        <v/>
      </c>
      <c r="C6" s="1" t="str">
        <f t="shared" si="8"/>
        <v/>
      </c>
      <c r="D6" s="16" t="str">
        <f t="shared" ref="D6:D28" si="13">IMAGE("https://bitbusters.club/images/9/96/Wall.png")</f>
        <v/>
      </c>
      <c r="E6" s="16" t="str">
        <f t="shared" ref="E6:O6" si="9">IMAGE("https://bitbusters.club/images/3/30/Fire.png")</f>
        <v/>
      </c>
      <c r="F6" s="16" t="str">
        <f t="shared" si="9"/>
        <v/>
      </c>
      <c r="G6" s="16" t="str">
        <f t="shared" si="9"/>
        <v/>
      </c>
      <c r="H6" s="16" t="str">
        <f t="shared" si="9"/>
        <v/>
      </c>
      <c r="I6" s="16" t="str">
        <f t="shared" si="9"/>
        <v/>
      </c>
      <c r="J6" s="16" t="str">
        <f t="shared" si="9"/>
        <v/>
      </c>
      <c r="K6" s="16" t="str">
        <f t="shared" si="9"/>
        <v/>
      </c>
      <c r="L6" s="16" t="str">
        <f t="shared" si="9"/>
        <v/>
      </c>
      <c r="M6" s="16" t="str">
        <f t="shared" si="9"/>
        <v/>
      </c>
      <c r="N6" s="16" t="str">
        <f t="shared" si="9"/>
        <v/>
      </c>
      <c r="O6" s="16" t="str">
        <f t="shared" si="9"/>
        <v/>
      </c>
      <c r="P6" s="18" t="str">
        <f>IMAGE("https://bitbusters.club/images/7/77/Ice.png")</f>
        <v/>
      </c>
      <c r="Q6" s="16" t="str">
        <f t="shared" ref="Q6:AB6" si="10">IMAGE("https://bitbusters.club/images/3/30/Fire.png")</f>
        <v/>
      </c>
      <c r="R6" s="16" t="str">
        <f t="shared" si="10"/>
        <v/>
      </c>
      <c r="S6" s="16" t="str">
        <f t="shared" si="10"/>
        <v/>
      </c>
      <c r="T6" s="16" t="str">
        <f t="shared" si="10"/>
        <v/>
      </c>
      <c r="U6" s="16" t="str">
        <f t="shared" si="10"/>
        <v/>
      </c>
      <c r="V6" s="16" t="str">
        <f t="shared" si="10"/>
        <v/>
      </c>
      <c r="W6" s="16" t="str">
        <f t="shared" si="10"/>
        <v/>
      </c>
      <c r="X6" s="16" t="str">
        <f t="shared" si="10"/>
        <v/>
      </c>
      <c r="Y6" s="16" t="str">
        <f t="shared" si="10"/>
        <v/>
      </c>
      <c r="Z6" s="16" t="str">
        <f t="shared" si="10"/>
        <v/>
      </c>
      <c r="AA6" s="16" t="str">
        <f t="shared" si="10"/>
        <v/>
      </c>
      <c r="AB6" s="16" t="str">
        <f t="shared" si="10"/>
        <v/>
      </c>
      <c r="AC6" s="16" t="str">
        <f t="shared" ref="AC6:AC27" si="16">IMAGE("https://bitbusters.club/images/9/96/Wall.png")</f>
        <v/>
      </c>
      <c r="AD6" s="1" t="str">
        <f t="shared" ref="AD6:AF6" si="11">IMAGE("https://bitbusters.club/images/8/8f/Floor.png")</f>
        <v/>
      </c>
      <c r="AE6" s="1" t="str">
        <f t="shared" si="11"/>
        <v/>
      </c>
      <c r="AF6" s="1" t="str">
        <f t="shared" si="11"/>
        <v/>
      </c>
      <c r="AG6" s="1"/>
    </row>
    <row r="7">
      <c r="A7" s="1" t="str">
        <f t="shared" ref="A7:C7" si="12">IMAGE("https://bitbusters.club/images/8/8f/Floor.png")</f>
        <v/>
      </c>
      <c r="B7" s="1" t="str">
        <f t="shared" si="12"/>
        <v/>
      </c>
      <c r="C7" s="1" t="str">
        <f t="shared" si="12"/>
        <v/>
      </c>
      <c r="D7" s="16" t="str">
        <f t="shared" si="13"/>
        <v/>
      </c>
      <c r="E7" s="16" t="str">
        <f t="shared" ref="E7:E27" si="19">IMAGE("https://bitbusters.club/images/3/30/Fire.png")</f>
        <v/>
      </c>
      <c r="F7" s="16" t="str">
        <f t="shared" ref="F7:F26" si="20">IMAGE("https://bitbusters.club/images/2/2f/Dirt.png")</f>
        <v/>
      </c>
      <c r="G7" s="1" t="str">
        <f t="shared" ref="G7:M7" si="14">IMAGE("https://bitbusters.club/images/8/8f/Floor.png")</f>
        <v/>
      </c>
      <c r="H7" s="1" t="str">
        <f t="shared" si="14"/>
        <v/>
      </c>
      <c r="I7" s="1" t="str">
        <f t="shared" si="14"/>
        <v/>
      </c>
      <c r="J7" s="1" t="str">
        <f t="shared" si="14"/>
        <v/>
      </c>
      <c r="K7" s="1" t="str">
        <f t="shared" si="14"/>
        <v/>
      </c>
      <c r="L7" s="1" t="str">
        <f t="shared" si="14"/>
        <v/>
      </c>
      <c r="M7" s="1" t="str">
        <f t="shared" si="14"/>
        <v/>
      </c>
      <c r="N7" s="16" t="str">
        <f t="shared" ref="N7:N12" si="22">IMAGE("https://bitbusters.club/images/9/96/Wall.png")</f>
        <v/>
      </c>
      <c r="O7" s="18" t="str">
        <f t="shared" ref="O7:O11" si="23">IMAGE("https://bitbusters.club/images/7/77/Ice.png")</f>
        <v/>
      </c>
      <c r="P7" s="18" t="str">
        <f>IMAGE("https://bitbusters.club/images/b/bc/Exit.png")</f>
        <v/>
      </c>
      <c r="Q7" s="18" t="str">
        <f t="shared" ref="Q7:Q9" si="24">IMAGE("https://bitbusters.club/images/7/77/Ice.png")</f>
        <v/>
      </c>
      <c r="R7" s="16" t="str">
        <f t="shared" ref="R7:R11" si="25">IMAGE("https://bitbusters.club/images/9/96/Wall.png")</f>
        <v/>
      </c>
      <c r="S7" s="1" t="str">
        <f t="shared" ref="S7:Z7" si="15">IMAGE("https://bitbusters.club/images/8/8f/Floor.png")</f>
        <v/>
      </c>
      <c r="T7" s="1" t="str">
        <f t="shared" si="15"/>
        <v/>
      </c>
      <c r="U7" s="1" t="str">
        <f t="shared" si="15"/>
        <v/>
      </c>
      <c r="V7" s="1" t="str">
        <f t="shared" si="15"/>
        <v/>
      </c>
      <c r="W7" s="1" t="str">
        <f t="shared" si="15"/>
        <v/>
      </c>
      <c r="X7" s="1" t="str">
        <f t="shared" si="15"/>
        <v/>
      </c>
      <c r="Y7" s="1" t="str">
        <f t="shared" si="15"/>
        <v/>
      </c>
      <c r="Z7" s="1" t="str">
        <f t="shared" si="15"/>
        <v/>
      </c>
      <c r="AA7" s="16" t="str">
        <f t="shared" ref="AA7:AA26" si="27">IMAGE("https://bitbusters.club/images/2/2f/Dirt.png")</f>
        <v/>
      </c>
      <c r="AB7" s="16" t="str">
        <f t="shared" ref="AB7:AB26" si="28">IMAGE("https://bitbusters.club/images/3/30/Fire.png")</f>
        <v/>
      </c>
      <c r="AC7" s="16" t="str">
        <f t="shared" si="16"/>
        <v/>
      </c>
      <c r="AD7" s="1" t="str">
        <f t="shared" ref="AD7:AF7" si="17">IMAGE("https://bitbusters.club/images/8/8f/Floor.png")</f>
        <v/>
      </c>
      <c r="AE7" s="1" t="str">
        <f t="shared" si="17"/>
        <v/>
      </c>
      <c r="AF7" s="1" t="str">
        <f t="shared" si="17"/>
        <v/>
      </c>
      <c r="AG7" s="2" t="s">
        <v>16</v>
      </c>
      <c r="AH7" s="5"/>
      <c r="AI7" s="3"/>
      <c r="AJ7" s="8"/>
      <c r="AK7" s="8"/>
    </row>
    <row r="8">
      <c r="A8" s="1" t="str">
        <f t="shared" ref="A8:C8" si="18">IMAGE("https://bitbusters.club/images/8/8f/Floor.png")</f>
        <v/>
      </c>
      <c r="B8" s="1" t="str">
        <f t="shared" si="18"/>
        <v/>
      </c>
      <c r="C8" s="1" t="str">
        <f t="shared" si="18"/>
        <v/>
      </c>
      <c r="D8" s="16" t="str">
        <f t="shared" si="13"/>
        <v/>
      </c>
      <c r="E8" s="16" t="str">
        <f t="shared" si="19"/>
        <v/>
      </c>
      <c r="F8" s="16" t="str">
        <f t="shared" si="20"/>
        <v/>
      </c>
      <c r="G8" s="1" t="str">
        <f t="shared" ref="G8:M8" si="21">IMAGE("https://bitbusters.club/images/8/8f/Floor.png")</f>
        <v/>
      </c>
      <c r="H8" s="1" t="str">
        <f t="shared" si="21"/>
        <v/>
      </c>
      <c r="I8" s="1" t="str">
        <f t="shared" si="21"/>
        <v/>
      </c>
      <c r="J8" s="1" t="str">
        <f t="shared" si="21"/>
        <v/>
      </c>
      <c r="K8" s="1" t="str">
        <f t="shared" si="21"/>
        <v/>
      </c>
      <c r="L8" s="1" t="str">
        <f t="shared" si="21"/>
        <v/>
      </c>
      <c r="M8" s="1" t="str">
        <f t="shared" si="21"/>
        <v/>
      </c>
      <c r="N8" s="16" t="str">
        <f t="shared" si="22"/>
        <v/>
      </c>
      <c r="O8" s="18" t="str">
        <f t="shared" si="23"/>
        <v/>
      </c>
      <c r="P8" s="16" t="str">
        <f>IMAGE("https://bitbusters.club/images/b/b0/Socket.png")</f>
        <v/>
      </c>
      <c r="Q8" s="18" t="str">
        <f t="shared" si="24"/>
        <v/>
      </c>
      <c r="R8" s="16" t="str">
        <f t="shared" si="25"/>
        <v/>
      </c>
      <c r="S8" s="1" t="str">
        <f t="shared" ref="S8:Z8" si="26">IMAGE("https://bitbusters.club/images/8/8f/Floor.png")</f>
        <v/>
      </c>
      <c r="T8" s="1" t="str">
        <f t="shared" si="26"/>
        <v/>
      </c>
      <c r="U8" s="1" t="str">
        <f t="shared" si="26"/>
        <v/>
      </c>
      <c r="V8" s="1" t="str">
        <f t="shared" si="26"/>
        <v/>
      </c>
      <c r="W8" s="1" t="str">
        <f t="shared" si="26"/>
        <v/>
      </c>
      <c r="X8" s="1" t="str">
        <f t="shared" si="26"/>
        <v/>
      </c>
      <c r="Y8" s="1" t="str">
        <f t="shared" si="26"/>
        <v/>
      </c>
      <c r="Z8" s="1" t="str">
        <f t="shared" si="26"/>
        <v/>
      </c>
      <c r="AA8" s="16" t="str">
        <f t="shared" si="27"/>
        <v/>
      </c>
      <c r="AB8" s="16" t="str">
        <f t="shared" si="28"/>
        <v/>
      </c>
      <c r="AC8" s="16" t="str">
        <f t="shared" si="16"/>
        <v/>
      </c>
      <c r="AD8" s="1" t="str">
        <f t="shared" ref="AD8:AF8" si="29">IMAGE("https://bitbusters.club/images/8/8f/Floor.png")</f>
        <v/>
      </c>
      <c r="AE8" s="1" t="str">
        <f t="shared" si="29"/>
        <v/>
      </c>
      <c r="AF8" s="1" t="str">
        <f t="shared" si="29"/>
        <v/>
      </c>
      <c r="AG8" s="6" t="s">
        <v>23</v>
      </c>
      <c r="AH8" s="17">
        <v>110.0</v>
      </c>
      <c r="AI8" s="18" t="str">
        <f>IMAGE("https://bitbusters.club/images/a/a7/Chip_S.png")</f>
        <v/>
      </c>
      <c r="AJ8" s="1"/>
      <c r="AK8" s="1"/>
    </row>
    <row r="9">
      <c r="A9" s="1" t="str">
        <f t="shared" ref="A9:C9" si="30">IMAGE("https://bitbusters.club/images/8/8f/Floor.png")</f>
        <v/>
      </c>
      <c r="B9" s="1" t="str">
        <f t="shared" si="30"/>
        <v/>
      </c>
      <c r="C9" s="1" t="str">
        <f t="shared" si="30"/>
        <v/>
      </c>
      <c r="D9" s="16" t="str">
        <f t="shared" si="13"/>
        <v/>
      </c>
      <c r="E9" s="16" t="str">
        <f t="shared" si="19"/>
        <v/>
      </c>
      <c r="F9" s="16" t="str">
        <f t="shared" si="20"/>
        <v/>
      </c>
      <c r="G9" s="1" t="str">
        <f t="shared" ref="G9:M9" si="31">IMAGE("https://bitbusters.club/images/8/8f/Floor.png")</f>
        <v/>
      </c>
      <c r="H9" s="1" t="str">
        <f t="shared" si="31"/>
        <v/>
      </c>
      <c r="I9" s="1" t="str">
        <f t="shared" si="31"/>
        <v/>
      </c>
      <c r="J9" s="1" t="str">
        <f t="shared" si="31"/>
        <v/>
      </c>
      <c r="K9" s="1" t="str">
        <f t="shared" si="31"/>
        <v/>
      </c>
      <c r="L9" s="1" t="str">
        <f t="shared" si="31"/>
        <v/>
      </c>
      <c r="M9" s="1" t="str">
        <f t="shared" si="31"/>
        <v/>
      </c>
      <c r="N9" s="16" t="str">
        <f t="shared" si="22"/>
        <v/>
      </c>
      <c r="O9" s="18" t="str">
        <f t="shared" si="23"/>
        <v/>
      </c>
      <c r="P9" s="18" t="str">
        <f>IMAGE("https://bitbusters.club/images/5/5f/Red_Lock.png")</f>
        <v/>
      </c>
      <c r="Q9" s="18" t="str">
        <f t="shared" si="24"/>
        <v/>
      </c>
      <c r="R9" s="16" t="str">
        <f t="shared" si="25"/>
        <v/>
      </c>
      <c r="S9" s="1" t="str">
        <f t="shared" ref="S9:U9" si="32">IMAGE("https://bitbusters.club/images/8/8f/Floor.png")</f>
        <v/>
      </c>
      <c r="T9" s="1" t="str">
        <f t="shared" si="32"/>
        <v/>
      </c>
      <c r="U9" s="1" t="str">
        <f t="shared" si="32"/>
        <v/>
      </c>
      <c r="V9" s="16" t="str">
        <f>IMAGE("https://bitbusters.club/images/6/6f/Chip.png")</f>
        <v/>
      </c>
      <c r="W9" s="18" t="str">
        <f>IMAGE("https://bitbusters.club/images/d/d9/Red_Button.png")</f>
        <v/>
      </c>
      <c r="X9" s="1" t="str">
        <f t="shared" ref="X9:Z9" si="33">IMAGE("https://bitbusters.club/images/8/8f/Floor.png")</f>
        <v/>
      </c>
      <c r="Y9" s="1" t="str">
        <f t="shared" si="33"/>
        <v/>
      </c>
      <c r="Z9" s="1" t="str">
        <f t="shared" si="33"/>
        <v/>
      </c>
      <c r="AA9" s="16" t="str">
        <f t="shared" si="27"/>
        <v/>
      </c>
      <c r="AB9" s="16" t="str">
        <f t="shared" si="28"/>
        <v/>
      </c>
      <c r="AC9" s="16" t="str">
        <f t="shared" si="16"/>
        <v/>
      </c>
      <c r="AD9" s="1" t="str">
        <f t="shared" ref="AD9:AF9" si="34">IMAGE("https://bitbusters.club/images/8/8f/Floor.png")</f>
        <v/>
      </c>
      <c r="AE9" s="1" t="str">
        <f t="shared" si="34"/>
        <v/>
      </c>
      <c r="AF9" s="1" t="str">
        <f t="shared" si="34"/>
        <v/>
      </c>
      <c r="AG9" s="6" t="s">
        <v>17</v>
      </c>
      <c r="AH9" s="8">
        <v>0.0</v>
      </c>
      <c r="AI9" s="16" t="str">
        <f>IMAGE("https://bitbusters.club/images/8/8f/Floor.png")</f>
        <v/>
      </c>
      <c r="AJ9" s="1"/>
      <c r="AK9" s="1"/>
    </row>
    <row r="10">
      <c r="A10" s="1" t="str">
        <f t="shared" ref="A10:C10" si="35">IMAGE("https://bitbusters.club/images/8/8f/Floor.png")</f>
        <v/>
      </c>
      <c r="B10" s="1" t="str">
        <f t="shared" si="35"/>
        <v/>
      </c>
      <c r="C10" s="1" t="str">
        <f t="shared" si="35"/>
        <v/>
      </c>
      <c r="D10" s="16" t="str">
        <f t="shared" si="13"/>
        <v/>
      </c>
      <c r="E10" s="16" t="str">
        <f t="shared" si="19"/>
        <v/>
      </c>
      <c r="F10" s="16" t="str">
        <f t="shared" si="20"/>
        <v/>
      </c>
      <c r="G10" s="1" t="str">
        <f t="shared" ref="G10:M10" si="36">IMAGE("https://bitbusters.club/images/8/8f/Floor.png")</f>
        <v/>
      </c>
      <c r="H10" s="1" t="str">
        <f t="shared" si="36"/>
        <v/>
      </c>
      <c r="I10" s="1" t="str">
        <f t="shared" si="36"/>
        <v/>
      </c>
      <c r="J10" s="1" t="str">
        <f t="shared" si="36"/>
        <v/>
      </c>
      <c r="K10" s="1" t="str">
        <f t="shared" si="36"/>
        <v/>
      </c>
      <c r="L10" s="1" t="str">
        <f t="shared" si="36"/>
        <v/>
      </c>
      <c r="M10" s="1" t="str">
        <f t="shared" si="36"/>
        <v/>
      </c>
      <c r="N10" s="16" t="str">
        <f t="shared" si="22"/>
        <v/>
      </c>
      <c r="O10" s="18" t="str">
        <f t="shared" si="23"/>
        <v/>
      </c>
      <c r="P10" s="18" t="str">
        <f t="shared" ref="P10:Q10" si="37">IMAGE("https://bitbusters.club/images/7/77/Ice.png")</f>
        <v/>
      </c>
      <c r="Q10" s="18" t="str">
        <f t="shared" si="37"/>
        <v/>
      </c>
      <c r="R10" s="16" t="str">
        <f t="shared" si="25"/>
        <v/>
      </c>
      <c r="S10" s="1" t="str">
        <f t="shared" ref="S10:Z10" si="38">IMAGE("https://bitbusters.club/images/8/8f/Floor.png")</f>
        <v/>
      </c>
      <c r="T10" s="1" t="str">
        <f t="shared" si="38"/>
        <v/>
      </c>
      <c r="U10" s="1" t="str">
        <f t="shared" si="38"/>
        <v/>
      </c>
      <c r="V10" s="1" t="str">
        <f t="shared" si="38"/>
        <v/>
      </c>
      <c r="W10" s="1" t="str">
        <f t="shared" si="38"/>
        <v/>
      </c>
      <c r="X10" s="1" t="str">
        <f t="shared" si="38"/>
        <v/>
      </c>
      <c r="Y10" s="1" t="str">
        <f t="shared" si="38"/>
        <v/>
      </c>
      <c r="Z10" s="1" t="str">
        <f t="shared" si="38"/>
        <v/>
      </c>
      <c r="AA10" s="16" t="str">
        <f t="shared" si="27"/>
        <v/>
      </c>
      <c r="AB10" s="16" t="str">
        <f t="shared" si="28"/>
        <v/>
      </c>
      <c r="AC10" s="16" t="str">
        <f t="shared" si="16"/>
        <v/>
      </c>
      <c r="AD10" s="1" t="str">
        <f t="shared" ref="AD10:AF10" si="39">IMAGE("https://bitbusters.club/images/8/8f/Floor.png")</f>
        <v/>
      </c>
      <c r="AE10" s="1" t="str">
        <f t="shared" si="39"/>
        <v/>
      </c>
      <c r="AF10" s="1" t="str">
        <f t="shared" si="39"/>
        <v/>
      </c>
      <c r="AG10" s="6" t="s">
        <v>20</v>
      </c>
      <c r="AH10" s="8">
        <v>1.0</v>
      </c>
      <c r="AI10" s="16" t="str">
        <f>IMAGE("https://bitbusters.club/images/9/96/Wall.png")</f>
        <v/>
      </c>
      <c r="AJ10" s="1"/>
      <c r="AK10" s="1"/>
    </row>
    <row r="11">
      <c r="A11" s="1" t="str">
        <f t="shared" ref="A11:C11" si="40">IMAGE("https://bitbusters.club/images/8/8f/Floor.png")</f>
        <v/>
      </c>
      <c r="B11" s="1" t="str">
        <f t="shared" si="40"/>
        <v/>
      </c>
      <c r="C11" s="1" t="str">
        <f t="shared" si="40"/>
        <v/>
      </c>
      <c r="D11" s="16" t="str">
        <f t="shared" si="13"/>
        <v/>
      </c>
      <c r="E11" s="16" t="str">
        <f t="shared" si="19"/>
        <v/>
      </c>
      <c r="F11" s="16" t="str">
        <f t="shared" si="20"/>
        <v/>
      </c>
      <c r="G11" s="1" t="str">
        <f t="shared" ref="G11:M11" si="41">IMAGE("https://bitbusters.club/images/8/8f/Floor.png")</f>
        <v/>
      </c>
      <c r="H11" s="1" t="str">
        <f t="shared" si="41"/>
        <v/>
      </c>
      <c r="I11" s="1" t="str">
        <f t="shared" si="41"/>
        <v/>
      </c>
      <c r="J11" s="1" t="str">
        <f t="shared" si="41"/>
        <v/>
      </c>
      <c r="K11" s="1" t="str">
        <f t="shared" si="41"/>
        <v/>
      </c>
      <c r="L11" s="1" t="str">
        <f t="shared" si="41"/>
        <v/>
      </c>
      <c r="M11" s="1" t="str">
        <f t="shared" si="41"/>
        <v/>
      </c>
      <c r="N11" s="16" t="str">
        <f t="shared" si="22"/>
        <v/>
      </c>
      <c r="O11" s="18" t="str">
        <f t="shared" si="23"/>
        <v/>
      </c>
      <c r="P11" s="16" t="str">
        <f>IMAGE("https://bitbusters.club/images/a/a5/TrapOpenCC2.png")</f>
        <v/>
      </c>
      <c r="Q11" s="18" t="str">
        <f>IMAGE("https://bitbusters.club/images/7/77/Ice.png")</f>
        <v/>
      </c>
      <c r="R11" s="16" t="str">
        <f t="shared" si="25"/>
        <v/>
      </c>
      <c r="S11" s="1" t="str">
        <f t="shared" ref="S11:V11" si="42">IMAGE("https://bitbusters.club/images/8/8f/Floor.png")</f>
        <v/>
      </c>
      <c r="T11" s="1" t="str">
        <f t="shared" si="42"/>
        <v/>
      </c>
      <c r="U11" s="1" t="str">
        <f t="shared" si="42"/>
        <v/>
      </c>
      <c r="V11" s="1" t="str">
        <f t="shared" si="42"/>
        <v/>
      </c>
      <c r="W11" s="18" t="str">
        <f>IMAGE("https://bitbusters.club/images/f/f1/Clone_Machine.png")</f>
        <v/>
      </c>
      <c r="X11" s="1" t="str">
        <f t="shared" ref="X11:Z11" si="43">IMAGE("https://bitbusters.club/images/8/8f/Floor.png")</f>
        <v/>
      </c>
      <c r="Y11" s="1" t="str">
        <f t="shared" si="43"/>
        <v/>
      </c>
      <c r="Z11" s="1" t="str">
        <f t="shared" si="43"/>
        <v/>
      </c>
      <c r="AA11" s="16" t="str">
        <f t="shared" si="27"/>
        <v/>
      </c>
      <c r="AB11" s="16" t="str">
        <f t="shared" si="28"/>
        <v/>
      </c>
      <c r="AC11" s="16" t="str">
        <f t="shared" si="16"/>
        <v/>
      </c>
      <c r="AD11" s="1" t="str">
        <f t="shared" ref="AD11:AF11" si="44">IMAGE("https://bitbusters.club/images/8/8f/Floor.png")</f>
        <v/>
      </c>
      <c r="AE11" s="1" t="str">
        <f t="shared" si="44"/>
        <v/>
      </c>
      <c r="AF11" s="1" t="str">
        <f t="shared" si="44"/>
        <v/>
      </c>
      <c r="AG11" s="6" t="s">
        <v>21</v>
      </c>
      <c r="AH11" s="8">
        <v>2.0</v>
      </c>
      <c r="AI11" s="16" t="str">
        <f>IMAGE("https://bitbusters.club/images/6/6f/Chip.png")</f>
        <v/>
      </c>
      <c r="AJ11" s="1"/>
      <c r="AK11" s="1"/>
    </row>
    <row r="12">
      <c r="A12" s="1" t="str">
        <f t="shared" ref="A12:C12" si="45">IMAGE("https://bitbusters.club/images/8/8f/Floor.png")</f>
        <v/>
      </c>
      <c r="B12" s="1" t="str">
        <f t="shared" si="45"/>
        <v/>
      </c>
      <c r="C12" s="1" t="str">
        <f t="shared" si="45"/>
        <v/>
      </c>
      <c r="D12" s="16" t="str">
        <f t="shared" si="13"/>
        <v/>
      </c>
      <c r="E12" s="16" t="str">
        <f t="shared" si="19"/>
        <v/>
      </c>
      <c r="F12" s="16" t="str">
        <f t="shared" si="20"/>
        <v/>
      </c>
      <c r="G12" s="1" t="str">
        <f t="shared" ref="G12:M12" si="46">IMAGE("https://bitbusters.club/images/8/8f/Floor.png")</f>
        <v/>
      </c>
      <c r="H12" s="1" t="str">
        <f t="shared" si="46"/>
        <v/>
      </c>
      <c r="I12" s="1" t="str">
        <f t="shared" si="46"/>
        <v/>
      </c>
      <c r="J12" s="1" t="str">
        <f t="shared" si="46"/>
        <v/>
      </c>
      <c r="K12" s="1" t="str">
        <f t="shared" si="46"/>
        <v/>
      </c>
      <c r="L12" s="1" t="str">
        <f t="shared" si="46"/>
        <v/>
      </c>
      <c r="M12" s="1" t="str">
        <f t="shared" si="46"/>
        <v/>
      </c>
      <c r="N12" s="16" t="str">
        <f t="shared" si="22"/>
        <v/>
      </c>
      <c r="O12" s="16" t="str">
        <f>IMAGE("https://bitbusters.club/images/9/96/Wall.png")</f>
        <v/>
      </c>
      <c r="P12" s="16" t="str">
        <f>IMAGE("https://bitbusters.club/images/b/b4/Blue_Lock.png")</f>
        <v/>
      </c>
      <c r="Q12" s="16" t="str">
        <f t="shared" ref="Q12:R12" si="47">IMAGE("https://bitbusters.club/images/9/96/Wall.png")</f>
        <v/>
      </c>
      <c r="R12" s="16" t="str">
        <f t="shared" si="47"/>
        <v/>
      </c>
      <c r="S12" s="1" t="str">
        <f t="shared" ref="S12:Z12" si="48">IMAGE("https://bitbusters.club/images/8/8f/Floor.png")</f>
        <v/>
      </c>
      <c r="T12" s="1" t="str">
        <f t="shared" si="48"/>
        <v/>
      </c>
      <c r="U12" s="1" t="str">
        <f t="shared" si="48"/>
        <v/>
      </c>
      <c r="V12" s="1" t="str">
        <f t="shared" si="48"/>
        <v/>
      </c>
      <c r="W12" s="1" t="str">
        <f t="shared" si="48"/>
        <v/>
      </c>
      <c r="X12" s="1" t="str">
        <f t="shared" si="48"/>
        <v/>
      </c>
      <c r="Y12" s="1" t="str">
        <f t="shared" si="48"/>
        <v/>
      </c>
      <c r="Z12" s="1" t="str">
        <f t="shared" si="48"/>
        <v/>
      </c>
      <c r="AA12" s="16" t="str">
        <f t="shared" si="27"/>
        <v/>
      </c>
      <c r="AB12" s="16" t="str">
        <f t="shared" si="28"/>
        <v/>
      </c>
      <c r="AC12" s="16" t="str">
        <f t="shared" si="16"/>
        <v/>
      </c>
      <c r="AD12" s="1" t="str">
        <f t="shared" ref="AD12:AF12" si="49">IMAGE("https://bitbusters.club/images/8/8f/Floor.png")</f>
        <v/>
      </c>
      <c r="AE12" s="1" t="str">
        <f t="shared" si="49"/>
        <v/>
      </c>
      <c r="AF12" s="1" t="str">
        <f t="shared" si="49"/>
        <v/>
      </c>
      <c r="AG12" s="6" t="s">
        <v>22</v>
      </c>
      <c r="AH12" s="8">
        <v>34.0</v>
      </c>
      <c r="AI12" s="16" t="str">
        <f>IMAGE("https://bitbusters.club/images/b/b0/Socket.png")</f>
        <v/>
      </c>
      <c r="AJ12" s="1"/>
      <c r="AK12" s="1"/>
    </row>
    <row r="13">
      <c r="A13" s="1" t="str">
        <f t="shared" ref="A13:C13" si="50">IMAGE("https://bitbusters.club/images/8/8f/Floor.png")</f>
        <v/>
      </c>
      <c r="B13" s="1" t="str">
        <f t="shared" si="50"/>
        <v/>
      </c>
      <c r="C13" s="1" t="str">
        <f t="shared" si="50"/>
        <v/>
      </c>
      <c r="D13" s="16" t="str">
        <f t="shared" si="13"/>
        <v/>
      </c>
      <c r="E13" s="16" t="str">
        <f t="shared" si="19"/>
        <v/>
      </c>
      <c r="F13" s="16" t="str">
        <f t="shared" si="20"/>
        <v/>
      </c>
      <c r="G13" s="1" t="str">
        <f t="shared" ref="G13:H13" si="51">IMAGE("https://bitbusters.club/images/8/8f/Floor.png")</f>
        <v/>
      </c>
      <c r="H13" s="1" t="str">
        <f t="shared" si="51"/>
        <v/>
      </c>
      <c r="I13" s="16" t="str">
        <f t="shared" ref="I13:K13" si="52">IMAGE("https://bitbusters.club/images/1/11/Toggle_Door_Closed.png")</f>
        <v/>
      </c>
      <c r="J13" s="16" t="str">
        <f t="shared" si="52"/>
        <v/>
      </c>
      <c r="K13" s="16" t="str">
        <f t="shared" si="52"/>
        <v/>
      </c>
      <c r="L13" s="1" t="str">
        <f t="shared" ref="L13:N13" si="53">IMAGE("https://bitbusters.club/images/8/8f/Floor.png")</f>
        <v/>
      </c>
      <c r="M13" s="1" t="str">
        <f t="shared" si="53"/>
        <v/>
      </c>
      <c r="N13" s="1" t="str">
        <f t="shared" si="53"/>
        <v/>
      </c>
      <c r="O13" s="16" t="str">
        <f t="shared" ref="O13:O14" si="61">IMAGE("https://bitbusters.club/images/1/11/Toggle_Door_Closed.png")</f>
        <v/>
      </c>
      <c r="P13" s="1" t="str">
        <f>IMAGE("https://bitbusters.club/images/8/8f/Floor.png")</f>
        <v/>
      </c>
      <c r="Q13" s="16" t="str">
        <f>IMAGE("https://bitbusters.club/images/1/11/Toggle_Door_Closed.png")</f>
        <v/>
      </c>
      <c r="R13" s="1" t="str">
        <f t="shared" ref="R13:U13" si="54">IMAGE("https://bitbusters.club/images/8/8f/Floor.png")</f>
        <v/>
      </c>
      <c r="S13" s="1" t="str">
        <f t="shared" si="54"/>
        <v/>
      </c>
      <c r="T13" s="1" t="str">
        <f t="shared" si="54"/>
        <v/>
      </c>
      <c r="U13" s="1" t="str">
        <f t="shared" si="54"/>
        <v/>
      </c>
      <c r="V13" s="16" t="str">
        <f t="shared" ref="V13:X13" si="55">IMAGE("https://bitbusters.club/images/3/30/Fire.png")</f>
        <v/>
      </c>
      <c r="W13" s="16" t="str">
        <f t="shared" si="55"/>
        <v/>
      </c>
      <c r="X13" s="16" t="str">
        <f t="shared" si="55"/>
        <v/>
      </c>
      <c r="Y13" s="1" t="str">
        <f t="shared" ref="Y13:Z13" si="56">IMAGE("https://bitbusters.club/images/8/8f/Floor.png")</f>
        <v/>
      </c>
      <c r="Z13" s="1" t="str">
        <f t="shared" si="56"/>
        <v/>
      </c>
      <c r="AA13" s="16" t="str">
        <f t="shared" si="27"/>
        <v/>
      </c>
      <c r="AB13" s="16" t="str">
        <f t="shared" si="28"/>
        <v/>
      </c>
      <c r="AC13" s="16" t="str">
        <f t="shared" si="16"/>
        <v/>
      </c>
      <c r="AD13" s="1" t="str">
        <f t="shared" ref="AD13:AF13" si="57">IMAGE("https://bitbusters.club/images/8/8f/Floor.png")</f>
        <v/>
      </c>
      <c r="AE13" s="1" t="str">
        <f t="shared" si="57"/>
        <v/>
      </c>
      <c r="AF13" s="1" t="str">
        <f t="shared" si="57"/>
        <v/>
      </c>
      <c r="AG13" s="6" t="s">
        <v>34</v>
      </c>
      <c r="AH13" s="8">
        <v>21.0</v>
      </c>
      <c r="AI13" s="18" t="str">
        <f>IMAGE("https://bitbusters.club/images/b/bc/Exit.png")</f>
        <v/>
      </c>
      <c r="AJ13" s="1"/>
      <c r="AK13" s="1"/>
    </row>
    <row r="14">
      <c r="A14" s="1" t="str">
        <f t="shared" ref="A14:C14" si="58">IMAGE("https://bitbusters.club/images/8/8f/Floor.png")</f>
        <v/>
      </c>
      <c r="B14" s="1" t="str">
        <f t="shared" si="58"/>
        <v/>
      </c>
      <c r="C14" s="1" t="str">
        <f t="shared" si="58"/>
        <v/>
      </c>
      <c r="D14" s="16" t="str">
        <f t="shared" si="13"/>
        <v/>
      </c>
      <c r="E14" s="16" t="str">
        <f t="shared" si="19"/>
        <v/>
      </c>
      <c r="F14" s="16" t="str">
        <f t="shared" si="20"/>
        <v/>
      </c>
      <c r="G14" s="1" t="str">
        <f t="shared" ref="G14:H14" si="59">IMAGE("https://bitbusters.club/images/8/8f/Floor.png")</f>
        <v/>
      </c>
      <c r="H14" s="1" t="str">
        <f t="shared" si="59"/>
        <v/>
      </c>
      <c r="I14" s="16" t="str">
        <f t="shared" ref="I14:I15" si="68">IMAGE("https://bitbusters.club/images/1/11/Toggle_Door_Closed.png")</f>
        <v/>
      </c>
      <c r="J14" s="16" t="str">
        <f>IMAGE("https://bitbusters.club/images/2/2e/Blue_Key.png")</f>
        <v/>
      </c>
      <c r="K14" s="18" t="str">
        <f>IMAGE("https://bitbusters.club/images/0/0a/Ice_Skates.png")</f>
        <v/>
      </c>
      <c r="L14" s="1" t="str">
        <f t="shared" ref="L14:N14" si="60">IMAGE("https://bitbusters.club/images/8/8f/Floor.png")</f>
        <v/>
      </c>
      <c r="M14" s="1" t="str">
        <f t="shared" si="60"/>
        <v/>
      </c>
      <c r="N14" s="1" t="str">
        <f t="shared" si="60"/>
        <v/>
      </c>
      <c r="O14" s="16" t="str">
        <f t="shared" si="61"/>
        <v/>
      </c>
      <c r="P14" s="16" t="str">
        <f t="shared" ref="P14:Q14" si="62">IMAGE("https://bitbusters.club/images/1/11/Toggle_Door_Closed.png")</f>
        <v/>
      </c>
      <c r="Q14" s="16" t="str">
        <f t="shared" si="62"/>
        <v/>
      </c>
      <c r="R14" s="1" t="str">
        <f t="shared" ref="R14:U14" si="63">IMAGE("https://bitbusters.club/images/8/8f/Floor.png")</f>
        <v/>
      </c>
      <c r="S14" s="1" t="str">
        <f t="shared" si="63"/>
        <v/>
      </c>
      <c r="T14" s="1" t="str">
        <f t="shared" si="63"/>
        <v/>
      </c>
      <c r="U14" s="1" t="str">
        <f t="shared" si="63"/>
        <v/>
      </c>
      <c r="V14" s="16" t="str">
        <f t="shared" ref="V14:V15" si="71">IMAGE("https://bitbusters.club/images/3/30/Fire.png")</f>
        <v/>
      </c>
      <c r="W14" s="18" t="str">
        <f>IMAGE("https://bitbusters.club/images/d/d4/Red_Key.png")</f>
        <v/>
      </c>
      <c r="X14" s="16" t="str">
        <f>IMAGE("https://bitbusters.club/images/3/30/Fire.png")</f>
        <v/>
      </c>
      <c r="Y14" s="1" t="str">
        <f t="shared" ref="Y14:Z14" si="64">IMAGE("https://bitbusters.club/images/8/8f/Floor.png")</f>
        <v/>
      </c>
      <c r="Z14" s="1" t="str">
        <f t="shared" si="64"/>
        <v/>
      </c>
      <c r="AA14" s="16" t="str">
        <f t="shared" si="27"/>
        <v/>
      </c>
      <c r="AB14" s="16" t="str">
        <f t="shared" si="28"/>
        <v/>
      </c>
      <c r="AC14" s="16" t="str">
        <f t="shared" si="16"/>
        <v/>
      </c>
      <c r="AD14" s="1" t="str">
        <f t="shared" ref="AD14:AF14" si="65">IMAGE("https://bitbusters.club/images/8/8f/Floor.png")</f>
        <v/>
      </c>
      <c r="AE14" s="1" t="str">
        <f t="shared" si="65"/>
        <v/>
      </c>
      <c r="AF14" s="1" t="str">
        <f t="shared" si="65"/>
        <v/>
      </c>
      <c r="AG14" s="6" t="s">
        <v>24</v>
      </c>
      <c r="AH14" s="8">
        <v>3.0</v>
      </c>
      <c r="AI14" s="16" t="str">
        <f>IMAGE("https://bitbusters.club/images/9/9d/Water.png")</f>
        <v/>
      </c>
      <c r="AJ14" s="1"/>
      <c r="AK14" s="1"/>
    </row>
    <row r="15">
      <c r="A15" s="1" t="str">
        <f t="shared" ref="A15:C15" si="66">IMAGE("https://bitbusters.club/images/8/8f/Floor.png")</f>
        <v/>
      </c>
      <c r="B15" s="1" t="str">
        <f t="shared" si="66"/>
        <v/>
      </c>
      <c r="C15" s="1" t="str">
        <f t="shared" si="66"/>
        <v/>
      </c>
      <c r="D15" s="16" t="str">
        <f t="shared" si="13"/>
        <v/>
      </c>
      <c r="E15" s="16" t="str">
        <f t="shared" si="19"/>
        <v/>
      </c>
      <c r="F15" s="16" t="str">
        <f t="shared" si="20"/>
        <v/>
      </c>
      <c r="G15" s="1" t="str">
        <f t="shared" ref="G15:H15" si="67">IMAGE("https://bitbusters.club/images/8/8f/Floor.png")</f>
        <v/>
      </c>
      <c r="H15" s="1" t="str">
        <f t="shared" si="67"/>
        <v/>
      </c>
      <c r="I15" s="16" t="str">
        <f t="shared" si="68"/>
        <v/>
      </c>
      <c r="J15" s="16" t="str">
        <f t="shared" ref="J15:K15" si="69">IMAGE("https://bitbusters.club/images/1/11/Toggle_Door_Closed.png")</f>
        <v/>
      </c>
      <c r="K15" s="16" t="str">
        <f t="shared" si="69"/>
        <v/>
      </c>
      <c r="L15" s="1" t="str">
        <f t="shared" ref="L15:U15" si="70">IMAGE("https://bitbusters.club/images/8/8f/Floor.png")</f>
        <v/>
      </c>
      <c r="M15" s="1" t="str">
        <f t="shared" si="70"/>
        <v/>
      </c>
      <c r="N15" s="1" t="str">
        <f t="shared" si="70"/>
        <v/>
      </c>
      <c r="O15" s="1" t="str">
        <f t="shared" si="70"/>
        <v/>
      </c>
      <c r="P15" s="1" t="str">
        <f t="shared" si="70"/>
        <v/>
      </c>
      <c r="Q15" s="1" t="str">
        <f t="shared" si="70"/>
        <v/>
      </c>
      <c r="R15" s="1" t="str">
        <f t="shared" si="70"/>
        <v/>
      </c>
      <c r="S15" s="1" t="str">
        <f t="shared" si="70"/>
        <v/>
      </c>
      <c r="T15" s="1" t="str">
        <f t="shared" si="70"/>
        <v/>
      </c>
      <c r="U15" s="1" t="str">
        <f t="shared" si="70"/>
        <v/>
      </c>
      <c r="V15" s="16" t="str">
        <f t="shared" si="71"/>
        <v/>
      </c>
      <c r="W15" s="16" t="str">
        <f t="shared" ref="W15:X15" si="72">IMAGE("https://bitbusters.club/images/3/30/Fire.png")</f>
        <v/>
      </c>
      <c r="X15" s="16" t="str">
        <f t="shared" si="72"/>
        <v/>
      </c>
      <c r="Y15" s="1" t="str">
        <f t="shared" ref="Y15:Z15" si="73">IMAGE("https://bitbusters.club/images/8/8f/Floor.png")</f>
        <v/>
      </c>
      <c r="Z15" s="1" t="str">
        <f t="shared" si="73"/>
        <v/>
      </c>
      <c r="AA15" s="16" t="str">
        <f t="shared" si="27"/>
        <v/>
      </c>
      <c r="AB15" s="16" t="str">
        <f t="shared" si="28"/>
        <v/>
      </c>
      <c r="AC15" s="16" t="str">
        <f t="shared" si="16"/>
        <v/>
      </c>
      <c r="AD15" s="1" t="str">
        <f t="shared" ref="AD15:AF15" si="74">IMAGE("https://bitbusters.club/images/8/8f/Floor.png")</f>
        <v/>
      </c>
      <c r="AE15" s="1" t="str">
        <f t="shared" si="74"/>
        <v/>
      </c>
      <c r="AF15" s="1" t="str">
        <f t="shared" si="74"/>
        <v/>
      </c>
      <c r="AG15" s="6" t="s">
        <v>25</v>
      </c>
      <c r="AH15" s="8">
        <v>11.0</v>
      </c>
      <c r="AI15" s="16" t="str">
        <f>IMAGE("https://bitbusters.club/images/2/2f/Dirt.png")</f>
        <v/>
      </c>
      <c r="AJ15" s="1"/>
      <c r="AK15" s="1"/>
    </row>
    <row r="16">
      <c r="A16" s="1" t="str">
        <f t="shared" ref="A16:C16" si="75">IMAGE("https://bitbusters.club/images/8/8f/Floor.png")</f>
        <v/>
      </c>
      <c r="B16" s="1" t="str">
        <f t="shared" si="75"/>
        <v/>
      </c>
      <c r="C16" s="1" t="str">
        <f t="shared" si="75"/>
        <v/>
      </c>
      <c r="D16" s="16" t="str">
        <f t="shared" si="13"/>
        <v/>
      </c>
      <c r="E16" s="16" t="str">
        <f t="shared" si="19"/>
        <v/>
      </c>
      <c r="F16" s="16" t="str">
        <f t="shared" si="20"/>
        <v/>
      </c>
      <c r="G16" s="1" t="str">
        <f t="shared" ref="G16:Z16" si="76">IMAGE("https://bitbusters.club/images/8/8f/Floor.png")</f>
        <v/>
      </c>
      <c r="H16" s="1" t="str">
        <f t="shared" si="76"/>
        <v/>
      </c>
      <c r="I16" s="1" t="str">
        <f t="shared" si="76"/>
        <v/>
      </c>
      <c r="J16" s="1" t="str">
        <f t="shared" si="76"/>
        <v/>
      </c>
      <c r="K16" s="1" t="str">
        <f t="shared" si="76"/>
        <v/>
      </c>
      <c r="L16" s="1" t="str">
        <f t="shared" si="76"/>
        <v/>
      </c>
      <c r="M16" s="1" t="str">
        <f t="shared" si="76"/>
        <v/>
      </c>
      <c r="N16" s="1" t="str">
        <f t="shared" si="76"/>
        <v/>
      </c>
      <c r="O16" s="1" t="str">
        <f t="shared" si="76"/>
        <v/>
      </c>
      <c r="P16" s="1" t="str">
        <f t="shared" si="76"/>
        <v/>
      </c>
      <c r="Q16" s="1" t="str">
        <f t="shared" si="76"/>
        <v/>
      </c>
      <c r="R16" s="1" t="str">
        <f t="shared" si="76"/>
        <v/>
      </c>
      <c r="S16" s="1" t="str">
        <f t="shared" si="76"/>
        <v/>
      </c>
      <c r="T16" s="1" t="str">
        <f t="shared" si="76"/>
        <v/>
      </c>
      <c r="U16" s="1" t="str">
        <f t="shared" si="76"/>
        <v/>
      </c>
      <c r="V16" s="1" t="str">
        <f t="shared" si="76"/>
        <v/>
      </c>
      <c r="W16" s="1" t="str">
        <f t="shared" si="76"/>
        <v/>
      </c>
      <c r="X16" s="1" t="str">
        <f t="shared" si="76"/>
        <v/>
      </c>
      <c r="Y16" s="1" t="str">
        <f t="shared" si="76"/>
        <v/>
      </c>
      <c r="Z16" s="1" t="str">
        <f t="shared" si="76"/>
        <v/>
      </c>
      <c r="AA16" s="16" t="str">
        <f t="shared" si="27"/>
        <v/>
      </c>
      <c r="AB16" s="16" t="str">
        <f t="shared" si="28"/>
        <v/>
      </c>
      <c r="AC16" s="16" t="str">
        <f t="shared" si="16"/>
        <v/>
      </c>
      <c r="AD16" s="1" t="str">
        <f t="shared" ref="AD16:AF16" si="77">IMAGE("https://bitbusters.club/images/8/8f/Floor.png")</f>
        <v/>
      </c>
      <c r="AE16" s="1" t="str">
        <f t="shared" si="77"/>
        <v/>
      </c>
      <c r="AF16" s="1" t="str">
        <f t="shared" si="77"/>
        <v/>
      </c>
      <c r="AG16" s="6" t="s">
        <v>26</v>
      </c>
      <c r="AH16" s="8">
        <v>22.0</v>
      </c>
      <c r="AI16" s="16" t="str">
        <f>IMAGE("https://bitbusters.club/images/b/b4/Blue_Lock.png")</f>
        <v/>
      </c>
      <c r="AJ16" s="1"/>
      <c r="AK16" s="1"/>
    </row>
    <row r="17">
      <c r="A17" s="1" t="str">
        <f t="shared" ref="A17:C17" si="78">IMAGE("https://bitbusters.club/images/8/8f/Floor.png")</f>
        <v/>
      </c>
      <c r="B17" s="1" t="str">
        <f t="shared" si="78"/>
        <v/>
      </c>
      <c r="C17" s="1" t="str">
        <f t="shared" si="78"/>
        <v/>
      </c>
      <c r="D17" s="16" t="str">
        <f t="shared" si="13"/>
        <v/>
      </c>
      <c r="E17" s="16" t="str">
        <f t="shared" si="19"/>
        <v/>
      </c>
      <c r="F17" s="16" t="str">
        <f t="shared" si="20"/>
        <v/>
      </c>
      <c r="G17" s="16" t="str">
        <f t="shared" ref="G17:M17" si="79">IMAGE("https://bitbusters.club/images/9/96/Wall.png")</f>
        <v/>
      </c>
      <c r="H17" s="16" t="str">
        <f t="shared" si="79"/>
        <v/>
      </c>
      <c r="I17" s="16" t="str">
        <f t="shared" si="79"/>
        <v/>
      </c>
      <c r="J17" s="16" t="str">
        <f t="shared" si="79"/>
        <v/>
      </c>
      <c r="K17" s="16" t="str">
        <f t="shared" si="79"/>
        <v/>
      </c>
      <c r="L17" s="16" t="str">
        <f t="shared" si="79"/>
        <v/>
      </c>
      <c r="M17" s="16" t="str">
        <f t="shared" si="79"/>
        <v/>
      </c>
      <c r="N17" s="1" t="str">
        <f t="shared" ref="N17:N24" si="84">IMAGE("https://bitbusters.club/images/8/8f/Floor.png")</f>
        <v/>
      </c>
      <c r="O17" s="16" t="str">
        <f>IMAGE("https://bitbusters.club/images/2/2f/Dirt.png")</f>
        <v/>
      </c>
      <c r="P17" s="16" t="str">
        <f>IMAGE("https://bitbusters.club/images/5/5d/Green_Button.png")</f>
        <v/>
      </c>
      <c r="Q17" s="16" t="str">
        <f>IMAGE("https://bitbusters.club/images/2/2f/Dirt.png")</f>
        <v/>
      </c>
      <c r="R17" s="1" t="str">
        <f t="shared" ref="R17:Z17" si="80">IMAGE("https://bitbusters.club/images/8/8f/Floor.png")</f>
        <v/>
      </c>
      <c r="S17" s="1" t="str">
        <f t="shared" si="80"/>
        <v/>
      </c>
      <c r="T17" s="1" t="str">
        <f t="shared" si="80"/>
        <v/>
      </c>
      <c r="U17" s="1" t="str">
        <f t="shared" si="80"/>
        <v/>
      </c>
      <c r="V17" s="1" t="str">
        <f t="shared" si="80"/>
        <v/>
      </c>
      <c r="W17" s="1" t="str">
        <f t="shared" si="80"/>
        <v/>
      </c>
      <c r="X17" s="1" t="str">
        <f t="shared" si="80"/>
        <v/>
      </c>
      <c r="Y17" s="1" t="str">
        <f t="shared" si="80"/>
        <v/>
      </c>
      <c r="Z17" s="1" t="str">
        <f t="shared" si="80"/>
        <v/>
      </c>
      <c r="AA17" s="16" t="str">
        <f t="shared" si="27"/>
        <v/>
      </c>
      <c r="AB17" s="16" t="str">
        <f t="shared" si="28"/>
        <v/>
      </c>
      <c r="AC17" s="16" t="str">
        <f t="shared" si="16"/>
        <v/>
      </c>
      <c r="AD17" s="1" t="str">
        <f t="shared" ref="AD17:AF17" si="81">IMAGE("https://bitbusters.club/images/8/8f/Floor.png")</f>
        <v/>
      </c>
      <c r="AE17" s="1" t="str">
        <f t="shared" si="81"/>
        <v/>
      </c>
      <c r="AF17" s="1" t="str">
        <f t="shared" si="81"/>
        <v/>
      </c>
      <c r="AG17" s="6" t="s">
        <v>27</v>
      </c>
      <c r="AH17" s="8">
        <v>100.0</v>
      </c>
      <c r="AI17" s="16" t="str">
        <f>IMAGE("https://bitbusters.club/images/2/2e/Blue_Key.png")</f>
        <v/>
      </c>
      <c r="AJ17" s="1"/>
      <c r="AK17" s="1"/>
    </row>
    <row r="18">
      <c r="A18" s="1" t="str">
        <f t="shared" ref="A18:C18" si="82">IMAGE("https://bitbusters.club/images/8/8f/Floor.png")</f>
        <v/>
      </c>
      <c r="B18" s="1" t="str">
        <f t="shared" si="82"/>
        <v/>
      </c>
      <c r="C18" s="1" t="str">
        <f t="shared" si="82"/>
        <v/>
      </c>
      <c r="D18" s="16" t="str">
        <f t="shared" si="13"/>
        <v/>
      </c>
      <c r="E18" s="16" t="str">
        <f t="shared" si="19"/>
        <v/>
      </c>
      <c r="F18" s="16" t="str">
        <f t="shared" si="20"/>
        <v/>
      </c>
      <c r="G18" s="1" t="str">
        <f t="shared" ref="G18:L18" si="83">IMAGE("https://bitbusters.club/images/8/8f/Floor.png")</f>
        <v/>
      </c>
      <c r="H18" s="1" t="str">
        <f t="shared" si="83"/>
        <v/>
      </c>
      <c r="I18" s="1" t="str">
        <f t="shared" si="83"/>
        <v/>
      </c>
      <c r="J18" s="1" t="str">
        <f t="shared" si="83"/>
        <v/>
      </c>
      <c r="K18" s="1" t="str">
        <f t="shared" si="83"/>
        <v/>
      </c>
      <c r="L18" s="1" t="str">
        <f t="shared" si="83"/>
        <v/>
      </c>
      <c r="M18" s="16" t="str">
        <f t="shared" ref="M18:M25" si="92">IMAGE("https://bitbusters.club/images/9/96/Wall.png")</f>
        <v/>
      </c>
      <c r="N18" s="1" t="str">
        <f t="shared" si="84"/>
        <v/>
      </c>
      <c r="O18" s="16" t="str">
        <f t="shared" ref="O18:Q18" si="85">IMAGE("https://bitbusters.club/images/9/9d/Water.png")</f>
        <v/>
      </c>
      <c r="P18" s="16" t="str">
        <f t="shared" si="85"/>
        <v/>
      </c>
      <c r="Q18" s="16" t="str">
        <f t="shared" si="85"/>
        <v/>
      </c>
      <c r="R18" s="1" t="str">
        <f t="shared" ref="R18:T18" si="86">IMAGE("https://bitbusters.club/images/8/8f/Floor.png")</f>
        <v/>
      </c>
      <c r="S18" s="1" t="str">
        <f t="shared" si="86"/>
        <v/>
      </c>
      <c r="T18" s="1" t="str">
        <f t="shared" si="86"/>
        <v/>
      </c>
      <c r="U18" s="18" t="str">
        <f t="shared" ref="U18:W18" si="87">IMAGE("https://bitbusters.club/images/7/77/Ice.png")</f>
        <v/>
      </c>
      <c r="V18" s="18" t="str">
        <f t="shared" si="87"/>
        <v/>
      </c>
      <c r="W18" s="18" t="str">
        <f t="shared" si="87"/>
        <v/>
      </c>
      <c r="X18" s="1" t="str">
        <f t="shared" ref="X18:Z18" si="88">IMAGE("https://bitbusters.club/images/8/8f/Floor.png")</f>
        <v/>
      </c>
      <c r="Y18" s="1" t="str">
        <f t="shared" si="88"/>
        <v/>
      </c>
      <c r="Z18" s="1" t="str">
        <f t="shared" si="88"/>
        <v/>
      </c>
      <c r="AA18" s="16" t="str">
        <f t="shared" si="27"/>
        <v/>
      </c>
      <c r="AB18" s="16" t="str">
        <f t="shared" si="28"/>
        <v/>
      </c>
      <c r="AC18" s="16" t="str">
        <f t="shared" si="16"/>
        <v/>
      </c>
      <c r="AD18" s="1" t="str">
        <f t="shared" ref="AD18:AF18" si="89">IMAGE("https://bitbusters.club/images/8/8f/Floor.png")</f>
        <v/>
      </c>
      <c r="AE18" s="1" t="str">
        <f t="shared" si="89"/>
        <v/>
      </c>
      <c r="AF18" s="1" t="str">
        <f t="shared" si="89"/>
        <v/>
      </c>
      <c r="AG18" s="6" t="s">
        <v>36</v>
      </c>
      <c r="AH18" s="17">
        <v>101.0</v>
      </c>
      <c r="AI18" s="18" t="str">
        <f>IMAGE("https://bitbusters.club/images/d/d4/Red_Key.png")</f>
        <v/>
      </c>
      <c r="AJ18" s="1"/>
      <c r="AK18" s="1"/>
    </row>
    <row r="19">
      <c r="A19" s="1" t="str">
        <f t="shared" ref="A19:C19" si="90">IMAGE("https://bitbusters.club/images/8/8f/Floor.png")</f>
        <v/>
      </c>
      <c r="B19" s="1" t="str">
        <f t="shared" si="90"/>
        <v/>
      </c>
      <c r="C19" s="1" t="str">
        <f t="shared" si="90"/>
        <v/>
      </c>
      <c r="D19" s="16" t="str">
        <f t="shared" si="13"/>
        <v/>
      </c>
      <c r="E19" s="16" t="str">
        <f t="shared" si="19"/>
        <v/>
      </c>
      <c r="F19" s="16" t="str">
        <f t="shared" si="20"/>
        <v/>
      </c>
      <c r="G19" s="1" t="str">
        <f t="shared" ref="G19:L19" si="91">IMAGE("https://bitbusters.club/images/8/8f/Floor.png")</f>
        <v/>
      </c>
      <c r="H19" s="1" t="str">
        <f t="shared" si="91"/>
        <v/>
      </c>
      <c r="I19" s="1" t="str">
        <f t="shared" si="91"/>
        <v/>
      </c>
      <c r="J19" s="1" t="str">
        <f t="shared" si="91"/>
        <v/>
      </c>
      <c r="K19" s="1" t="str">
        <f t="shared" si="91"/>
        <v/>
      </c>
      <c r="L19" s="1" t="str">
        <f t="shared" si="91"/>
        <v/>
      </c>
      <c r="M19" s="16" t="str">
        <f t="shared" si="92"/>
        <v/>
      </c>
      <c r="N19" s="1" t="str">
        <f t="shared" si="84"/>
        <v/>
      </c>
      <c r="O19" s="16" t="str">
        <f t="shared" ref="O19:O20" si="98">IMAGE("https://bitbusters.club/images/9/9d/Water.png")</f>
        <v/>
      </c>
      <c r="P19" s="16" t="str">
        <f>IMAGE("https://bitbusters.club/images/7/73/Fire_Boots.png")</f>
        <v/>
      </c>
      <c r="Q19" s="16" t="str">
        <f>IMAGE("https://bitbusters.club/images/9/9d/Water.png")</f>
        <v/>
      </c>
      <c r="R19" s="1" t="str">
        <f t="shared" ref="R19:T19" si="93">IMAGE("https://bitbusters.club/images/8/8f/Floor.png")</f>
        <v/>
      </c>
      <c r="S19" s="1" t="str">
        <f t="shared" si="93"/>
        <v/>
      </c>
      <c r="T19" s="1" t="str">
        <f t="shared" si="93"/>
        <v/>
      </c>
      <c r="U19" s="18" t="str">
        <f t="shared" ref="U19:U20" si="101">IMAGE("https://bitbusters.club/images/7/77/Ice.png")</f>
        <v/>
      </c>
      <c r="V19" s="23" t="str">
        <f>IMAGE("https://bitbusters.club/images/d/d0/Suction_Boots.png")</f>
        <v/>
      </c>
      <c r="W19" s="18" t="str">
        <f>IMAGE("https://bitbusters.club/images/7/77/Ice.png")</f>
        <v/>
      </c>
      <c r="X19" s="1" t="str">
        <f t="shared" ref="X19:Z19" si="94">IMAGE("https://bitbusters.club/images/8/8f/Floor.png")</f>
        <v/>
      </c>
      <c r="Y19" s="1" t="str">
        <f t="shared" si="94"/>
        <v/>
      </c>
      <c r="Z19" s="1" t="str">
        <f t="shared" si="94"/>
        <v/>
      </c>
      <c r="AA19" s="16" t="str">
        <f t="shared" si="27"/>
        <v/>
      </c>
      <c r="AB19" s="16" t="str">
        <f t="shared" si="28"/>
        <v/>
      </c>
      <c r="AC19" s="16" t="str">
        <f t="shared" si="16"/>
        <v/>
      </c>
      <c r="AD19" s="1" t="str">
        <f t="shared" ref="AD19:AF19" si="95">IMAGE("https://bitbusters.club/images/8/8f/Floor.png")</f>
        <v/>
      </c>
      <c r="AE19" s="1" t="str">
        <f t="shared" si="95"/>
        <v/>
      </c>
      <c r="AF19" s="1" t="str">
        <f t="shared" si="95"/>
        <v/>
      </c>
      <c r="AG19" s="6" t="s">
        <v>37</v>
      </c>
      <c r="AH19" s="17">
        <v>23.0</v>
      </c>
      <c r="AI19" s="18" t="str">
        <f>IMAGE("https://bitbusters.club/images/5/5f/Red_Lock.png")</f>
        <v/>
      </c>
      <c r="AJ19" s="1"/>
      <c r="AK19" s="1"/>
    </row>
    <row r="20">
      <c r="A20" s="1" t="str">
        <f t="shared" ref="A20:C20" si="96">IMAGE("https://bitbusters.club/images/8/8f/Floor.png")</f>
        <v/>
      </c>
      <c r="B20" s="1" t="str">
        <f t="shared" si="96"/>
        <v/>
      </c>
      <c r="C20" s="1" t="str">
        <f t="shared" si="96"/>
        <v/>
      </c>
      <c r="D20" s="16" t="str">
        <f t="shared" si="13"/>
        <v/>
      </c>
      <c r="E20" s="16" t="str">
        <f t="shared" si="19"/>
        <v/>
      </c>
      <c r="F20" s="16" t="str">
        <f t="shared" si="20"/>
        <v/>
      </c>
      <c r="G20" s="1" t="str">
        <f t="shared" ref="G20:H20" si="97">IMAGE("https://bitbusters.club/images/8/8f/Floor.png")</f>
        <v/>
      </c>
      <c r="H20" s="1" t="str">
        <f t="shared" si="97"/>
        <v/>
      </c>
      <c r="I20" s="16" t="str">
        <f t="shared" ref="I20:I22" si="107">IMAGE("https://bitbusters.club/images/f/fe/Bug_N.png")</f>
        <v/>
      </c>
      <c r="J20" s="1" t="str">
        <f>IMAGE("https://bitbusters.club/images/8/8f/Floor.png")</f>
        <v/>
      </c>
      <c r="K20" s="16" t="str">
        <f t="shared" ref="K20:K21" si="108">IMAGE("https://bitbusters.club/images/f/fe/Bug_N.png")</f>
        <v/>
      </c>
      <c r="L20" s="1" t="str">
        <f t="shared" ref="L20:L22" si="109">IMAGE("https://bitbusters.club/images/8/8f/Floor.png")</f>
        <v/>
      </c>
      <c r="M20" s="16" t="str">
        <f t="shared" si="92"/>
        <v/>
      </c>
      <c r="N20" s="1" t="str">
        <f t="shared" si="84"/>
        <v/>
      </c>
      <c r="O20" s="16" t="str">
        <f t="shared" si="98"/>
        <v/>
      </c>
      <c r="P20" s="16" t="str">
        <f t="shared" ref="P20:Q20" si="99">IMAGE("https://bitbusters.club/images/9/9d/Water.png")</f>
        <v/>
      </c>
      <c r="Q20" s="16" t="str">
        <f t="shared" si="99"/>
        <v/>
      </c>
      <c r="R20" s="1" t="str">
        <f t="shared" ref="R20:T20" si="100">IMAGE("https://bitbusters.club/images/8/8f/Floor.png")</f>
        <v/>
      </c>
      <c r="S20" s="1" t="str">
        <f t="shared" si="100"/>
        <v/>
      </c>
      <c r="T20" s="1" t="str">
        <f t="shared" si="100"/>
        <v/>
      </c>
      <c r="U20" s="18" t="str">
        <f t="shared" si="101"/>
        <v/>
      </c>
      <c r="V20" s="18" t="str">
        <f t="shared" ref="V20:W20" si="102">IMAGE("https://bitbusters.club/images/7/77/Ice.png")</f>
        <v/>
      </c>
      <c r="W20" s="18" t="str">
        <f t="shared" si="102"/>
        <v/>
      </c>
      <c r="X20" s="1" t="str">
        <f t="shared" ref="X20:Z20" si="103">IMAGE("https://bitbusters.club/images/8/8f/Floor.png")</f>
        <v/>
      </c>
      <c r="Y20" s="1" t="str">
        <f t="shared" si="103"/>
        <v/>
      </c>
      <c r="Z20" s="1" t="str">
        <f t="shared" si="103"/>
        <v/>
      </c>
      <c r="AA20" s="16" t="str">
        <f t="shared" si="27"/>
        <v/>
      </c>
      <c r="AB20" s="16" t="str">
        <f t="shared" si="28"/>
        <v/>
      </c>
      <c r="AC20" s="16" t="str">
        <f t="shared" si="16"/>
        <v/>
      </c>
      <c r="AD20" s="1" t="str">
        <f t="shared" ref="AD20:AF20" si="104">IMAGE("https://bitbusters.club/images/8/8f/Floor.png")</f>
        <v/>
      </c>
      <c r="AE20" s="1" t="str">
        <f t="shared" si="104"/>
        <v/>
      </c>
      <c r="AF20" s="1" t="str">
        <f t="shared" si="104"/>
        <v/>
      </c>
      <c r="AG20" s="6" t="s">
        <v>28</v>
      </c>
      <c r="AH20" s="8">
        <v>4.0</v>
      </c>
      <c r="AI20" s="16" t="str">
        <f>IMAGE("https://bitbusters.club/images/3/30/Fire.png")</f>
        <v/>
      </c>
      <c r="AJ20" s="1"/>
      <c r="AK20" s="1"/>
    </row>
    <row r="21">
      <c r="A21" s="1" t="str">
        <f t="shared" ref="A21:C21" si="105">IMAGE("https://bitbusters.club/images/8/8f/Floor.png")</f>
        <v/>
      </c>
      <c r="B21" s="1" t="str">
        <f t="shared" si="105"/>
        <v/>
      </c>
      <c r="C21" s="1" t="str">
        <f t="shared" si="105"/>
        <v/>
      </c>
      <c r="D21" s="16" t="str">
        <f t="shared" si="13"/>
        <v/>
      </c>
      <c r="E21" s="16" t="str">
        <f t="shared" si="19"/>
        <v/>
      </c>
      <c r="F21" s="16" t="str">
        <f t="shared" si="20"/>
        <v/>
      </c>
      <c r="G21" s="1" t="str">
        <f t="shared" ref="G21:H21" si="106">IMAGE("https://bitbusters.club/images/8/8f/Floor.png")</f>
        <v/>
      </c>
      <c r="H21" s="1" t="str">
        <f t="shared" si="106"/>
        <v/>
      </c>
      <c r="I21" s="16" t="str">
        <f t="shared" si="107"/>
        <v/>
      </c>
      <c r="J21" s="16" t="str">
        <f>IMAGE("https://bitbusters.club/images/6/6f/Chip.png")</f>
        <v/>
      </c>
      <c r="K21" s="16" t="str">
        <f t="shared" si="108"/>
        <v/>
      </c>
      <c r="L21" s="1" t="str">
        <f t="shared" si="109"/>
        <v/>
      </c>
      <c r="M21" s="16" t="str">
        <f t="shared" si="92"/>
        <v/>
      </c>
      <c r="N21" s="1" t="str">
        <f t="shared" si="84"/>
        <v/>
      </c>
      <c r="O21" s="16" t="str">
        <f t="shared" ref="O21:Q21" si="110">IMAGE("https://bitbusters.club/images/9/96/Wall.png")</f>
        <v/>
      </c>
      <c r="P21" s="16" t="str">
        <f t="shared" si="110"/>
        <v/>
      </c>
      <c r="Q21" s="16" t="str">
        <f t="shared" si="110"/>
        <v/>
      </c>
      <c r="R21" s="1" t="str">
        <f t="shared" ref="R21:Z21" si="111">IMAGE("https://bitbusters.club/images/8/8f/Floor.png")</f>
        <v/>
      </c>
      <c r="S21" s="1" t="str">
        <f t="shared" si="111"/>
        <v/>
      </c>
      <c r="T21" s="1" t="str">
        <f t="shared" si="111"/>
        <v/>
      </c>
      <c r="U21" s="1" t="str">
        <f t="shared" si="111"/>
        <v/>
      </c>
      <c r="V21" s="1" t="str">
        <f t="shared" si="111"/>
        <v/>
      </c>
      <c r="W21" s="1" t="str">
        <f t="shared" si="111"/>
        <v/>
      </c>
      <c r="X21" s="1" t="str">
        <f t="shared" si="111"/>
        <v/>
      </c>
      <c r="Y21" s="1" t="str">
        <f t="shared" si="111"/>
        <v/>
      </c>
      <c r="Z21" s="1" t="str">
        <f t="shared" si="111"/>
        <v/>
      </c>
      <c r="AA21" s="16" t="str">
        <f t="shared" si="27"/>
        <v/>
      </c>
      <c r="AB21" s="16" t="str">
        <f t="shared" si="28"/>
        <v/>
      </c>
      <c r="AC21" s="16" t="str">
        <f t="shared" si="16"/>
        <v/>
      </c>
      <c r="AD21" s="1" t="str">
        <f t="shared" ref="AD21:AF21" si="112">IMAGE("https://bitbusters.club/images/8/8f/Floor.png")</f>
        <v/>
      </c>
      <c r="AE21" s="1" t="str">
        <f t="shared" si="112"/>
        <v/>
      </c>
      <c r="AF21" s="1" t="str">
        <f t="shared" si="112"/>
        <v/>
      </c>
      <c r="AG21" s="6" t="s">
        <v>29</v>
      </c>
      <c r="AH21" s="8">
        <v>105.0</v>
      </c>
      <c r="AI21" s="16" t="str">
        <f>IMAGE("https://bitbusters.club/images/7/73/Fire_Boots.png")</f>
        <v/>
      </c>
      <c r="AJ21" s="1"/>
      <c r="AK21" s="1"/>
    </row>
    <row r="22">
      <c r="A22" s="1" t="str">
        <f t="shared" ref="A22:C22" si="113">IMAGE("https://bitbusters.club/images/8/8f/Floor.png")</f>
        <v/>
      </c>
      <c r="B22" s="1" t="str">
        <f t="shared" si="113"/>
        <v/>
      </c>
      <c r="C22" s="1" t="str">
        <f t="shared" si="113"/>
        <v/>
      </c>
      <c r="D22" s="16" t="str">
        <f t="shared" si="13"/>
        <v/>
      </c>
      <c r="E22" s="16" t="str">
        <f t="shared" si="19"/>
        <v/>
      </c>
      <c r="F22" s="16" t="str">
        <f t="shared" si="20"/>
        <v/>
      </c>
      <c r="G22" s="1" t="str">
        <f t="shared" ref="G22:H22" si="114">IMAGE("https://bitbusters.club/images/8/8f/Floor.png")</f>
        <v/>
      </c>
      <c r="H22" s="1" t="str">
        <f t="shared" si="114"/>
        <v/>
      </c>
      <c r="I22" s="16" t="str">
        <f t="shared" si="107"/>
        <v/>
      </c>
      <c r="J22" s="16" t="str">
        <f t="shared" ref="J22:K22" si="115">IMAGE("https://bitbusters.club/images/f/fe/Bug_N.png")</f>
        <v/>
      </c>
      <c r="K22" s="16" t="str">
        <f t="shared" si="115"/>
        <v/>
      </c>
      <c r="L22" s="1" t="str">
        <f t="shared" si="109"/>
        <v/>
      </c>
      <c r="M22" s="16" t="str">
        <f t="shared" si="92"/>
        <v/>
      </c>
      <c r="N22" s="1" t="str">
        <f t="shared" si="84"/>
        <v/>
      </c>
      <c r="O22" s="16" t="str">
        <f t="shared" ref="O22:O23" si="121">IMAGE("https://bitbusters.club/images/9/96/Wall.png")</f>
        <v/>
      </c>
      <c r="P22" s="18" t="str">
        <f>IMAGE("https://bitbusters.club/images/a/a7/Chip_S.png")</f>
        <v/>
      </c>
      <c r="Q22" s="16" t="str">
        <f t="shared" ref="Q22:Q23" si="122">IMAGE("https://bitbusters.club/images/9/96/Wall.png")</f>
        <v/>
      </c>
      <c r="R22" s="1" t="str">
        <f t="shared" ref="R22:S22" si="116">IMAGE("https://bitbusters.club/images/8/8f/Floor.png")</f>
        <v/>
      </c>
      <c r="S22" s="1" t="str">
        <f t="shared" si="116"/>
        <v/>
      </c>
      <c r="T22" s="16" t="str">
        <f t="shared" ref="T22:T24" si="124">IMAGE("https://bitbusters.club/images/2/2f/Dirt.png")</f>
        <v/>
      </c>
      <c r="U22" s="1" t="str">
        <f>IMAGE("https://bitbusters.club/images/8/8f/Floor.png")</f>
        <v/>
      </c>
      <c r="V22" s="16" t="str">
        <f t="shared" ref="V22:V23" si="125">IMAGE("https://bitbusters.club/images/2/2f/Dirt.png")</f>
        <v/>
      </c>
      <c r="W22" s="1" t="str">
        <f t="shared" ref="W22:W24" si="126">IMAGE("https://bitbusters.club/images/8/8f/Floor.png")</f>
        <v/>
      </c>
      <c r="X22" s="18" t="str">
        <f t="shared" ref="X22:Z22" si="117">IMAGE("https://bitbusters.club/images/d/d0/Force_Floor_E.png")</f>
        <v/>
      </c>
      <c r="Y22" s="18" t="str">
        <f t="shared" si="117"/>
        <v/>
      </c>
      <c r="Z22" s="18" t="str">
        <f t="shared" si="117"/>
        <v/>
      </c>
      <c r="AA22" s="16" t="str">
        <f t="shared" si="27"/>
        <v/>
      </c>
      <c r="AB22" s="16" t="str">
        <f t="shared" si="28"/>
        <v/>
      </c>
      <c r="AC22" s="16" t="str">
        <f t="shared" si="16"/>
        <v/>
      </c>
      <c r="AD22" s="1" t="str">
        <f t="shared" ref="AD22:AF22" si="118">IMAGE("https://bitbusters.club/images/8/8f/Floor.png")</f>
        <v/>
      </c>
      <c r="AE22" s="1" t="str">
        <f t="shared" si="118"/>
        <v/>
      </c>
      <c r="AF22" s="1" t="str">
        <f t="shared" si="118"/>
        <v/>
      </c>
      <c r="AG22" s="6" t="s">
        <v>30</v>
      </c>
      <c r="AH22" s="8">
        <v>64.0</v>
      </c>
      <c r="AI22" s="16" t="str">
        <f>IMAGE("https://bitbusters.club/images/f/fe/Bug_N.png")</f>
        <v/>
      </c>
      <c r="AJ22" s="1"/>
      <c r="AK22" s="1"/>
    </row>
    <row r="23">
      <c r="A23" s="1" t="str">
        <f t="shared" ref="A23:C23" si="119">IMAGE("https://bitbusters.club/images/8/8f/Floor.png")</f>
        <v/>
      </c>
      <c r="B23" s="1" t="str">
        <f t="shared" si="119"/>
        <v/>
      </c>
      <c r="C23" s="1" t="str">
        <f t="shared" si="119"/>
        <v/>
      </c>
      <c r="D23" s="16" t="str">
        <f t="shared" si="13"/>
        <v/>
      </c>
      <c r="E23" s="16" t="str">
        <f t="shared" si="19"/>
        <v/>
      </c>
      <c r="F23" s="16" t="str">
        <f t="shared" si="20"/>
        <v/>
      </c>
      <c r="G23" s="1" t="str">
        <f t="shared" ref="G23:L23" si="120">IMAGE("https://bitbusters.club/images/8/8f/Floor.png")</f>
        <v/>
      </c>
      <c r="H23" s="1" t="str">
        <f t="shared" si="120"/>
        <v/>
      </c>
      <c r="I23" s="1" t="str">
        <f t="shared" si="120"/>
        <v/>
      </c>
      <c r="J23" s="1" t="str">
        <f t="shared" si="120"/>
        <v/>
      </c>
      <c r="K23" s="1" t="str">
        <f t="shared" si="120"/>
        <v/>
      </c>
      <c r="L23" s="1" t="str">
        <f t="shared" si="120"/>
        <v/>
      </c>
      <c r="M23" s="16" t="str">
        <f t="shared" si="92"/>
        <v/>
      </c>
      <c r="N23" s="1" t="str">
        <f t="shared" si="84"/>
        <v/>
      </c>
      <c r="O23" s="16" t="str">
        <f t="shared" si="121"/>
        <v/>
      </c>
      <c r="P23" s="16" t="str">
        <f>IMAGE("https://bitbusters.club/images/5/5d/Green_Button.png")</f>
        <v/>
      </c>
      <c r="Q23" s="16" t="str">
        <f t="shared" si="122"/>
        <v/>
      </c>
      <c r="R23" s="1" t="str">
        <f t="shared" ref="R23:S23" si="123">IMAGE("https://bitbusters.club/images/8/8f/Floor.png")</f>
        <v/>
      </c>
      <c r="S23" s="1" t="str">
        <f t="shared" si="123"/>
        <v/>
      </c>
      <c r="T23" s="16" t="str">
        <f t="shared" si="124"/>
        <v/>
      </c>
      <c r="U23" s="16" t="str">
        <f>IMAGE("https://bitbusters.club/images/6/6f/Chip.png")</f>
        <v/>
      </c>
      <c r="V23" s="16" t="str">
        <f t="shared" si="125"/>
        <v/>
      </c>
      <c r="W23" s="1" t="str">
        <f t="shared" si="126"/>
        <v/>
      </c>
      <c r="X23" s="18" t="str">
        <f>IMAGE("https://bitbusters.club/images/8/87/Force_Floor_N.png")</f>
        <v/>
      </c>
      <c r="Y23" s="16" t="str">
        <f>IMAGE("https://bitbusters.club/images/8/85/Brown_Button.png")</f>
        <v/>
      </c>
      <c r="Z23" s="18" t="str">
        <f t="shared" ref="Z23:Z24" si="133">IMAGE("https://bitbusters.club/images/d/da/Force_Floor_S.png")</f>
        <v/>
      </c>
      <c r="AA23" s="16" t="str">
        <f t="shared" si="27"/>
        <v/>
      </c>
      <c r="AB23" s="16" t="str">
        <f t="shared" si="28"/>
        <v/>
      </c>
      <c r="AC23" s="16" t="str">
        <f t="shared" si="16"/>
        <v/>
      </c>
      <c r="AD23" s="1" t="str">
        <f t="shared" ref="AD23:AF23" si="127">IMAGE("https://bitbusters.club/images/8/8f/Floor.png")</f>
        <v/>
      </c>
      <c r="AE23" s="1" t="str">
        <f t="shared" si="127"/>
        <v/>
      </c>
      <c r="AF23" s="1" t="str">
        <f t="shared" si="127"/>
        <v/>
      </c>
      <c r="AG23" s="6" t="s">
        <v>31</v>
      </c>
      <c r="AH23" s="8">
        <v>43.0</v>
      </c>
      <c r="AI23" s="16" t="str">
        <f>IMAGE("https://bitbusters.club/images/a/a5/TrapOpenCC2.png")</f>
        <v/>
      </c>
    </row>
    <row r="24">
      <c r="A24" s="1" t="str">
        <f t="shared" ref="A24:C24" si="128">IMAGE("https://bitbusters.club/images/8/8f/Floor.png")</f>
        <v/>
      </c>
      <c r="B24" s="1" t="str">
        <f t="shared" si="128"/>
        <v/>
      </c>
      <c r="C24" s="1" t="str">
        <f t="shared" si="128"/>
        <v/>
      </c>
      <c r="D24" s="16" t="str">
        <f t="shared" si="13"/>
        <v/>
      </c>
      <c r="E24" s="16" t="str">
        <f t="shared" si="19"/>
        <v/>
      </c>
      <c r="F24" s="16" t="str">
        <f t="shared" si="20"/>
        <v/>
      </c>
      <c r="G24" s="1" t="str">
        <f t="shared" ref="G24:L24" si="129">IMAGE("https://bitbusters.club/images/8/8f/Floor.png")</f>
        <v/>
      </c>
      <c r="H24" s="1" t="str">
        <f t="shared" si="129"/>
        <v/>
      </c>
      <c r="I24" s="1" t="str">
        <f t="shared" si="129"/>
        <v/>
      </c>
      <c r="J24" s="1" t="str">
        <f t="shared" si="129"/>
        <v/>
      </c>
      <c r="K24" s="1" t="str">
        <f t="shared" si="129"/>
        <v/>
      </c>
      <c r="L24" s="1" t="str">
        <f t="shared" si="129"/>
        <v/>
      </c>
      <c r="M24" s="16" t="str">
        <f t="shared" si="92"/>
        <v/>
      </c>
      <c r="N24" s="1" t="str">
        <f t="shared" si="84"/>
        <v/>
      </c>
      <c r="O24" s="1" t="str">
        <f t="shared" ref="O24:S24" si="130">IMAGE("https://bitbusters.club/images/8/8f/Floor.png")</f>
        <v/>
      </c>
      <c r="P24" s="1" t="str">
        <f t="shared" si="130"/>
        <v/>
      </c>
      <c r="Q24" s="1" t="str">
        <f t="shared" si="130"/>
        <v/>
      </c>
      <c r="R24" s="1" t="str">
        <f t="shared" si="130"/>
        <v/>
      </c>
      <c r="S24" s="1" t="str">
        <f t="shared" si="130"/>
        <v/>
      </c>
      <c r="T24" s="16" t="str">
        <f t="shared" si="124"/>
        <v/>
      </c>
      <c r="U24" s="16" t="str">
        <f t="shared" ref="U24:V24" si="131">IMAGE("https://bitbusters.club/images/2/2f/Dirt.png")</f>
        <v/>
      </c>
      <c r="V24" s="16" t="str">
        <f t="shared" si="131"/>
        <v/>
      </c>
      <c r="W24" s="1" t="str">
        <f t="shared" si="126"/>
        <v/>
      </c>
      <c r="X24" s="23" t="str">
        <f t="shared" ref="X24:Y24" si="132">IMAGE("https://bitbusters.club/images/6/65/Force_Floor_W.png")</f>
        <v/>
      </c>
      <c r="Y24" s="23" t="str">
        <f t="shared" si="132"/>
        <v/>
      </c>
      <c r="Z24" s="18" t="str">
        <f t="shared" si="133"/>
        <v/>
      </c>
      <c r="AA24" s="16" t="str">
        <f t="shared" si="27"/>
        <v/>
      </c>
      <c r="AB24" s="16" t="str">
        <f t="shared" si="28"/>
        <v/>
      </c>
      <c r="AC24" s="16" t="str">
        <f t="shared" si="16"/>
        <v/>
      </c>
      <c r="AD24" s="1" t="str">
        <f t="shared" ref="AD24:AF24" si="134">IMAGE("https://bitbusters.club/images/8/8f/Floor.png")</f>
        <v/>
      </c>
      <c r="AE24" s="1" t="str">
        <f t="shared" si="134"/>
        <v/>
      </c>
      <c r="AF24" s="1" t="str">
        <f t="shared" si="134"/>
        <v/>
      </c>
      <c r="AG24" s="6" t="s">
        <v>32</v>
      </c>
      <c r="AH24" s="8">
        <v>39.0</v>
      </c>
      <c r="AI24" s="16" t="str">
        <f>IMAGE("https://bitbusters.club/images/8/85/Brown_Button.png")</f>
        <v/>
      </c>
    </row>
    <row r="25">
      <c r="A25" s="1" t="str">
        <f t="shared" ref="A25:C25" si="135">IMAGE("https://bitbusters.club/images/8/8f/Floor.png")</f>
        <v/>
      </c>
      <c r="B25" s="1" t="str">
        <f t="shared" si="135"/>
        <v/>
      </c>
      <c r="C25" s="1" t="str">
        <f t="shared" si="135"/>
        <v/>
      </c>
      <c r="D25" s="16" t="str">
        <f t="shared" si="13"/>
        <v/>
      </c>
      <c r="E25" s="16" t="str">
        <f t="shared" si="19"/>
        <v/>
      </c>
      <c r="F25" s="16" t="str">
        <f t="shared" si="20"/>
        <v/>
      </c>
      <c r="G25" s="1" t="str">
        <f t="shared" ref="G25:L25" si="136">IMAGE("https://bitbusters.club/images/8/8f/Floor.png")</f>
        <v/>
      </c>
      <c r="H25" s="1" t="str">
        <f t="shared" si="136"/>
        <v/>
      </c>
      <c r="I25" s="1" t="str">
        <f t="shared" si="136"/>
        <v/>
      </c>
      <c r="J25" s="1" t="str">
        <f t="shared" si="136"/>
        <v/>
      </c>
      <c r="K25" s="1" t="str">
        <f t="shared" si="136"/>
        <v/>
      </c>
      <c r="L25" s="1" t="str">
        <f t="shared" si="136"/>
        <v/>
      </c>
      <c r="M25" s="16" t="str">
        <f t="shared" si="92"/>
        <v/>
      </c>
      <c r="N25" s="16" t="str">
        <f t="shared" ref="N25:W25" si="137">IMAGE("https://bitbusters.club/images/9/96/Wall.png")</f>
        <v/>
      </c>
      <c r="O25" s="16" t="str">
        <f t="shared" si="137"/>
        <v/>
      </c>
      <c r="P25" s="16" t="str">
        <f t="shared" si="137"/>
        <v/>
      </c>
      <c r="Q25" s="16" t="str">
        <f t="shared" si="137"/>
        <v/>
      </c>
      <c r="R25" s="16" t="str">
        <f t="shared" si="137"/>
        <v/>
      </c>
      <c r="S25" s="16" t="str">
        <f t="shared" si="137"/>
        <v/>
      </c>
      <c r="T25" s="16" t="str">
        <f t="shared" si="137"/>
        <v/>
      </c>
      <c r="U25" s="16" t="str">
        <f t="shared" si="137"/>
        <v/>
      </c>
      <c r="V25" s="16" t="str">
        <f t="shared" si="137"/>
        <v/>
      </c>
      <c r="W25" s="16" t="str">
        <f t="shared" si="137"/>
        <v/>
      </c>
      <c r="X25" s="1" t="str">
        <f t="shared" ref="X25:Z25" si="138">IMAGE("https://bitbusters.club/images/8/8f/Floor.png")</f>
        <v/>
      </c>
      <c r="Y25" s="1" t="str">
        <f t="shared" si="138"/>
        <v/>
      </c>
      <c r="Z25" s="1" t="str">
        <f t="shared" si="138"/>
        <v/>
      </c>
      <c r="AA25" s="16" t="str">
        <f t="shared" si="27"/>
        <v/>
      </c>
      <c r="AB25" s="16" t="str">
        <f t="shared" si="28"/>
        <v/>
      </c>
      <c r="AC25" s="16" t="str">
        <f t="shared" si="16"/>
        <v/>
      </c>
      <c r="AD25" s="1" t="str">
        <f t="shared" ref="AD25:AF25" si="139">IMAGE("https://bitbusters.club/images/8/8f/Floor.png")</f>
        <v/>
      </c>
      <c r="AE25" s="1" t="str">
        <f t="shared" si="139"/>
        <v/>
      </c>
      <c r="AF25" s="1" t="str">
        <f t="shared" si="139"/>
        <v/>
      </c>
      <c r="AG25" s="6" t="s">
        <v>33</v>
      </c>
      <c r="AH25" s="8">
        <v>37.0</v>
      </c>
      <c r="AI25" s="16" t="str">
        <f>IMAGE("https://bitbusters.club/images/1/11/Toggle_Door_Closed.png")</f>
        <v/>
      </c>
    </row>
    <row r="26">
      <c r="A26" s="1" t="str">
        <f t="shared" ref="A26:C26" si="140">IMAGE("https://bitbusters.club/images/8/8f/Floor.png")</f>
        <v/>
      </c>
      <c r="B26" s="1" t="str">
        <f t="shared" si="140"/>
        <v/>
      </c>
      <c r="C26" s="1" t="str">
        <f t="shared" si="140"/>
        <v/>
      </c>
      <c r="D26" s="16" t="str">
        <f t="shared" si="13"/>
        <v/>
      </c>
      <c r="E26" s="16" t="str">
        <f t="shared" si="19"/>
        <v/>
      </c>
      <c r="F26" s="16" t="str">
        <f t="shared" si="20"/>
        <v/>
      </c>
      <c r="G26" s="1" t="str">
        <f t="shared" ref="G26:Z26" si="141">IMAGE("https://bitbusters.club/images/8/8f/Floor.png")</f>
        <v/>
      </c>
      <c r="H26" s="1" t="str">
        <f t="shared" si="141"/>
        <v/>
      </c>
      <c r="I26" s="1" t="str">
        <f t="shared" si="141"/>
        <v/>
      </c>
      <c r="J26" s="1" t="str">
        <f t="shared" si="141"/>
        <v/>
      </c>
      <c r="K26" s="1" t="str">
        <f t="shared" si="141"/>
        <v/>
      </c>
      <c r="L26" s="1" t="str">
        <f t="shared" si="141"/>
        <v/>
      </c>
      <c r="M26" s="1" t="str">
        <f t="shared" si="141"/>
        <v/>
      </c>
      <c r="N26" s="1" t="str">
        <f t="shared" si="141"/>
        <v/>
      </c>
      <c r="O26" s="1" t="str">
        <f t="shared" si="141"/>
        <v/>
      </c>
      <c r="P26" s="1" t="str">
        <f t="shared" si="141"/>
        <v/>
      </c>
      <c r="Q26" s="1" t="str">
        <f t="shared" si="141"/>
        <v/>
      </c>
      <c r="R26" s="1" t="str">
        <f t="shared" si="141"/>
        <v/>
      </c>
      <c r="S26" s="1" t="str">
        <f t="shared" si="141"/>
        <v/>
      </c>
      <c r="T26" s="1" t="str">
        <f t="shared" si="141"/>
        <v/>
      </c>
      <c r="U26" s="1" t="str">
        <f t="shared" si="141"/>
        <v/>
      </c>
      <c r="V26" s="1" t="str">
        <f t="shared" si="141"/>
        <v/>
      </c>
      <c r="W26" s="1" t="str">
        <f t="shared" si="141"/>
        <v/>
      </c>
      <c r="X26" s="1" t="str">
        <f t="shared" si="141"/>
        <v/>
      </c>
      <c r="Y26" s="1" t="str">
        <f t="shared" si="141"/>
        <v/>
      </c>
      <c r="Z26" s="1" t="str">
        <f t="shared" si="141"/>
        <v/>
      </c>
      <c r="AA26" s="16" t="str">
        <f t="shared" si="27"/>
        <v/>
      </c>
      <c r="AB26" s="16" t="str">
        <f t="shared" si="28"/>
        <v/>
      </c>
      <c r="AC26" s="16" t="str">
        <f t="shared" si="16"/>
        <v/>
      </c>
      <c r="AD26" s="1" t="str">
        <f t="shared" ref="AD26:AF26" si="142">IMAGE("https://bitbusters.club/images/8/8f/Floor.png")</f>
        <v/>
      </c>
      <c r="AE26" s="1" t="str">
        <f t="shared" si="142"/>
        <v/>
      </c>
      <c r="AF26" s="1" t="str">
        <f t="shared" si="142"/>
        <v/>
      </c>
      <c r="AG26" s="6" t="s">
        <v>35</v>
      </c>
      <c r="AH26" s="8">
        <v>35.0</v>
      </c>
      <c r="AI26" s="16" t="str">
        <f>IMAGE("https://bitbusters.club/images/5/5d/Green_Button.png")</f>
        <v/>
      </c>
    </row>
    <row r="27">
      <c r="A27" s="1" t="str">
        <f t="shared" ref="A27:C27" si="143">IMAGE("https://bitbusters.club/images/8/8f/Floor.png")</f>
        <v/>
      </c>
      <c r="B27" s="1" t="str">
        <f t="shared" si="143"/>
        <v/>
      </c>
      <c r="C27" s="1" t="str">
        <f t="shared" si="143"/>
        <v/>
      </c>
      <c r="D27" s="16" t="str">
        <f t="shared" si="13"/>
        <v/>
      </c>
      <c r="E27" s="16" t="str">
        <f t="shared" si="19"/>
        <v/>
      </c>
      <c r="F27" s="16" t="str">
        <f t="shared" ref="F27:AB27" si="144">IMAGE("https://bitbusters.club/images/3/30/Fire.png")</f>
        <v/>
      </c>
      <c r="G27" s="16" t="str">
        <f t="shared" si="144"/>
        <v/>
      </c>
      <c r="H27" s="16" t="str">
        <f t="shared" si="144"/>
        <v/>
      </c>
      <c r="I27" s="16" t="str">
        <f t="shared" si="144"/>
        <v/>
      </c>
      <c r="J27" s="16" t="str">
        <f t="shared" si="144"/>
        <v/>
      </c>
      <c r="K27" s="16" t="str">
        <f t="shared" si="144"/>
        <v/>
      </c>
      <c r="L27" s="16" t="str">
        <f t="shared" si="144"/>
        <v/>
      </c>
      <c r="M27" s="16" t="str">
        <f t="shared" si="144"/>
        <v/>
      </c>
      <c r="N27" s="16" t="str">
        <f t="shared" si="144"/>
        <v/>
      </c>
      <c r="O27" s="16" t="str">
        <f t="shared" si="144"/>
        <v/>
      </c>
      <c r="P27" s="16" t="str">
        <f t="shared" si="144"/>
        <v/>
      </c>
      <c r="Q27" s="16" t="str">
        <f t="shared" si="144"/>
        <v/>
      </c>
      <c r="R27" s="16" t="str">
        <f t="shared" si="144"/>
        <v/>
      </c>
      <c r="S27" s="16" t="str">
        <f t="shared" si="144"/>
        <v/>
      </c>
      <c r="T27" s="16" t="str">
        <f t="shared" si="144"/>
        <v/>
      </c>
      <c r="U27" s="16" t="str">
        <f t="shared" si="144"/>
        <v/>
      </c>
      <c r="V27" s="16" t="str">
        <f t="shared" si="144"/>
        <v/>
      </c>
      <c r="W27" s="16" t="str">
        <f t="shared" si="144"/>
        <v/>
      </c>
      <c r="X27" s="16" t="str">
        <f t="shared" si="144"/>
        <v/>
      </c>
      <c r="Y27" s="16" t="str">
        <f t="shared" si="144"/>
        <v/>
      </c>
      <c r="Z27" s="16" t="str">
        <f t="shared" si="144"/>
        <v/>
      </c>
      <c r="AA27" s="16" t="str">
        <f t="shared" si="144"/>
        <v/>
      </c>
      <c r="AB27" s="16" t="str">
        <f t="shared" si="144"/>
        <v/>
      </c>
      <c r="AC27" s="16" t="str">
        <f t="shared" si="16"/>
        <v/>
      </c>
      <c r="AD27" s="1" t="str">
        <f t="shared" ref="AD27:AF27" si="145">IMAGE("https://bitbusters.club/images/8/8f/Floor.png")</f>
        <v/>
      </c>
      <c r="AE27" s="1" t="str">
        <f t="shared" si="145"/>
        <v/>
      </c>
      <c r="AF27" s="1" t="str">
        <f t="shared" si="145"/>
        <v/>
      </c>
      <c r="AG27" s="6" t="s">
        <v>38</v>
      </c>
      <c r="AH27" s="25">
        <v>12.0</v>
      </c>
      <c r="AI27" s="18" t="str">
        <f>IMAGE("https://bitbusters.club/images/7/77/Ice.png")</f>
        <v/>
      </c>
    </row>
    <row r="28">
      <c r="A28" s="1" t="str">
        <f t="shared" ref="A28:C28" si="146">IMAGE("https://bitbusters.club/images/8/8f/Floor.png")</f>
        <v/>
      </c>
      <c r="B28" s="1" t="str">
        <f t="shared" si="146"/>
        <v/>
      </c>
      <c r="C28" s="1" t="str">
        <f t="shared" si="146"/>
        <v/>
      </c>
      <c r="D28" s="16" t="str">
        <f t="shared" si="13"/>
        <v/>
      </c>
      <c r="E28" s="16" t="str">
        <f t="shared" ref="E28:AC28" si="147">IMAGE("https://bitbusters.club/images/9/96/Wall.png")</f>
        <v/>
      </c>
      <c r="F28" s="16" t="str">
        <f t="shared" si="147"/>
        <v/>
      </c>
      <c r="G28" s="16" t="str">
        <f t="shared" si="147"/>
        <v/>
      </c>
      <c r="H28" s="16" t="str">
        <f t="shared" si="147"/>
        <v/>
      </c>
      <c r="I28" s="16" t="str">
        <f t="shared" si="147"/>
        <v/>
      </c>
      <c r="J28" s="16" t="str">
        <f t="shared" si="147"/>
        <v/>
      </c>
      <c r="K28" s="16" t="str">
        <f t="shared" si="147"/>
        <v/>
      </c>
      <c r="L28" s="16" t="str">
        <f t="shared" si="147"/>
        <v/>
      </c>
      <c r="M28" s="16" t="str">
        <f t="shared" si="147"/>
        <v/>
      </c>
      <c r="N28" s="16" t="str">
        <f t="shared" si="147"/>
        <v/>
      </c>
      <c r="O28" s="16" t="str">
        <f t="shared" si="147"/>
        <v/>
      </c>
      <c r="P28" s="16" t="str">
        <f t="shared" si="147"/>
        <v/>
      </c>
      <c r="Q28" s="16" t="str">
        <f t="shared" si="147"/>
        <v/>
      </c>
      <c r="R28" s="16" t="str">
        <f t="shared" si="147"/>
        <v/>
      </c>
      <c r="S28" s="16" t="str">
        <f t="shared" si="147"/>
        <v/>
      </c>
      <c r="T28" s="16" t="str">
        <f t="shared" si="147"/>
        <v/>
      </c>
      <c r="U28" s="16" t="str">
        <f t="shared" si="147"/>
        <v/>
      </c>
      <c r="V28" s="16" t="str">
        <f t="shared" si="147"/>
        <v/>
      </c>
      <c r="W28" s="16" t="str">
        <f t="shared" si="147"/>
        <v/>
      </c>
      <c r="X28" s="16" t="str">
        <f t="shared" si="147"/>
        <v/>
      </c>
      <c r="Y28" s="16" t="str">
        <f t="shared" si="147"/>
        <v/>
      </c>
      <c r="Z28" s="16" t="str">
        <f t="shared" si="147"/>
        <v/>
      </c>
      <c r="AA28" s="16" t="str">
        <f t="shared" si="147"/>
        <v/>
      </c>
      <c r="AB28" s="16" t="str">
        <f t="shared" si="147"/>
        <v/>
      </c>
      <c r="AC28" s="16" t="str">
        <f t="shared" si="147"/>
        <v/>
      </c>
      <c r="AD28" s="1" t="str">
        <f t="shared" ref="AD28:AF28" si="148">IMAGE("https://bitbusters.club/images/8/8f/Floor.png")</f>
        <v/>
      </c>
      <c r="AE28" s="1" t="str">
        <f t="shared" si="148"/>
        <v/>
      </c>
      <c r="AF28" s="1" t="str">
        <f t="shared" si="148"/>
        <v/>
      </c>
      <c r="AG28" s="6" t="s">
        <v>39</v>
      </c>
      <c r="AH28" s="26">
        <v>106.0</v>
      </c>
      <c r="AI28" s="18" t="str">
        <f>IMAGE("https://bitbusters.club/images/0/0a/Ice_Skates.png")</f>
        <v/>
      </c>
    </row>
    <row r="29">
      <c r="A29" s="1" t="str">
        <f t="shared" ref="A29:AF29" si="149">IMAGE("https://bitbusters.club/images/8/8f/Floor.png")</f>
        <v/>
      </c>
      <c r="B29" s="1" t="str">
        <f t="shared" si="149"/>
        <v/>
      </c>
      <c r="C29" s="1" t="str">
        <f t="shared" si="149"/>
        <v/>
      </c>
      <c r="D29" s="1" t="str">
        <f t="shared" si="149"/>
        <v/>
      </c>
      <c r="E29" s="1" t="str">
        <f t="shared" si="149"/>
        <v/>
      </c>
      <c r="F29" s="1" t="str">
        <f t="shared" si="149"/>
        <v/>
      </c>
      <c r="G29" s="1" t="str">
        <f t="shared" si="149"/>
        <v/>
      </c>
      <c r="H29" s="1" t="str">
        <f t="shared" si="149"/>
        <v/>
      </c>
      <c r="I29" s="1" t="str">
        <f t="shared" si="149"/>
        <v/>
      </c>
      <c r="J29" s="1" t="str">
        <f t="shared" si="149"/>
        <v/>
      </c>
      <c r="K29" s="1" t="str">
        <f t="shared" si="149"/>
        <v/>
      </c>
      <c r="L29" s="1" t="str">
        <f t="shared" si="149"/>
        <v/>
      </c>
      <c r="M29" s="1" t="str">
        <f t="shared" si="149"/>
        <v/>
      </c>
      <c r="N29" s="1" t="str">
        <f t="shared" si="149"/>
        <v/>
      </c>
      <c r="O29" s="1" t="str">
        <f t="shared" si="149"/>
        <v/>
      </c>
      <c r="P29" s="1" t="str">
        <f t="shared" si="149"/>
        <v/>
      </c>
      <c r="Q29" s="1" t="str">
        <f t="shared" si="149"/>
        <v/>
      </c>
      <c r="R29" s="1" t="str">
        <f t="shared" si="149"/>
        <v/>
      </c>
      <c r="S29" s="1" t="str">
        <f t="shared" si="149"/>
        <v/>
      </c>
      <c r="T29" s="1" t="str">
        <f t="shared" si="149"/>
        <v/>
      </c>
      <c r="U29" s="1" t="str">
        <f t="shared" si="149"/>
        <v/>
      </c>
      <c r="V29" s="1" t="str">
        <f t="shared" si="149"/>
        <v/>
      </c>
      <c r="W29" s="1" t="str">
        <f t="shared" si="149"/>
        <v/>
      </c>
      <c r="X29" s="1" t="str">
        <f t="shared" si="149"/>
        <v/>
      </c>
      <c r="Y29" s="1" t="str">
        <f t="shared" si="149"/>
        <v/>
      </c>
      <c r="Z29" s="1" t="str">
        <f t="shared" si="149"/>
        <v/>
      </c>
      <c r="AA29" s="1" t="str">
        <f t="shared" si="149"/>
        <v/>
      </c>
      <c r="AB29" s="1" t="str">
        <f t="shared" si="149"/>
        <v/>
      </c>
      <c r="AC29" s="1" t="str">
        <f t="shared" si="149"/>
        <v/>
      </c>
      <c r="AD29" s="1" t="str">
        <f t="shared" si="149"/>
        <v/>
      </c>
      <c r="AE29" s="1" t="str">
        <f t="shared" si="149"/>
        <v/>
      </c>
      <c r="AF29" s="1" t="str">
        <f t="shared" si="149"/>
        <v/>
      </c>
      <c r="AG29" s="6" t="s">
        <v>40</v>
      </c>
      <c r="AH29" s="25">
        <v>36.0</v>
      </c>
      <c r="AI29" s="18" t="str">
        <f>IMAGE("https://bitbusters.club/images/d/d9/Red_Button.png")</f>
        <v/>
      </c>
    </row>
    <row r="30">
      <c r="A30" s="1" t="str">
        <f t="shared" ref="A30:AF30" si="150">IMAGE("https://bitbusters.club/images/8/8f/Floor.png")</f>
        <v/>
      </c>
      <c r="B30" s="1" t="str">
        <f t="shared" si="150"/>
        <v/>
      </c>
      <c r="C30" s="1" t="str">
        <f t="shared" si="150"/>
        <v/>
      </c>
      <c r="D30" s="1" t="str">
        <f t="shared" si="150"/>
        <v/>
      </c>
      <c r="E30" s="1" t="str">
        <f t="shared" si="150"/>
        <v/>
      </c>
      <c r="F30" s="1" t="str">
        <f t="shared" si="150"/>
        <v/>
      </c>
      <c r="G30" s="1" t="str">
        <f t="shared" si="150"/>
        <v/>
      </c>
      <c r="H30" s="1" t="str">
        <f t="shared" si="150"/>
        <v/>
      </c>
      <c r="I30" s="1" t="str">
        <f t="shared" si="150"/>
        <v/>
      </c>
      <c r="J30" s="1" t="str">
        <f t="shared" si="150"/>
        <v/>
      </c>
      <c r="K30" s="1" t="str">
        <f t="shared" si="150"/>
        <v/>
      </c>
      <c r="L30" s="1" t="str">
        <f t="shared" si="150"/>
        <v/>
      </c>
      <c r="M30" s="1" t="str">
        <f t="shared" si="150"/>
        <v/>
      </c>
      <c r="N30" s="1" t="str">
        <f t="shared" si="150"/>
        <v/>
      </c>
      <c r="O30" s="1" t="str">
        <f t="shared" si="150"/>
        <v/>
      </c>
      <c r="P30" s="1" t="str">
        <f t="shared" si="150"/>
        <v/>
      </c>
      <c r="Q30" s="1" t="str">
        <f t="shared" si="150"/>
        <v/>
      </c>
      <c r="R30" s="1" t="str">
        <f t="shared" si="150"/>
        <v/>
      </c>
      <c r="S30" s="1" t="str">
        <f t="shared" si="150"/>
        <v/>
      </c>
      <c r="T30" s="1" t="str">
        <f t="shared" si="150"/>
        <v/>
      </c>
      <c r="U30" s="1" t="str">
        <f t="shared" si="150"/>
        <v/>
      </c>
      <c r="V30" s="1" t="str">
        <f t="shared" si="150"/>
        <v/>
      </c>
      <c r="W30" s="1" t="str">
        <f t="shared" si="150"/>
        <v/>
      </c>
      <c r="X30" s="1" t="str">
        <f t="shared" si="150"/>
        <v/>
      </c>
      <c r="Y30" s="1" t="str">
        <f t="shared" si="150"/>
        <v/>
      </c>
      <c r="Z30" s="1" t="str">
        <f t="shared" si="150"/>
        <v/>
      </c>
      <c r="AA30" s="1" t="str">
        <f t="shared" si="150"/>
        <v/>
      </c>
      <c r="AB30" s="1" t="str">
        <f t="shared" si="150"/>
        <v/>
      </c>
      <c r="AC30" s="1" t="str">
        <f t="shared" si="150"/>
        <v/>
      </c>
      <c r="AD30" s="1" t="str">
        <f t="shared" si="150"/>
        <v/>
      </c>
      <c r="AE30" s="1" t="str">
        <f t="shared" si="150"/>
        <v/>
      </c>
      <c r="AF30" s="1" t="str">
        <f t="shared" si="150"/>
        <v/>
      </c>
      <c r="AG30" s="6" t="s">
        <v>41</v>
      </c>
      <c r="AH30" s="26">
        <v>49.0</v>
      </c>
      <c r="AI30" s="18" t="str">
        <f>IMAGE("https://bitbusters.club/images/f/f1/Clone_Machine.png")</f>
        <v/>
      </c>
    </row>
    <row r="31">
      <c r="A31" s="1" t="str">
        <f t="shared" ref="A31:AF31" si="151">IMAGE("https://bitbusters.club/images/8/8f/Floor.png")</f>
        <v/>
      </c>
      <c r="B31" s="1" t="str">
        <f t="shared" si="151"/>
        <v/>
      </c>
      <c r="C31" s="1" t="str">
        <f t="shared" si="151"/>
        <v/>
      </c>
      <c r="D31" s="1" t="str">
        <f t="shared" si="151"/>
        <v/>
      </c>
      <c r="E31" s="1" t="str">
        <f t="shared" si="151"/>
        <v/>
      </c>
      <c r="F31" s="1" t="str">
        <f t="shared" si="151"/>
        <v/>
      </c>
      <c r="G31" s="1" t="str">
        <f t="shared" si="151"/>
        <v/>
      </c>
      <c r="H31" s="1" t="str">
        <f t="shared" si="151"/>
        <v/>
      </c>
      <c r="I31" s="1" t="str">
        <f t="shared" si="151"/>
        <v/>
      </c>
      <c r="J31" s="1" t="str">
        <f t="shared" si="151"/>
        <v/>
      </c>
      <c r="K31" s="1" t="str">
        <f t="shared" si="151"/>
        <v/>
      </c>
      <c r="L31" s="1" t="str">
        <f t="shared" si="151"/>
        <v/>
      </c>
      <c r="M31" s="1" t="str">
        <f t="shared" si="151"/>
        <v/>
      </c>
      <c r="N31" s="1" t="str">
        <f t="shared" si="151"/>
        <v/>
      </c>
      <c r="O31" s="1" t="str">
        <f t="shared" si="151"/>
        <v/>
      </c>
      <c r="P31" s="1" t="str">
        <f t="shared" si="151"/>
        <v/>
      </c>
      <c r="Q31" s="1" t="str">
        <f t="shared" si="151"/>
        <v/>
      </c>
      <c r="R31" s="1" t="str">
        <f t="shared" si="151"/>
        <v/>
      </c>
      <c r="S31" s="1" t="str">
        <f t="shared" si="151"/>
        <v/>
      </c>
      <c r="T31" s="1" t="str">
        <f t="shared" si="151"/>
        <v/>
      </c>
      <c r="U31" s="1" t="str">
        <f t="shared" si="151"/>
        <v/>
      </c>
      <c r="V31" s="1" t="str">
        <f t="shared" si="151"/>
        <v/>
      </c>
      <c r="W31" s="1" t="str">
        <f t="shared" si="151"/>
        <v/>
      </c>
      <c r="X31" s="1" t="str">
        <f t="shared" si="151"/>
        <v/>
      </c>
      <c r="Y31" s="1" t="str">
        <f t="shared" si="151"/>
        <v/>
      </c>
      <c r="Z31" s="1" t="str">
        <f t="shared" si="151"/>
        <v/>
      </c>
      <c r="AA31" s="1" t="str">
        <f t="shared" si="151"/>
        <v/>
      </c>
      <c r="AB31" s="1" t="str">
        <f t="shared" si="151"/>
        <v/>
      </c>
      <c r="AC31" s="1" t="str">
        <f t="shared" si="151"/>
        <v/>
      </c>
      <c r="AD31" s="1" t="str">
        <f t="shared" si="151"/>
        <v/>
      </c>
      <c r="AE31" s="1" t="str">
        <f t="shared" si="151"/>
        <v/>
      </c>
      <c r="AF31" s="1" t="str">
        <f t="shared" si="151"/>
        <v/>
      </c>
      <c r="AG31" s="6" t="s">
        <v>53</v>
      </c>
      <c r="AH31" s="21">
        <v>13.0</v>
      </c>
      <c r="AI31" s="18" t="str">
        <f>IMAGE("https://bitbusters.club/images/d/da/Force_Floor_S.png")</f>
        <v/>
      </c>
    </row>
    <row r="32">
      <c r="A32" s="1" t="str">
        <f t="shared" ref="A32:AF32" si="152">IMAGE("https://bitbusters.club/images/8/8f/Floor.png")</f>
        <v/>
      </c>
      <c r="B32" s="1" t="str">
        <f t="shared" si="152"/>
        <v/>
      </c>
      <c r="C32" s="1" t="str">
        <f t="shared" si="152"/>
        <v/>
      </c>
      <c r="D32" s="1" t="str">
        <f t="shared" si="152"/>
        <v/>
      </c>
      <c r="E32" s="1" t="str">
        <f t="shared" si="152"/>
        <v/>
      </c>
      <c r="F32" s="1" t="str">
        <f t="shared" si="152"/>
        <v/>
      </c>
      <c r="G32" s="1" t="str">
        <f t="shared" si="152"/>
        <v/>
      </c>
      <c r="H32" s="1" t="str">
        <f t="shared" si="152"/>
        <v/>
      </c>
      <c r="I32" s="1" t="str">
        <f t="shared" si="152"/>
        <v/>
      </c>
      <c r="J32" s="1" t="str">
        <f t="shared" si="152"/>
        <v/>
      </c>
      <c r="K32" s="1" t="str">
        <f t="shared" si="152"/>
        <v/>
      </c>
      <c r="L32" s="1" t="str">
        <f t="shared" si="152"/>
        <v/>
      </c>
      <c r="M32" s="1" t="str">
        <f t="shared" si="152"/>
        <v/>
      </c>
      <c r="N32" s="1" t="str">
        <f t="shared" si="152"/>
        <v/>
      </c>
      <c r="O32" s="1" t="str">
        <f t="shared" si="152"/>
        <v/>
      </c>
      <c r="P32" s="1" t="str">
        <f t="shared" si="152"/>
        <v/>
      </c>
      <c r="Q32" s="1" t="str">
        <f t="shared" si="152"/>
        <v/>
      </c>
      <c r="R32" s="1" t="str">
        <f t="shared" si="152"/>
        <v/>
      </c>
      <c r="S32" s="1" t="str">
        <f t="shared" si="152"/>
        <v/>
      </c>
      <c r="T32" s="1" t="str">
        <f t="shared" si="152"/>
        <v/>
      </c>
      <c r="U32" s="1" t="str">
        <f t="shared" si="152"/>
        <v/>
      </c>
      <c r="V32" s="1" t="str">
        <f t="shared" si="152"/>
        <v/>
      </c>
      <c r="W32" s="1" t="str">
        <f t="shared" si="152"/>
        <v/>
      </c>
      <c r="X32" s="1" t="str">
        <f t="shared" si="152"/>
        <v/>
      </c>
      <c r="Y32" s="1" t="str">
        <f t="shared" si="152"/>
        <v/>
      </c>
      <c r="Z32" s="1" t="str">
        <f t="shared" si="152"/>
        <v/>
      </c>
      <c r="AA32" s="1" t="str">
        <f t="shared" si="152"/>
        <v/>
      </c>
      <c r="AB32" s="1" t="str">
        <f t="shared" si="152"/>
        <v/>
      </c>
      <c r="AC32" s="1" t="str">
        <f t="shared" si="152"/>
        <v/>
      </c>
      <c r="AD32" s="1" t="str">
        <f t="shared" si="152"/>
        <v/>
      </c>
      <c r="AE32" s="1" t="str">
        <f t="shared" si="152"/>
        <v/>
      </c>
      <c r="AF32" s="1" t="str">
        <f t="shared" si="152"/>
        <v/>
      </c>
      <c r="AG32" s="6" t="s">
        <v>54</v>
      </c>
      <c r="AH32" s="17">
        <v>18.0</v>
      </c>
      <c r="AI32" s="18" t="str">
        <f>IMAGE("https://bitbusters.club/images/8/87/Force_Floor_N.png")</f>
        <v/>
      </c>
    </row>
    <row r="33">
      <c r="AC33" s="20"/>
      <c r="AD33" s="20"/>
      <c r="AE33" s="20"/>
      <c r="AF33" s="20"/>
      <c r="AG33" s="6" t="s">
        <v>55</v>
      </c>
      <c r="AH33" s="30">
        <v>19.0</v>
      </c>
      <c r="AI33" s="18" t="str">
        <f>IMAGE("https://bitbusters.club/images/d/d0/Force_Floor_E.png")</f>
        <v/>
      </c>
      <c r="AJ33" s="20"/>
      <c r="AK33" s="20"/>
    </row>
    <row r="34">
      <c r="AC34" s="20"/>
      <c r="AD34" s="20"/>
      <c r="AE34" s="20"/>
      <c r="AF34" s="20"/>
      <c r="AG34" s="6" t="s">
        <v>56</v>
      </c>
      <c r="AH34" s="26">
        <v>20.0</v>
      </c>
      <c r="AI34" s="18" t="str">
        <f>IMAGE("https://bitbusters.club/images/6/65/Force_Floor_W.png")</f>
        <v/>
      </c>
      <c r="AJ34" s="20"/>
      <c r="AK34" s="20"/>
    </row>
    <row r="35">
      <c r="AC35" s="20"/>
      <c r="AD35" s="20"/>
      <c r="AE35" s="20"/>
      <c r="AF35" s="20"/>
      <c r="AG35" s="31" t="s">
        <v>57</v>
      </c>
      <c r="AH35" s="32">
        <v>107.0</v>
      </c>
      <c r="AI35" s="23" t="str">
        <f>IMAGE("https://bitbusters.club/images/d/d0/Suction_Boots.png")</f>
        <v/>
      </c>
      <c r="AJ35" s="20"/>
      <c r="AK35" s="20"/>
    </row>
    <row r="36">
      <c r="AC36" s="20"/>
      <c r="AD36" s="20"/>
      <c r="AE36" s="20"/>
      <c r="AF36" s="20"/>
      <c r="AG36" s="24"/>
      <c r="AH36" s="20"/>
      <c r="AI36" s="20"/>
      <c r="AJ36" s="20"/>
      <c r="AK36" s="20"/>
    </row>
    <row r="37">
      <c r="AC37" s="20"/>
      <c r="AD37" s="20"/>
      <c r="AE37" s="20"/>
      <c r="AF37" s="20"/>
      <c r="AG37" s="24"/>
      <c r="AH37" s="20"/>
      <c r="AI37" s="20"/>
      <c r="AJ37" s="20"/>
      <c r="AK37" s="20"/>
    </row>
    <row r="38">
      <c r="AC38" s="20"/>
      <c r="AD38" s="20"/>
      <c r="AE38" s="20"/>
      <c r="AF38" s="20"/>
      <c r="AG38" s="24"/>
      <c r="AH38" s="20"/>
      <c r="AI38" s="20"/>
      <c r="AJ38" s="20"/>
      <c r="AK38" s="20"/>
    </row>
    <row r="39">
      <c r="AC39" s="20"/>
      <c r="AD39" s="20"/>
      <c r="AE39" s="20"/>
      <c r="AF39" s="20"/>
      <c r="AG39" s="24"/>
      <c r="AH39" s="20"/>
      <c r="AI39" s="20"/>
      <c r="AJ39" s="20"/>
      <c r="AK39" s="20"/>
    </row>
    <row r="40">
      <c r="AC40" s="20"/>
      <c r="AD40" s="20"/>
      <c r="AE40" s="20"/>
      <c r="AF40" s="20"/>
      <c r="AG40" s="24"/>
      <c r="AH40" s="20"/>
      <c r="AI40" s="20"/>
      <c r="AJ40" s="20"/>
      <c r="AK40" s="20"/>
    </row>
    <row r="41">
      <c r="AC41" s="20"/>
      <c r="AD41" s="20"/>
      <c r="AE41" s="20"/>
      <c r="AF41" s="20"/>
      <c r="AG41" s="24"/>
      <c r="AH41" s="20"/>
      <c r="AI41" s="20"/>
      <c r="AJ41" s="20"/>
      <c r="AK41" s="20"/>
    </row>
    <row r="42">
      <c r="AC42" s="20"/>
      <c r="AD42" s="20"/>
      <c r="AE42" s="20"/>
      <c r="AF42" s="20"/>
      <c r="AG42" s="24"/>
      <c r="AH42" s="20"/>
      <c r="AI42" s="20"/>
      <c r="AJ42" s="20"/>
      <c r="AK42" s="20"/>
    </row>
    <row r="43">
      <c r="AC43" s="20"/>
      <c r="AD43" s="20"/>
      <c r="AE43" s="20"/>
      <c r="AF43" s="20"/>
      <c r="AG43" s="24"/>
      <c r="AH43" s="20"/>
      <c r="AI43" s="20"/>
      <c r="AJ43" s="20"/>
      <c r="AK43" s="20"/>
    </row>
    <row r="44">
      <c r="AC44" s="20"/>
      <c r="AD44" s="20"/>
      <c r="AE44" s="20"/>
      <c r="AF44" s="20"/>
      <c r="AG44" s="24"/>
      <c r="AH44" s="20"/>
      <c r="AI44" s="20"/>
      <c r="AJ44" s="20"/>
      <c r="AK44" s="20"/>
    </row>
    <row r="45">
      <c r="AC45" s="20"/>
      <c r="AD45" s="20"/>
      <c r="AE45" s="20"/>
      <c r="AF45" s="20"/>
      <c r="AG45" s="24"/>
      <c r="AH45" s="20"/>
      <c r="AI45" s="20"/>
      <c r="AJ45" s="20"/>
      <c r="AK45" s="20"/>
    </row>
    <row r="46">
      <c r="AC46" s="20"/>
      <c r="AD46" s="20"/>
      <c r="AE46" s="20"/>
      <c r="AF46" s="20"/>
      <c r="AG46" s="24"/>
      <c r="AH46" s="20"/>
      <c r="AI46" s="20"/>
      <c r="AJ46" s="20"/>
      <c r="AK46" s="20"/>
    </row>
    <row r="47">
      <c r="AC47" s="20"/>
      <c r="AD47" s="20"/>
      <c r="AE47" s="20"/>
      <c r="AF47" s="20"/>
      <c r="AG47" s="24"/>
      <c r="AH47" s="20"/>
      <c r="AI47" s="20"/>
      <c r="AJ47" s="20"/>
      <c r="AK47" s="20"/>
    </row>
    <row r="48">
      <c r="AC48" s="20"/>
      <c r="AD48" s="20"/>
      <c r="AE48" s="20"/>
      <c r="AF48" s="20"/>
      <c r="AG48" s="24"/>
      <c r="AH48" s="20"/>
      <c r="AI48" s="20"/>
      <c r="AJ48" s="20"/>
      <c r="AK48" s="20"/>
    </row>
    <row r="49">
      <c r="AC49" s="20"/>
      <c r="AD49" s="20"/>
      <c r="AE49" s="20"/>
      <c r="AF49" s="20"/>
      <c r="AG49" s="24"/>
      <c r="AH49" s="20"/>
      <c r="AI49" s="20"/>
      <c r="AJ49" s="20"/>
      <c r="AK49" s="20"/>
    </row>
    <row r="50">
      <c r="AC50" s="20"/>
      <c r="AD50" s="20"/>
      <c r="AE50" s="20"/>
      <c r="AF50" s="20"/>
      <c r="AG50" s="24"/>
      <c r="AH50" s="20"/>
      <c r="AI50" s="20"/>
      <c r="AJ50" s="20"/>
      <c r="AK50" s="20"/>
    </row>
    <row r="51">
      <c r="AC51" s="20"/>
      <c r="AD51" s="20"/>
      <c r="AE51" s="20"/>
      <c r="AF51" s="20"/>
      <c r="AG51" s="24"/>
      <c r="AH51" s="20"/>
      <c r="AI51" s="20"/>
      <c r="AJ51" s="20"/>
      <c r="AK51" s="20"/>
    </row>
    <row r="52">
      <c r="AC52" s="20"/>
      <c r="AD52" s="20"/>
      <c r="AE52" s="20"/>
      <c r="AF52" s="20"/>
      <c r="AG52" s="24"/>
      <c r="AH52" s="20"/>
      <c r="AI52" s="20"/>
      <c r="AJ52" s="20"/>
      <c r="AK52" s="20"/>
    </row>
    <row r="53">
      <c r="AC53" s="20"/>
      <c r="AD53" s="20"/>
      <c r="AE53" s="20"/>
      <c r="AF53" s="20"/>
      <c r="AG53" s="24"/>
      <c r="AH53" s="20"/>
      <c r="AI53" s="20"/>
      <c r="AJ53" s="20"/>
      <c r="AK53" s="20"/>
    </row>
    <row r="54">
      <c r="AC54" s="20"/>
      <c r="AD54" s="20"/>
      <c r="AE54" s="20"/>
      <c r="AF54" s="20"/>
      <c r="AG54" s="24"/>
      <c r="AH54" s="20"/>
      <c r="AI54" s="20"/>
      <c r="AJ54" s="20"/>
      <c r="AK54" s="20"/>
    </row>
    <row r="55">
      <c r="AC55" s="20"/>
      <c r="AD55" s="20"/>
      <c r="AE55" s="20"/>
      <c r="AF55" s="20"/>
      <c r="AG55" s="24"/>
      <c r="AH55" s="20"/>
      <c r="AI55" s="20"/>
      <c r="AJ55" s="20"/>
      <c r="AK55" s="20"/>
    </row>
    <row r="56">
      <c r="AC56" s="20"/>
      <c r="AD56" s="20"/>
      <c r="AE56" s="20"/>
      <c r="AF56" s="20"/>
      <c r="AG56" s="24"/>
      <c r="AH56" s="20"/>
      <c r="AI56" s="20"/>
      <c r="AJ56" s="20"/>
      <c r="AK56" s="20"/>
    </row>
    <row r="57">
      <c r="AC57" s="20"/>
      <c r="AD57" s="20"/>
      <c r="AE57" s="20"/>
      <c r="AF57" s="20"/>
      <c r="AG57" s="24"/>
      <c r="AH57" s="20"/>
      <c r="AI57" s="20"/>
      <c r="AJ57" s="20"/>
      <c r="AK57" s="20"/>
    </row>
    <row r="58">
      <c r="AC58" s="20"/>
      <c r="AD58" s="20"/>
      <c r="AE58" s="20"/>
      <c r="AF58" s="20"/>
      <c r="AG58" s="24"/>
      <c r="AH58" s="20"/>
      <c r="AI58" s="20"/>
      <c r="AJ58" s="20"/>
      <c r="AK58" s="20"/>
    </row>
    <row r="59">
      <c r="AC59" s="20"/>
      <c r="AD59" s="20"/>
      <c r="AE59" s="20"/>
      <c r="AF59" s="20"/>
      <c r="AG59" s="24"/>
      <c r="AH59" s="20"/>
      <c r="AI59" s="20"/>
      <c r="AJ59" s="20"/>
      <c r="AK59" s="20"/>
    </row>
    <row r="60">
      <c r="AC60" s="20"/>
      <c r="AD60" s="20"/>
      <c r="AE60" s="20"/>
      <c r="AF60" s="20"/>
      <c r="AG60" s="24"/>
      <c r="AH60" s="20"/>
      <c r="AI60" s="20"/>
      <c r="AJ60" s="20"/>
      <c r="AK60" s="20"/>
    </row>
    <row r="61">
      <c r="AC61" s="20"/>
      <c r="AD61" s="20"/>
      <c r="AE61" s="20"/>
      <c r="AF61" s="20"/>
      <c r="AG61" s="24"/>
      <c r="AH61" s="20"/>
      <c r="AI61" s="20"/>
      <c r="AJ61" s="20"/>
      <c r="AK61" s="20"/>
    </row>
    <row r="62">
      <c r="AC62" s="20"/>
      <c r="AD62" s="20"/>
      <c r="AE62" s="20"/>
      <c r="AF62" s="20"/>
      <c r="AG62" s="24"/>
      <c r="AH62" s="20"/>
      <c r="AI62" s="20"/>
      <c r="AJ62" s="20"/>
      <c r="AK62" s="20"/>
    </row>
    <row r="63">
      <c r="AC63" s="20"/>
      <c r="AD63" s="20"/>
      <c r="AE63" s="20"/>
      <c r="AF63" s="20"/>
      <c r="AG63" s="24"/>
      <c r="AH63" s="20"/>
      <c r="AI63" s="20"/>
      <c r="AJ63" s="20"/>
      <c r="AK63" s="20"/>
    </row>
    <row r="64">
      <c r="AC64" s="20"/>
      <c r="AD64" s="20"/>
      <c r="AE64" s="20"/>
      <c r="AF64" s="20"/>
      <c r="AG64" s="24"/>
      <c r="AH64" s="20"/>
      <c r="AI64" s="20"/>
      <c r="AJ64" s="20"/>
      <c r="AK64" s="20"/>
    </row>
    <row r="65">
      <c r="AC65" s="20"/>
      <c r="AD65" s="20"/>
      <c r="AE65" s="20"/>
      <c r="AF65" s="20"/>
      <c r="AG65" s="24"/>
      <c r="AH65" s="20"/>
      <c r="AI65" s="20"/>
      <c r="AJ65" s="20"/>
      <c r="AK65" s="20"/>
    </row>
    <row r="66">
      <c r="AC66" s="20"/>
      <c r="AD66" s="20"/>
      <c r="AE66" s="20"/>
      <c r="AF66" s="20"/>
      <c r="AG66" s="24"/>
      <c r="AH66" s="20"/>
      <c r="AI66" s="20"/>
      <c r="AJ66" s="20"/>
      <c r="AK66" s="20"/>
    </row>
    <row r="67">
      <c r="AC67" s="20"/>
      <c r="AD67" s="20"/>
      <c r="AE67" s="20"/>
      <c r="AF67" s="20"/>
      <c r="AG67" s="24"/>
      <c r="AH67" s="20"/>
      <c r="AI67" s="20"/>
      <c r="AJ67" s="20"/>
      <c r="AK67" s="20"/>
    </row>
    <row r="68">
      <c r="AC68" s="20"/>
      <c r="AD68" s="20"/>
      <c r="AE68" s="20"/>
      <c r="AF68" s="20"/>
      <c r="AG68" s="24"/>
      <c r="AH68" s="20"/>
      <c r="AI68" s="20"/>
      <c r="AJ68" s="20"/>
      <c r="AK68" s="20"/>
    </row>
    <row r="69">
      <c r="AC69" s="20"/>
      <c r="AD69" s="20"/>
      <c r="AE69" s="20"/>
      <c r="AF69" s="20"/>
      <c r="AG69" s="24"/>
      <c r="AH69" s="20"/>
      <c r="AI69" s="20"/>
      <c r="AJ69" s="20"/>
      <c r="AK69" s="20"/>
    </row>
    <row r="70">
      <c r="AC70" s="20"/>
      <c r="AD70" s="20"/>
      <c r="AE70" s="20"/>
      <c r="AF70" s="20"/>
      <c r="AG70" s="24"/>
      <c r="AH70" s="20"/>
      <c r="AI70" s="20"/>
      <c r="AJ70" s="20"/>
      <c r="AK70" s="20"/>
    </row>
    <row r="71">
      <c r="AC71" s="20"/>
      <c r="AD71" s="20"/>
      <c r="AE71" s="20"/>
      <c r="AF71" s="20"/>
      <c r="AG71" s="24"/>
      <c r="AH71" s="20"/>
      <c r="AI71" s="20"/>
      <c r="AJ71" s="20"/>
      <c r="AK71" s="20"/>
    </row>
    <row r="72">
      <c r="AC72" s="20"/>
      <c r="AD72" s="20"/>
      <c r="AE72" s="20"/>
      <c r="AF72" s="20"/>
      <c r="AG72" s="24"/>
      <c r="AH72" s="20"/>
      <c r="AI72" s="20"/>
      <c r="AJ72" s="20"/>
      <c r="AK72" s="20"/>
    </row>
    <row r="73">
      <c r="AC73" s="20"/>
      <c r="AD73" s="20"/>
      <c r="AE73" s="20"/>
      <c r="AF73" s="20"/>
      <c r="AG73" s="24"/>
      <c r="AH73" s="20"/>
      <c r="AI73" s="20"/>
      <c r="AJ73" s="20"/>
      <c r="AK73" s="20"/>
    </row>
    <row r="74">
      <c r="AC74" s="20"/>
      <c r="AD74" s="20"/>
      <c r="AE74" s="20"/>
      <c r="AF74" s="20"/>
      <c r="AG74" s="24"/>
      <c r="AH74" s="20"/>
      <c r="AI74" s="20"/>
      <c r="AJ74" s="20"/>
      <c r="AK74" s="20"/>
    </row>
    <row r="75">
      <c r="AC75" s="20"/>
      <c r="AD75" s="20"/>
      <c r="AE75" s="20"/>
      <c r="AF75" s="20"/>
      <c r="AG75" s="24"/>
      <c r="AH75" s="20"/>
      <c r="AI75" s="20"/>
      <c r="AJ75" s="20"/>
      <c r="AK75" s="20"/>
    </row>
    <row r="76">
      <c r="AC76" s="20"/>
      <c r="AD76" s="20"/>
      <c r="AE76" s="20"/>
      <c r="AF76" s="20"/>
      <c r="AG76" s="24"/>
      <c r="AH76" s="20"/>
      <c r="AI76" s="20"/>
      <c r="AJ76" s="20"/>
      <c r="AK76" s="20"/>
    </row>
    <row r="77">
      <c r="AC77" s="20"/>
      <c r="AD77" s="20"/>
      <c r="AE77" s="20"/>
      <c r="AF77" s="20"/>
      <c r="AG77" s="24"/>
      <c r="AH77" s="20"/>
      <c r="AI77" s="20"/>
      <c r="AJ77" s="20"/>
      <c r="AK77" s="20"/>
    </row>
    <row r="78">
      <c r="AC78" s="20"/>
      <c r="AD78" s="20"/>
      <c r="AE78" s="20"/>
      <c r="AF78" s="20"/>
      <c r="AG78" s="24"/>
      <c r="AH78" s="20"/>
      <c r="AI78" s="20"/>
      <c r="AJ78" s="20"/>
      <c r="AK78" s="20"/>
    </row>
    <row r="79">
      <c r="AC79" s="20"/>
      <c r="AD79" s="20"/>
      <c r="AE79" s="20"/>
      <c r="AF79" s="20"/>
      <c r="AG79" s="24"/>
      <c r="AH79" s="20"/>
      <c r="AI79" s="20"/>
      <c r="AJ79" s="20"/>
      <c r="AK79" s="20"/>
    </row>
    <row r="80">
      <c r="AC80" s="20"/>
      <c r="AD80" s="20"/>
      <c r="AE80" s="20"/>
      <c r="AF80" s="20"/>
      <c r="AG80" s="24"/>
      <c r="AH80" s="20"/>
      <c r="AI80" s="20"/>
      <c r="AJ80" s="20"/>
      <c r="AK80" s="20"/>
    </row>
    <row r="81">
      <c r="AC81" s="20"/>
      <c r="AD81" s="20"/>
      <c r="AE81" s="20"/>
      <c r="AF81" s="20"/>
      <c r="AG81" s="24"/>
      <c r="AH81" s="20"/>
      <c r="AI81" s="20"/>
      <c r="AJ81" s="20"/>
      <c r="AK81" s="20"/>
    </row>
    <row r="82">
      <c r="AC82" s="20"/>
      <c r="AD82" s="20"/>
      <c r="AE82" s="20"/>
      <c r="AF82" s="20"/>
      <c r="AG82" s="24"/>
      <c r="AH82" s="20"/>
      <c r="AI82" s="20"/>
      <c r="AJ82" s="20"/>
      <c r="AK82" s="20"/>
    </row>
    <row r="83">
      <c r="AC83" s="20"/>
      <c r="AD83" s="20"/>
      <c r="AE83" s="20"/>
      <c r="AF83" s="20"/>
      <c r="AG83" s="24"/>
      <c r="AH83" s="20"/>
      <c r="AI83" s="20"/>
      <c r="AJ83" s="20"/>
      <c r="AK83" s="20"/>
    </row>
    <row r="84">
      <c r="AC84" s="20"/>
      <c r="AD84" s="20"/>
      <c r="AE84" s="20"/>
      <c r="AF84" s="20"/>
      <c r="AG84" s="24"/>
      <c r="AH84" s="20"/>
      <c r="AI84" s="20"/>
      <c r="AJ84" s="20"/>
      <c r="AK84" s="20"/>
    </row>
    <row r="85">
      <c r="AC85" s="20"/>
      <c r="AD85" s="20"/>
      <c r="AE85" s="20"/>
      <c r="AF85" s="20"/>
      <c r="AG85" s="24"/>
      <c r="AH85" s="20"/>
      <c r="AI85" s="20"/>
      <c r="AJ85" s="20"/>
      <c r="AK85" s="20"/>
    </row>
    <row r="86">
      <c r="AC86" s="20"/>
      <c r="AD86" s="20"/>
      <c r="AE86" s="20"/>
      <c r="AF86" s="20"/>
      <c r="AG86" s="24"/>
      <c r="AH86" s="20"/>
      <c r="AI86" s="20"/>
      <c r="AJ86" s="20"/>
      <c r="AK86" s="20"/>
    </row>
    <row r="87">
      <c r="AC87" s="20"/>
      <c r="AD87" s="20"/>
      <c r="AE87" s="20"/>
      <c r="AF87" s="20"/>
      <c r="AG87" s="24"/>
      <c r="AH87" s="20"/>
      <c r="AI87" s="20"/>
      <c r="AJ87" s="20"/>
      <c r="AK87" s="20"/>
    </row>
    <row r="88">
      <c r="AC88" s="20"/>
      <c r="AD88" s="20"/>
      <c r="AE88" s="20"/>
      <c r="AF88" s="20"/>
      <c r="AG88" s="24"/>
      <c r="AH88" s="20"/>
      <c r="AI88" s="20"/>
      <c r="AJ88" s="20"/>
      <c r="AK88" s="20"/>
    </row>
    <row r="89">
      <c r="AC89" s="20"/>
      <c r="AD89" s="20"/>
      <c r="AE89" s="20"/>
      <c r="AF89" s="20"/>
      <c r="AG89" s="24"/>
      <c r="AH89" s="20"/>
      <c r="AI89" s="20"/>
      <c r="AJ89" s="20"/>
      <c r="AK89" s="20"/>
    </row>
    <row r="90">
      <c r="AC90" s="20"/>
      <c r="AD90" s="20"/>
      <c r="AE90" s="20"/>
      <c r="AF90" s="20"/>
      <c r="AG90" s="24"/>
      <c r="AH90" s="20"/>
      <c r="AI90" s="20"/>
      <c r="AJ90" s="20"/>
      <c r="AK90" s="20"/>
    </row>
    <row r="91">
      <c r="AC91" s="20"/>
      <c r="AD91" s="20"/>
      <c r="AE91" s="20"/>
      <c r="AF91" s="20"/>
      <c r="AG91" s="24"/>
      <c r="AH91" s="20"/>
      <c r="AI91" s="20"/>
      <c r="AJ91" s="20"/>
      <c r="AK91" s="20"/>
    </row>
    <row r="92">
      <c r="AC92" s="20"/>
      <c r="AD92" s="20"/>
      <c r="AE92" s="20"/>
      <c r="AF92" s="20"/>
      <c r="AG92" s="24"/>
      <c r="AH92" s="20"/>
      <c r="AI92" s="20"/>
      <c r="AJ92" s="20"/>
      <c r="AK92" s="20"/>
    </row>
    <row r="93">
      <c r="AC93" s="20"/>
      <c r="AD93" s="20"/>
      <c r="AE93" s="20"/>
      <c r="AF93" s="20"/>
      <c r="AG93" s="24"/>
      <c r="AH93" s="20"/>
      <c r="AI93" s="20"/>
      <c r="AJ93" s="20"/>
      <c r="AK93" s="20"/>
    </row>
    <row r="94">
      <c r="AC94" s="20"/>
      <c r="AD94" s="20"/>
      <c r="AE94" s="20"/>
      <c r="AF94" s="20"/>
      <c r="AG94" s="24"/>
      <c r="AH94" s="20"/>
      <c r="AI94" s="20"/>
      <c r="AJ94" s="20"/>
      <c r="AK94" s="20"/>
    </row>
    <row r="95">
      <c r="AC95" s="20"/>
      <c r="AD95" s="20"/>
      <c r="AE95" s="20"/>
      <c r="AF95" s="20"/>
      <c r="AG95" s="24"/>
      <c r="AH95" s="20"/>
      <c r="AI95" s="20"/>
      <c r="AJ95" s="20"/>
      <c r="AK95" s="20"/>
    </row>
    <row r="96">
      <c r="AC96" s="20"/>
      <c r="AD96" s="20"/>
      <c r="AE96" s="20"/>
      <c r="AF96" s="20"/>
      <c r="AG96" s="24"/>
      <c r="AH96" s="20"/>
      <c r="AI96" s="20"/>
      <c r="AJ96" s="20"/>
      <c r="AK96" s="20"/>
    </row>
    <row r="97">
      <c r="AC97" s="20"/>
      <c r="AD97" s="20"/>
      <c r="AE97" s="20"/>
      <c r="AF97" s="20"/>
      <c r="AG97" s="24"/>
      <c r="AH97" s="20"/>
      <c r="AI97" s="20"/>
      <c r="AJ97" s="20"/>
      <c r="AK97" s="20"/>
    </row>
    <row r="98">
      <c r="AC98" s="20"/>
      <c r="AD98" s="20"/>
      <c r="AE98" s="20"/>
      <c r="AF98" s="20"/>
      <c r="AG98" s="24"/>
      <c r="AH98" s="20"/>
      <c r="AI98" s="20"/>
      <c r="AJ98" s="20"/>
      <c r="AK98" s="20"/>
    </row>
    <row r="99">
      <c r="AC99" s="20"/>
      <c r="AD99" s="20"/>
      <c r="AE99" s="20"/>
      <c r="AF99" s="20"/>
      <c r="AG99" s="24"/>
      <c r="AH99" s="20"/>
      <c r="AI99" s="20"/>
      <c r="AJ99" s="20"/>
      <c r="AK99" s="20"/>
    </row>
    <row r="100">
      <c r="AC100" s="20"/>
      <c r="AD100" s="20"/>
      <c r="AE100" s="20"/>
      <c r="AF100" s="20"/>
      <c r="AG100" s="24"/>
      <c r="AH100" s="20"/>
      <c r="AI100" s="20"/>
      <c r="AJ100" s="20"/>
      <c r="AK100" s="20"/>
    </row>
    <row r="101">
      <c r="AC101" s="20"/>
      <c r="AD101" s="20"/>
      <c r="AE101" s="20"/>
      <c r="AF101" s="20"/>
      <c r="AG101" s="24"/>
      <c r="AH101" s="20"/>
      <c r="AI101" s="20"/>
      <c r="AJ101" s="20"/>
      <c r="AK101" s="20"/>
    </row>
    <row r="102">
      <c r="AC102" s="20"/>
      <c r="AD102" s="20"/>
      <c r="AE102" s="20"/>
      <c r="AF102" s="20"/>
      <c r="AG102" s="24"/>
      <c r="AH102" s="20"/>
      <c r="AI102" s="20"/>
      <c r="AJ102" s="20"/>
      <c r="AK102" s="20"/>
    </row>
    <row r="103">
      <c r="AC103" s="20"/>
      <c r="AD103" s="20"/>
      <c r="AE103" s="20"/>
      <c r="AF103" s="20"/>
      <c r="AG103" s="24"/>
      <c r="AH103" s="20"/>
      <c r="AI103" s="20"/>
      <c r="AJ103" s="20"/>
      <c r="AK103" s="20"/>
    </row>
    <row r="104">
      <c r="AC104" s="20"/>
      <c r="AD104" s="20"/>
      <c r="AE104" s="20"/>
      <c r="AF104" s="20"/>
      <c r="AG104" s="24"/>
      <c r="AH104" s="20"/>
      <c r="AI104" s="20"/>
      <c r="AJ104" s="20"/>
      <c r="AK104" s="20"/>
    </row>
    <row r="105">
      <c r="AC105" s="20"/>
      <c r="AD105" s="20"/>
      <c r="AE105" s="20"/>
      <c r="AF105" s="20"/>
      <c r="AG105" s="24"/>
      <c r="AH105" s="20"/>
      <c r="AI105" s="20"/>
      <c r="AJ105" s="20"/>
      <c r="AK105" s="20"/>
    </row>
    <row r="106">
      <c r="AC106" s="20"/>
      <c r="AD106" s="20"/>
      <c r="AE106" s="20"/>
      <c r="AF106" s="20"/>
      <c r="AG106" s="24"/>
      <c r="AH106" s="20"/>
      <c r="AI106" s="20"/>
      <c r="AJ106" s="20"/>
      <c r="AK106" s="20"/>
    </row>
    <row r="107">
      <c r="AC107" s="20"/>
      <c r="AD107" s="20"/>
      <c r="AE107" s="20"/>
      <c r="AF107" s="20"/>
      <c r="AG107" s="24"/>
      <c r="AH107" s="20"/>
      <c r="AI107" s="20"/>
      <c r="AJ107" s="20"/>
      <c r="AK107" s="20"/>
    </row>
    <row r="108">
      <c r="AC108" s="20"/>
      <c r="AD108" s="20"/>
      <c r="AE108" s="20"/>
      <c r="AF108" s="20"/>
      <c r="AG108" s="24"/>
      <c r="AH108" s="20"/>
      <c r="AI108" s="20"/>
      <c r="AJ108" s="20"/>
      <c r="AK108" s="20"/>
    </row>
    <row r="109">
      <c r="AC109" s="20"/>
      <c r="AD109" s="20"/>
      <c r="AE109" s="20"/>
      <c r="AF109" s="20"/>
      <c r="AG109" s="24"/>
      <c r="AH109" s="20"/>
      <c r="AI109" s="20"/>
      <c r="AJ109" s="20"/>
      <c r="AK109" s="20"/>
    </row>
    <row r="110">
      <c r="AC110" s="20"/>
      <c r="AD110" s="20"/>
      <c r="AE110" s="20"/>
      <c r="AF110" s="20"/>
      <c r="AG110" s="24"/>
      <c r="AH110" s="20"/>
      <c r="AI110" s="20"/>
      <c r="AJ110" s="20"/>
      <c r="AK110" s="20"/>
    </row>
    <row r="111">
      <c r="AC111" s="20"/>
      <c r="AD111" s="20"/>
      <c r="AE111" s="20"/>
      <c r="AF111" s="20"/>
      <c r="AG111" s="24"/>
      <c r="AH111" s="20"/>
      <c r="AI111" s="20"/>
      <c r="AJ111" s="20"/>
      <c r="AK111" s="20"/>
    </row>
    <row r="112">
      <c r="AC112" s="20"/>
      <c r="AD112" s="20"/>
      <c r="AE112" s="20"/>
      <c r="AF112" s="20"/>
      <c r="AG112" s="24"/>
      <c r="AH112" s="20"/>
      <c r="AI112" s="20"/>
      <c r="AJ112" s="20"/>
      <c r="AK112" s="20"/>
    </row>
    <row r="113">
      <c r="AC113" s="20"/>
      <c r="AD113" s="20"/>
      <c r="AE113" s="20"/>
      <c r="AF113" s="20"/>
      <c r="AG113" s="24"/>
      <c r="AH113" s="20"/>
      <c r="AI113" s="20"/>
      <c r="AJ113" s="20"/>
      <c r="AK113" s="20"/>
    </row>
    <row r="114">
      <c r="AC114" s="20"/>
      <c r="AD114" s="20"/>
      <c r="AE114" s="20"/>
      <c r="AF114" s="20"/>
      <c r="AG114" s="24"/>
      <c r="AH114" s="20"/>
      <c r="AI114" s="20"/>
      <c r="AJ114" s="20"/>
      <c r="AK114" s="20"/>
    </row>
    <row r="115">
      <c r="AC115" s="20"/>
      <c r="AD115" s="20"/>
      <c r="AE115" s="20"/>
      <c r="AF115" s="20"/>
      <c r="AG115" s="24"/>
      <c r="AH115" s="20"/>
      <c r="AI115" s="20"/>
      <c r="AJ115" s="20"/>
      <c r="AK115" s="20"/>
    </row>
    <row r="116">
      <c r="AC116" s="20"/>
      <c r="AD116" s="20"/>
      <c r="AE116" s="20"/>
      <c r="AF116" s="20"/>
      <c r="AG116" s="24"/>
      <c r="AH116" s="20"/>
      <c r="AI116" s="20"/>
      <c r="AJ116" s="20"/>
      <c r="AK116" s="20"/>
    </row>
    <row r="117">
      <c r="AC117" s="20"/>
      <c r="AD117" s="20"/>
      <c r="AE117" s="20"/>
      <c r="AF117" s="20"/>
      <c r="AG117" s="24"/>
      <c r="AH117" s="20"/>
      <c r="AI117" s="20"/>
      <c r="AJ117" s="20"/>
      <c r="AK117" s="20"/>
    </row>
    <row r="118">
      <c r="AC118" s="20"/>
      <c r="AD118" s="20"/>
      <c r="AE118" s="20"/>
      <c r="AF118" s="20"/>
      <c r="AG118" s="24"/>
      <c r="AH118" s="20"/>
      <c r="AI118" s="20"/>
      <c r="AJ118" s="20"/>
      <c r="AK118" s="20"/>
    </row>
    <row r="119">
      <c r="AC119" s="20"/>
      <c r="AD119" s="20"/>
      <c r="AE119" s="20"/>
      <c r="AF119" s="20"/>
      <c r="AG119" s="24"/>
      <c r="AH119" s="20"/>
      <c r="AI119" s="20"/>
      <c r="AJ119" s="20"/>
      <c r="AK119" s="20"/>
    </row>
    <row r="120">
      <c r="AC120" s="20"/>
      <c r="AD120" s="20"/>
      <c r="AE120" s="20"/>
      <c r="AF120" s="20"/>
      <c r="AG120" s="24"/>
      <c r="AH120" s="20"/>
      <c r="AI120" s="20"/>
      <c r="AJ120" s="20"/>
      <c r="AK120" s="20"/>
    </row>
    <row r="121">
      <c r="AC121" s="20"/>
      <c r="AD121" s="20"/>
      <c r="AE121" s="20"/>
      <c r="AF121" s="20"/>
      <c r="AG121" s="24"/>
      <c r="AH121" s="20"/>
      <c r="AI121" s="20"/>
      <c r="AJ121" s="20"/>
      <c r="AK121" s="20"/>
    </row>
    <row r="122">
      <c r="AC122" s="20"/>
      <c r="AD122" s="20"/>
      <c r="AE122" s="20"/>
      <c r="AF122" s="20"/>
      <c r="AG122" s="24"/>
      <c r="AH122" s="20"/>
      <c r="AI122" s="20"/>
      <c r="AJ122" s="20"/>
      <c r="AK122" s="20"/>
    </row>
    <row r="123">
      <c r="AC123" s="20"/>
      <c r="AD123" s="20"/>
      <c r="AE123" s="20"/>
      <c r="AF123" s="20"/>
      <c r="AG123" s="24"/>
      <c r="AH123" s="20"/>
      <c r="AI123" s="20"/>
      <c r="AJ123" s="20"/>
      <c r="AK123" s="20"/>
    </row>
    <row r="124">
      <c r="AC124" s="20"/>
      <c r="AD124" s="20"/>
      <c r="AE124" s="20"/>
      <c r="AF124" s="20"/>
      <c r="AG124" s="24"/>
      <c r="AH124" s="20"/>
      <c r="AI124" s="20"/>
      <c r="AJ124" s="20"/>
      <c r="AK124" s="20"/>
    </row>
    <row r="125">
      <c r="AC125" s="20"/>
      <c r="AD125" s="20"/>
      <c r="AE125" s="20"/>
      <c r="AF125" s="20"/>
      <c r="AG125" s="24"/>
      <c r="AH125" s="20"/>
      <c r="AI125" s="20"/>
      <c r="AJ125" s="20"/>
      <c r="AK125" s="20"/>
    </row>
    <row r="126">
      <c r="AC126" s="20"/>
      <c r="AD126" s="20"/>
      <c r="AE126" s="20"/>
      <c r="AF126" s="20"/>
      <c r="AG126" s="24"/>
      <c r="AH126" s="20"/>
      <c r="AI126" s="20"/>
      <c r="AJ126" s="20"/>
      <c r="AK126" s="20"/>
    </row>
    <row r="127">
      <c r="AC127" s="20"/>
      <c r="AD127" s="20"/>
      <c r="AE127" s="20"/>
      <c r="AF127" s="20"/>
      <c r="AG127" s="24"/>
      <c r="AH127" s="20"/>
      <c r="AI127" s="20"/>
      <c r="AJ127" s="20"/>
      <c r="AK127" s="20"/>
    </row>
    <row r="128">
      <c r="AC128" s="20"/>
      <c r="AD128" s="20"/>
      <c r="AE128" s="20"/>
      <c r="AF128" s="20"/>
      <c r="AG128" s="24"/>
      <c r="AH128" s="20"/>
      <c r="AI128" s="20"/>
      <c r="AJ128" s="20"/>
      <c r="AK128" s="20"/>
    </row>
    <row r="129">
      <c r="AC129" s="20"/>
      <c r="AD129" s="20"/>
      <c r="AE129" s="20"/>
      <c r="AF129" s="20"/>
      <c r="AG129" s="24"/>
      <c r="AH129" s="20"/>
      <c r="AI129" s="20"/>
      <c r="AJ129" s="20"/>
      <c r="AK129" s="20"/>
    </row>
    <row r="130">
      <c r="AC130" s="20"/>
      <c r="AD130" s="20"/>
      <c r="AE130" s="20"/>
      <c r="AF130" s="20"/>
      <c r="AG130" s="24"/>
      <c r="AH130" s="20"/>
      <c r="AI130" s="20"/>
      <c r="AJ130" s="20"/>
      <c r="AK130" s="20"/>
    </row>
    <row r="131">
      <c r="AC131" s="20"/>
      <c r="AD131" s="20"/>
      <c r="AE131" s="20"/>
      <c r="AF131" s="20"/>
      <c r="AG131" s="24"/>
      <c r="AH131" s="20"/>
      <c r="AI131" s="20"/>
      <c r="AJ131" s="20"/>
      <c r="AK131" s="20"/>
    </row>
    <row r="132">
      <c r="AC132" s="20"/>
      <c r="AD132" s="20"/>
      <c r="AE132" s="20"/>
      <c r="AF132" s="20"/>
      <c r="AG132" s="24"/>
      <c r="AH132" s="20"/>
      <c r="AI132" s="20"/>
      <c r="AJ132" s="20"/>
      <c r="AK132" s="20"/>
    </row>
    <row r="133">
      <c r="AC133" s="20"/>
      <c r="AD133" s="20"/>
      <c r="AE133" s="20"/>
      <c r="AF133" s="20"/>
      <c r="AG133" s="24"/>
      <c r="AH133" s="20"/>
      <c r="AI133" s="20"/>
      <c r="AJ133" s="20"/>
      <c r="AK133" s="20"/>
    </row>
    <row r="134">
      <c r="AC134" s="20"/>
      <c r="AD134" s="20"/>
      <c r="AE134" s="20"/>
      <c r="AF134" s="20"/>
      <c r="AG134" s="24"/>
      <c r="AH134" s="20"/>
      <c r="AI134" s="20"/>
      <c r="AJ134" s="20"/>
      <c r="AK134" s="20"/>
    </row>
    <row r="135">
      <c r="AC135" s="20"/>
      <c r="AD135" s="20"/>
      <c r="AE135" s="20"/>
      <c r="AF135" s="20"/>
      <c r="AG135" s="24"/>
      <c r="AH135" s="20"/>
      <c r="AI135" s="20"/>
      <c r="AJ135" s="20"/>
      <c r="AK135" s="20"/>
    </row>
    <row r="136">
      <c r="AC136" s="20"/>
      <c r="AD136" s="20"/>
      <c r="AE136" s="20"/>
      <c r="AF136" s="20"/>
      <c r="AG136" s="24"/>
      <c r="AH136" s="20"/>
      <c r="AI136" s="20"/>
      <c r="AJ136" s="20"/>
      <c r="AK136" s="20"/>
    </row>
    <row r="137">
      <c r="AC137" s="20"/>
      <c r="AD137" s="20"/>
      <c r="AE137" s="20"/>
      <c r="AF137" s="20"/>
      <c r="AG137" s="24"/>
      <c r="AH137" s="20"/>
      <c r="AI137" s="20"/>
      <c r="AJ137" s="20"/>
      <c r="AK137" s="20"/>
    </row>
    <row r="138">
      <c r="AC138" s="20"/>
      <c r="AD138" s="20"/>
      <c r="AE138" s="20"/>
      <c r="AF138" s="20"/>
      <c r="AG138" s="24"/>
      <c r="AH138" s="20"/>
      <c r="AI138" s="20"/>
      <c r="AJ138" s="20"/>
      <c r="AK138" s="20"/>
    </row>
    <row r="139">
      <c r="AC139" s="20"/>
      <c r="AD139" s="20"/>
      <c r="AE139" s="20"/>
      <c r="AF139" s="20"/>
      <c r="AG139" s="24"/>
      <c r="AH139" s="20"/>
      <c r="AI139" s="20"/>
      <c r="AJ139" s="20"/>
      <c r="AK139" s="20"/>
    </row>
    <row r="140">
      <c r="AC140" s="20"/>
      <c r="AD140" s="20"/>
      <c r="AE140" s="20"/>
      <c r="AF140" s="20"/>
      <c r="AG140" s="24"/>
      <c r="AH140" s="20"/>
      <c r="AI140" s="20"/>
      <c r="AJ140" s="20"/>
      <c r="AK140" s="20"/>
    </row>
    <row r="141">
      <c r="AC141" s="20"/>
      <c r="AD141" s="20"/>
      <c r="AE141" s="20"/>
      <c r="AF141" s="20"/>
      <c r="AG141" s="24"/>
      <c r="AH141" s="20"/>
      <c r="AI141" s="20"/>
      <c r="AJ141" s="20"/>
      <c r="AK141" s="20"/>
    </row>
    <row r="142">
      <c r="AC142" s="20"/>
      <c r="AD142" s="20"/>
      <c r="AE142" s="20"/>
      <c r="AF142" s="20"/>
      <c r="AG142" s="24"/>
      <c r="AH142" s="20"/>
      <c r="AI142" s="20"/>
      <c r="AJ142" s="20"/>
      <c r="AK142" s="20"/>
    </row>
    <row r="143">
      <c r="AC143" s="20"/>
      <c r="AD143" s="20"/>
      <c r="AE143" s="20"/>
      <c r="AF143" s="20"/>
      <c r="AG143" s="24"/>
      <c r="AH143" s="20"/>
      <c r="AI143" s="20"/>
      <c r="AJ143" s="20"/>
      <c r="AK143" s="20"/>
    </row>
    <row r="144">
      <c r="AC144" s="20"/>
      <c r="AD144" s="20"/>
      <c r="AE144" s="20"/>
      <c r="AF144" s="20"/>
      <c r="AG144" s="24"/>
      <c r="AH144" s="20"/>
      <c r="AI144" s="20"/>
      <c r="AJ144" s="20"/>
      <c r="AK144" s="20"/>
    </row>
    <row r="145">
      <c r="AC145" s="20"/>
      <c r="AD145" s="20"/>
      <c r="AE145" s="20"/>
      <c r="AF145" s="20"/>
      <c r="AG145" s="24"/>
      <c r="AH145" s="20"/>
      <c r="AI145" s="20"/>
      <c r="AJ145" s="20"/>
      <c r="AK145" s="20"/>
    </row>
    <row r="146">
      <c r="AC146" s="20"/>
      <c r="AD146" s="20"/>
      <c r="AE146" s="20"/>
      <c r="AF146" s="20"/>
      <c r="AG146" s="24"/>
      <c r="AH146" s="20"/>
      <c r="AI146" s="20"/>
      <c r="AJ146" s="20"/>
      <c r="AK146" s="20"/>
    </row>
    <row r="147">
      <c r="AC147" s="20"/>
      <c r="AD147" s="20"/>
      <c r="AE147" s="20"/>
      <c r="AF147" s="20"/>
      <c r="AG147" s="24"/>
      <c r="AH147" s="20"/>
      <c r="AI147" s="20"/>
      <c r="AJ147" s="20"/>
      <c r="AK147" s="20"/>
    </row>
    <row r="148">
      <c r="AC148" s="20"/>
      <c r="AD148" s="20"/>
      <c r="AE148" s="20"/>
      <c r="AF148" s="20"/>
      <c r="AG148" s="24"/>
      <c r="AH148" s="20"/>
      <c r="AI148" s="20"/>
      <c r="AJ148" s="20"/>
      <c r="AK148" s="20"/>
    </row>
    <row r="149">
      <c r="AC149" s="20"/>
      <c r="AD149" s="20"/>
      <c r="AE149" s="20"/>
      <c r="AF149" s="20"/>
      <c r="AG149" s="24"/>
      <c r="AH149" s="20"/>
      <c r="AI149" s="20"/>
      <c r="AJ149" s="20"/>
      <c r="AK149" s="20"/>
    </row>
    <row r="150">
      <c r="AC150" s="20"/>
      <c r="AD150" s="20"/>
      <c r="AE150" s="20"/>
      <c r="AF150" s="20"/>
      <c r="AG150" s="24"/>
      <c r="AH150" s="20"/>
      <c r="AI150" s="20"/>
      <c r="AJ150" s="20"/>
      <c r="AK150" s="20"/>
    </row>
    <row r="151">
      <c r="AC151" s="20"/>
      <c r="AD151" s="20"/>
      <c r="AE151" s="20"/>
      <c r="AF151" s="20"/>
      <c r="AG151" s="24"/>
      <c r="AH151" s="20"/>
      <c r="AI151" s="20"/>
      <c r="AJ151" s="20"/>
      <c r="AK151" s="20"/>
    </row>
    <row r="152">
      <c r="AC152" s="20"/>
      <c r="AD152" s="20"/>
      <c r="AE152" s="20"/>
      <c r="AF152" s="20"/>
      <c r="AG152" s="24"/>
      <c r="AH152" s="20"/>
      <c r="AI152" s="20"/>
      <c r="AJ152" s="20"/>
      <c r="AK152" s="20"/>
    </row>
    <row r="153">
      <c r="AC153" s="20"/>
      <c r="AD153" s="20"/>
      <c r="AE153" s="20"/>
      <c r="AF153" s="20"/>
      <c r="AG153" s="24"/>
      <c r="AH153" s="20"/>
      <c r="AI153" s="20"/>
      <c r="AJ153" s="20"/>
      <c r="AK153" s="20"/>
    </row>
    <row r="154">
      <c r="AC154" s="20"/>
      <c r="AD154" s="20"/>
      <c r="AE154" s="20"/>
      <c r="AF154" s="20"/>
      <c r="AG154" s="24"/>
      <c r="AH154" s="20"/>
      <c r="AI154" s="20"/>
      <c r="AJ154" s="20"/>
      <c r="AK154" s="20"/>
    </row>
    <row r="155">
      <c r="AC155" s="20"/>
      <c r="AD155" s="20"/>
      <c r="AE155" s="20"/>
      <c r="AF155" s="20"/>
      <c r="AG155" s="24"/>
      <c r="AH155" s="20"/>
      <c r="AI155" s="20"/>
      <c r="AJ155" s="20"/>
      <c r="AK155" s="20"/>
    </row>
    <row r="156">
      <c r="AC156" s="20"/>
      <c r="AD156" s="20"/>
      <c r="AE156" s="20"/>
      <c r="AF156" s="20"/>
      <c r="AG156" s="24"/>
      <c r="AH156" s="20"/>
      <c r="AI156" s="20"/>
      <c r="AJ156" s="20"/>
      <c r="AK156" s="20"/>
    </row>
    <row r="157">
      <c r="AC157" s="20"/>
      <c r="AD157" s="20"/>
      <c r="AE157" s="20"/>
      <c r="AF157" s="20"/>
      <c r="AG157" s="24"/>
      <c r="AH157" s="20"/>
      <c r="AI157" s="20"/>
      <c r="AJ157" s="20"/>
      <c r="AK157" s="20"/>
    </row>
    <row r="158">
      <c r="AC158" s="20"/>
      <c r="AD158" s="20"/>
      <c r="AE158" s="20"/>
      <c r="AF158" s="20"/>
      <c r="AG158" s="24"/>
      <c r="AH158" s="20"/>
      <c r="AI158" s="20"/>
      <c r="AJ158" s="20"/>
      <c r="AK158" s="20"/>
    </row>
    <row r="159">
      <c r="AC159" s="20"/>
      <c r="AD159" s="20"/>
      <c r="AE159" s="20"/>
      <c r="AF159" s="20"/>
      <c r="AG159" s="24"/>
      <c r="AH159" s="20"/>
      <c r="AI159" s="20"/>
      <c r="AJ159" s="20"/>
      <c r="AK159" s="20"/>
    </row>
    <row r="160">
      <c r="AC160" s="20"/>
      <c r="AD160" s="20"/>
      <c r="AE160" s="20"/>
      <c r="AF160" s="20"/>
      <c r="AG160" s="24"/>
      <c r="AH160" s="20"/>
      <c r="AI160" s="20"/>
      <c r="AJ160" s="20"/>
      <c r="AK160" s="20"/>
    </row>
    <row r="161">
      <c r="AC161" s="20"/>
      <c r="AD161" s="20"/>
      <c r="AE161" s="20"/>
      <c r="AF161" s="20"/>
      <c r="AG161" s="24"/>
      <c r="AH161" s="20"/>
      <c r="AI161" s="20"/>
      <c r="AJ161" s="20"/>
      <c r="AK161" s="20"/>
    </row>
    <row r="162">
      <c r="AC162" s="20"/>
      <c r="AD162" s="20"/>
      <c r="AE162" s="20"/>
      <c r="AF162" s="20"/>
      <c r="AG162" s="24"/>
      <c r="AH162" s="20"/>
      <c r="AI162" s="20"/>
      <c r="AJ162" s="20"/>
      <c r="AK162" s="20"/>
    </row>
    <row r="163">
      <c r="AC163" s="20"/>
      <c r="AD163" s="20"/>
      <c r="AE163" s="20"/>
      <c r="AF163" s="20"/>
      <c r="AG163" s="24"/>
      <c r="AH163" s="20"/>
      <c r="AI163" s="20"/>
      <c r="AJ163" s="20"/>
      <c r="AK163" s="20"/>
    </row>
    <row r="164">
      <c r="AC164" s="20"/>
      <c r="AD164" s="20"/>
      <c r="AE164" s="20"/>
      <c r="AF164" s="20"/>
      <c r="AG164" s="24"/>
      <c r="AH164" s="20"/>
      <c r="AI164" s="20"/>
      <c r="AJ164" s="20"/>
      <c r="AK164" s="20"/>
    </row>
    <row r="165">
      <c r="AC165" s="20"/>
      <c r="AD165" s="20"/>
      <c r="AE165" s="20"/>
      <c r="AF165" s="20"/>
      <c r="AG165" s="24"/>
      <c r="AH165" s="20"/>
      <c r="AI165" s="20"/>
      <c r="AJ165" s="20"/>
      <c r="AK165" s="20"/>
    </row>
    <row r="166">
      <c r="AC166" s="20"/>
      <c r="AD166" s="20"/>
      <c r="AE166" s="20"/>
      <c r="AF166" s="20"/>
      <c r="AG166" s="24"/>
      <c r="AH166" s="20"/>
      <c r="AI166" s="20"/>
      <c r="AJ166" s="20"/>
      <c r="AK166" s="20"/>
    </row>
    <row r="167">
      <c r="AC167" s="20"/>
      <c r="AD167" s="20"/>
      <c r="AE167" s="20"/>
      <c r="AF167" s="20"/>
      <c r="AG167" s="24"/>
      <c r="AH167" s="20"/>
      <c r="AI167" s="20"/>
      <c r="AJ167" s="20"/>
      <c r="AK167" s="20"/>
    </row>
    <row r="168">
      <c r="AC168" s="20"/>
      <c r="AD168" s="20"/>
      <c r="AE168" s="20"/>
      <c r="AF168" s="20"/>
      <c r="AG168" s="24"/>
      <c r="AH168" s="20"/>
      <c r="AI168" s="20"/>
      <c r="AJ168" s="20"/>
      <c r="AK168" s="20"/>
    </row>
    <row r="169">
      <c r="AC169" s="20"/>
      <c r="AD169" s="20"/>
      <c r="AE169" s="20"/>
      <c r="AF169" s="20"/>
      <c r="AG169" s="24"/>
      <c r="AH169" s="20"/>
      <c r="AI169" s="20"/>
      <c r="AJ169" s="20"/>
      <c r="AK169" s="20"/>
    </row>
    <row r="170">
      <c r="AC170" s="20"/>
      <c r="AD170" s="20"/>
      <c r="AE170" s="20"/>
      <c r="AF170" s="20"/>
      <c r="AG170" s="24"/>
      <c r="AH170" s="20"/>
      <c r="AI170" s="20"/>
      <c r="AJ170" s="20"/>
      <c r="AK170" s="20"/>
    </row>
    <row r="171">
      <c r="AC171" s="20"/>
      <c r="AD171" s="20"/>
      <c r="AE171" s="20"/>
      <c r="AF171" s="20"/>
      <c r="AG171" s="24"/>
      <c r="AH171" s="20"/>
      <c r="AI171" s="20"/>
      <c r="AJ171" s="20"/>
      <c r="AK171" s="20"/>
    </row>
    <row r="172">
      <c r="AC172" s="20"/>
      <c r="AD172" s="20"/>
      <c r="AE172" s="20"/>
      <c r="AF172" s="20"/>
      <c r="AG172" s="24"/>
      <c r="AH172" s="20"/>
      <c r="AI172" s="20"/>
      <c r="AJ172" s="20"/>
      <c r="AK172" s="20"/>
    </row>
    <row r="173">
      <c r="AC173" s="20"/>
      <c r="AD173" s="20"/>
      <c r="AE173" s="20"/>
      <c r="AF173" s="20"/>
      <c r="AG173" s="24"/>
      <c r="AH173" s="20"/>
      <c r="AI173" s="20"/>
      <c r="AJ173" s="20"/>
      <c r="AK173" s="20"/>
    </row>
    <row r="174">
      <c r="AC174" s="20"/>
      <c r="AD174" s="20"/>
      <c r="AE174" s="20"/>
      <c r="AF174" s="20"/>
      <c r="AG174" s="24"/>
      <c r="AH174" s="20"/>
      <c r="AI174" s="20"/>
      <c r="AJ174" s="20"/>
      <c r="AK174" s="20"/>
    </row>
    <row r="175">
      <c r="AC175" s="20"/>
      <c r="AD175" s="20"/>
      <c r="AE175" s="20"/>
      <c r="AF175" s="20"/>
      <c r="AG175" s="24"/>
      <c r="AH175" s="20"/>
      <c r="AI175" s="20"/>
      <c r="AJ175" s="20"/>
      <c r="AK175" s="20"/>
    </row>
    <row r="176">
      <c r="AC176" s="20"/>
      <c r="AD176" s="20"/>
      <c r="AE176" s="20"/>
      <c r="AF176" s="20"/>
      <c r="AG176" s="24"/>
      <c r="AH176" s="20"/>
      <c r="AI176" s="20"/>
      <c r="AJ176" s="20"/>
      <c r="AK176" s="20"/>
    </row>
    <row r="177">
      <c r="AC177" s="20"/>
      <c r="AD177" s="20"/>
      <c r="AE177" s="20"/>
      <c r="AF177" s="20"/>
      <c r="AG177" s="24"/>
      <c r="AH177" s="20"/>
      <c r="AI177" s="20"/>
      <c r="AJ177" s="20"/>
      <c r="AK177" s="20"/>
    </row>
    <row r="178">
      <c r="AC178" s="20"/>
      <c r="AD178" s="20"/>
      <c r="AE178" s="20"/>
      <c r="AF178" s="20"/>
      <c r="AG178" s="24"/>
      <c r="AH178" s="20"/>
      <c r="AI178" s="20"/>
      <c r="AJ178" s="20"/>
      <c r="AK178" s="20"/>
    </row>
    <row r="179">
      <c r="AC179" s="20"/>
      <c r="AD179" s="20"/>
      <c r="AE179" s="20"/>
      <c r="AF179" s="20"/>
      <c r="AG179" s="24"/>
      <c r="AH179" s="20"/>
      <c r="AI179" s="20"/>
      <c r="AJ179" s="20"/>
      <c r="AK179" s="20"/>
    </row>
    <row r="180">
      <c r="AC180" s="20"/>
      <c r="AD180" s="20"/>
      <c r="AE180" s="20"/>
      <c r="AF180" s="20"/>
      <c r="AG180" s="24"/>
      <c r="AH180" s="20"/>
      <c r="AI180" s="20"/>
      <c r="AJ180" s="20"/>
      <c r="AK180" s="20"/>
    </row>
    <row r="181">
      <c r="AC181" s="20"/>
      <c r="AD181" s="20"/>
      <c r="AE181" s="20"/>
      <c r="AF181" s="20"/>
      <c r="AG181" s="24"/>
      <c r="AH181" s="20"/>
      <c r="AI181" s="20"/>
      <c r="AJ181" s="20"/>
      <c r="AK181" s="20"/>
    </row>
    <row r="182">
      <c r="AC182" s="20"/>
      <c r="AD182" s="20"/>
      <c r="AE182" s="20"/>
      <c r="AF182" s="20"/>
      <c r="AG182" s="24"/>
      <c r="AH182" s="20"/>
      <c r="AI182" s="20"/>
      <c r="AJ182" s="20"/>
      <c r="AK182" s="20"/>
    </row>
    <row r="183">
      <c r="AC183" s="20"/>
      <c r="AD183" s="20"/>
      <c r="AE183" s="20"/>
      <c r="AF183" s="20"/>
      <c r="AG183" s="24"/>
      <c r="AH183" s="20"/>
      <c r="AI183" s="20"/>
      <c r="AJ183" s="20"/>
      <c r="AK183" s="20"/>
    </row>
    <row r="184">
      <c r="AC184" s="20"/>
      <c r="AD184" s="20"/>
      <c r="AE184" s="20"/>
      <c r="AF184" s="20"/>
      <c r="AG184" s="24"/>
      <c r="AH184" s="20"/>
      <c r="AI184" s="20"/>
      <c r="AJ184" s="20"/>
      <c r="AK184" s="20"/>
    </row>
    <row r="185">
      <c r="AC185" s="20"/>
      <c r="AD185" s="20"/>
      <c r="AE185" s="20"/>
      <c r="AF185" s="20"/>
      <c r="AG185" s="24"/>
      <c r="AH185" s="20"/>
      <c r="AI185" s="20"/>
      <c r="AJ185" s="20"/>
      <c r="AK185" s="20"/>
    </row>
    <row r="186">
      <c r="AC186" s="20"/>
      <c r="AD186" s="20"/>
      <c r="AE186" s="20"/>
      <c r="AF186" s="20"/>
      <c r="AG186" s="24"/>
      <c r="AH186" s="20"/>
      <c r="AI186" s="20"/>
      <c r="AJ186" s="20"/>
      <c r="AK186" s="20"/>
    </row>
    <row r="187">
      <c r="AC187" s="20"/>
      <c r="AD187" s="20"/>
      <c r="AE187" s="20"/>
      <c r="AF187" s="20"/>
      <c r="AG187" s="24"/>
      <c r="AH187" s="20"/>
      <c r="AI187" s="20"/>
      <c r="AJ187" s="20"/>
      <c r="AK187" s="20"/>
    </row>
    <row r="188">
      <c r="AC188" s="20"/>
      <c r="AD188" s="20"/>
      <c r="AE188" s="20"/>
      <c r="AF188" s="20"/>
      <c r="AG188" s="24"/>
      <c r="AH188" s="20"/>
      <c r="AI188" s="20"/>
      <c r="AJ188" s="20"/>
      <c r="AK188" s="20"/>
    </row>
    <row r="189">
      <c r="AC189" s="20"/>
      <c r="AD189" s="20"/>
      <c r="AE189" s="20"/>
      <c r="AF189" s="20"/>
      <c r="AG189" s="24"/>
      <c r="AH189" s="20"/>
      <c r="AI189" s="20"/>
      <c r="AJ189" s="20"/>
      <c r="AK189" s="20"/>
    </row>
    <row r="190">
      <c r="AC190" s="20"/>
      <c r="AD190" s="20"/>
      <c r="AE190" s="20"/>
      <c r="AF190" s="20"/>
      <c r="AG190" s="24"/>
      <c r="AH190" s="20"/>
      <c r="AI190" s="20"/>
      <c r="AJ190" s="20"/>
      <c r="AK190" s="20"/>
    </row>
    <row r="191">
      <c r="AC191" s="20"/>
      <c r="AD191" s="20"/>
      <c r="AE191" s="20"/>
      <c r="AF191" s="20"/>
      <c r="AG191" s="24"/>
      <c r="AH191" s="20"/>
      <c r="AI191" s="20"/>
      <c r="AJ191" s="20"/>
      <c r="AK191" s="20"/>
    </row>
    <row r="192">
      <c r="AC192" s="20"/>
      <c r="AD192" s="20"/>
      <c r="AE192" s="20"/>
      <c r="AF192" s="20"/>
      <c r="AG192" s="24"/>
      <c r="AH192" s="20"/>
      <c r="AI192" s="20"/>
      <c r="AJ192" s="20"/>
      <c r="AK192" s="20"/>
    </row>
    <row r="193">
      <c r="AC193" s="20"/>
      <c r="AD193" s="20"/>
      <c r="AE193" s="20"/>
      <c r="AF193" s="20"/>
      <c r="AG193" s="24"/>
      <c r="AH193" s="20"/>
      <c r="AI193" s="20"/>
      <c r="AJ193" s="20"/>
      <c r="AK193" s="20"/>
    </row>
    <row r="194">
      <c r="AC194" s="20"/>
      <c r="AD194" s="20"/>
      <c r="AE194" s="20"/>
      <c r="AF194" s="20"/>
      <c r="AG194" s="24"/>
      <c r="AH194" s="20"/>
      <c r="AI194" s="20"/>
      <c r="AJ194" s="20"/>
      <c r="AK194" s="20"/>
    </row>
    <row r="195">
      <c r="AC195" s="20"/>
      <c r="AD195" s="20"/>
      <c r="AE195" s="20"/>
      <c r="AF195" s="20"/>
      <c r="AG195" s="24"/>
      <c r="AH195" s="20"/>
      <c r="AI195" s="20"/>
      <c r="AJ195" s="20"/>
      <c r="AK195" s="20"/>
    </row>
    <row r="196">
      <c r="AC196" s="20"/>
      <c r="AD196" s="20"/>
      <c r="AE196" s="20"/>
      <c r="AF196" s="20"/>
      <c r="AG196" s="24"/>
      <c r="AH196" s="20"/>
      <c r="AI196" s="20"/>
      <c r="AJ196" s="20"/>
      <c r="AK196" s="20"/>
    </row>
    <row r="197">
      <c r="AC197" s="20"/>
      <c r="AD197" s="20"/>
      <c r="AE197" s="20"/>
      <c r="AF197" s="20"/>
      <c r="AG197" s="24"/>
      <c r="AH197" s="20"/>
      <c r="AI197" s="20"/>
      <c r="AJ197" s="20"/>
      <c r="AK197" s="20"/>
    </row>
    <row r="198">
      <c r="AC198" s="20"/>
      <c r="AD198" s="20"/>
      <c r="AE198" s="20"/>
      <c r="AF198" s="20"/>
      <c r="AG198" s="24"/>
      <c r="AH198" s="20"/>
      <c r="AI198" s="20"/>
      <c r="AJ198" s="20"/>
      <c r="AK198" s="20"/>
    </row>
    <row r="199">
      <c r="AC199" s="20"/>
      <c r="AD199" s="20"/>
      <c r="AE199" s="20"/>
      <c r="AF199" s="20"/>
      <c r="AG199" s="24"/>
      <c r="AH199" s="20"/>
      <c r="AI199" s="20"/>
      <c r="AJ199" s="20"/>
      <c r="AK199" s="20"/>
    </row>
    <row r="200">
      <c r="AC200" s="20"/>
      <c r="AD200" s="20"/>
      <c r="AE200" s="20"/>
      <c r="AF200" s="20"/>
      <c r="AG200" s="24"/>
      <c r="AH200" s="20"/>
      <c r="AI200" s="20"/>
      <c r="AJ200" s="20"/>
      <c r="AK200" s="20"/>
    </row>
    <row r="201">
      <c r="AC201" s="20"/>
      <c r="AD201" s="20"/>
      <c r="AE201" s="20"/>
      <c r="AF201" s="20"/>
      <c r="AG201" s="24"/>
      <c r="AH201" s="20"/>
      <c r="AI201" s="20"/>
      <c r="AJ201" s="20"/>
      <c r="AK201" s="20"/>
    </row>
    <row r="202">
      <c r="AC202" s="20"/>
      <c r="AD202" s="20"/>
      <c r="AE202" s="20"/>
      <c r="AF202" s="20"/>
      <c r="AG202" s="24"/>
      <c r="AH202" s="20"/>
      <c r="AI202" s="20"/>
      <c r="AJ202" s="20"/>
      <c r="AK202" s="20"/>
    </row>
    <row r="203">
      <c r="AC203" s="20"/>
      <c r="AD203" s="20"/>
      <c r="AE203" s="20"/>
      <c r="AF203" s="20"/>
      <c r="AG203" s="24"/>
      <c r="AH203" s="20"/>
      <c r="AI203" s="20"/>
      <c r="AJ203" s="20"/>
      <c r="AK203" s="20"/>
    </row>
    <row r="204">
      <c r="AC204" s="20"/>
      <c r="AD204" s="20"/>
      <c r="AE204" s="20"/>
      <c r="AF204" s="20"/>
      <c r="AG204" s="24"/>
      <c r="AH204" s="20"/>
      <c r="AI204" s="20"/>
      <c r="AJ204" s="20"/>
      <c r="AK204" s="20"/>
    </row>
    <row r="205">
      <c r="AC205" s="20"/>
      <c r="AD205" s="20"/>
      <c r="AE205" s="20"/>
      <c r="AF205" s="20"/>
      <c r="AG205" s="24"/>
      <c r="AH205" s="20"/>
      <c r="AI205" s="20"/>
      <c r="AJ205" s="20"/>
      <c r="AK205" s="20"/>
    </row>
    <row r="206">
      <c r="AC206" s="20"/>
      <c r="AD206" s="20"/>
      <c r="AE206" s="20"/>
      <c r="AF206" s="20"/>
      <c r="AG206" s="24"/>
      <c r="AH206" s="20"/>
      <c r="AI206" s="20"/>
      <c r="AJ206" s="20"/>
      <c r="AK206" s="20"/>
    </row>
    <row r="207">
      <c r="AC207" s="20"/>
      <c r="AD207" s="20"/>
      <c r="AE207" s="20"/>
      <c r="AF207" s="20"/>
      <c r="AG207" s="24"/>
      <c r="AH207" s="20"/>
      <c r="AI207" s="20"/>
      <c r="AJ207" s="20"/>
      <c r="AK207" s="20"/>
    </row>
    <row r="208">
      <c r="AC208" s="20"/>
      <c r="AD208" s="20"/>
      <c r="AE208" s="20"/>
      <c r="AF208" s="20"/>
      <c r="AG208" s="24"/>
      <c r="AH208" s="20"/>
      <c r="AI208" s="20"/>
      <c r="AJ208" s="20"/>
      <c r="AK208" s="20"/>
    </row>
    <row r="209">
      <c r="AC209" s="20"/>
      <c r="AD209" s="20"/>
      <c r="AE209" s="20"/>
      <c r="AF209" s="20"/>
      <c r="AG209" s="24"/>
      <c r="AH209" s="20"/>
      <c r="AI209" s="20"/>
      <c r="AJ209" s="20"/>
      <c r="AK209" s="20"/>
    </row>
    <row r="210">
      <c r="AC210" s="20"/>
      <c r="AD210" s="20"/>
      <c r="AE210" s="20"/>
      <c r="AF210" s="20"/>
      <c r="AG210" s="24"/>
      <c r="AH210" s="20"/>
      <c r="AI210" s="20"/>
      <c r="AJ210" s="20"/>
      <c r="AK210" s="20"/>
    </row>
    <row r="211">
      <c r="AC211" s="20"/>
      <c r="AD211" s="20"/>
      <c r="AE211" s="20"/>
      <c r="AF211" s="20"/>
      <c r="AG211" s="24"/>
      <c r="AH211" s="20"/>
      <c r="AI211" s="20"/>
      <c r="AJ211" s="20"/>
      <c r="AK211" s="20"/>
    </row>
    <row r="212">
      <c r="AC212" s="20"/>
      <c r="AD212" s="20"/>
      <c r="AE212" s="20"/>
      <c r="AF212" s="20"/>
      <c r="AG212" s="24"/>
      <c r="AH212" s="20"/>
      <c r="AI212" s="20"/>
      <c r="AJ212" s="20"/>
      <c r="AK212" s="20"/>
    </row>
    <row r="213">
      <c r="AC213" s="20"/>
      <c r="AD213" s="20"/>
      <c r="AE213" s="20"/>
      <c r="AF213" s="20"/>
      <c r="AG213" s="24"/>
      <c r="AH213" s="20"/>
      <c r="AI213" s="20"/>
      <c r="AJ213" s="20"/>
      <c r="AK213" s="20"/>
    </row>
    <row r="214">
      <c r="AC214" s="20"/>
      <c r="AD214" s="20"/>
      <c r="AE214" s="20"/>
      <c r="AF214" s="20"/>
      <c r="AG214" s="24"/>
      <c r="AH214" s="20"/>
      <c r="AI214" s="20"/>
      <c r="AJ214" s="20"/>
      <c r="AK214" s="20"/>
    </row>
    <row r="215">
      <c r="AC215" s="20"/>
      <c r="AD215" s="20"/>
      <c r="AE215" s="20"/>
      <c r="AF215" s="20"/>
      <c r="AG215" s="24"/>
      <c r="AH215" s="20"/>
      <c r="AI215" s="20"/>
      <c r="AJ215" s="20"/>
      <c r="AK215" s="20"/>
    </row>
    <row r="216">
      <c r="AC216" s="20"/>
      <c r="AD216" s="20"/>
      <c r="AE216" s="20"/>
      <c r="AF216" s="20"/>
      <c r="AG216" s="24"/>
      <c r="AH216" s="20"/>
      <c r="AI216" s="20"/>
      <c r="AJ216" s="20"/>
      <c r="AK216" s="20"/>
    </row>
    <row r="217">
      <c r="AC217" s="20"/>
      <c r="AD217" s="20"/>
      <c r="AE217" s="20"/>
      <c r="AF217" s="20"/>
      <c r="AG217" s="24"/>
      <c r="AH217" s="20"/>
      <c r="AI217" s="20"/>
      <c r="AJ217" s="20"/>
      <c r="AK217" s="20"/>
    </row>
    <row r="218">
      <c r="AC218" s="20"/>
      <c r="AD218" s="20"/>
      <c r="AE218" s="20"/>
      <c r="AF218" s="20"/>
      <c r="AG218" s="24"/>
      <c r="AH218" s="20"/>
      <c r="AI218" s="20"/>
      <c r="AJ218" s="20"/>
      <c r="AK218" s="20"/>
    </row>
    <row r="219">
      <c r="AC219" s="20"/>
      <c r="AD219" s="20"/>
      <c r="AE219" s="20"/>
      <c r="AF219" s="20"/>
      <c r="AG219" s="24"/>
      <c r="AH219" s="20"/>
      <c r="AI219" s="20"/>
      <c r="AJ219" s="20"/>
      <c r="AK219" s="20"/>
    </row>
    <row r="220">
      <c r="AC220" s="20"/>
      <c r="AD220" s="20"/>
      <c r="AE220" s="20"/>
      <c r="AF220" s="20"/>
      <c r="AG220" s="24"/>
      <c r="AH220" s="20"/>
      <c r="AI220" s="20"/>
      <c r="AJ220" s="20"/>
      <c r="AK220" s="20"/>
    </row>
    <row r="221">
      <c r="AC221" s="20"/>
      <c r="AD221" s="20"/>
      <c r="AE221" s="20"/>
      <c r="AF221" s="20"/>
      <c r="AG221" s="24"/>
      <c r="AH221" s="20"/>
      <c r="AI221" s="20"/>
      <c r="AJ221" s="20"/>
      <c r="AK221" s="20"/>
    </row>
    <row r="222">
      <c r="AC222" s="20"/>
      <c r="AD222" s="20"/>
      <c r="AE222" s="20"/>
      <c r="AF222" s="20"/>
      <c r="AG222" s="24"/>
      <c r="AH222" s="20"/>
      <c r="AI222" s="20"/>
      <c r="AJ222" s="20"/>
      <c r="AK222" s="20"/>
    </row>
    <row r="223">
      <c r="AC223" s="20"/>
      <c r="AD223" s="20"/>
      <c r="AE223" s="20"/>
      <c r="AF223" s="20"/>
      <c r="AG223" s="24"/>
      <c r="AH223" s="20"/>
      <c r="AI223" s="20"/>
      <c r="AJ223" s="20"/>
      <c r="AK223" s="20"/>
    </row>
    <row r="224">
      <c r="AC224" s="20"/>
      <c r="AD224" s="20"/>
      <c r="AE224" s="20"/>
      <c r="AF224" s="20"/>
      <c r="AG224" s="24"/>
      <c r="AH224" s="20"/>
      <c r="AI224" s="20"/>
      <c r="AJ224" s="20"/>
      <c r="AK224" s="20"/>
    </row>
    <row r="225">
      <c r="AC225" s="20"/>
      <c r="AD225" s="20"/>
      <c r="AE225" s="20"/>
      <c r="AF225" s="20"/>
      <c r="AG225" s="24"/>
      <c r="AH225" s="20"/>
      <c r="AI225" s="20"/>
      <c r="AJ225" s="20"/>
      <c r="AK225" s="20"/>
    </row>
    <row r="226">
      <c r="AC226" s="20"/>
      <c r="AD226" s="20"/>
      <c r="AE226" s="20"/>
      <c r="AF226" s="20"/>
      <c r="AG226" s="24"/>
      <c r="AH226" s="20"/>
      <c r="AI226" s="20"/>
      <c r="AJ226" s="20"/>
      <c r="AK226" s="20"/>
    </row>
    <row r="227">
      <c r="AC227" s="20"/>
      <c r="AD227" s="20"/>
      <c r="AE227" s="20"/>
      <c r="AF227" s="20"/>
      <c r="AG227" s="24"/>
      <c r="AH227" s="20"/>
      <c r="AI227" s="20"/>
      <c r="AJ227" s="20"/>
      <c r="AK227" s="20"/>
    </row>
    <row r="228">
      <c r="AC228" s="20"/>
      <c r="AD228" s="20"/>
      <c r="AE228" s="20"/>
      <c r="AF228" s="20"/>
      <c r="AG228" s="24"/>
      <c r="AH228" s="20"/>
      <c r="AI228" s="20"/>
      <c r="AJ228" s="20"/>
      <c r="AK228" s="20"/>
    </row>
    <row r="229">
      <c r="AC229" s="20"/>
      <c r="AD229" s="20"/>
      <c r="AE229" s="20"/>
      <c r="AF229" s="20"/>
      <c r="AG229" s="24"/>
      <c r="AH229" s="20"/>
      <c r="AI229" s="20"/>
      <c r="AJ229" s="20"/>
      <c r="AK229" s="20"/>
    </row>
    <row r="230">
      <c r="AC230" s="20"/>
      <c r="AD230" s="20"/>
      <c r="AE230" s="20"/>
      <c r="AF230" s="20"/>
      <c r="AG230" s="24"/>
      <c r="AH230" s="20"/>
      <c r="AI230" s="20"/>
      <c r="AJ230" s="20"/>
      <c r="AK230" s="20"/>
    </row>
    <row r="231">
      <c r="AC231" s="20"/>
      <c r="AD231" s="20"/>
      <c r="AE231" s="20"/>
      <c r="AF231" s="20"/>
      <c r="AG231" s="24"/>
      <c r="AH231" s="20"/>
      <c r="AI231" s="20"/>
      <c r="AJ231" s="20"/>
      <c r="AK231" s="20"/>
    </row>
    <row r="232">
      <c r="AC232" s="20"/>
      <c r="AD232" s="20"/>
      <c r="AE232" s="20"/>
      <c r="AF232" s="20"/>
      <c r="AG232" s="24"/>
      <c r="AH232" s="20"/>
      <c r="AI232" s="20"/>
      <c r="AJ232" s="20"/>
      <c r="AK232" s="20"/>
    </row>
    <row r="233">
      <c r="AC233" s="20"/>
      <c r="AD233" s="20"/>
      <c r="AE233" s="20"/>
      <c r="AF233" s="20"/>
      <c r="AG233" s="24"/>
      <c r="AH233" s="20"/>
      <c r="AI233" s="20"/>
      <c r="AJ233" s="20"/>
      <c r="AK233" s="20"/>
    </row>
    <row r="234">
      <c r="AC234" s="20"/>
      <c r="AD234" s="20"/>
      <c r="AE234" s="20"/>
      <c r="AF234" s="20"/>
      <c r="AG234" s="24"/>
      <c r="AH234" s="20"/>
      <c r="AI234" s="20"/>
      <c r="AJ234" s="20"/>
      <c r="AK234" s="20"/>
    </row>
    <row r="235">
      <c r="AC235" s="20"/>
      <c r="AD235" s="20"/>
      <c r="AE235" s="20"/>
      <c r="AF235" s="20"/>
      <c r="AG235" s="24"/>
      <c r="AH235" s="20"/>
      <c r="AI235" s="20"/>
      <c r="AJ235" s="20"/>
      <c r="AK235" s="20"/>
    </row>
    <row r="236">
      <c r="AC236" s="20"/>
      <c r="AD236" s="20"/>
      <c r="AE236" s="20"/>
      <c r="AF236" s="20"/>
      <c r="AG236" s="24"/>
      <c r="AH236" s="20"/>
      <c r="AI236" s="20"/>
      <c r="AJ236" s="20"/>
      <c r="AK236" s="20"/>
    </row>
    <row r="237">
      <c r="AC237" s="20"/>
      <c r="AD237" s="20"/>
      <c r="AE237" s="20"/>
      <c r="AF237" s="20"/>
      <c r="AG237" s="24"/>
      <c r="AH237" s="20"/>
      <c r="AI237" s="20"/>
      <c r="AJ237" s="20"/>
      <c r="AK237" s="20"/>
    </row>
    <row r="238">
      <c r="AC238" s="20"/>
      <c r="AD238" s="20"/>
      <c r="AE238" s="20"/>
      <c r="AF238" s="20"/>
      <c r="AG238" s="24"/>
      <c r="AH238" s="20"/>
      <c r="AI238" s="20"/>
      <c r="AJ238" s="20"/>
      <c r="AK238" s="20"/>
    </row>
    <row r="239">
      <c r="AC239" s="20"/>
      <c r="AD239" s="20"/>
      <c r="AE239" s="20"/>
      <c r="AF239" s="20"/>
      <c r="AG239" s="24"/>
      <c r="AH239" s="20"/>
      <c r="AI239" s="20"/>
      <c r="AJ239" s="20"/>
      <c r="AK239" s="20"/>
    </row>
    <row r="240">
      <c r="AC240" s="20"/>
      <c r="AD240" s="20"/>
      <c r="AE240" s="20"/>
      <c r="AF240" s="20"/>
      <c r="AG240" s="24"/>
      <c r="AH240" s="20"/>
      <c r="AI240" s="20"/>
      <c r="AJ240" s="20"/>
      <c r="AK240" s="20"/>
    </row>
    <row r="241">
      <c r="AC241" s="20"/>
      <c r="AD241" s="20"/>
      <c r="AE241" s="20"/>
      <c r="AF241" s="20"/>
      <c r="AG241" s="24"/>
      <c r="AH241" s="20"/>
      <c r="AI241" s="20"/>
      <c r="AJ241" s="20"/>
      <c r="AK241" s="20"/>
    </row>
    <row r="242">
      <c r="AC242" s="20"/>
      <c r="AD242" s="20"/>
      <c r="AE242" s="20"/>
      <c r="AF242" s="20"/>
      <c r="AG242" s="24"/>
      <c r="AH242" s="20"/>
      <c r="AI242" s="20"/>
      <c r="AJ242" s="20"/>
      <c r="AK242" s="20"/>
    </row>
    <row r="243">
      <c r="AC243" s="20"/>
      <c r="AD243" s="20"/>
      <c r="AE243" s="20"/>
      <c r="AF243" s="20"/>
      <c r="AG243" s="24"/>
      <c r="AH243" s="20"/>
      <c r="AI243" s="20"/>
      <c r="AJ243" s="20"/>
      <c r="AK243" s="20"/>
    </row>
    <row r="244">
      <c r="AC244" s="20"/>
      <c r="AD244" s="20"/>
      <c r="AE244" s="20"/>
      <c r="AF244" s="20"/>
      <c r="AG244" s="24"/>
      <c r="AH244" s="20"/>
      <c r="AI244" s="20"/>
      <c r="AJ244" s="20"/>
      <c r="AK244" s="20"/>
    </row>
    <row r="245">
      <c r="AC245" s="20"/>
      <c r="AD245" s="20"/>
      <c r="AE245" s="20"/>
      <c r="AF245" s="20"/>
      <c r="AG245" s="24"/>
      <c r="AH245" s="20"/>
      <c r="AI245" s="20"/>
      <c r="AJ245" s="20"/>
      <c r="AK245" s="20"/>
    </row>
    <row r="246">
      <c r="AC246" s="20"/>
      <c r="AD246" s="20"/>
      <c r="AE246" s="20"/>
      <c r="AF246" s="20"/>
      <c r="AG246" s="24"/>
      <c r="AH246" s="20"/>
      <c r="AI246" s="20"/>
      <c r="AJ246" s="20"/>
      <c r="AK246" s="20"/>
    </row>
    <row r="247">
      <c r="AC247" s="20"/>
      <c r="AD247" s="20"/>
      <c r="AE247" s="20"/>
      <c r="AF247" s="20"/>
      <c r="AG247" s="24"/>
      <c r="AH247" s="20"/>
      <c r="AI247" s="20"/>
      <c r="AJ247" s="20"/>
      <c r="AK247" s="20"/>
    </row>
    <row r="248">
      <c r="AC248" s="20"/>
      <c r="AD248" s="20"/>
      <c r="AE248" s="20"/>
      <c r="AF248" s="20"/>
      <c r="AG248" s="24"/>
      <c r="AH248" s="20"/>
      <c r="AI248" s="20"/>
      <c r="AJ248" s="20"/>
      <c r="AK248" s="20"/>
    </row>
    <row r="249">
      <c r="AC249" s="20"/>
      <c r="AD249" s="20"/>
      <c r="AE249" s="20"/>
      <c r="AF249" s="20"/>
      <c r="AG249" s="24"/>
      <c r="AH249" s="20"/>
      <c r="AI249" s="20"/>
      <c r="AJ249" s="20"/>
      <c r="AK249" s="20"/>
    </row>
    <row r="250">
      <c r="AC250" s="20"/>
      <c r="AD250" s="20"/>
      <c r="AE250" s="20"/>
      <c r="AF250" s="20"/>
      <c r="AG250" s="24"/>
      <c r="AH250" s="20"/>
      <c r="AI250" s="20"/>
      <c r="AJ250" s="20"/>
      <c r="AK250" s="20"/>
    </row>
    <row r="251">
      <c r="AC251" s="20"/>
      <c r="AD251" s="20"/>
      <c r="AE251" s="20"/>
      <c r="AF251" s="20"/>
      <c r="AG251" s="24"/>
      <c r="AH251" s="20"/>
      <c r="AI251" s="20"/>
      <c r="AJ251" s="20"/>
      <c r="AK251" s="20"/>
    </row>
    <row r="252">
      <c r="AC252" s="20"/>
      <c r="AD252" s="20"/>
      <c r="AE252" s="20"/>
      <c r="AF252" s="20"/>
      <c r="AG252" s="24"/>
      <c r="AH252" s="20"/>
      <c r="AI252" s="20"/>
      <c r="AJ252" s="20"/>
      <c r="AK252" s="20"/>
    </row>
    <row r="253">
      <c r="AC253" s="20"/>
      <c r="AD253" s="20"/>
      <c r="AE253" s="20"/>
      <c r="AF253" s="20"/>
      <c r="AG253" s="24"/>
      <c r="AH253" s="20"/>
      <c r="AI253" s="20"/>
      <c r="AJ253" s="20"/>
      <c r="AK253" s="20"/>
    </row>
    <row r="254">
      <c r="AC254" s="20"/>
      <c r="AD254" s="20"/>
      <c r="AE254" s="20"/>
      <c r="AF254" s="20"/>
      <c r="AG254" s="24"/>
      <c r="AH254" s="20"/>
      <c r="AI254" s="20"/>
      <c r="AJ254" s="20"/>
      <c r="AK254" s="20"/>
    </row>
    <row r="255">
      <c r="AC255" s="20"/>
      <c r="AD255" s="20"/>
      <c r="AE255" s="20"/>
      <c r="AF255" s="20"/>
      <c r="AG255" s="24"/>
      <c r="AH255" s="20"/>
      <c r="AI255" s="20"/>
      <c r="AJ255" s="20"/>
      <c r="AK255" s="20"/>
    </row>
    <row r="256">
      <c r="AC256" s="20"/>
      <c r="AD256" s="20"/>
      <c r="AE256" s="20"/>
      <c r="AF256" s="20"/>
      <c r="AG256" s="24"/>
      <c r="AH256" s="20"/>
      <c r="AI256" s="20"/>
      <c r="AJ256" s="20"/>
      <c r="AK256" s="20"/>
    </row>
    <row r="257">
      <c r="AC257" s="20"/>
      <c r="AD257" s="20"/>
      <c r="AE257" s="20"/>
      <c r="AF257" s="20"/>
      <c r="AG257" s="24"/>
      <c r="AH257" s="20"/>
      <c r="AI257" s="20"/>
      <c r="AJ257" s="20"/>
      <c r="AK257" s="20"/>
    </row>
    <row r="258">
      <c r="AC258" s="20"/>
      <c r="AD258" s="20"/>
      <c r="AE258" s="20"/>
      <c r="AF258" s="20"/>
      <c r="AG258" s="24"/>
      <c r="AH258" s="20"/>
      <c r="AI258" s="20"/>
      <c r="AJ258" s="20"/>
      <c r="AK258" s="20"/>
    </row>
    <row r="259">
      <c r="AC259" s="20"/>
      <c r="AD259" s="20"/>
      <c r="AE259" s="20"/>
      <c r="AF259" s="20"/>
      <c r="AG259" s="24"/>
      <c r="AH259" s="20"/>
      <c r="AI259" s="20"/>
      <c r="AJ259" s="20"/>
      <c r="AK259" s="20"/>
    </row>
    <row r="260">
      <c r="AC260" s="20"/>
      <c r="AD260" s="20"/>
      <c r="AE260" s="20"/>
      <c r="AF260" s="20"/>
      <c r="AG260" s="24"/>
      <c r="AH260" s="20"/>
      <c r="AI260" s="20"/>
      <c r="AJ260" s="20"/>
      <c r="AK260" s="20"/>
    </row>
    <row r="261">
      <c r="AC261" s="20"/>
      <c r="AD261" s="20"/>
      <c r="AE261" s="20"/>
      <c r="AF261" s="20"/>
      <c r="AG261" s="24"/>
      <c r="AH261" s="20"/>
      <c r="AI261" s="20"/>
      <c r="AJ261" s="20"/>
      <c r="AK261" s="20"/>
    </row>
    <row r="262">
      <c r="AC262" s="20"/>
      <c r="AD262" s="20"/>
      <c r="AE262" s="20"/>
      <c r="AF262" s="20"/>
      <c r="AG262" s="24"/>
      <c r="AH262" s="20"/>
      <c r="AI262" s="20"/>
      <c r="AJ262" s="20"/>
      <c r="AK262" s="20"/>
    </row>
    <row r="263">
      <c r="AC263" s="20"/>
      <c r="AD263" s="20"/>
      <c r="AE263" s="20"/>
      <c r="AF263" s="20"/>
      <c r="AG263" s="24"/>
      <c r="AH263" s="20"/>
      <c r="AI263" s="20"/>
      <c r="AJ263" s="20"/>
      <c r="AK263" s="20"/>
    </row>
    <row r="264">
      <c r="AC264" s="20"/>
      <c r="AD264" s="20"/>
      <c r="AE264" s="20"/>
      <c r="AF264" s="20"/>
      <c r="AG264" s="24"/>
      <c r="AH264" s="20"/>
      <c r="AI264" s="20"/>
      <c r="AJ264" s="20"/>
      <c r="AK264" s="20"/>
    </row>
    <row r="265">
      <c r="AC265" s="20"/>
      <c r="AD265" s="20"/>
      <c r="AE265" s="20"/>
      <c r="AF265" s="20"/>
      <c r="AG265" s="24"/>
      <c r="AH265" s="20"/>
      <c r="AI265" s="20"/>
      <c r="AJ265" s="20"/>
      <c r="AK265" s="20"/>
    </row>
    <row r="266">
      <c r="AC266" s="20"/>
      <c r="AD266" s="20"/>
      <c r="AE266" s="20"/>
      <c r="AF266" s="20"/>
      <c r="AG266" s="24"/>
      <c r="AH266" s="20"/>
      <c r="AI266" s="20"/>
      <c r="AJ266" s="20"/>
      <c r="AK266" s="20"/>
    </row>
    <row r="267">
      <c r="AC267" s="20"/>
      <c r="AD267" s="20"/>
      <c r="AE267" s="20"/>
      <c r="AF267" s="20"/>
      <c r="AG267" s="24"/>
      <c r="AH267" s="20"/>
      <c r="AI267" s="20"/>
      <c r="AJ267" s="20"/>
      <c r="AK267" s="20"/>
    </row>
    <row r="268">
      <c r="AC268" s="20"/>
      <c r="AD268" s="20"/>
      <c r="AE268" s="20"/>
      <c r="AF268" s="20"/>
      <c r="AG268" s="24"/>
      <c r="AH268" s="20"/>
      <c r="AI268" s="20"/>
      <c r="AJ268" s="20"/>
      <c r="AK268" s="20"/>
    </row>
    <row r="269">
      <c r="AC269" s="20"/>
      <c r="AD269" s="20"/>
      <c r="AE269" s="20"/>
      <c r="AF269" s="20"/>
      <c r="AG269" s="24"/>
      <c r="AH269" s="20"/>
      <c r="AI269" s="20"/>
      <c r="AJ269" s="20"/>
      <c r="AK269" s="20"/>
    </row>
    <row r="270">
      <c r="AC270" s="20"/>
      <c r="AD270" s="20"/>
      <c r="AE270" s="20"/>
      <c r="AF270" s="20"/>
      <c r="AG270" s="24"/>
      <c r="AH270" s="20"/>
      <c r="AI270" s="20"/>
      <c r="AJ270" s="20"/>
      <c r="AK270" s="20"/>
    </row>
    <row r="271">
      <c r="AC271" s="20"/>
      <c r="AD271" s="20"/>
      <c r="AE271" s="20"/>
      <c r="AF271" s="20"/>
      <c r="AG271" s="24"/>
      <c r="AH271" s="20"/>
      <c r="AI271" s="20"/>
      <c r="AJ271" s="20"/>
      <c r="AK271" s="20"/>
    </row>
    <row r="272">
      <c r="AC272" s="20"/>
      <c r="AD272" s="20"/>
      <c r="AE272" s="20"/>
      <c r="AF272" s="20"/>
      <c r="AG272" s="24"/>
      <c r="AH272" s="20"/>
      <c r="AI272" s="20"/>
      <c r="AJ272" s="20"/>
      <c r="AK272" s="20"/>
    </row>
    <row r="273">
      <c r="AC273" s="20"/>
      <c r="AD273" s="20"/>
      <c r="AE273" s="20"/>
      <c r="AF273" s="20"/>
      <c r="AG273" s="24"/>
      <c r="AH273" s="20"/>
      <c r="AI273" s="20"/>
      <c r="AJ273" s="20"/>
      <c r="AK273" s="20"/>
    </row>
    <row r="274">
      <c r="AC274" s="20"/>
      <c r="AD274" s="20"/>
      <c r="AE274" s="20"/>
      <c r="AF274" s="20"/>
      <c r="AG274" s="24"/>
      <c r="AH274" s="20"/>
      <c r="AI274" s="20"/>
      <c r="AJ274" s="20"/>
      <c r="AK274" s="20"/>
    </row>
    <row r="275">
      <c r="AC275" s="20"/>
      <c r="AD275" s="20"/>
      <c r="AE275" s="20"/>
      <c r="AF275" s="20"/>
      <c r="AG275" s="24"/>
      <c r="AH275" s="20"/>
      <c r="AI275" s="20"/>
      <c r="AJ275" s="20"/>
      <c r="AK275" s="20"/>
    </row>
    <row r="276">
      <c r="AC276" s="20"/>
      <c r="AD276" s="20"/>
      <c r="AE276" s="20"/>
      <c r="AF276" s="20"/>
      <c r="AG276" s="24"/>
      <c r="AH276" s="20"/>
      <c r="AI276" s="20"/>
      <c r="AJ276" s="20"/>
      <c r="AK276" s="20"/>
    </row>
    <row r="277">
      <c r="AC277" s="20"/>
      <c r="AD277" s="20"/>
      <c r="AE277" s="20"/>
      <c r="AF277" s="20"/>
      <c r="AG277" s="24"/>
      <c r="AH277" s="20"/>
      <c r="AI277" s="20"/>
      <c r="AJ277" s="20"/>
      <c r="AK277" s="20"/>
    </row>
    <row r="278">
      <c r="AC278" s="20"/>
      <c r="AD278" s="20"/>
      <c r="AE278" s="20"/>
      <c r="AF278" s="20"/>
      <c r="AG278" s="24"/>
      <c r="AH278" s="20"/>
      <c r="AI278" s="20"/>
      <c r="AJ278" s="20"/>
      <c r="AK278" s="20"/>
    </row>
    <row r="279">
      <c r="AC279" s="20"/>
      <c r="AD279" s="20"/>
      <c r="AE279" s="20"/>
      <c r="AF279" s="20"/>
      <c r="AG279" s="24"/>
      <c r="AH279" s="20"/>
      <c r="AI279" s="20"/>
      <c r="AJ279" s="20"/>
      <c r="AK279" s="20"/>
    </row>
    <row r="280">
      <c r="AC280" s="20"/>
      <c r="AD280" s="20"/>
      <c r="AE280" s="20"/>
      <c r="AF280" s="20"/>
      <c r="AG280" s="24"/>
      <c r="AH280" s="20"/>
      <c r="AI280" s="20"/>
      <c r="AJ280" s="20"/>
      <c r="AK280" s="20"/>
    </row>
    <row r="281">
      <c r="AC281" s="20"/>
      <c r="AD281" s="20"/>
      <c r="AE281" s="20"/>
      <c r="AF281" s="20"/>
      <c r="AG281" s="24"/>
      <c r="AH281" s="20"/>
      <c r="AI281" s="20"/>
      <c r="AJ281" s="20"/>
      <c r="AK281" s="20"/>
    </row>
    <row r="282">
      <c r="AC282" s="20"/>
      <c r="AD282" s="20"/>
      <c r="AE282" s="20"/>
      <c r="AF282" s="20"/>
      <c r="AG282" s="24"/>
      <c r="AH282" s="20"/>
      <c r="AI282" s="20"/>
      <c r="AJ282" s="20"/>
      <c r="AK282" s="20"/>
    </row>
    <row r="283">
      <c r="AC283" s="20"/>
      <c r="AD283" s="20"/>
      <c r="AE283" s="20"/>
      <c r="AF283" s="20"/>
      <c r="AG283" s="24"/>
      <c r="AH283" s="20"/>
      <c r="AI283" s="20"/>
      <c r="AJ283" s="20"/>
      <c r="AK283" s="20"/>
    </row>
    <row r="284">
      <c r="AC284" s="20"/>
      <c r="AD284" s="20"/>
      <c r="AE284" s="20"/>
      <c r="AF284" s="20"/>
      <c r="AG284" s="24"/>
      <c r="AH284" s="20"/>
      <c r="AI284" s="20"/>
      <c r="AJ284" s="20"/>
      <c r="AK284" s="20"/>
    </row>
    <row r="285">
      <c r="AC285" s="20"/>
      <c r="AD285" s="20"/>
      <c r="AE285" s="20"/>
      <c r="AF285" s="20"/>
      <c r="AG285" s="24"/>
      <c r="AH285" s="20"/>
      <c r="AI285" s="20"/>
      <c r="AJ285" s="20"/>
      <c r="AK285" s="20"/>
    </row>
    <row r="286">
      <c r="AC286" s="20"/>
      <c r="AD286" s="20"/>
      <c r="AE286" s="20"/>
      <c r="AF286" s="20"/>
      <c r="AG286" s="24"/>
      <c r="AH286" s="20"/>
      <c r="AI286" s="20"/>
      <c r="AJ286" s="20"/>
      <c r="AK286" s="20"/>
    </row>
    <row r="287">
      <c r="AC287" s="20"/>
      <c r="AD287" s="20"/>
      <c r="AE287" s="20"/>
      <c r="AF287" s="20"/>
      <c r="AG287" s="24"/>
      <c r="AH287" s="20"/>
      <c r="AI287" s="20"/>
      <c r="AJ287" s="20"/>
      <c r="AK287" s="20"/>
    </row>
    <row r="288">
      <c r="AC288" s="20"/>
      <c r="AD288" s="20"/>
      <c r="AE288" s="20"/>
      <c r="AF288" s="20"/>
      <c r="AG288" s="24"/>
      <c r="AH288" s="20"/>
      <c r="AI288" s="20"/>
      <c r="AJ288" s="20"/>
      <c r="AK288" s="20"/>
    </row>
    <row r="289">
      <c r="AC289" s="20"/>
      <c r="AD289" s="20"/>
      <c r="AE289" s="20"/>
      <c r="AF289" s="20"/>
      <c r="AG289" s="24"/>
      <c r="AH289" s="20"/>
      <c r="AI289" s="20"/>
      <c r="AJ289" s="20"/>
      <c r="AK289" s="20"/>
    </row>
    <row r="290">
      <c r="AC290" s="20"/>
      <c r="AD290" s="20"/>
      <c r="AE290" s="20"/>
      <c r="AF290" s="20"/>
      <c r="AG290" s="24"/>
      <c r="AH290" s="20"/>
      <c r="AI290" s="20"/>
      <c r="AJ290" s="20"/>
      <c r="AK290" s="20"/>
    </row>
    <row r="291">
      <c r="AC291" s="20"/>
      <c r="AD291" s="20"/>
      <c r="AE291" s="20"/>
      <c r="AF291" s="20"/>
      <c r="AG291" s="24"/>
      <c r="AH291" s="20"/>
      <c r="AI291" s="20"/>
      <c r="AJ291" s="20"/>
      <c r="AK291" s="20"/>
    </row>
    <row r="292">
      <c r="AC292" s="20"/>
      <c r="AD292" s="20"/>
      <c r="AE292" s="20"/>
      <c r="AF292" s="20"/>
      <c r="AG292" s="24"/>
      <c r="AH292" s="20"/>
      <c r="AI292" s="20"/>
      <c r="AJ292" s="20"/>
      <c r="AK292" s="20"/>
    </row>
    <row r="293">
      <c r="AC293" s="20"/>
      <c r="AD293" s="20"/>
      <c r="AE293" s="20"/>
      <c r="AF293" s="20"/>
      <c r="AG293" s="24"/>
      <c r="AH293" s="20"/>
      <c r="AI293" s="20"/>
      <c r="AJ293" s="20"/>
      <c r="AK293" s="20"/>
    </row>
    <row r="294">
      <c r="AC294" s="20"/>
      <c r="AD294" s="20"/>
      <c r="AE294" s="20"/>
      <c r="AF294" s="20"/>
      <c r="AG294" s="24"/>
      <c r="AH294" s="20"/>
      <c r="AI294" s="20"/>
      <c r="AJ294" s="20"/>
      <c r="AK294" s="20"/>
    </row>
    <row r="295">
      <c r="AC295" s="20"/>
      <c r="AD295" s="20"/>
      <c r="AE295" s="20"/>
      <c r="AF295" s="20"/>
      <c r="AG295" s="24"/>
      <c r="AH295" s="20"/>
      <c r="AI295" s="20"/>
      <c r="AJ295" s="20"/>
      <c r="AK295" s="20"/>
    </row>
    <row r="296">
      <c r="AC296" s="20"/>
      <c r="AD296" s="20"/>
      <c r="AE296" s="20"/>
      <c r="AF296" s="20"/>
      <c r="AG296" s="24"/>
      <c r="AH296" s="20"/>
      <c r="AI296" s="20"/>
      <c r="AJ296" s="20"/>
      <c r="AK296" s="20"/>
    </row>
    <row r="297">
      <c r="AC297" s="20"/>
      <c r="AD297" s="20"/>
      <c r="AE297" s="20"/>
      <c r="AF297" s="20"/>
      <c r="AG297" s="24"/>
      <c r="AH297" s="20"/>
      <c r="AI297" s="20"/>
      <c r="AJ297" s="20"/>
      <c r="AK297" s="20"/>
    </row>
    <row r="298">
      <c r="AC298" s="20"/>
      <c r="AD298" s="20"/>
      <c r="AE298" s="20"/>
      <c r="AF298" s="20"/>
      <c r="AG298" s="24"/>
      <c r="AH298" s="20"/>
      <c r="AI298" s="20"/>
      <c r="AJ298" s="20"/>
      <c r="AK298" s="20"/>
    </row>
    <row r="299">
      <c r="AC299" s="20"/>
      <c r="AD299" s="20"/>
      <c r="AE299" s="20"/>
      <c r="AF299" s="20"/>
      <c r="AG299" s="24"/>
      <c r="AH299" s="20"/>
      <c r="AI299" s="20"/>
      <c r="AJ299" s="20"/>
      <c r="AK299" s="20"/>
    </row>
    <row r="300">
      <c r="AC300" s="20"/>
      <c r="AD300" s="20"/>
      <c r="AE300" s="20"/>
      <c r="AF300" s="20"/>
      <c r="AG300" s="24"/>
      <c r="AH300" s="20"/>
      <c r="AI300" s="20"/>
      <c r="AJ300" s="20"/>
      <c r="AK300" s="20"/>
    </row>
    <row r="301">
      <c r="AC301" s="20"/>
      <c r="AD301" s="20"/>
      <c r="AE301" s="20"/>
      <c r="AF301" s="20"/>
      <c r="AG301" s="24"/>
      <c r="AH301" s="20"/>
      <c r="AI301" s="20"/>
      <c r="AJ301" s="20"/>
      <c r="AK301" s="20"/>
    </row>
    <row r="302">
      <c r="AC302" s="20"/>
      <c r="AD302" s="20"/>
      <c r="AE302" s="20"/>
      <c r="AF302" s="20"/>
      <c r="AG302" s="24"/>
      <c r="AH302" s="20"/>
      <c r="AI302" s="20"/>
      <c r="AJ302" s="20"/>
      <c r="AK302" s="20"/>
    </row>
    <row r="303">
      <c r="AC303" s="20"/>
      <c r="AD303" s="20"/>
      <c r="AE303" s="20"/>
      <c r="AF303" s="20"/>
      <c r="AG303" s="24"/>
      <c r="AH303" s="20"/>
      <c r="AI303" s="20"/>
      <c r="AJ303" s="20"/>
      <c r="AK303" s="20"/>
    </row>
    <row r="304">
      <c r="AC304" s="20"/>
      <c r="AD304" s="20"/>
      <c r="AE304" s="20"/>
      <c r="AF304" s="20"/>
      <c r="AG304" s="24"/>
      <c r="AH304" s="20"/>
      <c r="AI304" s="20"/>
      <c r="AJ304" s="20"/>
      <c r="AK304" s="20"/>
    </row>
    <row r="305">
      <c r="AC305" s="20"/>
      <c r="AD305" s="20"/>
      <c r="AE305" s="20"/>
      <c r="AF305" s="20"/>
      <c r="AG305" s="24"/>
      <c r="AH305" s="20"/>
      <c r="AI305" s="20"/>
      <c r="AJ305" s="20"/>
      <c r="AK305" s="20"/>
    </row>
    <row r="306">
      <c r="AC306" s="20"/>
      <c r="AD306" s="20"/>
      <c r="AE306" s="20"/>
      <c r="AF306" s="20"/>
      <c r="AG306" s="24"/>
      <c r="AH306" s="20"/>
      <c r="AI306" s="20"/>
      <c r="AJ306" s="20"/>
      <c r="AK306" s="20"/>
    </row>
    <row r="307">
      <c r="AC307" s="20"/>
      <c r="AD307" s="20"/>
      <c r="AE307" s="20"/>
      <c r="AF307" s="20"/>
      <c r="AG307" s="24"/>
      <c r="AH307" s="20"/>
      <c r="AI307" s="20"/>
      <c r="AJ307" s="20"/>
      <c r="AK307" s="20"/>
    </row>
    <row r="308">
      <c r="AC308" s="20"/>
      <c r="AD308" s="20"/>
      <c r="AE308" s="20"/>
      <c r="AF308" s="20"/>
      <c r="AG308" s="24"/>
      <c r="AH308" s="20"/>
      <c r="AI308" s="20"/>
      <c r="AJ308" s="20"/>
      <c r="AK308" s="20"/>
    </row>
    <row r="309">
      <c r="AC309" s="20"/>
      <c r="AD309" s="20"/>
      <c r="AE309" s="20"/>
      <c r="AF309" s="20"/>
      <c r="AG309" s="24"/>
      <c r="AH309" s="20"/>
      <c r="AI309" s="20"/>
      <c r="AJ309" s="20"/>
      <c r="AK309" s="20"/>
    </row>
    <row r="310">
      <c r="AC310" s="20"/>
      <c r="AD310" s="20"/>
      <c r="AE310" s="20"/>
      <c r="AF310" s="20"/>
      <c r="AG310" s="24"/>
      <c r="AH310" s="20"/>
      <c r="AI310" s="20"/>
      <c r="AJ310" s="20"/>
      <c r="AK310" s="20"/>
    </row>
    <row r="311">
      <c r="AC311" s="20"/>
      <c r="AD311" s="20"/>
      <c r="AE311" s="20"/>
      <c r="AF311" s="20"/>
      <c r="AG311" s="24"/>
      <c r="AH311" s="20"/>
      <c r="AI311" s="20"/>
      <c r="AJ311" s="20"/>
      <c r="AK311" s="20"/>
    </row>
    <row r="312">
      <c r="AC312" s="20"/>
      <c r="AD312" s="20"/>
      <c r="AE312" s="20"/>
      <c r="AF312" s="20"/>
      <c r="AG312" s="24"/>
      <c r="AH312" s="20"/>
      <c r="AI312" s="20"/>
      <c r="AJ312" s="20"/>
      <c r="AK312" s="20"/>
    </row>
    <row r="313">
      <c r="AC313" s="20"/>
      <c r="AD313" s="20"/>
      <c r="AE313" s="20"/>
      <c r="AF313" s="20"/>
      <c r="AG313" s="24"/>
      <c r="AH313" s="20"/>
      <c r="AI313" s="20"/>
      <c r="AJ313" s="20"/>
      <c r="AK313" s="20"/>
    </row>
    <row r="314">
      <c r="AC314" s="20"/>
      <c r="AD314" s="20"/>
      <c r="AE314" s="20"/>
      <c r="AF314" s="20"/>
      <c r="AG314" s="24"/>
      <c r="AH314" s="20"/>
      <c r="AI314" s="20"/>
      <c r="AJ314" s="20"/>
      <c r="AK314" s="20"/>
    </row>
    <row r="315">
      <c r="AC315" s="20"/>
      <c r="AD315" s="20"/>
      <c r="AE315" s="20"/>
      <c r="AF315" s="20"/>
      <c r="AG315" s="24"/>
      <c r="AH315" s="20"/>
      <c r="AI315" s="20"/>
      <c r="AJ315" s="20"/>
      <c r="AK315" s="20"/>
    </row>
    <row r="316">
      <c r="AC316" s="20"/>
      <c r="AD316" s="20"/>
      <c r="AE316" s="20"/>
      <c r="AF316" s="20"/>
      <c r="AG316" s="24"/>
      <c r="AH316" s="20"/>
      <c r="AI316" s="20"/>
      <c r="AJ316" s="20"/>
      <c r="AK316" s="20"/>
    </row>
    <row r="317">
      <c r="AC317" s="20"/>
      <c r="AD317" s="20"/>
      <c r="AE317" s="20"/>
      <c r="AF317" s="20"/>
      <c r="AG317" s="24"/>
      <c r="AH317" s="20"/>
      <c r="AI317" s="20"/>
      <c r="AJ317" s="20"/>
      <c r="AK317" s="20"/>
    </row>
    <row r="318">
      <c r="AC318" s="20"/>
      <c r="AD318" s="20"/>
      <c r="AE318" s="20"/>
      <c r="AF318" s="20"/>
      <c r="AG318" s="24"/>
      <c r="AH318" s="20"/>
      <c r="AI318" s="20"/>
      <c r="AJ318" s="20"/>
      <c r="AK318" s="20"/>
    </row>
    <row r="319">
      <c r="AC319" s="20"/>
      <c r="AD319" s="20"/>
      <c r="AE319" s="20"/>
      <c r="AF319" s="20"/>
      <c r="AG319" s="24"/>
      <c r="AH319" s="20"/>
      <c r="AI319" s="20"/>
      <c r="AJ319" s="20"/>
      <c r="AK319" s="20"/>
    </row>
    <row r="320">
      <c r="AC320" s="20"/>
      <c r="AD320" s="20"/>
      <c r="AE320" s="20"/>
      <c r="AF320" s="20"/>
      <c r="AG320" s="24"/>
      <c r="AH320" s="20"/>
      <c r="AI320" s="20"/>
      <c r="AJ320" s="20"/>
      <c r="AK320" s="20"/>
    </row>
    <row r="321">
      <c r="AC321" s="20"/>
      <c r="AD321" s="20"/>
      <c r="AE321" s="20"/>
      <c r="AF321" s="20"/>
      <c r="AG321" s="24"/>
      <c r="AH321" s="20"/>
      <c r="AI321" s="20"/>
      <c r="AJ321" s="20"/>
      <c r="AK321" s="20"/>
    </row>
    <row r="322">
      <c r="AC322" s="20"/>
      <c r="AD322" s="20"/>
      <c r="AE322" s="20"/>
      <c r="AF322" s="20"/>
      <c r="AG322" s="24"/>
      <c r="AH322" s="20"/>
      <c r="AI322" s="20"/>
      <c r="AJ322" s="20"/>
      <c r="AK322" s="20"/>
    </row>
    <row r="323">
      <c r="AC323" s="20"/>
      <c r="AD323" s="20"/>
      <c r="AE323" s="20"/>
      <c r="AF323" s="20"/>
      <c r="AG323" s="24"/>
      <c r="AH323" s="20"/>
      <c r="AI323" s="20"/>
      <c r="AJ323" s="20"/>
      <c r="AK323" s="20"/>
    </row>
    <row r="324">
      <c r="AC324" s="20"/>
      <c r="AD324" s="20"/>
      <c r="AE324" s="20"/>
      <c r="AF324" s="20"/>
      <c r="AG324" s="24"/>
      <c r="AH324" s="20"/>
      <c r="AI324" s="20"/>
      <c r="AJ324" s="20"/>
      <c r="AK324" s="20"/>
    </row>
    <row r="325">
      <c r="AC325" s="20"/>
      <c r="AD325" s="20"/>
      <c r="AE325" s="20"/>
      <c r="AF325" s="20"/>
      <c r="AG325" s="24"/>
      <c r="AH325" s="20"/>
      <c r="AI325" s="20"/>
      <c r="AJ325" s="20"/>
      <c r="AK325" s="20"/>
    </row>
    <row r="326">
      <c r="AC326" s="20"/>
      <c r="AD326" s="20"/>
      <c r="AE326" s="20"/>
      <c r="AF326" s="20"/>
      <c r="AG326" s="24"/>
      <c r="AH326" s="20"/>
      <c r="AI326" s="20"/>
      <c r="AJ326" s="20"/>
      <c r="AK326" s="20"/>
    </row>
    <row r="327">
      <c r="AC327" s="20"/>
      <c r="AD327" s="20"/>
      <c r="AE327" s="20"/>
      <c r="AF327" s="20"/>
      <c r="AG327" s="24"/>
      <c r="AH327" s="20"/>
      <c r="AI327" s="20"/>
      <c r="AJ327" s="20"/>
      <c r="AK327" s="20"/>
    </row>
    <row r="328">
      <c r="AC328" s="20"/>
      <c r="AD328" s="20"/>
      <c r="AE328" s="20"/>
      <c r="AF328" s="20"/>
      <c r="AG328" s="24"/>
      <c r="AH328" s="20"/>
      <c r="AI328" s="20"/>
      <c r="AJ328" s="20"/>
      <c r="AK328" s="20"/>
    </row>
    <row r="329">
      <c r="AC329" s="20"/>
      <c r="AD329" s="20"/>
      <c r="AE329" s="20"/>
      <c r="AF329" s="20"/>
      <c r="AG329" s="24"/>
      <c r="AH329" s="20"/>
      <c r="AI329" s="20"/>
      <c r="AJ329" s="20"/>
      <c r="AK329" s="20"/>
    </row>
    <row r="330">
      <c r="AC330" s="20"/>
      <c r="AD330" s="20"/>
      <c r="AE330" s="20"/>
      <c r="AF330" s="20"/>
      <c r="AG330" s="24"/>
      <c r="AH330" s="20"/>
      <c r="AI330" s="20"/>
      <c r="AJ330" s="20"/>
      <c r="AK330" s="20"/>
    </row>
    <row r="331">
      <c r="AC331" s="20"/>
      <c r="AD331" s="20"/>
      <c r="AE331" s="20"/>
      <c r="AF331" s="20"/>
      <c r="AG331" s="24"/>
      <c r="AH331" s="20"/>
      <c r="AI331" s="20"/>
      <c r="AJ331" s="20"/>
      <c r="AK331" s="20"/>
    </row>
    <row r="332">
      <c r="AC332" s="20"/>
      <c r="AD332" s="20"/>
      <c r="AE332" s="20"/>
      <c r="AF332" s="20"/>
      <c r="AG332" s="24"/>
      <c r="AH332" s="20"/>
      <c r="AI332" s="20"/>
      <c r="AJ332" s="20"/>
      <c r="AK332" s="20"/>
    </row>
    <row r="333">
      <c r="AC333" s="20"/>
      <c r="AD333" s="20"/>
      <c r="AE333" s="20"/>
      <c r="AF333" s="20"/>
      <c r="AG333" s="24"/>
      <c r="AH333" s="20"/>
      <c r="AI333" s="20"/>
      <c r="AJ333" s="20"/>
      <c r="AK333" s="20"/>
    </row>
    <row r="334">
      <c r="AC334" s="20"/>
      <c r="AD334" s="20"/>
      <c r="AE334" s="20"/>
      <c r="AF334" s="20"/>
      <c r="AG334" s="24"/>
      <c r="AH334" s="20"/>
      <c r="AI334" s="20"/>
      <c r="AJ334" s="20"/>
      <c r="AK334" s="20"/>
    </row>
    <row r="335">
      <c r="AC335" s="20"/>
      <c r="AD335" s="20"/>
      <c r="AE335" s="20"/>
      <c r="AF335" s="20"/>
      <c r="AG335" s="24"/>
      <c r="AH335" s="20"/>
      <c r="AI335" s="20"/>
      <c r="AJ335" s="20"/>
      <c r="AK335" s="20"/>
    </row>
    <row r="336">
      <c r="AC336" s="20"/>
      <c r="AD336" s="20"/>
      <c r="AE336" s="20"/>
      <c r="AF336" s="20"/>
      <c r="AG336" s="24"/>
      <c r="AH336" s="20"/>
      <c r="AI336" s="20"/>
      <c r="AJ336" s="20"/>
      <c r="AK336" s="20"/>
    </row>
    <row r="337">
      <c r="AC337" s="20"/>
      <c r="AD337" s="20"/>
      <c r="AE337" s="20"/>
      <c r="AF337" s="20"/>
      <c r="AG337" s="24"/>
      <c r="AH337" s="20"/>
      <c r="AI337" s="20"/>
      <c r="AJ337" s="20"/>
      <c r="AK337" s="20"/>
    </row>
    <row r="338">
      <c r="AC338" s="20"/>
      <c r="AD338" s="20"/>
      <c r="AE338" s="20"/>
      <c r="AF338" s="20"/>
      <c r="AG338" s="24"/>
      <c r="AH338" s="20"/>
      <c r="AI338" s="20"/>
      <c r="AJ338" s="20"/>
      <c r="AK338" s="20"/>
    </row>
    <row r="339">
      <c r="AC339" s="20"/>
      <c r="AD339" s="20"/>
      <c r="AE339" s="20"/>
      <c r="AF339" s="20"/>
      <c r="AG339" s="24"/>
      <c r="AH339" s="20"/>
      <c r="AI339" s="20"/>
      <c r="AJ339" s="20"/>
      <c r="AK339" s="20"/>
    </row>
    <row r="340">
      <c r="AC340" s="20"/>
      <c r="AD340" s="20"/>
      <c r="AE340" s="20"/>
      <c r="AF340" s="20"/>
      <c r="AG340" s="24"/>
      <c r="AH340" s="20"/>
      <c r="AI340" s="20"/>
      <c r="AJ340" s="20"/>
      <c r="AK340" s="20"/>
    </row>
    <row r="341">
      <c r="AC341" s="20"/>
      <c r="AD341" s="20"/>
      <c r="AE341" s="20"/>
      <c r="AF341" s="20"/>
      <c r="AG341" s="24"/>
      <c r="AH341" s="20"/>
      <c r="AI341" s="20"/>
      <c r="AJ341" s="20"/>
      <c r="AK341" s="20"/>
    </row>
    <row r="342">
      <c r="AC342" s="20"/>
      <c r="AD342" s="20"/>
      <c r="AE342" s="20"/>
      <c r="AF342" s="20"/>
      <c r="AG342" s="24"/>
      <c r="AH342" s="20"/>
      <c r="AI342" s="20"/>
      <c r="AJ342" s="20"/>
      <c r="AK342" s="20"/>
    </row>
    <row r="343">
      <c r="AC343" s="20"/>
      <c r="AD343" s="20"/>
      <c r="AE343" s="20"/>
      <c r="AF343" s="20"/>
      <c r="AG343" s="24"/>
      <c r="AH343" s="20"/>
      <c r="AI343" s="20"/>
      <c r="AJ343" s="20"/>
      <c r="AK343" s="20"/>
    </row>
    <row r="344">
      <c r="AC344" s="20"/>
      <c r="AD344" s="20"/>
      <c r="AE344" s="20"/>
      <c r="AF344" s="20"/>
      <c r="AG344" s="24"/>
      <c r="AH344" s="20"/>
      <c r="AI344" s="20"/>
      <c r="AJ344" s="20"/>
      <c r="AK344" s="20"/>
    </row>
    <row r="345">
      <c r="AC345" s="20"/>
      <c r="AD345" s="20"/>
      <c r="AE345" s="20"/>
      <c r="AF345" s="20"/>
      <c r="AG345" s="24"/>
      <c r="AH345" s="20"/>
      <c r="AI345" s="20"/>
      <c r="AJ345" s="20"/>
      <c r="AK345" s="20"/>
    </row>
    <row r="346">
      <c r="AC346" s="20"/>
      <c r="AD346" s="20"/>
      <c r="AE346" s="20"/>
      <c r="AF346" s="20"/>
      <c r="AG346" s="24"/>
      <c r="AH346" s="20"/>
      <c r="AI346" s="20"/>
      <c r="AJ346" s="20"/>
      <c r="AK346" s="20"/>
    </row>
    <row r="347">
      <c r="AC347" s="20"/>
      <c r="AD347" s="20"/>
      <c r="AE347" s="20"/>
      <c r="AF347" s="20"/>
      <c r="AG347" s="24"/>
      <c r="AH347" s="20"/>
      <c r="AI347" s="20"/>
      <c r="AJ347" s="20"/>
      <c r="AK347" s="20"/>
    </row>
    <row r="348">
      <c r="AC348" s="20"/>
      <c r="AD348" s="20"/>
      <c r="AE348" s="20"/>
      <c r="AF348" s="20"/>
      <c r="AG348" s="24"/>
      <c r="AH348" s="20"/>
      <c r="AI348" s="20"/>
      <c r="AJ348" s="20"/>
      <c r="AK348" s="20"/>
    </row>
    <row r="349">
      <c r="AC349" s="20"/>
      <c r="AD349" s="20"/>
      <c r="AE349" s="20"/>
      <c r="AF349" s="20"/>
      <c r="AG349" s="24"/>
      <c r="AH349" s="20"/>
      <c r="AI349" s="20"/>
      <c r="AJ349" s="20"/>
      <c r="AK349" s="20"/>
    </row>
    <row r="350">
      <c r="AC350" s="20"/>
      <c r="AD350" s="20"/>
      <c r="AE350" s="20"/>
      <c r="AF350" s="20"/>
      <c r="AG350" s="24"/>
      <c r="AH350" s="20"/>
      <c r="AI350" s="20"/>
      <c r="AJ350" s="20"/>
      <c r="AK350" s="20"/>
    </row>
    <row r="351">
      <c r="AC351" s="20"/>
      <c r="AD351" s="20"/>
      <c r="AE351" s="20"/>
      <c r="AF351" s="20"/>
      <c r="AG351" s="24"/>
      <c r="AH351" s="20"/>
      <c r="AI351" s="20"/>
      <c r="AJ351" s="20"/>
      <c r="AK351" s="20"/>
    </row>
    <row r="352">
      <c r="AC352" s="20"/>
      <c r="AD352" s="20"/>
      <c r="AE352" s="20"/>
      <c r="AF352" s="20"/>
      <c r="AG352" s="24"/>
      <c r="AH352" s="20"/>
      <c r="AI352" s="20"/>
      <c r="AJ352" s="20"/>
      <c r="AK352" s="20"/>
    </row>
    <row r="353">
      <c r="AC353" s="20"/>
      <c r="AD353" s="20"/>
      <c r="AE353" s="20"/>
      <c r="AF353" s="20"/>
      <c r="AG353" s="24"/>
      <c r="AH353" s="20"/>
      <c r="AI353" s="20"/>
      <c r="AJ353" s="20"/>
      <c r="AK353" s="20"/>
    </row>
    <row r="354">
      <c r="AC354" s="20"/>
      <c r="AD354" s="20"/>
      <c r="AE354" s="20"/>
      <c r="AF354" s="20"/>
      <c r="AG354" s="24"/>
      <c r="AH354" s="20"/>
      <c r="AI354" s="20"/>
      <c r="AJ354" s="20"/>
      <c r="AK354" s="20"/>
    </row>
    <row r="355">
      <c r="AC355" s="20"/>
      <c r="AD355" s="20"/>
      <c r="AE355" s="20"/>
      <c r="AF355" s="20"/>
      <c r="AG355" s="24"/>
      <c r="AH355" s="20"/>
      <c r="AI355" s="20"/>
      <c r="AJ355" s="20"/>
      <c r="AK355" s="20"/>
    </row>
    <row r="356">
      <c r="AC356" s="20"/>
      <c r="AD356" s="20"/>
      <c r="AE356" s="20"/>
      <c r="AF356" s="20"/>
      <c r="AG356" s="24"/>
      <c r="AH356" s="20"/>
      <c r="AI356" s="20"/>
      <c r="AJ356" s="20"/>
      <c r="AK356" s="20"/>
    </row>
    <row r="357">
      <c r="AC357" s="20"/>
      <c r="AD357" s="20"/>
      <c r="AE357" s="20"/>
      <c r="AF357" s="20"/>
      <c r="AG357" s="24"/>
      <c r="AH357" s="20"/>
      <c r="AI357" s="20"/>
      <c r="AJ357" s="20"/>
      <c r="AK357" s="20"/>
    </row>
    <row r="358">
      <c r="AC358" s="20"/>
      <c r="AD358" s="20"/>
      <c r="AE358" s="20"/>
      <c r="AF358" s="20"/>
      <c r="AG358" s="24"/>
      <c r="AH358" s="20"/>
      <c r="AI358" s="20"/>
      <c r="AJ358" s="20"/>
      <c r="AK358" s="20"/>
    </row>
    <row r="359">
      <c r="AC359" s="20"/>
      <c r="AD359" s="20"/>
      <c r="AE359" s="20"/>
      <c r="AF359" s="20"/>
      <c r="AG359" s="24"/>
      <c r="AH359" s="20"/>
      <c r="AI359" s="20"/>
      <c r="AJ359" s="20"/>
      <c r="AK359" s="20"/>
    </row>
    <row r="360">
      <c r="AC360" s="20"/>
      <c r="AD360" s="20"/>
      <c r="AE360" s="20"/>
      <c r="AF360" s="20"/>
      <c r="AG360" s="24"/>
      <c r="AH360" s="20"/>
      <c r="AI360" s="20"/>
      <c r="AJ360" s="20"/>
      <c r="AK360" s="20"/>
    </row>
    <row r="361">
      <c r="AC361" s="20"/>
      <c r="AD361" s="20"/>
      <c r="AE361" s="20"/>
      <c r="AF361" s="20"/>
      <c r="AG361" s="24"/>
      <c r="AH361" s="20"/>
      <c r="AI361" s="20"/>
      <c r="AJ361" s="20"/>
      <c r="AK361" s="20"/>
    </row>
    <row r="362">
      <c r="AC362" s="20"/>
      <c r="AD362" s="20"/>
      <c r="AE362" s="20"/>
      <c r="AF362" s="20"/>
      <c r="AG362" s="24"/>
      <c r="AH362" s="20"/>
      <c r="AI362" s="20"/>
      <c r="AJ362" s="20"/>
      <c r="AK362" s="20"/>
    </row>
    <row r="363">
      <c r="AC363" s="20"/>
      <c r="AD363" s="20"/>
      <c r="AE363" s="20"/>
      <c r="AF363" s="20"/>
      <c r="AG363" s="24"/>
      <c r="AH363" s="20"/>
      <c r="AI363" s="20"/>
      <c r="AJ363" s="20"/>
      <c r="AK363" s="20"/>
    </row>
    <row r="364">
      <c r="AC364" s="20"/>
      <c r="AD364" s="20"/>
      <c r="AE364" s="20"/>
      <c r="AF364" s="20"/>
      <c r="AG364" s="24"/>
      <c r="AH364" s="20"/>
      <c r="AI364" s="20"/>
      <c r="AJ364" s="20"/>
      <c r="AK364" s="20"/>
    </row>
    <row r="365">
      <c r="AC365" s="20"/>
      <c r="AD365" s="20"/>
      <c r="AE365" s="20"/>
      <c r="AF365" s="20"/>
      <c r="AG365" s="24"/>
      <c r="AH365" s="20"/>
      <c r="AI365" s="20"/>
      <c r="AJ365" s="20"/>
      <c r="AK365" s="20"/>
    </row>
    <row r="366">
      <c r="AC366" s="20"/>
      <c r="AD366" s="20"/>
      <c r="AE366" s="20"/>
      <c r="AF366" s="20"/>
      <c r="AG366" s="24"/>
      <c r="AH366" s="20"/>
      <c r="AI366" s="20"/>
      <c r="AJ366" s="20"/>
      <c r="AK366" s="20"/>
    </row>
    <row r="367">
      <c r="AC367" s="20"/>
      <c r="AD367" s="20"/>
      <c r="AE367" s="20"/>
      <c r="AF367" s="20"/>
      <c r="AG367" s="24"/>
      <c r="AH367" s="20"/>
      <c r="AI367" s="20"/>
      <c r="AJ367" s="20"/>
      <c r="AK367" s="20"/>
    </row>
    <row r="368">
      <c r="AC368" s="20"/>
      <c r="AD368" s="20"/>
      <c r="AE368" s="20"/>
      <c r="AF368" s="20"/>
      <c r="AG368" s="24"/>
      <c r="AH368" s="20"/>
      <c r="AI368" s="20"/>
      <c r="AJ368" s="20"/>
      <c r="AK368" s="20"/>
    </row>
    <row r="369">
      <c r="AC369" s="20"/>
      <c r="AD369" s="20"/>
      <c r="AE369" s="20"/>
      <c r="AF369" s="20"/>
      <c r="AG369" s="24"/>
      <c r="AH369" s="20"/>
      <c r="AI369" s="20"/>
      <c r="AJ369" s="20"/>
      <c r="AK369" s="20"/>
    </row>
    <row r="370">
      <c r="AC370" s="20"/>
      <c r="AD370" s="20"/>
      <c r="AE370" s="20"/>
      <c r="AF370" s="20"/>
      <c r="AG370" s="24"/>
      <c r="AH370" s="20"/>
      <c r="AI370" s="20"/>
      <c r="AJ370" s="20"/>
      <c r="AK370" s="20"/>
    </row>
    <row r="371">
      <c r="AC371" s="20"/>
      <c r="AD371" s="20"/>
      <c r="AE371" s="20"/>
      <c r="AF371" s="20"/>
      <c r="AG371" s="24"/>
      <c r="AH371" s="20"/>
      <c r="AI371" s="20"/>
      <c r="AJ371" s="20"/>
      <c r="AK371" s="20"/>
    </row>
    <row r="372">
      <c r="AC372" s="20"/>
      <c r="AD372" s="20"/>
      <c r="AE372" s="20"/>
      <c r="AF372" s="20"/>
      <c r="AG372" s="24"/>
      <c r="AH372" s="20"/>
      <c r="AI372" s="20"/>
      <c r="AJ372" s="20"/>
      <c r="AK372" s="20"/>
    </row>
    <row r="373">
      <c r="AC373" s="20"/>
      <c r="AD373" s="20"/>
      <c r="AE373" s="20"/>
      <c r="AF373" s="20"/>
      <c r="AG373" s="24"/>
      <c r="AH373" s="20"/>
      <c r="AI373" s="20"/>
      <c r="AJ373" s="20"/>
      <c r="AK373" s="20"/>
    </row>
    <row r="374">
      <c r="AC374" s="20"/>
      <c r="AD374" s="20"/>
      <c r="AE374" s="20"/>
      <c r="AF374" s="20"/>
      <c r="AG374" s="24"/>
      <c r="AH374" s="20"/>
      <c r="AI374" s="20"/>
      <c r="AJ374" s="20"/>
      <c r="AK374" s="20"/>
    </row>
    <row r="375">
      <c r="AC375" s="20"/>
      <c r="AD375" s="20"/>
      <c r="AE375" s="20"/>
      <c r="AF375" s="20"/>
      <c r="AG375" s="24"/>
      <c r="AH375" s="20"/>
      <c r="AI375" s="20"/>
      <c r="AJ375" s="20"/>
      <c r="AK375" s="20"/>
    </row>
    <row r="376">
      <c r="AC376" s="20"/>
      <c r="AD376" s="20"/>
      <c r="AE376" s="20"/>
      <c r="AF376" s="20"/>
      <c r="AG376" s="24"/>
      <c r="AH376" s="20"/>
      <c r="AI376" s="20"/>
      <c r="AJ376" s="20"/>
      <c r="AK376" s="20"/>
    </row>
    <row r="377">
      <c r="AC377" s="20"/>
      <c r="AD377" s="20"/>
      <c r="AE377" s="20"/>
      <c r="AF377" s="20"/>
      <c r="AG377" s="24"/>
      <c r="AH377" s="20"/>
      <c r="AI377" s="20"/>
      <c r="AJ377" s="20"/>
      <c r="AK377" s="20"/>
    </row>
    <row r="378">
      <c r="AC378" s="20"/>
      <c r="AD378" s="20"/>
      <c r="AE378" s="20"/>
      <c r="AF378" s="20"/>
      <c r="AG378" s="24"/>
      <c r="AH378" s="20"/>
      <c r="AI378" s="20"/>
      <c r="AJ378" s="20"/>
      <c r="AK378" s="20"/>
    </row>
    <row r="379">
      <c r="AC379" s="20"/>
      <c r="AD379" s="20"/>
      <c r="AE379" s="20"/>
      <c r="AF379" s="20"/>
      <c r="AG379" s="24"/>
      <c r="AH379" s="20"/>
      <c r="AI379" s="20"/>
      <c r="AJ379" s="20"/>
      <c r="AK379" s="20"/>
    </row>
    <row r="380">
      <c r="AC380" s="20"/>
      <c r="AD380" s="20"/>
      <c r="AE380" s="20"/>
      <c r="AF380" s="20"/>
      <c r="AG380" s="24"/>
      <c r="AH380" s="20"/>
      <c r="AI380" s="20"/>
      <c r="AJ380" s="20"/>
      <c r="AK380" s="20"/>
    </row>
    <row r="381">
      <c r="AC381" s="20"/>
      <c r="AD381" s="20"/>
      <c r="AE381" s="20"/>
      <c r="AF381" s="20"/>
      <c r="AG381" s="24"/>
      <c r="AH381" s="20"/>
      <c r="AI381" s="20"/>
      <c r="AJ381" s="20"/>
      <c r="AK381" s="20"/>
    </row>
    <row r="382">
      <c r="AC382" s="20"/>
      <c r="AD382" s="20"/>
      <c r="AE382" s="20"/>
      <c r="AF382" s="20"/>
      <c r="AG382" s="24"/>
      <c r="AH382" s="20"/>
      <c r="AI382" s="20"/>
      <c r="AJ382" s="20"/>
      <c r="AK382" s="20"/>
    </row>
    <row r="383">
      <c r="AC383" s="20"/>
      <c r="AD383" s="20"/>
      <c r="AE383" s="20"/>
      <c r="AF383" s="20"/>
      <c r="AG383" s="24"/>
      <c r="AH383" s="20"/>
      <c r="AI383" s="20"/>
      <c r="AJ383" s="20"/>
      <c r="AK383" s="20"/>
    </row>
    <row r="384">
      <c r="AC384" s="20"/>
      <c r="AD384" s="20"/>
      <c r="AE384" s="20"/>
      <c r="AF384" s="20"/>
      <c r="AG384" s="24"/>
      <c r="AH384" s="20"/>
      <c r="AI384" s="20"/>
      <c r="AJ384" s="20"/>
      <c r="AK384" s="20"/>
    </row>
    <row r="385">
      <c r="AC385" s="20"/>
      <c r="AD385" s="20"/>
      <c r="AE385" s="20"/>
      <c r="AF385" s="20"/>
      <c r="AG385" s="24"/>
      <c r="AH385" s="20"/>
      <c r="AI385" s="20"/>
      <c r="AJ385" s="20"/>
      <c r="AK385" s="20"/>
    </row>
    <row r="386">
      <c r="AC386" s="20"/>
      <c r="AD386" s="20"/>
      <c r="AE386" s="20"/>
      <c r="AF386" s="20"/>
      <c r="AG386" s="24"/>
      <c r="AH386" s="20"/>
      <c r="AI386" s="20"/>
      <c r="AJ386" s="20"/>
      <c r="AK386" s="20"/>
    </row>
    <row r="387">
      <c r="AC387" s="20"/>
      <c r="AD387" s="20"/>
      <c r="AE387" s="20"/>
      <c r="AF387" s="20"/>
      <c r="AG387" s="24"/>
      <c r="AH387" s="20"/>
      <c r="AI387" s="20"/>
      <c r="AJ387" s="20"/>
      <c r="AK387" s="20"/>
    </row>
    <row r="388">
      <c r="AC388" s="20"/>
      <c r="AD388" s="20"/>
      <c r="AE388" s="20"/>
      <c r="AF388" s="20"/>
      <c r="AG388" s="24"/>
      <c r="AH388" s="20"/>
      <c r="AI388" s="20"/>
      <c r="AJ388" s="20"/>
      <c r="AK388" s="20"/>
    </row>
    <row r="389">
      <c r="AC389" s="20"/>
      <c r="AD389" s="20"/>
      <c r="AE389" s="20"/>
      <c r="AF389" s="20"/>
      <c r="AG389" s="24"/>
      <c r="AH389" s="20"/>
      <c r="AI389" s="20"/>
      <c r="AJ389" s="20"/>
      <c r="AK389" s="20"/>
    </row>
    <row r="390">
      <c r="AC390" s="20"/>
      <c r="AD390" s="20"/>
      <c r="AE390" s="20"/>
      <c r="AF390" s="20"/>
      <c r="AG390" s="24"/>
      <c r="AH390" s="20"/>
      <c r="AI390" s="20"/>
      <c r="AJ390" s="20"/>
      <c r="AK390" s="20"/>
    </row>
    <row r="391">
      <c r="AC391" s="20"/>
      <c r="AD391" s="20"/>
      <c r="AE391" s="20"/>
      <c r="AF391" s="20"/>
      <c r="AG391" s="24"/>
      <c r="AH391" s="20"/>
      <c r="AI391" s="20"/>
      <c r="AJ391" s="20"/>
      <c r="AK391" s="20"/>
    </row>
    <row r="392">
      <c r="AC392" s="20"/>
      <c r="AD392" s="20"/>
      <c r="AE392" s="20"/>
      <c r="AF392" s="20"/>
      <c r="AG392" s="24"/>
      <c r="AH392" s="20"/>
      <c r="AI392" s="20"/>
      <c r="AJ392" s="20"/>
      <c r="AK392" s="20"/>
    </row>
    <row r="393">
      <c r="AC393" s="20"/>
      <c r="AD393" s="20"/>
      <c r="AE393" s="20"/>
      <c r="AF393" s="20"/>
      <c r="AG393" s="24"/>
      <c r="AH393" s="20"/>
      <c r="AI393" s="20"/>
      <c r="AJ393" s="20"/>
      <c r="AK393" s="20"/>
    </row>
    <row r="394">
      <c r="AC394" s="20"/>
      <c r="AD394" s="20"/>
      <c r="AE394" s="20"/>
      <c r="AF394" s="20"/>
      <c r="AG394" s="24"/>
      <c r="AH394" s="20"/>
      <c r="AI394" s="20"/>
      <c r="AJ394" s="20"/>
      <c r="AK394" s="20"/>
    </row>
    <row r="395">
      <c r="AC395" s="20"/>
      <c r="AD395" s="20"/>
      <c r="AE395" s="20"/>
      <c r="AF395" s="20"/>
      <c r="AG395" s="24"/>
      <c r="AH395" s="20"/>
      <c r="AI395" s="20"/>
      <c r="AJ395" s="20"/>
      <c r="AK395" s="20"/>
    </row>
    <row r="396">
      <c r="AC396" s="20"/>
      <c r="AD396" s="20"/>
      <c r="AE396" s="20"/>
      <c r="AF396" s="20"/>
      <c r="AG396" s="24"/>
      <c r="AH396" s="20"/>
      <c r="AI396" s="20"/>
      <c r="AJ396" s="20"/>
      <c r="AK396" s="20"/>
    </row>
    <row r="397">
      <c r="AC397" s="20"/>
      <c r="AD397" s="20"/>
      <c r="AE397" s="20"/>
      <c r="AF397" s="20"/>
      <c r="AG397" s="24"/>
      <c r="AH397" s="20"/>
      <c r="AI397" s="20"/>
      <c r="AJ397" s="20"/>
      <c r="AK397" s="20"/>
    </row>
    <row r="398">
      <c r="AC398" s="20"/>
      <c r="AD398" s="20"/>
      <c r="AE398" s="20"/>
      <c r="AF398" s="20"/>
      <c r="AG398" s="24"/>
      <c r="AH398" s="20"/>
      <c r="AI398" s="20"/>
      <c r="AJ398" s="20"/>
      <c r="AK398" s="20"/>
    </row>
    <row r="399">
      <c r="AC399" s="20"/>
      <c r="AD399" s="20"/>
      <c r="AE399" s="20"/>
      <c r="AF399" s="20"/>
      <c r="AG399" s="24"/>
      <c r="AH399" s="20"/>
      <c r="AI399" s="20"/>
      <c r="AJ399" s="20"/>
      <c r="AK399" s="20"/>
    </row>
    <row r="400">
      <c r="AC400" s="20"/>
      <c r="AD400" s="20"/>
      <c r="AE400" s="20"/>
      <c r="AF400" s="20"/>
      <c r="AG400" s="24"/>
      <c r="AH400" s="20"/>
      <c r="AI400" s="20"/>
      <c r="AJ400" s="20"/>
      <c r="AK400" s="20"/>
    </row>
    <row r="401">
      <c r="AC401" s="20"/>
      <c r="AD401" s="20"/>
      <c r="AE401" s="20"/>
      <c r="AF401" s="20"/>
      <c r="AG401" s="24"/>
      <c r="AH401" s="20"/>
      <c r="AI401" s="20"/>
      <c r="AJ401" s="20"/>
      <c r="AK401" s="20"/>
    </row>
    <row r="402">
      <c r="AC402" s="20"/>
      <c r="AD402" s="20"/>
      <c r="AE402" s="20"/>
      <c r="AF402" s="20"/>
      <c r="AG402" s="24"/>
      <c r="AH402" s="20"/>
      <c r="AI402" s="20"/>
      <c r="AJ402" s="20"/>
      <c r="AK402" s="20"/>
    </row>
    <row r="403">
      <c r="AC403" s="20"/>
      <c r="AD403" s="20"/>
      <c r="AE403" s="20"/>
      <c r="AF403" s="20"/>
      <c r="AG403" s="24"/>
      <c r="AH403" s="20"/>
      <c r="AI403" s="20"/>
      <c r="AJ403" s="20"/>
      <c r="AK403" s="20"/>
    </row>
    <row r="404">
      <c r="AC404" s="20"/>
      <c r="AD404" s="20"/>
      <c r="AE404" s="20"/>
      <c r="AF404" s="20"/>
      <c r="AG404" s="24"/>
      <c r="AH404" s="20"/>
      <c r="AI404" s="20"/>
      <c r="AJ404" s="20"/>
      <c r="AK404" s="20"/>
    </row>
    <row r="405">
      <c r="AC405" s="20"/>
      <c r="AD405" s="20"/>
      <c r="AE405" s="20"/>
      <c r="AF405" s="20"/>
      <c r="AG405" s="24"/>
      <c r="AH405" s="20"/>
      <c r="AI405" s="20"/>
      <c r="AJ405" s="20"/>
      <c r="AK405" s="20"/>
    </row>
    <row r="406">
      <c r="AC406" s="20"/>
      <c r="AD406" s="20"/>
      <c r="AE406" s="20"/>
      <c r="AF406" s="20"/>
      <c r="AG406" s="24"/>
      <c r="AH406" s="20"/>
      <c r="AI406" s="20"/>
      <c r="AJ406" s="20"/>
      <c r="AK406" s="20"/>
    </row>
    <row r="407">
      <c r="AC407" s="20"/>
      <c r="AD407" s="20"/>
      <c r="AE407" s="20"/>
      <c r="AF407" s="20"/>
      <c r="AG407" s="24"/>
      <c r="AH407" s="20"/>
      <c r="AI407" s="20"/>
      <c r="AJ407" s="20"/>
      <c r="AK407" s="20"/>
    </row>
    <row r="408">
      <c r="AC408" s="20"/>
      <c r="AD408" s="20"/>
      <c r="AE408" s="20"/>
      <c r="AF408" s="20"/>
      <c r="AG408" s="24"/>
      <c r="AH408" s="20"/>
      <c r="AI408" s="20"/>
      <c r="AJ408" s="20"/>
      <c r="AK408" s="20"/>
    </row>
    <row r="409">
      <c r="AC409" s="20"/>
      <c r="AD409" s="20"/>
      <c r="AE409" s="20"/>
      <c r="AF409" s="20"/>
      <c r="AG409" s="24"/>
      <c r="AH409" s="20"/>
      <c r="AI409" s="20"/>
      <c r="AJ409" s="20"/>
      <c r="AK409" s="20"/>
    </row>
    <row r="410">
      <c r="AC410" s="20"/>
      <c r="AD410" s="20"/>
      <c r="AE410" s="20"/>
      <c r="AF410" s="20"/>
      <c r="AG410" s="24"/>
      <c r="AH410" s="20"/>
      <c r="AI410" s="20"/>
      <c r="AJ410" s="20"/>
      <c r="AK410" s="20"/>
    </row>
    <row r="411">
      <c r="AC411" s="20"/>
      <c r="AD411" s="20"/>
      <c r="AE411" s="20"/>
      <c r="AF411" s="20"/>
      <c r="AG411" s="24"/>
      <c r="AH411" s="20"/>
      <c r="AI411" s="20"/>
      <c r="AJ411" s="20"/>
      <c r="AK411" s="20"/>
    </row>
    <row r="412">
      <c r="AC412" s="20"/>
      <c r="AD412" s="20"/>
      <c r="AE412" s="20"/>
      <c r="AF412" s="20"/>
      <c r="AG412" s="24"/>
      <c r="AH412" s="20"/>
      <c r="AI412" s="20"/>
      <c r="AJ412" s="20"/>
      <c r="AK412" s="20"/>
    </row>
    <row r="413">
      <c r="AC413" s="20"/>
      <c r="AD413" s="20"/>
      <c r="AE413" s="20"/>
      <c r="AF413" s="20"/>
      <c r="AG413" s="24"/>
      <c r="AH413" s="20"/>
      <c r="AI413" s="20"/>
      <c r="AJ413" s="20"/>
      <c r="AK413" s="20"/>
    </row>
    <row r="414">
      <c r="AC414" s="20"/>
      <c r="AD414" s="20"/>
      <c r="AE414" s="20"/>
      <c r="AF414" s="20"/>
      <c r="AG414" s="24"/>
      <c r="AH414" s="20"/>
      <c r="AI414" s="20"/>
      <c r="AJ414" s="20"/>
      <c r="AK414" s="20"/>
    </row>
    <row r="415">
      <c r="AC415" s="20"/>
      <c r="AD415" s="20"/>
      <c r="AE415" s="20"/>
      <c r="AF415" s="20"/>
      <c r="AG415" s="24"/>
      <c r="AH415" s="20"/>
      <c r="AI415" s="20"/>
      <c r="AJ415" s="20"/>
      <c r="AK415" s="20"/>
    </row>
    <row r="416">
      <c r="AC416" s="20"/>
      <c r="AD416" s="20"/>
      <c r="AE416" s="20"/>
      <c r="AF416" s="20"/>
      <c r="AG416" s="24"/>
      <c r="AH416" s="20"/>
      <c r="AI416" s="20"/>
      <c r="AJ416" s="20"/>
      <c r="AK416" s="20"/>
    </row>
    <row r="417">
      <c r="AC417" s="20"/>
      <c r="AD417" s="20"/>
      <c r="AE417" s="20"/>
      <c r="AF417" s="20"/>
      <c r="AG417" s="24"/>
      <c r="AH417" s="20"/>
      <c r="AI417" s="20"/>
      <c r="AJ417" s="20"/>
      <c r="AK417" s="20"/>
    </row>
    <row r="418">
      <c r="AC418" s="20"/>
      <c r="AD418" s="20"/>
      <c r="AE418" s="20"/>
      <c r="AF418" s="20"/>
      <c r="AG418" s="24"/>
      <c r="AH418" s="20"/>
      <c r="AI418" s="20"/>
      <c r="AJ418" s="20"/>
      <c r="AK418" s="20"/>
    </row>
    <row r="419">
      <c r="AC419" s="20"/>
      <c r="AD419" s="20"/>
      <c r="AE419" s="20"/>
      <c r="AF419" s="20"/>
      <c r="AG419" s="24"/>
      <c r="AH419" s="20"/>
      <c r="AI419" s="20"/>
      <c r="AJ419" s="20"/>
      <c r="AK419" s="20"/>
    </row>
    <row r="420">
      <c r="AC420" s="20"/>
      <c r="AD420" s="20"/>
      <c r="AE420" s="20"/>
      <c r="AF420" s="20"/>
      <c r="AG420" s="24"/>
      <c r="AH420" s="20"/>
      <c r="AI420" s="20"/>
      <c r="AJ420" s="20"/>
      <c r="AK420" s="20"/>
    </row>
    <row r="421">
      <c r="AC421" s="20"/>
      <c r="AD421" s="20"/>
      <c r="AE421" s="20"/>
      <c r="AF421" s="20"/>
      <c r="AG421" s="24"/>
      <c r="AH421" s="20"/>
      <c r="AI421" s="20"/>
      <c r="AJ421" s="20"/>
      <c r="AK421" s="20"/>
    </row>
    <row r="422">
      <c r="AC422" s="20"/>
      <c r="AD422" s="20"/>
      <c r="AE422" s="20"/>
      <c r="AF422" s="20"/>
      <c r="AG422" s="24"/>
      <c r="AH422" s="20"/>
      <c r="AI422" s="20"/>
      <c r="AJ422" s="20"/>
      <c r="AK422" s="20"/>
    </row>
    <row r="423">
      <c r="AC423" s="20"/>
      <c r="AD423" s="20"/>
      <c r="AE423" s="20"/>
      <c r="AF423" s="20"/>
      <c r="AG423" s="24"/>
      <c r="AH423" s="20"/>
      <c r="AI423" s="20"/>
      <c r="AJ423" s="20"/>
      <c r="AK423" s="20"/>
    </row>
    <row r="424">
      <c r="AC424" s="20"/>
      <c r="AD424" s="20"/>
      <c r="AE424" s="20"/>
      <c r="AF424" s="20"/>
      <c r="AG424" s="24"/>
      <c r="AH424" s="20"/>
      <c r="AI424" s="20"/>
      <c r="AJ424" s="20"/>
      <c r="AK424" s="20"/>
    </row>
    <row r="425">
      <c r="AC425" s="20"/>
      <c r="AD425" s="20"/>
      <c r="AE425" s="20"/>
      <c r="AF425" s="20"/>
      <c r="AG425" s="24"/>
      <c r="AH425" s="20"/>
      <c r="AI425" s="20"/>
      <c r="AJ425" s="20"/>
      <c r="AK425" s="20"/>
    </row>
    <row r="426">
      <c r="AC426" s="20"/>
      <c r="AD426" s="20"/>
      <c r="AE426" s="20"/>
      <c r="AF426" s="20"/>
      <c r="AG426" s="24"/>
      <c r="AH426" s="20"/>
      <c r="AI426" s="20"/>
      <c r="AJ426" s="20"/>
      <c r="AK426" s="20"/>
    </row>
    <row r="427">
      <c r="AC427" s="20"/>
      <c r="AD427" s="20"/>
      <c r="AE427" s="20"/>
      <c r="AF427" s="20"/>
      <c r="AG427" s="24"/>
      <c r="AH427" s="20"/>
      <c r="AI427" s="20"/>
      <c r="AJ427" s="20"/>
      <c r="AK427" s="20"/>
    </row>
    <row r="428">
      <c r="AC428" s="20"/>
      <c r="AD428" s="20"/>
      <c r="AE428" s="20"/>
      <c r="AF428" s="20"/>
      <c r="AG428" s="24"/>
      <c r="AH428" s="20"/>
      <c r="AI428" s="20"/>
      <c r="AJ428" s="20"/>
      <c r="AK428" s="20"/>
    </row>
    <row r="429">
      <c r="AC429" s="20"/>
      <c r="AD429" s="20"/>
      <c r="AE429" s="20"/>
      <c r="AF429" s="20"/>
      <c r="AG429" s="24"/>
      <c r="AH429" s="20"/>
      <c r="AI429" s="20"/>
      <c r="AJ429" s="20"/>
      <c r="AK429" s="20"/>
    </row>
    <row r="430">
      <c r="AC430" s="20"/>
      <c r="AD430" s="20"/>
      <c r="AE430" s="20"/>
      <c r="AF430" s="20"/>
      <c r="AG430" s="24"/>
      <c r="AH430" s="20"/>
      <c r="AI430" s="20"/>
      <c r="AJ430" s="20"/>
      <c r="AK430" s="20"/>
    </row>
    <row r="431">
      <c r="AC431" s="20"/>
      <c r="AD431" s="20"/>
      <c r="AE431" s="20"/>
      <c r="AF431" s="20"/>
      <c r="AG431" s="24"/>
      <c r="AH431" s="20"/>
      <c r="AI431" s="20"/>
      <c r="AJ431" s="20"/>
      <c r="AK431" s="20"/>
    </row>
    <row r="432">
      <c r="AC432" s="20"/>
      <c r="AD432" s="20"/>
      <c r="AE432" s="20"/>
      <c r="AF432" s="20"/>
      <c r="AG432" s="24"/>
      <c r="AH432" s="20"/>
      <c r="AI432" s="20"/>
      <c r="AJ432" s="20"/>
      <c r="AK432" s="20"/>
    </row>
    <row r="433">
      <c r="AC433" s="20"/>
      <c r="AD433" s="20"/>
      <c r="AE433" s="20"/>
      <c r="AF433" s="20"/>
      <c r="AG433" s="24"/>
      <c r="AH433" s="20"/>
      <c r="AI433" s="20"/>
      <c r="AJ433" s="20"/>
      <c r="AK433" s="20"/>
    </row>
    <row r="434">
      <c r="AC434" s="20"/>
      <c r="AD434" s="20"/>
      <c r="AE434" s="20"/>
      <c r="AF434" s="20"/>
      <c r="AG434" s="24"/>
      <c r="AH434" s="20"/>
      <c r="AI434" s="20"/>
      <c r="AJ434" s="20"/>
      <c r="AK434" s="20"/>
    </row>
    <row r="435">
      <c r="AC435" s="20"/>
      <c r="AD435" s="20"/>
      <c r="AE435" s="20"/>
      <c r="AF435" s="20"/>
      <c r="AG435" s="24"/>
      <c r="AH435" s="20"/>
      <c r="AI435" s="20"/>
      <c r="AJ435" s="20"/>
      <c r="AK435" s="20"/>
    </row>
    <row r="436">
      <c r="AC436" s="20"/>
      <c r="AD436" s="20"/>
      <c r="AE436" s="20"/>
      <c r="AF436" s="20"/>
      <c r="AG436" s="24"/>
      <c r="AH436" s="20"/>
      <c r="AI436" s="20"/>
      <c r="AJ436" s="20"/>
      <c r="AK436" s="20"/>
    </row>
    <row r="437">
      <c r="AC437" s="20"/>
      <c r="AD437" s="20"/>
      <c r="AE437" s="20"/>
      <c r="AF437" s="20"/>
      <c r="AG437" s="24"/>
      <c r="AH437" s="20"/>
      <c r="AI437" s="20"/>
      <c r="AJ437" s="20"/>
      <c r="AK437" s="20"/>
    </row>
    <row r="438">
      <c r="AC438" s="20"/>
      <c r="AD438" s="20"/>
      <c r="AE438" s="20"/>
      <c r="AF438" s="20"/>
      <c r="AG438" s="24"/>
      <c r="AH438" s="20"/>
      <c r="AI438" s="20"/>
      <c r="AJ438" s="20"/>
      <c r="AK438" s="20"/>
    </row>
    <row r="439">
      <c r="AC439" s="20"/>
      <c r="AD439" s="20"/>
      <c r="AE439" s="20"/>
      <c r="AF439" s="20"/>
      <c r="AG439" s="24"/>
      <c r="AH439" s="20"/>
      <c r="AI439" s="20"/>
      <c r="AJ439" s="20"/>
      <c r="AK439" s="20"/>
    </row>
    <row r="440">
      <c r="AC440" s="20"/>
      <c r="AD440" s="20"/>
      <c r="AE440" s="20"/>
      <c r="AF440" s="20"/>
      <c r="AG440" s="24"/>
      <c r="AH440" s="20"/>
      <c r="AI440" s="20"/>
      <c r="AJ440" s="20"/>
      <c r="AK440" s="20"/>
    </row>
    <row r="441">
      <c r="AC441" s="20"/>
      <c r="AD441" s="20"/>
      <c r="AE441" s="20"/>
      <c r="AF441" s="20"/>
      <c r="AG441" s="24"/>
      <c r="AH441" s="20"/>
      <c r="AI441" s="20"/>
      <c r="AJ441" s="20"/>
      <c r="AK441" s="20"/>
    </row>
    <row r="442">
      <c r="AC442" s="20"/>
      <c r="AD442" s="20"/>
      <c r="AE442" s="20"/>
      <c r="AF442" s="20"/>
      <c r="AG442" s="24"/>
      <c r="AH442" s="20"/>
      <c r="AI442" s="20"/>
      <c r="AJ442" s="20"/>
      <c r="AK442" s="20"/>
    </row>
    <row r="443">
      <c r="AC443" s="20"/>
      <c r="AD443" s="20"/>
      <c r="AE443" s="20"/>
      <c r="AF443" s="20"/>
      <c r="AG443" s="24"/>
      <c r="AH443" s="20"/>
      <c r="AI443" s="20"/>
      <c r="AJ443" s="20"/>
      <c r="AK443" s="20"/>
    </row>
    <row r="444">
      <c r="AC444" s="20"/>
      <c r="AD444" s="20"/>
      <c r="AE444" s="20"/>
      <c r="AF444" s="20"/>
      <c r="AG444" s="24"/>
      <c r="AH444" s="20"/>
      <c r="AI444" s="20"/>
      <c r="AJ444" s="20"/>
      <c r="AK444" s="20"/>
    </row>
    <row r="445">
      <c r="AC445" s="20"/>
      <c r="AD445" s="20"/>
      <c r="AE445" s="20"/>
      <c r="AF445" s="20"/>
      <c r="AG445" s="24"/>
      <c r="AH445" s="20"/>
      <c r="AI445" s="20"/>
      <c r="AJ445" s="20"/>
      <c r="AK445" s="20"/>
    </row>
    <row r="446">
      <c r="AC446" s="20"/>
      <c r="AD446" s="20"/>
      <c r="AE446" s="20"/>
      <c r="AF446" s="20"/>
      <c r="AG446" s="24"/>
      <c r="AH446" s="20"/>
      <c r="AI446" s="20"/>
      <c r="AJ446" s="20"/>
      <c r="AK446" s="20"/>
    </row>
    <row r="447">
      <c r="AC447" s="20"/>
      <c r="AD447" s="20"/>
      <c r="AE447" s="20"/>
      <c r="AF447" s="20"/>
      <c r="AG447" s="24"/>
      <c r="AH447" s="20"/>
      <c r="AI447" s="20"/>
      <c r="AJ447" s="20"/>
      <c r="AK447" s="20"/>
    </row>
    <row r="448">
      <c r="AC448" s="20"/>
      <c r="AD448" s="20"/>
      <c r="AE448" s="20"/>
      <c r="AF448" s="20"/>
      <c r="AG448" s="24"/>
      <c r="AH448" s="20"/>
      <c r="AI448" s="20"/>
      <c r="AJ448" s="20"/>
      <c r="AK448" s="20"/>
    </row>
    <row r="449">
      <c r="AC449" s="20"/>
      <c r="AD449" s="20"/>
      <c r="AE449" s="20"/>
      <c r="AF449" s="20"/>
      <c r="AG449" s="24"/>
      <c r="AH449" s="20"/>
      <c r="AI449" s="20"/>
      <c r="AJ449" s="20"/>
      <c r="AK449" s="20"/>
    </row>
    <row r="450">
      <c r="AC450" s="20"/>
      <c r="AD450" s="20"/>
      <c r="AE450" s="20"/>
      <c r="AF450" s="20"/>
      <c r="AG450" s="24"/>
      <c r="AH450" s="20"/>
      <c r="AI450" s="20"/>
      <c r="AJ450" s="20"/>
      <c r="AK450" s="20"/>
    </row>
    <row r="451">
      <c r="AC451" s="20"/>
      <c r="AD451" s="20"/>
      <c r="AE451" s="20"/>
      <c r="AF451" s="20"/>
      <c r="AG451" s="24"/>
      <c r="AH451" s="20"/>
      <c r="AI451" s="20"/>
      <c r="AJ451" s="20"/>
      <c r="AK451" s="20"/>
    </row>
    <row r="452">
      <c r="AC452" s="20"/>
      <c r="AD452" s="20"/>
      <c r="AE452" s="20"/>
      <c r="AF452" s="20"/>
      <c r="AG452" s="24"/>
      <c r="AH452" s="20"/>
      <c r="AI452" s="20"/>
      <c r="AJ452" s="20"/>
      <c r="AK452" s="20"/>
    </row>
    <row r="453">
      <c r="AC453" s="20"/>
      <c r="AD453" s="20"/>
      <c r="AE453" s="20"/>
      <c r="AF453" s="20"/>
      <c r="AG453" s="24"/>
      <c r="AH453" s="20"/>
      <c r="AI453" s="20"/>
      <c r="AJ453" s="20"/>
      <c r="AK453" s="20"/>
    </row>
    <row r="454">
      <c r="AC454" s="20"/>
      <c r="AD454" s="20"/>
      <c r="AE454" s="20"/>
      <c r="AF454" s="20"/>
      <c r="AG454" s="24"/>
      <c r="AH454" s="20"/>
      <c r="AI454" s="20"/>
      <c r="AJ454" s="20"/>
      <c r="AK454" s="20"/>
    </row>
    <row r="455">
      <c r="AC455" s="20"/>
      <c r="AD455" s="20"/>
      <c r="AE455" s="20"/>
      <c r="AF455" s="20"/>
      <c r="AG455" s="24"/>
      <c r="AH455" s="20"/>
      <c r="AI455" s="20"/>
      <c r="AJ455" s="20"/>
      <c r="AK455" s="20"/>
    </row>
    <row r="456">
      <c r="AC456" s="20"/>
      <c r="AD456" s="20"/>
      <c r="AE456" s="20"/>
      <c r="AF456" s="20"/>
      <c r="AG456" s="24"/>
      <c r="AH456" s="20"/>
      <c r="AI456" s="20"/>
      <c r="AJ456" s="20"/>
      <c r="AK456" s="20"/>
    </row>
    <row r="457">
      <c r="AC457" s="20"/>
      <c r="AD457" s="20"/>
      <c r="AE457" s="20"/>
      <c r="AF457" s="20"/>
      <c r="AG457" s="24"/>
      <c r="AH457" s="20"/>
      <c r="AI457" s="20"/>
      <c r="AJ457" s="20"/>
      <c r="AK457" s="20"/>
    </row>
    <row r="458">
      <c r="AC458" s="20"/>
      <c r="AD458" s="20"/>
      <c r="AE458" s="20"/>
      <c r="AF458" s="20"/>
      <c r="AG458" s="24"/>
      <c r="AH458" s="20"/>
      <c r="AI458" s="20"/>
      <c r="AJ458" s="20"/>
      <c r="AK458" s="20"/>
    </row>
    <row r="459">
      <c r="AC459" s="20"/>
      <c r="AD459" s="20"/>
      <c r="AE459" s="20"/>
      <c r="AF459" s="20"/>
      <c r="AG459" s="24"/>
      <c r="AH459" s="20"/>
      <c r="AI459" s="20"/>
      <c r="AJ459" s="20"/>
      <c r="AK459" s="20"/>
    </row>
    <row r="460">
      <c r="AC460" s="20"/>
      <c r="AD460" s="20"/>
      <c r="AE460" s="20"/>
      <c r="AF460" s="20"/>
      <c r="AG460" s="24"/>
      <c r="AH460" s="20"/>
      <c r="AI460" s="20"/>
      <c r="AJ460" s="20"/>
      <c r="AK460" s="20"/>
    </row>
    <row r="461">
      <c r="AC461" s="20"/>
      <c r="AD461" s="20"/>
      <c r="AE461" s="20"/>
      <c r="AF461" s="20"/>
      <c r="AG461" s="24"/>
      <c r="AH461" s="20"/>
      <c r="AI461" s="20"/>
      <c r="AJ461" s="20"/>
      <c r="AK461" s="20"/>
    </row>
    <row r="462">
      <c r="AC462" s="20"/>
      <c r="AD462" s="20"/>
      <c r="AE462" s="20"/>
      <c r="AF462" s="20"/>
      <c r="AG462" s="24"/>
      <c r="AH462" s="20"/>
      <c r="AI462" s="20"/>
      <c r="AJ462" s="20"/>
      <c r="AK462" s="20"/>
    </row>
    <row r="463">
      <c r="AC463" s="20"/>
      <c r="AD463" s="20"/>
      <c r="AE463" s="20"/>
      <c r="AF463" s="20"/>
      <c r="AG463" s="24"/>
      <c r="AH463" s="20"/>
      <c r="AI463" s="20"/>
      <c r="AJ463" s="20"/>
      <c r="AK463" s="20"/>
    </row>
    <row r="464">
      <c r="AC464" s="20"/>
      <c r="AD464" s="20"/>
      <c r="AE464" s="20"/>
      <c r="AF464" s="20"/>
      <c r="AG464" s="24"/>
      <c r="AH464" s="20"/>
      <c r="AI464" s="20"/>
      <c r="AJ464" s="20"/>
      <c r="AK464" s="20"/>
    </row>
    <row r="465">
      <c r="AC465" s="20"/>
      <c r="AD465" s="20"/>
      <c r="AE465" s="20"/>
      <c r="AF465" s="20"/>
      <c r="AG465" s="24"/>
      <c r="AH465" s="20"/>
      <c r="AI465" s="20"/>
      <c r="AJ465" s="20"/>
      <c r="AK465" s="20"/>
    </row>
    <row r="466">
      <c r="AC466" s="20"/>
      <c r="AD466" s="20"/>
      <c r="AE466" s="20"/>
      <c r="AF466" s="20"/>
      <c r="AG466" s="24"/>
      <c r="AH466" s="20"/>
      <c r="AI466" s="20"/>
      <c r="AJ466" s="20"/>
      <c r="AK466" s="20"/>
    </row>
    <row r="467">
      <c r="AC467" s="20"/>
      <c r="AD467" s="20"/>
      <c r="AE467" s="20"/>
      <c r="AF467" s="20"/>
      <c r="AG467" s="24"/>
      <c r="AH467" s="20"/>
      <c r="AI467" s="20"/>
      <c r="AJ467" s="20"/>
      <c r="AK467" s="20"/>
    </row>
    <row r="468">
      <c r="AC468" s="20"/>
      <c r="AD468" s="20"/>
      <c r="AE468" s="20"/>
      <c r="AF468" s="20"/>
      <c r="AG468" s="24"/>
      <c r="AH468" s="20"/>
      <c r="AI468" s="20"/>
      <c r="AJ468" s="20"/>
      <c r="AK468" s="20"/>
    </row>
    <row r="469">
      <c r="AC469" s="20"/>
      <c r="AD469" s="20"/>
      <c r="AE469" s="20"/>
      <c r="AF469" s="20"/>
      <c r="AG469" s="24"/>
      <c r="AH469" s="20"/>
      <c r="AI469" s="20"/>
      <c r="AJ469" s="20"/>
      <c r="AK469" s="20"/>
    </row>
    <row r="470">
      <c r="AC470" s="20"/>
      <c r="AD470" s="20"/>
      <c r="AE470" s="20"/>
      <c r="AF470" s="20"/>
      <c r="AG470" s="24"/>
      <c r="AH470" s="20"/>
      <c r="AI470" s="20"/>
      <c r="AJ470" s="20"/>
      <c r="AK470" s="20"/>
    </row>
    <row r="471">
      <c r="AC471" s="20"/>
      <c r="AD471" s="20"/>
      <c r="AE471" s="20"/>
      <c r="AF471" s="20"/>
      <c r="AG471" s="24"/>
      <c r="AH471" s="20"/>
      <c r="AI471" s="20"/>
      <c r="AJ471" s="20"/>
      <c r="AK471" s="20"/>
    </row>
    <row r="472">
      <c r="AC472" s="20"/>
      <c r="AD472" s="20"/>
      <c r="AE472" s="20"/>
      <c r="AF472" s="20"/>
      <c r="AG472" s="24"/>
      <c r="AH472" s="20"/>
      <c r="AI472" s="20"/>
      <c r="AJ472" s="20"/>
      <c r="AK472" s="20"/>
    </row>
    <row r="473">
      <c r="AC473" s="20"/>
      <c r="AD473" s="20"/>
      <c r="AE473" s="20"/>
      <c r="AF473" s="20"/>
      <c r="AG473" s="24"/>
      <c r="AH473" s="20"/>
      <c r="AI473" s="20"/>
      <c r="AJ473" s="20"/>
      <c r="AK473" s="20"/>
    </row>
    <row r="474">
      <c r="AC474" s="20"/>
      <c r="AD474" s="20"/>
      <c r="AE474" s="20"/>
      <c r="AF474" s="20"/>
      <c r="AG474" s="24"/>
      <c r="AH474" s="20"/>
      <c r="AI474" s="20"/>
      <c r="AJ474" s="20"/>
      <c r="AK474" s="20"/>
    </row>
    <row r="475">
      <c r="AC475" s="20"/>
      <c r="AD475" s="20"/>
      <c r="AE475" s="20"/>
      <c r="AF475" s="20"/>
      <c r="AG475" s="24"/>
      <c r="AH475" s="20"/>
      <c r="AI475" s="20"/>
      <c r="AJ475" s="20"/>
      <c r="AK475" s="20"/>
    </row>
    <row r="476">
      <c r="AC476" s="20"/>
      <c r="AD476" s="20"/>
      <c r="AE476" s="20"/>
      <c r="AF476" s="20"/>
      <c r="AG476" s="24"/>
      <c r="AH476" s="20"/>
      <c r="AI476" s="20"/>
      <c r="AJ476" s="20"/>
      <c r="AK476" s="20"/>
    </row>
    <row r="477">
      <c r="AC477" s="20"/>
      <c r="AD477" s="20"/>
      <c r="AE477" s="20"/>
      <c r="AF477" s="20"/>
      <c r="AG477" s="24"/>
      <c r="AH477" s="20"/>
      <c r="AI477" s="20"/>
      <c r="AJ477" s="20"/>
      <c r="AK477" s="20"/>
    </row>
    <row r="478">
      <c r="AC478" s="20"/>
      <c r="AD478" s="20"/>
      <c r="AE478" s="20"/>
      <c r="AF478" s="20"/>
      <c r="AG478" s="24"/>
      <c r="AH478" s="20"/>
      <c r="AI478" s="20"/>
      <c r="AJ478" s="20"/>
      <c r="AK478" s="20"/>
    </row>
    <row r="479">
      <c r="AC479" s="20"/>
      <c r="AD479" s="20"/>
      <c r="AE479" s="20"/>
      <c r="AF479" s="20"/>
      <c r="AG479" s="24"/>
      <c r="AH479" s="20"/>
      <c r="AI479" s="20"/>
      <c r="AJ479" s="20"/>
      <c r="AK479" s="20"/>
    </row>
    <row r="480">
      <c r="AC480" s="20"/>
      <c r="AD480" s="20"/>
      <c r="AE480" s="20"/>
      <c r="AF480" s="20"/>
      <c r="AG480" s="24"/>
      <c r="AH480" s="20"/>
      <c r="AI480" s="20"/>
      <c r="AJ480" s="20"/>
      <c r="AK480" s="20"/>
    </row>
    <row r="481">
      <c r="AC481" s="20"/>
      <c r="AD481" s="20"/>
      <c r="AE481" s="20"/>
      <c r="AF481" s="20"/>
      <c r="AG481" s="24"/>
      <c r="AH481" s="20"/>
      <c r="AI481" s="20"/>
      <c r="AJ481" s="20"/>
      <c r="AK481" s="20"/>
    </row>
    <row r="482">
      <c r="AC482" s="20"/>
      <c r="AD482" s="20"/>
      <c r="AE482" s="20"/>
      <c r="AF482" s="20"/>
      <c r="AG482" s="24"/>
      <c r="AH482" s="20"/>
      <c r="AI482" s="20"/>
      <c r="AJ482" s="20"/>
      <c r="AK482" s="20"/>
    </row>
    <row r="483">
      <c r="AC483" s="20"/>
      <c r="AD483" s="20"/>
      <c r="AE483" s="20"/>
      <c r="AF483" s="20"/>
      <c r="AG483" s="24"/>
      <c r="AH483" s="20"/>
      <c r="AI483" s="20"/>
      <c r="AJ483" s="20"/>
      <c r="AK483" s="20"/>
    </row>
    <row r="484">
      <c r="AC484" s="20"/>
      <c r="AD484" s="20"/>
      <c r="AE484" s="20"/>
      <c r="AF484" s="20"/>
      <c r="AG484" s="24"/>
      <c r="AH484" s="20"/>
      <c r="AI484" s="20"/>
      <c r="AJ484" s="20"/>
      <c r="AK484" s="20"/>
    </row>
    <row r="485">
      <c r="AC485" s="20"/>
      <c r="AD485" s="20"/>
      <c r="AE485" s="20"/>
      <c r="AF485" s="20"/>
      <c r="AG485" s="24"/>
      <c r="AH485" s="20"/>
      <c r="AI485" s="20"/>
      <c r="AJ485" s="20"/>
      <c r="AK485" s="20"/>
    </row>
    <row r="486">
      <c r="AC486" s="20"/>
      <c r="AD486" s="20"/>
      <c r="AE486" s="20"/>
      <c r="AF486" s="20"/>
      <c r="AG486" s="24"/>
      <c r="AH486" s="20"/>
      <c r="AI486" s="20"/>
      <c r="AJ486" s="20"/>
      <c r="AK486" s="20"/>
    </row>
    <row r="487">
      <c r="AC487" s="20"/>
      <c r="AD487" s="20"/>
      <c r="AE487" s="20"/>
      <c r="AF487" s="20"/>
      <c r="AG487" s="24"/>
      <c r="AH487" s="20"/>
      <c r="AI487" s="20"/>
      <c r="AJ487" s="20"/>
      <c r="AK487" s="20"/>
    </row>
    <row r="488">
      <c r="AC488" s="20"/>
      <c r="AD488" s="20"/>
      <c r="AE488" s="20"/>
      <c r="AF488" s="20"/>
      <c r="AG488" s="24"/>
      <c r="AH488" s="20"/>
      <c r="AI488" s="20"/>
      <c r="AJ488" s="20"/>
      <c r="AK488" s="20"/>
    </row>
    <row r="489">
      <c r="AC489" s="20"/>
      <c r="AD489" s="20"/>
      <c r="AE489" s="20"/>
      <c r="AF489" s="20"/>
      <c r="AG489" s="24"/>
      <c r="AH489" s="20"/>
      <c r="AI489" s="20"/>
      <c r="AJ489" s="20"/>
      <c r="AK489" s="20"/>
    </row>
    <row r="490">
      <c r="AC490" s="20"/>
      <c r="AD490" s="20"/>
      <c r="AE490" s="20"/>
      <c r="AF490" s="20"/>
      <c r="AG490" s="24"/>
      <c r="AH490" s="20"/>
      <c r="AI490" s="20"/>
      <c r="AJ490" s="20"/>
      <c r="AK490" s="20"/>
    </row>
    <row r="491">
      <c r="AC491" s="20"/>
      <c r="AD491" s="20"/>
      <c r="AE491" s="20"/>
      <c r="AF491" s="20"/>
      <c r="AG491" s="24"/>
      <c r="AH491" s="20"/>
      <c r="AI491" s="20"/>
      <c r="AJ491" s="20"/>
      <c r="AK491" s="20"/>
    </row>
    <row r="492">
      <c r="AC492" s="20"/>
      <c r="AD492" s="20"/>
      <c r="AE492" s="20"/>
      <c r="AF492" s="20"/>
      <c r="AG492" s="24"/>
      <c r="AH492" s="20"/>
      <c r="AI492" s="20"/>
      <c r="AJ492" s="20"/>
      <c r="AK492" s="20"/>
    </row>
    <row r="493">
      <c r="AC493" s="20"/>
      <c r="AD493" s="20"/>
      <c r="AE493" s="20"/>
      <c r="AF493" s="20"/>
      <c r="AG493" s="24"/>
      <c r="AH493" s="20"/>
      <c r="AI493" s="20"/>
      <c r="AJ493" s="20"/>
      <c r="AK493" s="20"/>
    </row>
    <row r="494">
      <c r="AC494" s="20"/>
      <c r="AD494" s="20"/>
      <c r="AE494" s="20"/>
      <c r="AF494" s="20"/>
      <c r="AG494" s="24"/>
      <c r="AH494" s="20"/>
      <c r="AI494" s="20"/>
      <c r="AJ494" s="20"/>
      <c r="AK494" s="20"/>
    </row>
    <row r="495">
      <c r="AC495" s="20"/>
      <c r="AD495" s="20"/>
      <c r="AE495" s="20"/>
      <c r="AF495" s="20"/>
      <c r="AG495" s="24"/>
      <c r="AH495" s="20"/>
      <c r="AI495" s="20"/>
      <c r="AJ495" s="20"/>
      <c r="AK495" s="20"/>
    </row>
    <row r="496">
      <c r="AC496" s="20"/>
      <c r="AD496" s="20"/>
      <c r="AE496" s="20"/>
      <c r="AF496" s="20"/>
      <c r="AG496" s="24"/>
      <c r="AH496" s="20"/>
      <c r="AI496" s="20"/>
      <c r="AJ496" s="20"/>
      <c r="AK496" s="20"/>
    </row>
    <row r="497">
      <c r="AC497" s="20"/>
      <c r="AD497" s="20"/>
      <c r="AE497" s="20"/>
      <c r="AF497" s="20"/>
      <c r="AG497" s="24"/>
      <c r="AH497" s="20"/>
      <c r="AI497" s="20"/>
      <c r="AJ497" s="20"/>
      <c r="AK497" s="20"/>
    </row>
    <row r="498">
      <c r="AC498" s="20"/>
      <c r="AD498" s="20"/>
      <c r="AE498" s="20"/>
      <c r="AF498" s="20"/>
      <c r="AG498" s="24"/>
      <c r="AH498" s="20"/>
      <c r="AI498" s="20"/>
      <c r="AJ498" s="20"/>
      <c r="AK498" s="20"/>
    </row>
    <row r="499">
      <c r="AC499" s="20"/>
      <c r="AD499" s="20"/>
      <c r="AE499" s="20"/>
      <c r="AF499" s="20"/>
      <c r="AG499" s="24"/>
      <c r="AH499" s="20"/>
      <c r="AI499" s="20"/>
      <c r="AJ499" s="20"/>
      <c r="AK499" s="20"/>
    </row>
    <row r="500">
      <c r="AC500" s="20"/>
      <c r="AD500" s="20"/>
      <c r="AE500" s="20"/>
      <c r="AF500" s="20"/>
      <c r="AG500" s="24"/>
      <c r="AH500" s="20"/>
      <c r="AI500" s="20"/>
      <c r="AJ500" s="20"/>
      <c r="AK500" s="20"/>
    </row>
    <row r="501">
      <c r="AC501" s="20"/>
      <c r="AD501" s="20"/>
      <c r="AE501" s="20"/>
      <c r="AF501" s="20"/>
      <c r="AG501" s="24"/>
      <c r="AH501" s="20"/>
      <c r="AI501" s="20"/>
      <c r="AJ501" s="20"/>
      <c r="AK501" s="20"/>
    </row>
    <row r="502">
      <c r="AC502" s="20"/>
      <c r="AD502" s="20"/>
      <c r="AE502" s="20"/>
      <c r="AF502" s="20"/>
      <c r="AG502" s="24"/>
      <c r="AH502" s="20"/>
      <c r="AI502" s="20"/>
      <c r="AJ502" s="20"/>
      <c r="AK502" s="20"/>
    </row>
    <row r="503">
      <c r="AC503" s="20"/>
      <c r="AD503" s="20"/>
      <c r="AE503" s="20"/>
      <c r="AF503" s="20"/>
      <c r="AG503" s="24"/>
      <c r="AH503" s="20"/>
      <c r="AI503" s="20"/>
      <c r="AJ503" s="20"/>
      <c r="AK503" s="20"/>
    </row>
    <row r="504">
      <c r="AC504" s="20"/>
      <c r="AD504" s="20"/>
      <c r="AE504" s="20"/>
      <c r="AF504" s="20"/>
      <c r="AG504" s="24"/>
      <c r="AH504" s="20"/>
      <c r="AI504" s="20"/>
      <c r="AJ504" s="20"/>
      <c r="AK504" s="20"/>
    </row>
    <row r="505">
      <c r="AC505" s="20"/>
      <c r="AD505" s="20"/>
      <c r="AE505" s="20"/>
      <c r="AF505" s="20"/>
      <c r="AG505" s="24"/>
      <c r="AH505" s="20"/>
      <c r="AI505" s="20"/>
      <c r="AJ505" s="20"/>
      <c r="AK505" s="20"/>
    </row>
    <row r="506">
      <c r="AC506" s="20"/>
      <c r="AD506" s="20"/>
      <c r="AE506" s="20"/>
      <c r="AF506" s="20"/>
      <c r="AG506" s="24"/>
      <c r="AH506" s="20"/>
      <c r="AI506" s="20"/>
      <c r="AJ506" s="20"/>
      <c r="AK506" s="20"/>
    </row>
    <row r="507">
      <c r="AC507" s="20"/>
      <c r="AD507" s="20"/>
      <c r="AE507" s="20"/>
      <c r="AF507" s="20"/>
      <c r="AG507" s="24"/>
      <c r="AH507" s="20"/>
      <c r="AI507" s="20"/>
      <c r="AJ507" s="20"/>
      <c r="AK507" s="20"/>
    </row>
    <row r="508">
      <c r="AC508" s="20"/>
      <c r="AD508" s="20"/>
      <c r="AE508" s="20"/>
      <c r="AF508" s="20"/>
      <c r="AG508" s="24"/>
      <c r="AH508" s="20"/>
      <c r="AI508" s="20"/>
      <c r="AJ508" s="20"/>
      <c r="AK508" s="20"/>
    </row>
    <row r="509">
      <c r="AC509" s="20"/>
      <c r="AD509" s="20"/>
      <c r="AE509" s="20"/>
      <c r="AF509" s="20"/>
      <c r="AG509" s="24"/>
      <c r="AH509" s="20"/>
      <c r="AI509" s="20"/>
      <c r="AJ509" s="20"/>
      <c r="AK509" s="20"/>
    </row>
    <row r="510">
      <c r="AC510" s="20"/>
      <c r="AD510" s="20"/>
      <c r="AE510" s="20"/>
      <c r="AF510" s="20"/>
      <c r="AG510" s="24"/>
      <c r="AH510" s="20"/>
      <c r="AI510" s="20"/>
      <c r="AJ510" s="20"/>
      <c r="AK510" s="20"/>
    </row>
    <row r="511">
      <c r="AC511" s="20"/>
      <c r="AD511" s="20"/>
      <c r="AE511" s="20"/>
      <c r="AF511" s="20"/>
      <c r="AG511" s="24"/>
      <c r="AH511" s="20"/>
      <c r="AI511" s="20"/>
      <c r="AJ511" s="20"/>
      <c r="AK511" s="20"/>
    </row>
    <row r="512">
      <c r="AC512" s="20"/>
      <c r="AD512" s="20"/>
      <c r="AE512" s="20"/>
      <c r="AF512" s="20"/>
      <c r="AG512" s="24"/>
      <c r="AH512" s="20"/>
      <c r="AI512" s="20"/>
      <c r="AJ512" s="20"/>
      <c r="AK512" s="20"/>
    </row>
    <row r="513">
      <c r="AC513" s="20"/>
      <c r="AD513" s="20"/>
      <c r="AE513" s="20"/>
      <c r="AF513" s="20"/>
      <c r="AG513" s="24"/>
      <c r="AH513" s="20"/>
      <c r="AI513" s="20"/>
      <c r="AJ513" s="20"/>
      <c r="AK513" s="20"/>
    </row>
    <row r="514">
      <c r="AC514" s="20"/>
      <c r="AD514" s="20"/>
      <c r="AE514" s="20"/>
      <c r="AF514" s="20"/>
      <c r="AG514" s="24"/>
      <c r="AH514" s="20"/>
      <c r="AI514" s="20"/>
      <c r="AJ514" s="20"/>
      <c r="AK514" s="20"/>
    </row>
    <row r="515">
      <c r="AC515" s="20"/>
      <c r="AD515" s="20"/>
      <c r="AE515" s="20"/>
      <c r="AF515" s="20"/>
      <c r="AG515" s="24"/>
      <c r="AH515" s="20"/>
      <c r="AI515" s="20"/>
      <c r="AJ515" s="20"/>
      <c r="AK515" s="20"/>
    </row>
    <row r="516">
      <c r="AC516" s="20"/>
      <c r="AD516" s="20"/>
      <c r="AE516" s="20"/>
      <c r="AF516" s="20"/>
      <c r="AG516" s="24"/>
      <c r="AH516" s="20"/>
      <c r="AI516" s="20"/>
      <c r="AJ516" s="20"/>
      <c r="AK516" s="20"/>
    </row>
    <row r="517">
      <c r="AC517" s="20"/>
      <c r="AD517" s="20"/>
      <c r="AE517" s="20"/>
      <c r="AF517" s="20"/>
      <c r="AG517" s="24"/>
      <c r="AH517" s="20"/>
      <c r="AI517" s="20"/>
      <c r="AJ517" s="20"/>
      <c r="AK517" s="20"/>
    </row>
    <row r="518">
      <c r="AC518" s="20"/>
      <c r="AD518" s="20"/>
      <c r="AE518" s="20"/>
      <c r="AF518" s="20"/>
      <c r="AG518" s="24"/>
      <c r="AH518" s="20"/>
      <c r="AI518" s="20"/>
      <c r="AJ518" s="20"/>
      <c r="AK518" s="20"/>
    </row>
    <row r="519">
      <c r="AC519" s="20"/>
      <c r="AD519" s="20"/>
      <c r="AE519" s="20"/>
      <c r="AF519" s="20"/>
      <c r="AG519" s="24"/>
      <c r="AH519" s="20"/>
      <c r="AI519" s="20"/>
      <c r="AJ519" s="20"/>
      <c r="AK519" s="20"/>
    </row>
    <row r="520">
      <c r="AC520" s="20"/>
      <c r="AD520" s="20"/>
      <c r="AE520" s="20"/>
      <c r="AF520" s="20"/>
      <c r="AG520" s="24"/>
      <c r="AH520" s="20"/>
      <c r="AI520" s="20"/>
      <c r="AJ520" s="20"/>
      <c r="AK520" s="20"/>
    </row>
    <row r="521">
      <c r="AC521" s="20"/>
      <c r="AD521" s="20"/>
      <c r="AE521" s="20"/>
      <c r="AF521" s="20"/>
      <c r="AG521" s="24"/>
      <c r="AH521" s="20"/>
      <c r="AI521" s="20"/>
      <c r="AJ521" s="20"/>
      <c r="AK521" s="20"/>
    </row>
    <row r="522">
      <c r="AC522" s="20"/>
      <c r="AD522" s="20"/>
      <c r="AE522" s="20"/>
      <c r="AF522" s="20"/>
      <c r="AG522" s="24"/>
      <c r="AH522" s="20"/>
      <c r="AI522" s="20"/>
      <c r="AJ522" s="20"/>
      <c r="AK522" s="20"/>
    </row>
    <row r="523">
      <c r="AC523" s="20"/>
      <c r="AD523" s="20"/>
      <c r="AE523" s="20"/>
      <c r="AF523" s="20"/>
      <c r="AG523" s="24"/>
      <c r="AH523" s="20"/>
      <c r="AI523" s="20"/>
      <c r="AJ523" s="20"/>
      <c r="AK523" s="20"/>
    </row>
    <row r="524">
      <c r="AC524" s="20"/>
      <c r="AD524" s="20"/>
      <c r="AE524" s="20"/>
      <c r="AF524" s="20"/>
      <c r="AG524" s="24"/>
      <c r="AH524" s="20"/>
      <c r="AI524" s="20"/>
      <c r="AJ524" s="20"/>
      <c r="AK524" s="20"/>
    </row>
    <row r="525">
      <c r="AC525" s="20"/>
      <c r="AD525" s="20"/>
      <c r="AE525" s="20"/>
      <c r="AF525" s="20"/>
      <c r="AG525" s="24"/>
      <c r="AH525" s="20"/>
      <c r="AI525" s="20"/>
      <c r="AJ525" s="20"/>
      <c r="AK525" s="20"/>
    </row>
    <row r="526">
      <c r="AC526" s="20"/>
      <c r="AD526" s="20"/>
      <c r="AE526" s="20"/>
      <c r="AF526" s="20"/>
      <c r="AG526" s="24"/>
      <c r="AH526" s="20"/>
      <c r="AI526" s="20"/>
      <c r="AJ526" s="20"/>
      <c r="AK526" s="20"/>
    </row>
    <row r="527">
      <c r="AC527" s="20"/>
      <c r="AD527" s="20"/>
      <c r="AE527" s="20"/>
      <c r="AF527" s="20"/>
      <c r="AG527" s="24"/>
      <c r="AH527" s="20"/>
      <c r="AI527" s="20"/>
      <c r="AJ527" s="20"/>
      <c r="AK527" s="20"/>
    </row>
    <row r="528">
      <c r="AC528" s="20"/>
      <c r="AD528" s="20"/>
      <c r="AE528" s="20"/>
      <c r="AF528" s="20"/>
      <c r="AG528" s="24"/>
      <c r="AH528" s="20"/>
      <c r="AI528" s="20"/>
      <c r="AJ528" s="20"/>
      <c r="AK528" s="20"/>
    </row>
    <row r="529">
      <c r="AC529" s="20"/>
      <c r="AD529" s="20"/>
      <c r="AE529" s="20"/>
      <c r="AF529" s="20"/>
      <c r="AG529" s="24"/>
      <c r="AH529" s="20"/>
      <c r="AI529" s="20"/>
      <c r="AJ529" s="20"/>
      <c r="AK529" s="20"/>
    </row>
    <row r="530">
      <c r="AC530" s="20"/>
      <c r="AD530" s="20"/>
      <c r="AE530" s="20"/>
      <c r="AF530" s="20"/>
      <c r="AG530" s="24"/>
      <c r="AH530" s="20"/>
      <c r="AI530" s="20"/>
      <c r="AJ530" s="20"/>
      <c r="AK530" s="20"/>
    </row>
    <row r="531">
      <c r="AC531" s="20"/>
      <c r="AD531" s="20"/>
      <c r="AE531" s="20"/>
      <c r="AF531" s="20"/>
      <c r="AG531" s="24"/>
      <c r="AH531" s="20"/>
      <c r="AI531" s="20"/>
      <c r="AJ531" s="20"/>
      <c r="AK531" s="20"/>
    </row>
    <row r="532">
      <c r="AC532" s="20"/>
      <c r="AD532" s="20"/>
      <c r="AE532" s="20"/>
      <c r="AF532" s="20"/>
      <c r="AG532" s="24"/>
      <c r="AH532" s="20"/>
      <c r="AI532" s="20"/>
      <c r="AJ532" s="20"/>
      <c r="AK532" s="20"/>
    </row>
    <row r="533">
      <c r="AC533" s="20"/>
      <c r="AD533" s="20"/>
      <c r="AE533" s="20"/>
      <c r="AF533" s="20"/>
      <c r="AG533" s="24"/>
      <c r="AH533" s="20"/>
      <c r="AI533" s="20"/>
      <c r="AJ533" s="20"/>
      <c r="AK533" s="20"/>
    </row>
    <row r="534">
      <c r="AC534" s="20"/>
      <c r="AD534" s="20"/>
      <c r="AE534" s="20"/>
      <c r="AF534" s="20"/>
      <c r="AG534" s="24"/>
      <c r="AH534" s="20"/>
      <c r="AI534" s="20"/>
      <c r="AJ534" s="20"/>
      <c r="AK534" s="20"/>
    </row>
    <row r="535">
      <c r="AC535" s="20"/>
      <c r="AD535" s="20"/>
      <c r="AE535" s="20"/>
      <c r="AF535" s="20"/>
      <c r="AG535" s="24"/>
      <c r="AH535" s="20"/>
      <c r="AI535" s="20"/>
      <c r="AJ535" s="20"/>
      <c r="AK535" s="20"/>
    </row>
    <row r="536">
      <c r="AC536" s="20"/>
      <c r="AD536" s="20"/>
      <c r="AE536" s="20"/>
      <c r="AF536" s="20"/>
      <c r="AG536" s="24"/>
      <c r="AH536" s="20"/>
      <c r="AI536" s="20"/>
      <c r="AJ536" s="20"/>
      <c r="AK536" s="20"/>
    </row>
    <row r="537">
      <c r="AC537" s="20"/>
      <c r="AD537" s="20"/>
      <c r="AE537" s="20"/>
      <c r="AF537" s="20"/>
      <c r="AG537" s="24"/>
      <c r="AH537" s="20"/>
      <c r="AI537" s="20"/>
      <c r="AJ537" s="20"/>
      <c r="AK537" s="20"/>
    </row>
    <row r="538">
      <c r="AC538" s="20"/>
      <c r="AD538" s="20"/>
      <c r="AE538" s="20"/>
      <c r="AF538" s="20"/>
      <c r="AG538" s="24"/>
      <c r="AH538" s="20"/>
      <c r="AI538" s="20"/>
      <c r="AJ538" s="20"/>
      <c r="AK538" s="20"/>
    </row>
    <row r="539">
      <c r="AC539" s="20"/>
      <c r="AD539" s="20"/>
      <c r="AE539" s="20"/>
      <c r="AF539" s="20"/>
      <c r="AG539" s="24"/>
      <c r="AH539" s="20"/>
      <c r="AI539" s="20"/>
      <c r="AJ539" s="20"/>
      <c r="AK539" s="20"/>
    </row>
    <row r="540">
      <c r="AC540" s="20"/>
      <c r="AD540" s="20"/>
      <c r="AE540" s="20"/>
      <c r="AF540" s="20"/>
      <c r="AG540" s="24"/>
      <c r="AH540" s="20"/>
      <c r="AI540" s="20"/>
      <c r="AJ540" s="20"/>
      <c r="AK540" s="20"/>
    </row>
    <row r="541">
      <c r="AC541" s="20"/>
      <c r="AD541" s="20"/>
      <c r="AE541" s="20"/>
      <c r="AF541" s="20"/>
      <c r="AG541" s="24"/>
      <c r="AH541" s="20"/>
      <c r="AI541" s="20"/>
      <c r="AJ541" s="20"/>
      <c r="AK541" s="20"/>
    </row>
    <row r="542">
      <c r="AC542" s="20"/>
      <c r="AD542" s="20"/>
      <c r="AE542" s="20"/>
      <c r="AF542" s="20"/>
      <c r="AG542" s="24"/>
      <c r="AH542" s="20"/>
      <c r="AI542" s="20"/>
      <c r="AJ542" s="20"/>
      <c r="AK542" s="20"/>
    </row>
    <row r="543">
      <c r="AC543" s="20"/>
      <c r="AD543" s="20"/>
      <c r="AE543" s="20"/>
      <c r="AF543" s="20"/>
      <c r="AG543" s="24"/>
      <c r="AH543" s="20"/>
      <c r="AI543" s="20"/>
      <c r="AJ543" s="20"/>
      <c r="AK543" s="20"/>
    </row>
    <row r="544">
      <c r="AC544" s="20"/>
      <c r="AD544" s="20"/>
      <c r="AE544" s="20"/>
      <c r="AF544" s="20"/>
      <c r="AG544" s="24"/>
      <c r="AH544" s="20"/>
      <c r="AI544" s="20"/>
      <c r="AJ544" s="20"/>
      <c r="AK544" s="20"/>
    </row>
    <row r="545">
      <c r="AC545" s="20"/>
      <c r="AD545" s="20"/>
      <c r="AE545" s="20"/>
      <c r="AF545" s="20"/>
      <c r="AG545" s="24"/>
      <c r="AH545" s="20"/>
      <c r="AI545" s="20"/>
      <c r="AJ545" s="20"/>
      <c r="AK545" s="20"/>
    </row>
    <row r="546">
      <c r="AC546" s="20"/>
      <c r="AD546" s="20"/>
      <c r="AE546" s="20"/>
      <c r="AF546" s="20"/>
      <c r="AG546" s="24"/>
      <c r="AH546" s="20"/>
      <c r="AI546" s="20"/>
      <c r="AJ546" s="20"/>
      <c r="AK546" s="20"/>
    </row>
    <row r="547">
      <c r="AC547" s="20"/>
      <c r="AD547" s="20"/>
      <c r="AE547" s="20"/>
      <c r="AF547" s="20"/>
      <c r="AG547" s="24"/>
      <c r="AH547" s="20"/>
      <c r="AI547" s="20"/>
      <c r="AJ547" s="20"/>
      <c r="AK547" s="20"/>
    </row>
    <row r="548">
      <c r="AC548" s="20"/>
      <c r="AD548" s="20"/>
      <c r="AE548" s="20"/>
      <c r="AF548" s="20"/>
      <c r="AG548" s="24"/>
      <c r="AH548" s="20"/>
      <c r="AI548" s="20"/>
      <c r="AJ548" s="20"/>
      <c r="AK548" s="20"/>
    </row>
    <row r="549">
      <c r="AC549" s="20"/>
      <c r="AD549" s="20"/>
      <c r="AE549" s="20"/>
      <c r="AF549" s="20"/>
      <c r="AG549" s="24"/>
      <c r="AH549" s="20"/>
      <c r="AI549" s="20"/>
      <c r="AJ549" s="20"/>
      <c r="AK549" s="20"/>
    </row>
    <row r="550">
      <c r="AC550" s="20"/>
      <c r="AD550" s="20"/>
      <c r="AE550" s="20"/>
      <c r="AF550" s="20"/>
      <c r="AG550" s="24"/>
      <c r="AH550" s="20"/>
      <c r="AI550" s="20"/>
      <c r="AJ550" s="20"/>
      <c r="AK550" s="20"/>
    </row>
    <row r="551">
      <c r="AC551" s="20"/>
      <c r="AD551" s="20"/>
      <c r="AE551" s="20"/>
      <c r="AF551" s="20"/>
      <c r="AG551" s="24"/>
      <c r="AH551" s="20"/>
      <c r="AI551" s="20"/>
      <c r="AJ551" s="20"/>
      <c r="AK551" s="20"/>
    </row>
    <row r="552">
      <c r="AC552" s="20"/>
      <c r="AD552" s="20"/>
      <c r="AE552" s="20"/>
      <c r="AF552" s="20"/>
      <c r="AG552" s="24"/>
      <c r="AH552" s="20"/>
      <c r="AI552" s="20"/>
      <c r="AJ552" s="20"/>
      <c r="AK552" s="20"/>
    </row>
    <row r="553">
      <c r="AC553" s="20"/>
      <c r="AD553" s="20"/>
      <c r="AE553" s="20"/>
      <c r="AF553" s="20"/>
      <c r="AG553" s="24"/>
      <c r="AH553" s="20"/>
      <c r="AI553" s="20"/>
      <c r="AJ553" s="20"/>
      <c r="AK553" s="20"/>
    </row>
    <row r="554">
      <c r="AC554" s="20"/>
      <c r="AD554" s="20"/>
      <c r="AE554" s="20"/>
      <c r="AF554" s="20"/>
      <c r="AG554" s="24"/>
      <c r="AH554" s="20"/>
      <c r="AI554" s="20"/>
      <c r="AJ554" s="20"/>
      <c r="AK554" s="20"/>
    </row>
    <row r="555">
      <c r="AC555" s="20"/>
      <c r="AD555" s="20"/>
      <c r="AE555" s="20"/>
      <c r="AF555" s="20"/>
      <c r="AG555" s="24"/>
      <c r="AH555" s="20"/>
      <c r="AI555" s="20"/>
      <c r="AJ555" s="20"/>
      <c r="AK555" s="20"/>
    </row>
    <row r="556">
      <c r="AC556" s="20"/>
      <c r="AD556" s="20"/>
      <c r="AE556" s="20"/>
      <c r="AF556" s="20"/>
      <c r="AG556" s="24"/>
      <c r="AH556" s="20"/>
      <c r="AI556" s="20"/>
      <c r="AJ556" s="20"/>
      <c r="AK556" s="20"/>
    </row>
    <row r="557">
      <c r="AC557" s="20"/>
      <c r="AD557" s="20"/>
      <c r="AE557" s="20"/>
      <c r="AF557" s="20"/>
      <c r="AG557" s="24"/>
      <c r="AH557" s="20"/>
      <c r="AI557" s="20"/>
      <c r="AJ557" s="20"/>
      <c r="AK557" s="20"/>
    </row>
    <row r="558">
      <c r="AC558" s="20"/>
      <c r="AD558" s="20"/>
      <c r="AE558" s="20"/>
      <c r="AF558" s="20"/>
      <c r="AG558" s="24"/>
      <c r="AH558" s="20"/>
      <c r="AI558" s="20"/>
      <c r="AJ558" s="20"/>
      <c r="AK558" s="20"/>
    </row>
    <row r="559">
      <c r="AC559" s="20"/>
      <c r="AD559" s="20"/>
      <c r="AE559" s="20"/>
      <c r="AF559" s="20"/>
      <c r="AG559" s="24"/>
      <c r="AH559" s="20"/>
      <c r="AI559" s="20"/>
      <c r="AJ559" s="20"/>
      <c r="AK559" s="20"/>
    </row>
    <row r="560">
      <c r="AC560" s="20"/>
      <c r="AD560" s="20"/>
      <c r="AE560" s="20"/>
      <c r="AF560" s="20"/>
      <c r="AG560" s="24"/>
      <c r="AH560" s="20"/>
      <c r="AI560" s="20"/>
      <c r="AJ560" s="20"/>
      <c r="AK560" s="20"/>
    </row>
    <row r="561">
      <c r="AC561" s="20"/>
      <c r="AD561" s="20"/>
      <c r="AE561" s="20"/>
      <c r="AF561" s="20"/>
      <c r="AG561" s="24"/>
      <c r="AH561" s="20"/>
      <c r="AI561" s="20"/>
      <c r="AJ561" s="20"/>
      <c r="AK561" s="20"/>
    </row>
    <row r="562">
      <c r="AC562" s="20"/>
      <c r="AD562" s="20"/>
      <c r="AE562" s="20"/>
      <c r="AF562" s="20"/>
      <c r="AG562" s="24"/>
      <c r="AH562" s="20"/>
      <c r="AI562" s="20"/>
      <c r="AJ562" s="20"/>
      <c r="AK562" s="20"/>
    </row>
    <row r="563">
      <c r="AC563" s="20"/>
      <c r="AD563" s="20"/>
      <c r="AE563" s="20"/>
      <c r="AF563" s="20"/>
      <c r="AG563" s="24"/>
      <c r="AH563" s="20"/>
      <c r="AI563" s="20"/>
      <c r="AJ563" s="20"/>
      <c r="AK563" s="20"/>
    </row>
    <row r="564">
      <c r="AC564" s="20"/>
      <c r="AD564" s="20"/>
      <c r="AE564" s="20"/>
      <c r="AF564" s="20"/>
      <c r="AG564" s="24"/>
      <c r="AH564" s="20"/>
      <c r="AI564" s="20"/>
      <c r="AJ564" s="20"/>
      <c r="AK564" s="20"/>
    </row>
    <row r="565">
      <c r="AC565" s="20"/>
      <c r="AD565" s="20"/>
      <c r="AE565" s="20"/>
      <c r="AF565" s="20"/>
      <c r="AG565" s="24"/>
      <c r="AH565" s="20"/>
      <c r="AI565" s="20"/>
      <c r="AJ565" s="20"/>
      <c r="AK565" s="20"/>
    </row>
    <row r="566">
      <c r="AC566" s="20"/>
      <c r="AD566" s="20"/>
      <c r="AE566" s="20"/>
      <c r="AF566" s="20"/>
      <c r="AG566" s="24"/>
      <c r="AH566" s="20"/>
      <c r="AI566" s="20"/>
      <c r="AJ566" s="20"/>
      <c r="AK566" s="20"/>
    </row>
    <row r="567">
      <c r="AC567" s="20"/>
      <c r="AD567" s="20"/>
      <c r="AE567" s="20"/>
      <c r="AF567" s="20"/>
      <c r="AG567" s="24"/>
      <c r="AH567" s="20"/>
      <c r="AI567" s="20"/>
      <c r="AJ567" s="20"/>
      <c r="AK567" s="20"/>
    </row>
    <row r="568">
      <c r="AC568" s="20"/>
      <c r="AD568" s="20"/>
      <c r="AE568" s="20"/>
      <c r="AF568" s="20"/>
      <c r="AG568" s="24"/>
      <c r="AH568" s="20"/>
      <c r="AI568" s="20"/>
      <c r="AJ568" s="20"/>
      <c r="AK568" s="20"/>
    </row>
    <row r="569">
      <c r="AC569" s="20"/>
      <c r="AD569" s="20"/>
      <c r="AE569" s="20"/>
      <c r="AF569" s="20"/>
      <c r="AG569" s="24"/>
      <c r="AH569" s="20"/>
      <c r="AI569" s="20"/>
      <c r="AJ569" s="20"/>
      <c r="AK569" s="20"/>
    </row>
    <row r="570">
      <c r="AC570" s="20"/>
      <c r="AD570" s="20"/>
      <c r="AE570" s="20"/>
      <c r="AF570" s="20"/>
      <c r="AG570" s="24"/>
      <c r="AH570" s="20"/>
      <c r="AI570" s="20"/>
      <c r="AJ570" s="20"/>
      <c r="AK570" s="20"/>
    </row>
    <row r="571">
      <c r="AC571" s="20"/>
      <c r="AD571" s="20"/>
      <c r="AE571" s="20"/>
      <c r="AF571" s="20"/>
      <c r="AG571" s="24"/>
      <c r="AH571" s="20"/>
      <c r="AI571" s="20"/>
      <c r="AJ571" s="20"/>
      <c r="AK571" s="20"/>
    </row>
    <row r="572">
      <c r="AC572" s="20"/>
      <c r="AD572" s="20"/>
      <c r="AE572" s="20"/>
      <c r="AF572" s="20"/>
      <c r="AG572" s="24"/>
      <c r="AH572" s="20"/>
      <c r="AI572" s="20"/>
      <c r="AJ572" s="20"/>
      <c r="AK572" s="20"/>
    </row>
    <row r="573">
      <c r="AC573" s="20"/>
      <c r="AD573" s="20"/>
      <c r="AE573" s="20"/>
      <c r="AF573" s="20"/>
      <c r="AG573" s="24"/>
      <c r="AH573" s="20"/>
      <c r="AI573" s="20"/>
      <c r="AJ573" s="20"/>
      <c r="AK573" s="20"/>
    </row>
    <row r="574">
      <c r="AC574" s="20"/>
      <c r="AD574" s="20"/>
      <c r="AE574" s="20"/>
      <c r="AF574" s="20"/>
      <c r="AG574" s="24"/>
      <c r="AH574" s="20"/>
      <c r="AI574" s="20"/>
      <c r="AJ574" s="20"/>
      <c r="AK574" s="20"/>
    </row>
    <row r="575">
      <c r="AC575" s="20"/>
      <c r="AD575" s="20"/>
      <c r="AE575" s="20"/>
      <c r="AF575" s="20"/>
      <c r="AG575" s="24"/>
      <c r="AH575" s="20"/>
      <c r="AI575" s="20"/>
      <c r="AJ575" s="20"/>
      <c r="AK575" s="20"/>
    </row>
    <row r="576">
      <c r="AC576" s="20"/>
      <c r="AD576" s="20"/>
      <c r="AE576" s="20"/>
      <c r="AF576" s="20"/>
      <c r="AG576" s="24"/>
      <c r="AH576" s="20"/>
      <c r="AI576" s="20"/>
      <c r="AJ576" s="20"/>
      <c r="AK576" s="20"/>
    </row>
    <row r="577">
      <c r="AC577" s="20"/>
      <c r="AD577" s="20"/>
      <c r="AE577" s="20"/>
      <c r="AF577" s="20"/>
      <c r="AG577" s="24"/>
      <c r="AH577" s="20"/>
      <c r="AI577" s="20"/>
      <c r="AJ577" s="20"/>
      <c r="AK577" s="20"/>
    </row>
    <row r="578">
      <c r="AC578" s="20"/>
      <c r="AD578" s="20"/>
      <c r="AE578" s="20"/>
      <c r="AF578" s="20"/>
      <c r="AG578" s="24"/>
      <c r="AH578" s="20"/>
      <c r="AI578" s="20"/>
      <c r="AJ578" s="20"/>
      <c r="AK578" s="20"/>
    </row>
    <row r="579">
      <c r="AC579" s="20"/>
      <c r="AD579" s="20"/>
      <c r="AE579" s="20"/>
      <c r="AF579" s="20"/>
      <c r="AG579" s="24"/>
      <c r="AH579" s="20"/>
      <c r="AI579" s="20"/>
      <c r="AJ579" s="20"/>
      <c r="AK579" s="20"/>
    </row>
    <row r="580">
      <c r="AC580" s="20"/>
      <c r="AD580" s="20"/>
      <c r="AE580" s="20"/>
      <c r="AF580" s="20"/>
      <c r="AG580" s="24"/>
      <c r="AH580" s="20"/>
      <c r="AI580" s="20"/>
      <c r="AJ580" s="20"/>
      <c r="AK580" s="20"/>
    </row>
    <row r="581">
      <c r="AC581" s="20"/>
      <c r="AD581" s="20"/>
      <c r="AE581" s="20"/>
      <c r="AF581" s="20"/>
      <c r="AG581" s="24"/>
      <c r="AH581" s="20"/>
      <c r="AI581" s="20"/>
      <c r="AJ581" s="20"/>
      <c r="AK581" s="20"/>
    </row>
    <row r="582">
      <c r="AC582" s="20"/>
      <c r="AD582" s="20"/>
      <c r="AE582" s="20"/>
      <c r="AF582" s="20"/>
      <c r="AG582" s="24"/>
      <c r="AH582" s="20"/>
      <c r="AI582" s="20"/>
      <c r="AJ582" s="20"/>
      <c r="AK582" s="20"/>
    </row>
    <row r="583">
      <c r="AC583" s="20"/>
      <c r="AD583" s="20"/>
      <c r="AE583" s="20"/>
      <c r="AF583" s="20"/>
      <c r="AG583" s="24"/>
      <c r="AH583" s="20"/>
      <c r="AI583" s="20"/>
      <c r="AJ583" s="20"/>
      <c r="AK583" s="20"/>
    </row>
    <row r="584">
      <c r="AC584" s="20"/>
      <c r="AD584" s="20"/>
      <c r="AE584" s="20"/>
      <c r="AF584" s="20"/>
      <c r="AG584" s="24"/>
      <c r="AH584" s="20"/>
      <c r="AI584" s="20"/>
      <c r="AJ584" s="20"/>
      <c r="AK584" s="20"/>
    </row>
    <row r="585">
      <c r="AC585" s="20"/>
      <c r="AD585" s="20"/>
      <c r="AE585" s="20"/>
      <c r="AF585" s="20"/>
      <c r="AG585" s="24"/>
      <c r="AH585" s="20"/>
      <c r="AI585" s="20"/>
      <c r="AJ585" s="20"/>
      <c r="AK585" s="20"/>
    </row>
    <row r="586">
      <c r="AC586" s="20"/>
      <c r="AD586" s="20"/>
      <c r="AE586" s="20"/>
      <c r="AF586" s="20"/>
      <c r="AG586" s="24"/>
      <c r="AH586" s="20"/>
      <c r="AI586" s="20"/>
      <c r="AJ586" s="20"/>
      <c r="AK586" s="20"/>
    </row>
    <row r="587">
      <c r="AC587" s="20"/>
      <c r="AD587" s="20"/>
      <c r="AE587" s="20"/>
      <c r="AF587" s="20"/>
      <c r="AG587" s="24"/>
      <c r="AH587" s="20"/>
      <c r="AI587" s="20"/>
      <c r="AJ587" s="20"/>
      <c r="AK587" s="20"/>
    </row>
    <row r="588">
      <c r="AC588" s="20"/>
      <c r="AD588" s="20"/>
      <c r="AE588" s="20"/>
      <c r="AF588" s="20"/>
      <c r="AG588" s="24"/>
      <c r="AH588" s="20"/>
      <c r="AI588" s="20"/>
      <c r="AJ588" s="20"/>
      <c r="AK588" s="20"/>
    </row>
    <row r="589">
      <c r="AC589" s="20"/>
      <c r="AD589" s="20"/>
      <c r="AE589" s="20"/>
      <c r="AF589" s="20"/>
      <c r="AG589" s="24"/>
      <c r="AH589" s="20"/>
      <c r="AI589" s="20"/>
      <c r="AJ589" s="20"/>
      <c r="AK589" s="20"/>
    </row>
    <row r="590">
      <c r="AC590" s="20"/>
      <c r="AD590" s="20"/>
      <c r="AE590" s="20"/>
      <c r="AF590" s="20"/>
      <c r="AG590" s="24"/>
      <c r="AH590" s="20"/>
      <c r="AI590" s="20"/>
      <c r="AJ590" s="20"/>
      <c r="AK590" s="20"/>
    </row>
    <row r="591">
      <c r="AC591" s="20"/>
      <c r="AD591" s="20"/>
      <c r="AE591" s="20"/>
      <c r="AF591" s="20"/>
      <c r="AG591" s="24"/>
      <c r="AH591" s="20"/>
      <c r="AI591" s="20"/>
      <c r="AJ591" s="20"/>
      <c r="AK591" s="20"/>
    </row>
    <row r="592">
      <c r="AC592" s="20"/>
      <c r="AD592" s="20"/>
      <c r="AE592" s="20"/>
      <c r="AF592" s="20"/>
      <c r="AG592" s="24"/>
      <c r="AH592" s="20"/>
      <c r="AI592" s="20"/>
      <c r="AJ592" s="20"/>
      <c r="AK592" s="20"/>
    </row>
    <row r="593">
      <c r="AC593" s="20"/>
      <c r="AD593" s="20"/>
      <c r="AE593" s="20"/>
      <c r="AF593" s="20"/>
      <c r="AG593" s="24"/>
      <c r="AH593" s="20"/>
      <c r="AI593" s="20"/>
      <c r="AJ593" s="20"/>
      <c r="AK593" s="20"/>
    </row>
    <row r="594">
      <c r="AC594" s="20"/>
      <c r="AD594" s="20"/>
      <c r="AE594" s="20"/>
      <c r="AF594" s="20"/>
      <c r="AG594" s="24"/>
      <c r="AH594" s="20"/>
      <c r="AI594" s="20"/>
      <c r="AJ594" s="20"/>
      <c r="AK594" s="20"/>
    </row>
    <row r="595">
      <c r="AC595" s="20"/>
      <c r="AD595" s="20"/>
      <c r="AE595" s="20"/>
      <c r="AF595" s="20"/>
      <c r="AG595" s="24"/>
      <c r="AH595" s="20"/>
      <c r="AI595" s="20"/>
      <c r="AJ595" s="20"/>
      <c r="AK595" s="20"/>
    </row>
    <row r="596">
      <c r="AC596" s="20"/>
      <c r="AD596" s="20"/>
      <c r="AE596" s="20"/>
      <c r="AF596" s="20"/>
      <c r="AG596" s="24"/>
      <c r="AH596" s="20"/>
      <c r="AI596" s="20"/>
      <c r="AJ596" s="20"/>
      <c r="AK596" s="20"/>
    </row>
    <row r="597">
      <c r="AC597" s="20"/>
      <c r="AD597" s="20"/>
      <c r="AE597" s="20"/>
      <c r="AF597" s="20"/>
      <c r="AG597" s="24"/>
      <c r="AH597" s="20"/>
      <c r="AI597" s="20"/>
      <c r="AJ597" s="20"/>
      <c r="AK597" s="20"/>
    </row>
    <row r="598">
      <c r="AC598" s="20"/>
      <c r="AD598" s="20"/>
      <c r="AE598" s="20"/>
      <c r="AF598" s="20"/>
      <c r="AG598" s="24"/>
      <c r="AH598" s="20"/>
      <c r="AI598" s="20"/>
      <c r="AJ598" s="20"/>
      <c r="AK598" s="20"/>
    </row>
    <row r="599">
      <c r="AC599" s="20"/>
      <c r="AD599" s="20"/>
      <c r="AE599" s="20"/>
      <c r="AF599" s="20"/>
      <c r="AG599" s="24"/>
      <c r="AH599" s="20"/>
      <c r="AI599" s="20"/>
      <c r="AJ599" s="20"/>
      <c r="AK599" s="20"/>
    </row>
    <row r="600">
      <c r="AC600" s="20"/>
      <c r="AD600" s="20"/>
      <c r="AE600" s="20"/>
      <c r="AF600" s="20"/>
      <c r="AG600" s="24"/>
      <c r="AH600" s="20"/>
      <c r="AI600" s="20"/>
      <c r="AJ600" s="20"/>
      <c r="AK600" s="20"/>
    </row>
    <row r="601">
      <c r="AC601" s="20"/>
      <c r="AD601" s="20"/>
      <c r="AE601" s="20"/>
      <c r="AF601" s="20"/>
      <c r="AG601" s="24"/>
      <c r="AH601" s="20"/>
      <c r="AI601" s="20"/>
      <c r="AJ601" s="20"/>
      <c r="AK601" s="20"/>
    </row>
    <row r="602">
      <c r="AC602" s="20"/>
      <c r="AD602" s="20"/>
      <c r="AE602" s="20"/>
      <c r="AF602" s="20"/>
      <c r="AG602" s="24"/>
      <c r="AH602" s="20"/>
      <c r="AI602" s="20"/>
      <c r="AJ602" s="20"/>
      <c r="AK602" s="20"/>
    </row>
    <row r="603">
      <c r="AC603" s="20"/>
      <c r="AD603" s="20"/>
      <c r="AE603" s="20"/>
      <c r="AF603" s="20"/>
      <c r="AG603" s="24"/>
      <c r="AH603" s="20"/>
      <c r="AI603" s="20"/>
      <c r="AJ603" s="20"/>
      <c r="AK603" s="20"/>
    </row>
    <row r="604">
      <c r="AC604" s="20"/>
      <c r="AD604" s="20"/>
      <c r="AE604" s="20"/>
      <c r="AF604" s="20"/>
      <c r="AG604" s="24"/>
      <c r="AH604" s="20"/>
      <c r="AI604" s="20"/>
      <c r="AJ604" s="20"/>
      <c r="AK604" s="20"/>
    </row>
    <row r="605">
      <c r="AC605" s="20"/>
      <c r="AD605" s="20"/>
      <c r="AE605" s="20"/>
      <c r="AF605" s="20"/>
      <c r="AG605" s="24"/>
      <c r="AH605" s="20"/>
      <c r="AI605" s="20"/>
      <c r="AJ605" s="20"/>
      <c r="AK605" s="20"/>
    </row>
    <row r="606">
      <c r="AC606" s="20"/>
      <c r="AD606" s="20"/>
      <c r="AE606" s="20"/>
      <c r="AF606" s="20"/>
      <c r="AG606" s="24"/>
      <c r="AH606" s="20"/>
      <c r="AI606" s="20"/>
      <c r="AJ606" s="20"/>
      <c r="AK606" s="20"/>
    </row>
    <row r="607">
      <c r="AC607" s="20"/>
      <c r="AD607" s="20"/>
      <c r="AE607" s="20"/>
      <c r="AF607" s="20"/>
      <c r="AG607" s="24"/>
      <c r="AH607" s="20"/>
      <c r="AI607" s="20"/>
      <c r="AJ607" s="20"/>
      <c r="AK607" s="20"/>
    </row>
    <row r="608">
      <c r="AC608" s="20"/>
      <c r="AD608" s="20"/>
      <c r="AE608" s="20"/>
      <c r="AF608" s="20"/>
      <c r="AG608" s="24"/>
      <c r="AH608" s="20"/>
      <c r="AI608" s="20"/>
      <c r="AJ608" s="20"/>
      <c r="AK608" s="20"/>
    </row>
    <row r="609">
      <c r="AC609" s="20"/>
      <c r="AD609" s="20"/>
      <c r="AE609" s="20"/>
      <c r="AF609" s="20"/>
      <c r="AG609" s="24"/>
      <c r="AH609" s="20"/>
      <c r="AI609" s="20"/>
      <c r="AJ609" s="20"/>
      <c r="AK609" s="20"/>
    </row>
    <row r="610">
      <c r="AC610" s="20"/>
      <c r="AD610" s="20"/>
      <c r="AE610" s="20"/>
      <c r="AF610" s="20"/>
      <c r="AG610" s="24"/>
      <c r="AH610" s="20"/>
      <c r="AI610" s="20"/>
      <c r="AJ610" s="20"/>
      <c r="AK610" s="20"/>
    </row>
    <row r="611">
      <c r="AC611" s="20"/>
      <c r="AD611" s="20"/>
      <c r="AE611" s="20"/>
      <c r="AF611" s="20"/>
      <c r="AG611" s="24"/>
      <c r="AH611" s="20"/>
      <c r="AI611" s="20"/>
      <c r="AJ611" s="20"/>
      <c r="AK611" s="20"/>
    </row>
    <row r="612">
      <c r="AC612" s="20"/>
      <c r="AD612" s="20"/>
      <c r="AE612" s="20"/>
      <c r="AF612" s="20"/>
      <c r="AG612" s="24"/>
      <c r="AH612" s="20"/>
      <c r="AI612" s="20"/>
      <c r="AJ612" s="20"/>
      <c r="AK612" s="20"/>
    </row>
    <row r="613">
      <c r="AC613" s="20"/>
      <c r="AD613" s="20"/>
      <c r="AE613" s="20"/>
      <c r="AF613" s="20"/>
      <c r="AG613" s="24"/>
      <c r="AH613" s="20"/>
      <c r="AI613" s="20"/>
      <c r="AJ613" s="20"/>
      <c r="AK613" s="20"/>
    </row>
    <row r="614">
      <c r="AC614" s="20"/>
      <c r="AD614" s="20"/>
      <c r="AE614" s="20"/>
      <c r="AF614" s="20"/>
      <c r="AG614" s="24"/>
      <c r="AH614" s="20"/>
      <c r="AI614" s="20"/>
      <c r="AJ614" s="20"/>
      <c r="AK614" s="20"/>
    </row>
    <row r="615">
      <c r="AC615" s="20"/>
      <c r="AD615" s="20"/>
      <c r="AE615" s="20"/>
      <c r="AF615" s="20"/>
      <c r="AG615" s="24"/>
      <c r="AH615" s="20"/>
      <c r="AI615" s="20"/>
      <c r="AJ615" s="20"/>
      <c r="AK615" s="20"/>
    </row>
    <row r="616">
      <c r="AC616" s="20"/>
      <c r="AD616" s="20"/>
      <c r="AE616" s="20"/>
      <c r="AF616" s="20"/>
      <c r="AG616" s="24"/>
      <c r="AH616" s="20"/>
      <c r="AI616" s="20"/>
      <c r="AJ616" s="20"/>
      <c r="AK616" s="20"/>
    </row>
    <row r="617">
      <c r="AC617" s="20"/>
      <c r="AD617" s="20"/>
      <c r="AE617" s="20"/>
      <c r="AF617" s="20"/>
      <c r="AG617" s="24"/>
      <c r="AH617" s="20"/>
      <c r="AI617" s="20"/>
      <c r="AJ617" s="20"/>
      <c r="AK617" s="20"/>
    </row>
    <row r="618">
      <c r="AC618" s="20"/>
      <c r="AD618" s="20"/>
      <c r="AE618" s="20"/>
      <c r="AF618" s="20"/>
      <c r="AG618" s="24"/>
      <c r="AH618" s="20"/>
      <c r="AI618" s="20"/>
      <c r="AJ618" s="20"/>
      <c r="AK618" s="20"/>
    </row>
    <row r="619">
      <c r="AC619" s="20"/>
      <c r="AD619" s="20"/>
      <c r="AE619" s="20"/>
      <c r="AF619" s="20"/>
      <c r="AG619" s="24"/>
      <c r="AH619" s="20"/>
      <c r="AI619" s="20"/>
      <c r="AJ619" s="20"/>
      <c r="AK619" s="20"/>
    </row>
    <row r="620">
      <c r="AC620" s="20"/>
      <c r="AD620" s="20"/>
      <c r="AE620" s="20"/>
      <c r="AF620" s="20"/>
      <c r="AG620" s="24"/>
      <c r="AH620" s="20"/>
      <c r="AI620" s="20"/>
      <c r="AJ620" s="20"/>
      <c r="AK620" s="20"/>
    </row>
    <row r="621">
      <c r="AC621" s="20"/>
      <c r="AD621" s="20"/>
      <c r="AE621" s="20"/>
      <c r="AF621" s="20"/>
      <c r="AG621" s="24"/>
      <c r="AH621" s="20"/>
      <c r="AI621" s="20"/>
      <c r="AJ621" s="20"/>
      <c r="AK621" s="20"/>
    </row>
    <row r="622">
      <c r="AC622" s="20"/>
      <c r="AD622" s="20"/>
      <c r="AE622" s="20"/>
      <c r="AF622" s="20"/>
      <c r="AG622" s="24"/>
      <c r="AH622" s="20"/>
      <c r="AI622" s="20"/>
      <c r="AJ622" s="20"/>
      <c r="AK622" s="20"/>
    </row>
    <row r="623">
      <c r="AC623" s="20"/>
      <c r="AD623" s="20"/>
      <c r="AE623" s="20"/>
      <c r="AF623" s="20"/>
      <c r="AG623" s="24"/>
      <c r="AH623" s="20"/>
      <c r="AI623" s="20"/>
      <c r="AJ623" s="20"/>
      <c r="AK623" s="20"/>
    </row>
    <row r="624">
      <c r="AC624" s="20"/>
      <c r="AD624" s="20"/>
      <c r="AE624" s="20"/>
      <c r="AF624" s="20"/>
      <c r="AG624" s="24"/>
      <c r="AH624" s="20"/>
      <c r="AI624" s="20"/>
      <c r="AJ624" s="20"/>
      <c r="AK624" s="20"/>
    </row>
    <row r="625">
      <c r="AC625" s="20"/>
      <c r="AD625" s="20"/>
      <c r="AE625" s="20"/>
      <c r="AF625" s="20"/>
      <c r="AG625" s="24"/>
      <c r="AH625" s="20"/>
      <c r="AI625" s="20"/>
      <c r="AJ625" s="20"/>
      <c r="AK625" s="20"/>
    </row>
    <row r="626">
      <c r="AC626" s="20"/>
      <c r="AD626" s="20"/>
      <c r="AE626" s="20"/>
      <c r="AF626" s="20"/>
      <c r="AG626" s="24"/>
      <c r="AH626" s="20"/>
      <c r="AI626" s="20"/>
      <c r="AJ626" s="20"/>
      <c r="AK626" s="20"/>
    </row>
    <row r="627">
      <c r="AC627" s="20"/>
      <c r="AD627" s="20"/>
      <c r="AE627" s="20"/>
      <c r="AF627" s="20"/>
      <c r="AG627" s="24"/>
      <c r="AH627" s="20"/>
      <c r="AI627" s="20"/>
      <c r="AJ627" s="20"/>
      <c r="AK627" s="20"/>
    </row>
    <row r="628">
      <c r="AC628" s="20"/>
      <c r="AD628" s="20"/>
      <c r="AE628" s="20"/>
      <c r="AF628" s="20"/>
      <c r="AG628" s="24"/>
      <c r="AH628" s="20"/>
      <c r="AI628" s="20"/>
      <c r="AJ628" s="20"/>
      <c r="AK628" s="20"/>
    </row>
    <row r="629">
      <c r="AC629" s="20"/>
      <c r="AD629" s="20"/>
      <c r="AE629" s="20"/>
      <c r="AF629" s="20"/>
      <c r="AG629" s="24"/>
      <c r="AH629" s="20"/>
      <c r="AI629" s="20"/>
      <c r="AJ629" s="20"/>
      <c r="AK629" s="20"/>
    </row>
    <row r="630">
      <c r="AC630" s="20"/>
      <c r="AD630" s="20"/>
      <c r="AE630" s="20"/>
      <c r="AF630" s="20"/>
      <c r="AG630" s="24"/>
      <c r="AH630" s="20"/>
      <c r="AI630" s="20"/>
      <c r="AJ630" s="20"/>
      <c r="AK630" s="20"/>
    </row>
    <row r="631">
      <c r="AC631" s="20"/>
      <c r="AD631" s="20"/>
      <c r="AE631" s="20"/>
      <c r="AF631" s="20"/>
      <c r="AG631" s="24"/>
      <c r="AH631" s="20"/>
      <c r="AI631" s="20"/>
      <c r="AJ631" s="20"/>
      <c r="AK631" s="20"/>
    </row>
    <row r="632">
      <c r="AC632" s="20"/>
      <c r="AD632" s="20"/>
      <c r="AE632" s="20"/>
      <c r="AF632" s="20"/>
      <c r="AG632" s="24"/>
      <c r="AH632" s="20"/>
      <c r="AI632" s="20"/>
      <c r="AJ632" s="20"/>
      <c r="AK632" s="20"/>
    </row>
    <row r="633">
      <c r="AC633" s="20"/>
      <c r="AD633" s="20"/>
      <c r="AE633" s="20"/>
      <c r="AF633" s="20"/>
      <c r="AG633" s="24"/>
      <c r="AH633" s="20"/>
      <c r="AI633" s="20"/>
      <c r="AJ633" s="20"/>
      <c r="AK633" s="20"/>
    </row>
    <row r="634">
      <c r="AC634" s="20"/>
      <c r="AD634" s="20"/>
      <c r="AE634" s="20"/>
      <c r="AF634" s="20"/>
      <c r="AG634" s="24"/>
      <c r="AH634" s="20"/>
      <c r="AI634" s="20"/>
      <c r="AJ634" s="20"/>
      <c r="AK634" s="20"/>
    </row>
    <row r="635">
      <c r="AC635" s="20"/>
      <c r="AD635" s="20"/>
      <c r="AE635" s="20"/>
      <c r="AF635" s="20"/>
      <c r="AG635" s="24"/>
      <c r="AH635" s="20"/>
      <c r="AI635" s="20"/>
      <c r="AJ635" s="20"/>
      <c r="AK635" s="20"/>
    </row>
    <row r="636">
      <c r="AC636" s="20"/>
      <c r="AD636" s="20"/>
      <c r="AE636" s="20"/>
      <c r="AF636" s="20"/>
      <c r="AG636" s="24"/>
      <c r="AH636" s="20"/>
      <c r="AI636" s="20"/>
      <c r="AJ636" s="20"/>
      <c r="AK636" s="20"/>
    </row>
    <row r="637">
      <c r="AC637" s="20"/>
      <c r="AD637" s="20"/>
      <c r="AE637" s="20"/>
      <c r="AF637" s="20"/>
      <c r="AG637" s="24"/>
      <c r="AH637" s="20"/>
      <c r="AI637" s="20"/>
      <c r="AJ637" s="20"/>
      <c r="AK637" s="20"/>
    </row>
    <row r="638">
      <c r="AC638" s="20"/>
      <c r="AD638" s="20"/>
      <c r="AE638" s="20"/>
      <c r="AF638" s="20"/>
      <c r="AG638" s="24"/>
      <c r="AH638" s="20"/>
      <c r="AI638" s="20"/>
      <c r="AJ638" s="20"/>
      <c r="AK638" s="20"/>
    </row>
    <row r="639">
      <c r="AC639" s="20"/>
      <c r="AD639" s="20"/>
      <c r="AE639" s="20"/>
      <c r="AF639" s="20"/>
      <c r="AG639" s="24"/>
      <c r="AH639" s="20"/>
      <c r="AI639" s="20"/>
      <c r="AJ639" s="20"/>
      <c r="AK639" s="20"/>
    </row>
    <row r="640">
      <c r="AC640" s="20"/>
      <c r="AD640" s="20"/>
      <c r="AE640" s="20"/>
      <c r="AF640" s="20"/>
      <c r="AG640" s="24"/>
      <c r="AH640" s="20"/>
      <c r="AI640" s="20"/>
      <c r="AJ640" s="20"/>
      <c r="AK640" s="20"/>
    </row>
    <row r="641">
      <c r="AC641" s="20"/>
      <c r="AD641" s="20"/>
      <c r="AE641" s="20"/>
      <c r="AF641" s="20"/>
      <c r="AG641" s="24"/>
      <c r="AH641" s="20"/>
      <c r="AI641" s="20"/>
      <c r="AJ641" s="20"/>
      <c r="AK641" s="20"/>
    </row>
    <row r="642">
      <c r="AC642" s="20"/>
      <c r="AD642" s="20"/>
      <c r="AE642" s="20"/>
      <c r="AF642" s="20"/>
      <c r="AG642" s="24"/>
      <c r="AH642" s="20"/>
      <c r="AI642" s="20"/>
      <c r="AJ642" s="20"/>
      <c r="AK642" s="20"/>
    </row>
    <row r="643">
      <c r="AC643" s="20"/>
      <c r="AD643" s="20"/>
      <c r="AE643" s="20"/>
      <c r="AF643" s="20"/>
      <c r="AG643" s="24"/>
      <c r="AH643" s="20"/>
      <c r="AI643" s="20"/>
      <c r="AJ643" s="20"/>
      <c r="AK643" s="20"/>
    </row>
    <row r="644">
      <c r="AC644" s="20"/>
      <c r="AD644" s="20"/>
      <c r="AE644" s="20"/>
      <c r="AF644" s="20"/>
      <c r="AG644" s="24"/>
      <c r="AH644" s="20"/>
      <c r="AI644" s="20"/>
      <c r="AJ644" s="20"/>
      <c r="AK644" s="20"/>
    </row>
    <row r="645">
      <c r="AC645" s="20"/>
      <c r="AD645" s="20"/>
      <c r="AE645" s="20"/>
      <c r="AF645" s="20"/>
      <c r="AG645" s="24"/>
      <c r="AH645" s="20"/>
      <c r="AI645" s="20"/>
      <c r="AJ645" s="20"/>
      <c r="AK645" s="20"/>
    </row>
    <row r="646">
      <c r="AC646" s="20"/>
      <c r="AD646" s="20"/>
      <c r="AE646" s="20"/>
      <c r="AF646" s="20"/>
      <c r="AG646" s="24"/>
      <c r="AH646" s="20"/>
      <c r="AI646" s="20"/>
      <c r="AJ646" s="20"/>
      <c r="AK646" s="20"/>
    </row>
    <row r="647">
      <c r="AC647" s="20"/>
      <c r="AD647" s="20"/>
      <c r="AE647" s="20"/>
      <c r="AF647" s="20"/>
      <c r="AG647" s="24"/>
      <c r="AH647" s="20"/>
      <c r="AI647" s="20"/>
      <c r="AJ647" s="20"/>
      <c r="AK647" s="20"/>
    </row>
    <row r="648">
      <c r="AC648" s="20"/>
      <c r="AD648" s="20"/>
      <c r="AE648" s="20"/>
      <c r="AF648" s="20"/>
      <c r="AG648" s="24"/>
      <c r="AH648" s="20"/>
      <c r="AI648" s="20"/>
      <c r="AJ648" s="20"/>
      <c r="AK648" s="20"/>
    </row>
    <row r="649">
      <c r="AC649" s="20"/>
      <c r="AD649" s="20"/>
      <c r="AE649" s="20"/>
      <c r="AF649" s="20"/>
      <c r="AG649" s="24"/>
      <c r="AH649" s="20"/>
      <c r="AI649" s="20"/>
      <c r="AJ649" s="20"/>
      <c r="AK649" s="20"/>
    </row>
    <row r="650">
      <c r="AC650" s="20"/>
      <c r="AD650" s="20"/>
      <c r="AE650" s="20"/>
      <c r="AF650" s="20"/>
      <c r="AG650" s="24"/>
      <c r="AH650" s="20"/>
      <c r="AI650" s="20"/>
      <c r="AJ650" s="20"/>
      <c r="AK650" s="20"/>
    </row>
    <row r="651">
      <c r="AC651" s="20"/>
      <c r="AD651" s="20"/>
      <c r="AE651" s="20"/>
      <c r="AF651" s="20"/>
      <c r="AG651" s="24"/>
      <c r="AH651" s="20"/>
      <c r="AI651" s="20"/>
      <c r="AJ651" s="20"/>
      <c r="AK651" s="20"/>
    </row>
    <row r="652">
      <c r="AC652" s="20"/>
      <c r="AD652" s="20"/>
      <c r="AE652" s="20"/>
      <c r="AF652" s="20"/>
      <c r="AG652" s="24"/>
      <c r="AH652" s="20"/>
      <c r="AI652" s="20"/>
      <c r="AJ652" s="20"/>
      <c r="AK652" s="20"/>
    </row>
    <row r="653">
      <c r="AC653" s="20"/>
      <c r="AD653" s="20"/>
      <c r="AE653" s="20"/>
      <c r="AF653" s="20"/>
      <c r="AG653" s="24"/>
      <c r="AH653" s="20"/>
      <c r="AI653" s="20"/>
      <c r="AJ653" s="20"/>
      <c r="AK653" s="20"/>
    </row>
    <row r="654">
      <c r="AC654" s="20"/>
      <c r="AD654" s="20"/>
      <c r="AE654" s="20"/>
      <c r="AF654" s="20"/>
      <c r="AG654" s="24"/>
      <c r="AH654" s="20"/>
      <c r="AI654" s="20"/>
      <c r="AJ654" s="20"/>
      <c r="AK654" s="20"/>
    </row>
    <row r="655">
      <c r="AC655" s="20"/>
      <c r="AD655" s="20"/>
      <c r="AE655" s="20"/>
      <c r="AF655" s="20"/>
      <c r="AG655" s="24"/>
      <c r="AH655" s="20"/>
      <c r="AI655" s="20"/>
      <c r="AJ655" s="20"/>
      <c r="AK655" s="20"/>
    </row>
    <row r="656">
      <c r="AC656" s="20"/>
      <c r="AD656" s="20"/>
      <c r="AE656" s="20"/>
      <c r="AF656" s="20"/>
      <c r="AG656" s="24"/>
      <c r="AH656" s="20"/>
      <c r="AI656" s="20"/>
      <c r="AJ656" s="20"/>
      <c r="AK656" s="20"/>
    </row>
    <row r="657">
      <c r="AC657" s="20"/>
      <c r="AD657" s="20"/>
      <c r="AE657" s="20"/>
      <c r="AF657" s="20"/>
      <c r="AG657" s="24"/>
      <c r="AH657" s="20"/>
      <c r="AI657" s="20"/>
      <c r="AJ657" s="20"/>
      <c r="AK657" s="20"/>
    </row>
    <row r="658">
      <c r="AC658" s="20"/>
      <c r="AD658" s="20"/>
      <c r="AE658" s="20"/>
      <c r="AF658" s="20"/>
      <c r="AG658" s="24"/>
      <c r="AH658" s="20"/>
      <c r="AI658" s="20"/>
      <c r="AJ658" s="20"/>
      <c r="AK658" s="20"/>
    </row>
    <row r="659">
      <c r="AC659" s="20"/>
      <c r="AD659" s="20"/>
      <c r="AE659" s="20"/>
      <c r="AF659" s="20"/>
      <c r="AG659" s="24"/>
      <c r="AH659" s="20"/>
      <c r="AI659" s="20"/>
      <c r="AJ659" s="20"/>
      <c r="AK659" s="20"/>
    </row>
    <row r="660">
      <c r="AC660" s="20"/>
      <c r="AD660" s="20"/>
      <c r="AE660" s="20"/>
      <c r="AF660" s="20"/>
      <c r="AG660" s="24"/>
      <c r="AH660" s="20"/>
      <c r="AI660" s="20"/>
      <c r="AJ660" s="20"/>
      <c r="AK660" s="20"/>
    </row>
    <row r="661">
      <c r="AC661" s="20"/>
      <c r="AD661" s="20"/>
      <c r="AE661" s="20"/>
      <c r="AF661" s="20"/>
      <c r="AG661" s="24"/>
      <c r="AH661" s="20"/>
      <c r="AI661" s="20"/>
      <c r="AJ661" s="20"/>
      <c r="AK661" s="20"/>
    </row>
    <row r="662">
      <c r="AC662" s="20"/>
      <c r="AD662" s="20"/>
      <c r="AE662" s="20"/>
      <c r="AF662" s="20"/>
      <c r="AG662" s="24"/>
      <c r="AH662" s="20"/>
      <c r="AI662" s="20"/>
      <c r="AJ662" s="20"/>
      <c r="AK662" s="20"/>
    </row>
    <row r="663">
      <c r="AC663" s="20"/>
      <c r="AD663" s="20"/>
      <c r="AE663" s="20"/>
      <c r="AF663" s="20"/>
      <c r="AG663" s="24"/>
      <c r="AH663" s="20"/>
      <c r="AI663" s="20"/>
      <c r="AJ663" s="20"/>
      <c r="AK663" s="20"/>
    </row>
    <row r="664">
      <c r="AC664" s="20"/>
      <c r="AD664" s="20"/>
      <c r="AE664" s="20"/>
      <c r="AF664" s="20"/>
      <c r="AG664" s="24"/>
      <c r="AH664" s="20"/>
      <c r="AI664" s="20"/>
      <c r="AJ664" s="20"/>
      <c r="AK664" s="20"/>
    </row>
    <row r="665">
      <c r="AC665" s="20"/>
      <c r="AD665" s="20"/>
      <c r="AE665" s="20"/>
      <c r="AF665" s="20"/>
      <c r="AG665" s="24"/>
      <c r="AH665" s="20"/>
      <c r="AI665" s="20"/>
      <c r="AJ665" s="20"/>
      <c r="AK665" s="20"/>
    </row>
    <row r="666">
      <c r="AC666" s="20"/>
      <c r="AD666" s="20"/>
      <c r="AE666" s="20"/>
      <c r="AF666" s="20"/>
      <c r="AG666" s="24"/>
      <c r="AH666" s="20"/>
      <c r="AI666" s="20"/>
      <c r="AJ666" s="20"/>
      <c r="AK666" s="20"/>
    </row>
    <row r="667">
      <c r="AC667" s="20"/>
      <c r="AD667" s="20"/>
      <c r="AE667" s="20"/>
      <c r="AF667" s="20"/>
      <c r="AG667" s="24"/>
      <c r="AH667" s="20"/>
      <c r="AI667" s="20"/>
      <c r="AJ667" s="20"/>
      <c r="AK667" s="20"/>
    </row>
    <row r="668">
      <c r="AC668" s="20"/>
      <c r="AD668" s="20"/>
      <c r="AE668" s="20"/>
      <c r="AF668" s="20"/>
      <c r="AG668" s="24"/>
      <c r="AH668" s="20"/>
      <c r="AI668" s="20"/>
      <c r="AJ668" s="20"/>
      <c r="AK668" s="20"/>
    </row>
    <row r="669">
      <c r="AC669" s="20"/>
      <c r="AD669" s="20"/>
      <c r="AE669" s="20"/>
      <c r="AF669" s="20"/>
      <c r="AG669" s="24"/>
      <c r="AH669" s="20"/>
      <c r="AI669" s="20"/>
      <c r="AJ669" s="20"/>
      <c r="AK669" s="20"/>
    </row>
    <row r="670">
      <c r="AC670" s="20"/>
      <c r="AD670" s="20"/>
      <c r="AE670" s="20"/>
      <c r="AF670" s="20"/>
      <c r="AG670" s="24"/>
      <c r="AH670" s="20"/>
      <c r="AI670" s="20"/>
      <c r="AJ670" s="20"/>
      <c r="AK670" s="20"/>
    </row>
    <row r="671">
      <c r="AC671" s="20"/>
      <c r="AD671" s="20"/>
      <c r="AE671" s="20"/>
      <c r="AF671" s="20"/>
      <c r="AG671" s="24"/>
      <c r="AH671" s="20"/>
      <c r="AI671" s="20"/>
      <c r="AJ671" s="20"/>
      <c r="AK671" s="20"/>
    </row>
    <row r="672">
      <c r="AC672" s="20"/>
      <c r="AD672" s="20"/>
      <c r="AE672" s="20"/>
      <c r="AF672" s="20"/>
      <c r="AG672" s="24"/>
      <c r="AH672" s="20"/>
      <c r="AI672" s="20"/>
      <c r="AJ672" s="20"/>
      <c r="AK672" s="20"/>
    </row>
    <row r="673">
      <c r="AC673" s="20"/>
      <c r="AD673" s="20"/>
      <c r="AE673" s="20"/>
      <c r="AF673" s="20"/>
      <c r="AG673" s="24"/>
      <c r="AH673" s="20"/>
      <c r="AI673" s="20"/>
      <c r="AJ673" s="20"/>
      <c r="AK673" s="20"/>
    </row>
    <row r="674">
      <c r="AC674" s="20"/>
      <c r="AD674" s="20"/>
      <c r="AE674" s="20"/>
      <c r="AF674" s="20"/>
      <c r="AG674" s="24"/>
      <c r="AH674" s="20"/>
      <c r="AI674" s="20"/>
      <c r="AJ674" s="20"/>
      <c r="AK674" s="20"/>
    </row>
    <row r="675">
      <c r="AC675" s="20"/>
      <c r="AD675" s="20"/>
      <c r="AE675" s="20"/>
      <c r="AF675" s="20"/>
      <c r="AG675" s="24"/>
      <c r="AH675" s="20"/>
      <c r="AI675" s="20"/>
      <c r="AJ675" s="20"/>
      <c r="AK675" s="20"/>
    </row>
    <row r="676">
      <c r="AC676" s="20"/>
      <c r="AD676" s="20"/>
      <c r="AE676" s="20"/>
      <c r="AF676" s="20"/>
      <c r="AG676" s="24"/>
      <c r="AH676" s="20"/>
      <c r="AI676" s="20"/>
      <c r="AJ676" s="20"/>
      <c r="AK676" s="20"/>
    </row>
    <row r="677">
      <c r="AC677" s="20"/>
      <c r="AD677" s="20"/>
      <c r="AE677" s="20"/>
      <c r="AF677" s="20"/>
      <c r="AG677" s="24"/>
      <c r="AH677" s="20"/>
      <c r="AI677" s="20"/>
      <c r="AJ677" s="20"/>
      <c r="AK677" s="20"/>
    </row>
    <row r="678">
      <c r="AC678" s="20"/>
      <c r="AD678" s="20"/>
      <c r="AE678" s="20"/>
      <c r="AF678" s="20"/>
      <c r="AG678" s="24"/>
      <c r="AH678" s="20"/>
      <c r="AI678" s="20"/>
      <c r="AJ678" s="20"/>
      <c r="AK678" s="20"/>
    </row>
    <row r="679">
      <c r="AC679" s="20"/>
      <c r="AD679" s="20"/>
      <c r="AE679" s="20"/>
      <c r="AF679" s="20"/>
      <c r="AG679" s="24"/>
      <c r="AH679" s="20"/>
      <c r="AI679" s="20"/>
      <c r="AJ679" s="20"/>
      <c r="AK679" s="20"/>
    </row>
    <row r="680">
      <c r="AC680" s="20"/>
      <c r="AD680" s="20"/>
      <c r="AE680" s="20"/>
      <c r="AF680" s="20"/>
      <c r="AG680" s="24"/>
      <c r="AH680" s="20"/>
      <c r="AI680" s="20"/>
      <c r="AJ680" s="20"/>
      <c r="AK680" s="20"/>
    </row>
    <row r="681">
      <c r="AC681" s="20"/>
      <c r="AD681" s="20"/>
      <c r="AE681" s="20"/>
      <c r="AF681" s="20"/>
      <c r="AG681" s="24"/>
      <c r="AH681" s="20"/>
      <c r="AI681" s="20"/>
      <c r="AJ681" s="20"/>
      <c r="AK681" s="20"/>
    </row>
    <row r="682">
      <c r="AC682" s="20"/>
      <c r="AD682" s="20"/>
      <c r="AE682" s="20"/>
      <c r="AF682" s="20"/>
      <c r="AG682" s="24"/>
      <c r="AH682" s="20"/>
      <c r="AI682" s="20"/>
      <c r="AJ682" s="20"/>
      <c r="AK682" s="20"/>
    </row>
    <row r="683">
      <c r="AC683" s="20"/>
      <c r="AD683" s="20"/>
      <c r="AE683" s="20"/>
      <c r="AF683" s="20"/>
      <c r="AG683" s="24"/>
      <c r="AH683" s="20"/>
      <c r="AI683" s="20"/>
      <c r="AJ683" s="20"/>
      <c r="AK683" s="20"/>
    </row>
    <row r="684">
      <c r="AC684" s="20"/>
      <c r="AD684" s="20"/>
      <c r="AE684" s="20"/>
      <c r="AF684" s="20"/>
      <c r="AG684" s="24"/>
      <c r="AH684" s="20"/>
      <c r="AI684" s="20"/>
      <c r="AJ684" s="20"/>
      <c r="AK684" s="20"/>
    </row>
    <row r="685">
      <c r="AC685" s="20"/>
      <c r="AD685" s="20"/>
      <c r="AE685" s="20"/>
      <c r="AF685" s="20"/>
      <c r="AG685" s="24"/>
      <c r="AH685" s="20"/>
      <c r="AI685" s="20"/>
      <c r="AJ685" s="20"/>
      <c r="AK685" s="20"/>
    </row>
    <row r="686">
      <c r="AC686" s="20"/>
      <c r="AD686" s="20"/>
      <c r="AE686" s="20"/>
      <c r="AF686" s="20"/>
      <c r="AG686" s="24"/>
      <c r="AH686" s="20"/>
      <c r="AI686" s="20"/>
      <c r="AJ686" s="20"/>
      <c r="AK686" s="20"/>
    </row>
    <row r="687">
      <c r="AC687" s="20"/>
      <c r="AD687" s="20"/>
      <c r="AE687" s="20"/>
      <c r="AF687" s="20"/>
      <c r="AG687" s="24"/>
      <c r="AH687" s="20"/>
      <c r="AI687" s="20"/>
      <c r="AJ687" s="20"/>
      <c r="AK687" s="20"/>
    </row>
    <row r="688">
      <c r="AC688" s="20"/>
      <c r="AD688" s="20"/>
      <c r="AE688" s="20"/>
      <c r="AF688" s="20"/>
      <c r="AG688" s="24"/>
      <c r="AH688" s="20"/>
      <c r="AI688" s="20"/>
      <c r="AJ688" s="20"/>
      <c r="AK688" s="20"/>
    </row>
    <row r="689">
      <c r="AC689" s="20"/>
      <c r="AD689" s="20"/>
      <c r="AE689" s="20"/>
      <c r="AF689" s="20"/>
      <c r="AG689" s="24"/>
      <c r="AH689" s="20"/>
      <c r="AI689" s="20"/>
      <c r="AJ689" s="20"/>
      <c r="AK689" s="20"/>
    </row>
    <row r="690">
      <c r="AC690" s="20"/>
      <c r="AD690" s="20"/>
      <c r="AE690" s="20"/>
      <c r="AF690" s="20"/>
      <c r="AG690" s="24"/>
      <c r="AH690" s="20"/>
      <c r="AI690" s="20"/>
      <c r="AJ690" s="20"/>
      <c r="AK690" s="20"/>
    </row>
    <row r="691">
      <c r="AC691" s="20"/>
      <c r="AD691" s="20"/>
      <c r="AE691" s="20"/>
      <c r="AF691" s="20"/>
      <c r="AG691" s="24"/>
      <c r="AH691" s="20"/>
      <c r="AI691" s="20"/>
      <c r="AJ691" s="20"/>
      <c r="AK691" s="20"/>
    </row>
    <row r="692">
      <c r="AC692" s="20"/>
      <c r="AD692" s="20"/>
      <c r="AE692" s="20"/>
      <c r="AF692" s="20"/>
      <c r="AG692" s="24"/>
      <c r="AH692" s="20"/>
      <c r="AI692" s="20"/>
      <c r="AJ692" s="20"/>
      <c r="AK692" s="20"/>
    </row>
    <row r="693">
      <c r="AC693" s="20"/>
      <c r="AD693" s="20"/>
      <c r="AE693" s="20"/>
      <c r="AF693" s="20"/>
      <c r="AG693" s="24"/>
      <c r="AH693" s="20"/>
      <c r="AI693" s="20"/>
      <c r="AJ693" s="20"/>
      <c r="AK693" s="20"/>
    </row>
    <row r="694">
      <c r="AC694" s="20"/>
      <c r="AD694" s="20"/>
      <c r="AE694" s="20"/>
      <c r="AF694" s="20"/>
      <c r="AG694" s="24"/>
      <c r="AH694" s="20"/>
      <c r="AI694" s="20"/>
      <c r="AJ694" s="20"/>
      <c r="AK694" s="20"/>
    </row>
    <row r="695">
      <c r="AC695" s="20"/>
      <c r="AD695" s="20"/>
      <c r="AE695" s="20"/>
      <c r="AF695" s="20"/>
      <c r="AG695" s="24"/>
      <c r="AH695" s="20"/>
      <c r="AI695" s="20"/>
      <c r="AJ695" s="20"/>
      <c r="AK695" s="20"/>
    </row>
    <row r="696">
      <c r="AC696" s="20"/>
      <c r="AD696" s="20"/>
      <c r="AE696" s="20"/>
      <c r="AF696" s="20"/>
      <c r="AG696" s="24"/>
      <c r="AH696" s="20"/>
      <c r="AI696" s="20"/>
      <c r="AJ696" s="20"/>
      <c r="AK696" s="20"/>
    </row>
    <row r="697">
      <c r="AC697" s="20"/>
      <c r="AD697" s="20"/>
      <c r="AE697" s="20"/>
      <c r="AF697" s="20"/>
      <c r="AG697" s="24"/>
      <c r="AH697" s="20"/>
      <c r="AI697" s="20"/>
      <c r="AJ697" s="20"/>
      <c r="AK697" s="20"/>
    </row>
    <row r="698">
      <c r="AC698" s="20"/>
      <c r="AD698" s="20"/>
      <c r="AE698" s="20"/>
      <c r="AF698" s="20"/>
      <c r="AG698" s="24"/>
      <c r="AH698" s="20"/>
      <c r="AI698" s="20"/>
      <c r="AJ698" s="20"/>
      <c r="AK698" s="20"/>
    </row>
    <row r="699">
      <c r="AC699" s="20"/>
      <c r="AD699" s="20"/>
      <c r="AE699" s="20"/>
      <c r="AF699" s="20"/>
      <c r="AG699" s="24"/>
      <c r="AH699" s="20"/>
      <c r="AI699" s="20"/>
      <c r="AJ699" s="20"/>
      <c r="AK699" s="20"/>
    </row>
    <row r="700">
      <c r="AC700" s="20"/>
      <c r="AD700" s="20"/>
      <c r="AE700" s="20"/>
      <c r="AF700" s="20"/>
      <c r="AG700" s="24"/>
      <c r="AH700" s="20"/>
      <c r="AI700" s="20"/>
      <c r="AJ700" s="20"/>
      <c r="AK700" s="20"/>
    </row>
    <row r="701">
      <c r="AC701" s="20"/>
      <c r="AD701" s="20"/>
      <c r="AE701" s="20"/>
      <c r="AF701" s="20"/>
      <c r="AG701" s="24"/>
      <c r="AH701" s="20"/>
      <c r="AI701" s="20"/>
      <c r="AJ701" s="20"/>
      <c r="AK701" s="20"/>
    </row>
    <row r="702">
      <c r="AC702" s="20"/>
      <c r="AD702" s="20"/>
      <c r="AE702" s="20"/>
      <c r="AF702" s="20"/>
      <c r="AG702" s="24"/>
      <c r="AH702" s="20"/>
      <c r="AI702" s="20"/>
      <c r="AJ702" s="20"/>
      <c r="AK702" s="20"/>
    </row>
    <row r="703">
      <c r="AC703" s="20"/>
      <c r="AD703" s="20"/>
      <c r="AE703" s="20"/>
      <c r="AF703" s="20"/>
      <c r="AG703" s="24"/>
      <c r="AH703" s="20"/>
      <c r="AI703" s="20"/>
      <c r="AJ703" s="20"/>
      <c r="AK703" s="20"/>
    </row>
    <row r="704">
      <c r="AC704" s="20"/>
      <c r="AD704" s="20"/>
      <c r="AE704" s="20"/>
      <c r="AF704" s="20"/>
      <c r="AG704" s="24"/>
      <c r="AH704" s="20"/>
      <c r="AI704" s="20"/>
      <c r="AJ704" s="20"/>
      <c r="AK704" s="20"/>
    </row>
    <row r="705">
      <c r="AC705" s="20"/>
      <c r="AD705" s="20"/>
      <c r="AE705" s="20"/>
      <c r="AF705" s="20"/>
      <c r="AG705" s="24"/>
      <c r="AH705" s="20"/>
      <c r="AI705" s="20"/>
      <c r="AJ705" s="20"/>
      <c r="AK705" s="20"/>
    </row>
    <row r="706">
      <c r="AC706" s="20"/>
      <c r="AD706" s="20"/>
      <c r="AE706" s="20"/>
      <c r="AF706" s="20"/>
      <c r="AG706" s="24"/>
      <c r="AH706" s="20"/>
      <c r="AI706" s="20"/>
      <c r="AJ706" s="20"/>
      <c r="AK706" s="20"/>
    </row>
    <row r="707">
      <c r="AC707" s="20"/>
      <c r="AD707" s="20"/>
      <c r="AE707" s="20"/>
      <c r="AF707" s="20"/>
      <c r="AG707" s="24"/>
      <c r="AH707" s="20"/>
      <c r="AI707" s="20"/>
      <c r="AJ707" s="20"/>
      <c r="AK707" s="20"/>
    </row>
    <row r="708">
      <c r="AC708" s="20"/>
      <c r="AD708" s="20"/>
      <c r="AE708" s="20"/>
      <c r="AF708" s="20"/>
      <c r="AG708" s="24"/>
      <c r="AH708" s="20"/>
      <c r="AI708" s="20"/>
      <c r="AJ708" s="20"/>
      <c r="AK708" s="20"/>
    </row>
    <row r="709">
      <c r="AC709" s="20"/>
      <c r="AD709" s="20"/>
      <c r="AE709" s="20"/>
      <c r="AF709" s="20"/>
      <c r="AG709" s="24"/>
      <c r="AH709" s="20"/>
      <c r="AI709" s="20"/>
      <c r="AJ709" s="20"/>
      <c r="AK709" s="20"/>
    </row>
    <row r="710">
      <c r="AC710" s="20"/>
      <c r="AD710" s="20"/>
      <c r="AE710" s="20"/>
      <c r="AF710" s="20"/>
      <c r="AG710" s="24"/>
      <c r="AH710" s="20"/>
      <c r="AI710" s="20"/>
      <c r="AJ710" s="20"/>
      <c r="AK710" s="20"/>
    </row>
    <row r="711">
      <c r="AC711" s="20"/>
      <c r="AD711" s="20"/>
      <c r="AE711" s="20"/>
      <c r="AF711" s="20"/>
      <c r="AG711" s="24"/>
      <c r="AH711" s="20"/>
      <c r="AI711" s="20"/>
      <c r="AJ711" s="20"/>
      <c r="AK711" s="20"/>
    </row>
    <row r="712">
      <c r="AC712" s="20"/>
      <c r="AD712" s="20"/>
      <c r="AE712" s="20"/>
      <c r="AF712" s="20"/>
      <c r="AG712" s="24"/>
      <c r="AH712" s="20"/>
      <c r="AI712" s="20"/>
      <c r="AJ712" s="20"/>
      <c r="AK712" s="20"/>
    </row>
    <row r="713">
      <c r="AC713" s="20"/>
      <c r="AD713" s="20"/>
      <c r="AE713" s="20"/>
      <c r="AF713" s="20"/>
      <c r="AG713" s="24"/>
      <c r="AH713" s="20"/>
      <c r="AI713" s="20"/>
      <c r="AJ713" s="20"/>
      <c r="AK713" s="20"/>
    </row>
    <row r="714">
      <c r="AC714" s="20"/>
      <c r="AD714" s="20"/>
      <c r="AE714" s="20"/>
      <c r="AF714" s="20"/>
      <c r="AG714" s="24"/>
      <c r="AH714" s="20"/>
      <c r="AI714" s="20"/>
      <c r="AJ714" s="20"/>
      <c r="AK714" s="20"/>
    </row>
    <row r="715">
      <c r="AC715" s="20"/>
      <c r="AD715" s="20"/>
      <c r="AE715" s="20"/>
      <c r="AF715" s="20"/>
      <c r="AG715" s="24"/>
      <c r="AH715" s="20"/>
      <c r="AI715" s="20"/>
      <c r="AJ715" s="20"/>
      <c r="AK715" s="20"/>
    </row>
    <row r="716">
      <c r="AC716" s="20"/>
      <c r="AD716" s="20"/>
      <c r="AE716" s="20"/>
      <c r="AF716" s="20"/>
      <c r="AG716" s="24"/>
      <c r="AH716" s="20"/>
      <c r="AI716" s="20"/>
      <c r="AJ716" s="20"/>
      <c r="AK716" s="20"/>
    </row>
    <row r="717">
      <c r="AC717" s="20"/>
      <c r="AD717" s="20"/>
      <c r="AE717" s="20"/>
      <c r="AF717" s="20"/>
      <c r="AG717" s="24"/>
      <c r="AH717" s="20"/>
      <c r="AI717" s="20"/>
      <c r="AJ717" s="20"/>
      <c r="AK717" s="20"/>
    </row>
    <row r="718">
      <c r="AC718" s="20"/>
      <c r="AD718" s="20"/>
      <c r="AE718" s="20"/>
      <c r="AF718" s="20"/>
      <c r="AG718" s="24"/>
      <c r="AH718" s="20"/>
      <c r="AI718" s="20"/>
      <c r="AJ718" s="20"/>
      <c r="AK718" s="20"/>
    </row>
    <row r="719">
      <c r="AC719" s="20"/>
      <c r="AD719" s="20"/>
      <c r="AE719" s="20"/>
      <c r="AF719" s="20"/>
      <c r="AG719" s="24"/>
      <c r="AH719" s="20"/>
      <c r="AI719" s="20"/>
      <c r="AJ719" s="20"/>
      <c r="AK719" s="20"/>
    </row>
    <row r="720">
      <c r="AC720" s="20"/>
      <c r="AD720" s="20"/>
      <c r="AE720" s="20"/>
      <c r="AF720" s="20"/>
      <c r="AG720" s="24"/>
      <c r="AH720" s="20"/>
      <c r="AI720" s="20"/>
      <c r="AJ720" s="20"/>
      <c r="AK720" s="20"/>
    </row>
    <row r="721">
      <c r="AC721" s="20"/>
      <c r="AD721" s="20"/>
      <c r="AE721" s="20"/>
      <c r="AF721" s="20"/>
      <c r="AG721" s="24"/>
      <c r="AH721" s="20"/>
      <c r="AI721" s="20"/>
      <c r="AJ721" s="20"/>
      <c r="AK721" s="20"/>
    </row>
    <row r="722">
      <c r="AC722" s="20"/>
      <c r="AD722" s="20"/>
      <c r="AE722" s="20"/>
      <c r="AF722" s="20"/>
      <c r="AG722" s="24"/>
      <c r="AH722" s="20"/>
      <c r="AI722" s="20"/>
      <c r="AJ722" s="20"/>
      <c r="AK722" s="20"/>
    </row>
    <row r="723">
      <c r="AC723" s="20"/>
      <c r="AD723" s="20"/>
      <c r="AE723" s="20"/>
      <c r="AF723" s="20"/>
      <c r="AG723" s="24"/>
      <c r="AH723" s="20"/>
      <c r="AI723" s="20"/>
      <c r="AJ723" s="20"/>
      <c r="AK723" s="20"/>
    </row>
    <row r="724">
      <c r="AC724" s="20"/>
      <c r="AD724" s="20"/>
      <c r="AE724" s="20"/>
      <c r="AF724" s="20"/>
      <c r="AG724" s="24"/>
      <c r="AH724" s="20"/>
      <c r="AI724" s="20"/>
      <c r="AJ724" s="20"/>
      <c r="AK724" s="20"/>
    </row>
    <row r="725">
      <c r="AC725" s="20"/>
      <c r="AD725" s="20"/>
      <c r="AE725" s="20"/>
      <c r="AF725" s="20"/>
      <c r="AG725" s="24"/>
      <c r="AH725" s="20"/>
      <c r="AI725" s="20"/>
      <c r="AJ725" s="20"/>
      <c r="AK725" s="20"/>
    </row>
    <row r="726">
      <c r="AC726" s="20"/>
      <c r="AD726" s="20"/>
      <c r="AE726" s="20"/>
      <c r="AF726" s="20"/>
      <c r="AG726" s="24"/>
      <c r="AH726" s="20"/>
      <c r="AI726" s="20"/>
      <c r="AJ726" s="20"/>
      <c r="AK726" s="20"/>
    </row>
    <row r="727">
      <c r="AC727" s="20"/>
      <c r="AD727" s="20"/>
      <c r="AE727" s="20"/>
      <c r="AF727" s="20"/>
      <c r="AG727" s="24"/>
      <c r="AH727" s="20"/>
      <c r="AI727" s="20"/>
      <c r="AJ727" s="20"/>
      <c r="AK727" s="20"/>
    </row>
    <row r="728">
      <c r="AC728" s="20"/>
      <c r="AD728" s="20"/>
      <c r="AE728" s="20"/>
      <c r="AF728" s="20"/>
      <c r="AG728" s="24"/>
      <c r="AH728" s="20"/>
      <c r="AI728" s="20"/>
      <c r="AJ728" s="20"/>
      <c r="AK728" s="20"/>
    </row>
    <row r="729">
      <c r="AC729" s="20"/>
      <c r="AD729" s="20"/>
      <c r="AE729" s="20"/>
      <c r="AF729" s="20"/>
      <c r="AG729" s="24"/>
      <c r="AH729" s="20"/>
      <c r="AI729" s="20"/>
      <c r="AJ729" s="20"/>
      <c r="AK729" s="20"/>
    </row>
    <row r="730">
      <c r="AC730" s="20"/>
      <c r="AD730" s="20"/>
      <c r="AE730" s="20"/>
      <c r="AF730" s="20"/>
      <c r="AG730" s="24"/>
      <c r="AH730" s="20"/>
      <c r="AI730" s="20"/>
      <c r="AJ730" s="20"/>
      <c r="AK730" s="20"/>
    </row>
    <row r="731">
      <c r="AC731" s="20"/>
      <c r="AD731" s="20"/>
      <c r="AE731" s="20"/>
      <c r="AF731" s="20"/>
      <c r="AG731" s="24"/>
      <c r="AH731" s="20"/>
      <c r="AI731" s="20"/>
      <c r="AJ731" s="20"/>
      <c r="AK731" s="20"/>
    </row>
    <row r="732">
      <c r="AC732" s="20"/>
      <c r="AD732" s="20"/>
      <c r="AE732" s="20"/>
      <c r="AF732" s="20"/>
      <c r="AG732" s="24"/>
      <c r="AH732" s="20"/>
      <c r="AI732" s="20"/>
      <c r="AJ732" s="20"/>
      <c r="AK732" s="20"/>
    </row>
    <row r="733">
      <c r="AC733" s="20"/>
      <c r="AD733" s="20"/>
      <c r="AE733" s="20"/>
      <c r="AF733" s="20"/>
      <c r="AG733" s="24"/>
      <c r="AH733" s="20"/>
      <c r="AI733" s="20"/>
      <c r="AJ733" s="20"/>
      <c r="AK733" s="20"/>
    </row>
    <row r="734">
      <c r="AC734" s="20"/>
      <c r="AD734" s="20"/>
      <c r="AE734" s="20"/>
      <c r="AF734" s="20"/>
      <c r="AG734" s="24"/>
      <c r="AH734" s="20"/>
      <c r="AI734" s="20"/>
      <c r="AJ734" s="20"/>
      <c r="AK734" s="20"/>
    </row>
    <row r="735">
      <c r="AC735" s="20"/>
      <c r="AD735" s="20"/>
      <c r="AE735" s="20"/>
      <c r="AF735" s="20"/>
      <c r="AG735" s="24"/>
      <c r="AH735" s="20"/>
      <c r="AI735" s="20"/>
      <c r="AJ735" s="20"/>
      <c r="AK735" s="20"/>
    </row>
    <row r="736">
      <c r="AC736" s="20"/>
      <c r="AD736" s="20"/>
      <c r="AE736" s="20"/>
      <c r="AF736" s="20"/>
      <c r="AG736" s="24"/>
      <c r="AH736" s="20"/>
      <c r="AI736" s="20"/>
      <c r="AJ736" s="20"/>
      <c r="AK736" s="20"/>
    </row>
    <row r="737">
      <c r="AC737" s="20"/>
      <c r="AD737" s="20"/>
      <c r="AE737" s="20"/>
      <c r="AF737" s="20"/>
      <c r="AG737" s="24"/>
      <c r="AH737" s="20"/>
      <c r="AI737" s="20"/>
      <c r="AJ737" s="20"/>
      <c r="AK737" s="20"/>
    </row>
    <row r="738">
      <c r="AC738" s="20"/>
      <c r="AD738" s="20"/>
      <c r="AE738" s="20"/>
      <c r="AF738" s="20"/>
      <c r="AG738" s="24"/>
      <c r="AH738" s="20"/>
      <c r="AI738" s="20"/>
      <c r="AJ738" s="20"/>
      <c r="AK738" s="20"/>
    </row>
    <row r="739">
      <c r="AC739" s="20"/>
      <c r="AD739" s="20"/>
      <c r="AE739" s="20"/>
      <c r="AF739" s="20"/>
      <c r="AG739" s="24"/>
      <c r="AH739" s="20"/>
      <c r="AI739" s="20"/>
      <c r="AJ739" s="20"/>
      <c r="AK739" s="20"/>
    </row>
    <row r="740">
      <c r="AC740" s="20"/>
      <c r="AD740" s="20"/>
      <c r="AE740" s="20"/>
      <c r="AF740" s="20"/>
      <c r="AG740" s="24"/>
      <c r="AH740" s="20"/>
      <c r="AI740" s="20"/>
      <c r="AJ740" s="20"/>
      <c r="AK740" s="20"/>
    </row>
    <row r="741">
      <c r="AC741" s="20"/>
      <c r="AD741" s="20"/>
      <c r="AE741" s="20"/>
      <c r="AF741" s="20"/>
      <c r="AG741" s="24"/>
      <c r="AH741" s="20"/>
      <c r="AI741" s="20"/>
      <c r="AJ741" s="20"/>
      <c r="AK741" s="20"/>
    </row>
    <row r="742">
      <c r="AC742" s="20"/>
      <c r="AD742" s="20"/>
      <c r="AE742" s="20"/>
      <c r="AF742" s="20"/>
      <c r="AG742" s="24"/>
      <c r="AH742" s="20"/>
      <c r="AI742" s="20"/>
      <c r="AJ742" s="20"/>
      <c r="AK742" s="20"/>
    </row>
    <row r="743">
      <c r="AC743" s="20"/>
      <c r="AD743" s="20"/>
      <c r="AE743" s="20"/>
      <c r="AF743" s="20"/>
      <c r="AG743" s="24"/>
      <c r="AH743" s="20"/>
      <c r="AI743" s="20"/>
      <c r="AJ743" s="20"/>
      <c r="AK743" s="20"/>
    </row>
    <row r="744">
      <c r="AC744" s="20"/>
      <c r="AD744" s="20"/>
      <c r="AE744" s="20"/>
      <c r="AF744" s="20"/>
      <c r="AG744" s="24"/>
      <c r="AH744" s="20"/>
      <c r="AI744" s="20"/>
      <c r="AJ744" s="20"/>
      <c r="AK744" s="20"/>
    </row>
    <row r="745">
      <c r="AC745" s="20"/>
      <c r="AD745" s="20"/>
      <c r="AE745" s="20"/>
      <c r="AF745" s="20"/>
      <c r="AG745" s="24"/>
      <c r="AH745" s="20"/>
      <c r="AI745" s="20"/>
      <c r="AJ745" s="20"/>
      <c r="AK745" s="20"/>
    </row>
    <row r="746">
      <c r="AC746" s="20"/>
      <c r="AD746" s="20"/>
      <c r="AE746" s="20"/>
      <c r="AF746" s="20"/>
      <c r="AG746" s="24"/>
      <c r="AH746" s="20"/>
      <c r="AI746" s="20"/>
      <c r="AJ746" s="20"/>
      <c r="AK746" s="20"/>
    </row>
    <row r="747">
      <c r="AC747" s="20"/>
      <c r="AD747" s="20"/>
      <c r="AE747" s="20"/>
      <c r="AF747" s="20"/>
      <c r="AG747" s="24"/>
      <c r="AH747" s="20"/>
      <c r="AI747" s="20"/>
      <c r="AJ747" s="20"/>
      <c r="AK747" s="20"/>
    </row>
    <row r="748">
      <c r="AC748" s="20"/>
      <c r="AD748" s="20"/>
      <c r="AE748" s="20"/>
      <c r="AF748" s="20"/>
      <c r="AG748" s="24"/>
      <c r="AH748" s="20"/>
      <c r="AI748" s="20"/>
      <c r="AJ748" s="20"/>
      <c r="AK748" s="20"/>
    </row>
    <row r="749">
      <c r="AC749" s="20"/>
      <c r="AD749" s="20"/>
      <c r="AE749" s="20"/>
      <c r="AF749" s="20"/>
      <c r="AG749" s="24"/>
      <c r="AH749" s="20"/>
      <c r="AI749" s="20"/>
      <c r="AJ749" s="20"/>
      <c r="AK749" s="20"/>
    </row>
    <row r="750">
      <c r="AC750" s="20"/>
      <c r="AD750" s="20"/>
      <c r="AE750" s="20"/>
      <c r="AF750" s="20"/>
      <c r="AG750" s="24"/>
      <c r="AH750" s="20"/>
      <c r="AI750" s="20"/>
      <c r="AJ750" s="20"/>
      <c r="AK750" s="20"/>
    </row>
    <row r="751">
      <c r="AC751" s="20"/>
      <c r="AD751" s="20"/>
      <c r="AE751" s="20"/>
      <c r="AF751" s="20"/>
      <c r="AG751" s="24"/>
      <c r="AH751" s="20"/>
      <c r="AI751" s="20"/>
      <c r="AJ751" s="20"/>
      <c r="AK751" s="20"/>
    </row>
    <row r="752">
      <c r="AC752" s="20"/>
      <c r="AD752" s="20"/>
      <c r="AE752" s="20"/>
      <c r="AF752" s="20"/>
      <c r="AG752" s="24"/>
      <c r="AH752" s="20"/>
      <c r="AI752" s="20"/>
      <c r="AJ752" s="20"/>
      <c r="AK752" s="20"/>
    </row>
    <row r="753">
      <c r="AC753" s="20"/>
      <c r="AD753" s="20"/>
      <c r="AE753" s="20"/>
      <c r="AF753" s="20"/>
      <c r="AG753" s="24"/>
      <c r="AH753" s="20"/>
      <c r="AI753" s="20"/>
      <c r="AJ753" s="20"/>
      <c r="AK753" s="20"/>
    </row>
    <row r="754">
      <c r="AC754" s="20"/>
      <c r="AD754" s="20"/>
      <c r="AE754" s="20"/>
      <c r="AF754" s="20"/>
      <c r="AG754" s="24"/>
      <c r="AH754" s="20"/>
      <c r="AI754" s="20"/>
      <c r="AJ754" s="20"/>
      <c r="AK754" s="20"/>
    </row>
    <row r="755">
      <c r="AC755" s="20"/>
      <c r="AD755" s="20"/>
      <c r="AE755" s="20"/>
      <c r="AF755" s="20"/>
      <c r="AG755" s="24"/>
      <c r="AH755" s="20"/>
      <c r="AI755" s="20"/>
      <c r="AJ755" s="20"/>
      <c r="AK755" s="20"/>
    </row>
    <row r="756">
      <c r="AC756" s="20"/>
      <c r="AD756" s="20"/>
      <c r="AE756" s="20"/>
      <c r="AF756" s="20"/>
      <c r="AG756" s="24"/>
      <c r="AH756" s="20"/>
      <c r="AI756" s="20"/>
      <c r="AJ756" s="20"/>
      <c r="AK756" s="20"/>
    </row>
    <row r="757">
      <c r="AC757" s="20"/>
      <c r="AD757" s="20"/>
      <c r="AE757" s="20"/>
      <c r="AF757" s="20"/>
      <c r="AG757" s="24"/>
      <c r="AH757" s="20"/>
      <c r="AI757" s="20"/>
      <c r="AJ757" s="20"/>
      <c r="AK757" s="20"/>
    </row>
    <row r="758">
      <c r="AC758" s="20"/>
      <c r="AD758" s="20"/>
      <c r="AE758" s="20"/>
      <c r="AF758" s="20"/>
      <c r="AG758" s="24"/>
      <c r="AH758" s="20"/>
      <c r="AI758" s="20"/>
      <c r="AJ758" s="20"/>
      <c r="AK758" s="20"/>
    </row>
    <row r="759">
      <c r="AC759" s="20"/>
      <c r="AD759" s="20"/>
      <c r="AE759" s="20"/>
      <c r="AF759" s="20"/>
      <c r="AG759" s="24"/>
      <c r="AH759" s="20"/>
      <c r="AI759" s="20"/>
      <c r="AJ759" s="20"/>
      <c r="AK759" s="20"/>
    </row>
    <row r="760">
      <c r="AC760" s="20"/>
      <c r="AD760" s="20"/>
      <c r="AE760" s="20"/>
      <c r="AF760" s="20"/>
      <c r="AG760" s="24"/>
      <c r="AH760" s="20"/>
      <c r="AI760" s="20"/>
      <c r="AJ760" s="20"/>
      <c r="AK760" s="20"/>
    </row>
    <row r="761">
      <c r="AC761" s="20"/>
      <c r="AD761" s="20"/>
      <c r="AE761" s="20"/>
      <c r="AF761" s="20"/>
      <c r="AG761" s="24"/>
      <c r="AH761" s="20"/>
      <c r="AI761" s="20"/>
      <c r="AJ761" s="20"/>
      <c r="AK761" s="20"/>
    </row>
    <row r="762">
      <c r="AC762" s="20"/>
      <c r="AD762" s="20"/>
      <c r="AE762" s="20"/>
      <c r="AF762" s="20"/>
      <c r="AG762" s="24"/>
      <c r="AH762" s="20"/>
      <c r="AI762" s="20"/>
      <c r="AJ762" s="20"/>
      <c r="AK762" s="20"/>
    </row>
    <row r="763">
      <c r="AC763" s="20"/>
      <c r="AD763" s="20"/>
      <c r="AE763" s="20"/>
      <c r="AF763" s="20"/>
      <c r="AG763" s="24"/>
      <c r="AH763" s="20"/>
      <c r="AI763" s="20"/>
      <c r="AJ763" s="20"/>
      <c r="AK763" s="20"/>
    </row>
    <row r="764">
      <c r="AC764" s="20"/>
      <c r="AD764" s="20"/>
      <c r="AE764" s="20"/>
      <c r="AF764" s="20"/>
      <c r="AG764" s="24"/>
      <c r="AH764" s="20"/>
      <c r="AI764" s="20"/>
      <c r="AJ764" s="20"/>
      <c r="AK764" s="20"/>
    </row>
    <row r="765">
      <c r="AC765" s="20"/>
      <c r="AD765" s="20"/>
      <c r="AE765" s="20"/>
      <c r="AF765" s="20"/>
      <c r="AG765" s="24"/>
      <c r="AH765" s="20"/>
      <c r="AI765" s="20"/>
      <c r="AJ765" s="20"/>
      <c r="AK765" s="20"/>
    </row>
    <row r="766">
      <c r="AC766" s="20"/>
      <c r="AD766" s="20"/>
      <c r="AE766" s="20"/>
      <c r="AF766" s="20"/>
      <c r="AG766" s="24"/>
      <c r="AH766" s="20"/>
      <c r="AI766" s="20"/>
      <c r="AJ766" s="20"/>
      <c r="AK766" s="20"/>
    </row>
    <row r="767">
      <c r="AC767" s="20"/>
      <c r="AD767" s="20"/>
      <c r="AE767" s="20"/>
      <c r="AF767" s="20"/>
      <c r="AG767" s="24"/>
      <c r="AH767" s="20"/>
      <c r="AI767" s="20"/>
      <c r="AJ767" s="20"/>
      <c r="AK767" s="20"/>
    </row>
    <row r="768">
      <c r="AC768" s="20"/>
      <c r="AD768" s="20"/>
      <c r="AE768" s="20"/>
      <c r="AF768" s="20"/>
      <c r="AG768" s="24"/>
      <c r="AH768" s="20"/>
      <c r="AI768" s="20"/>
      <c r="AJ768" s="20"/>
      <c r="AK768" s="20"/>
    </row>
    <row r="769">
      <c r="AC769" s="20"/>
      <c r="AD769" s="20"/>
      <c r="AE769" s="20"/>
      <c r="AF769" s="20"/>
      <c r="AG769" s="24"/>
      <c r="AH769" s="20"/>
      <c r="AI769" s="20"/>
      <c r="AJ769" s="20"/>
      <c r="AK769" s="20"/>
    </row>
    <row r="770">
      <c r="AC770" s="20"/>
      <c r="AD770" s="20"/>
      <c r="AE770" s="20"/>
      <c r="AF770" s="20"/>
      <c r="AG770" s="24"/>
      <c r="AH770" s="20"/>
      <c r="AI770" s="20"/>
      <c r="AJ770" s="20"/>
      <c r="AK770" s="20"/>
    </row>
    <row r="771">
      <c r="AC771" s="20"/>
      <c r="AD771" s="20"/>
      <c r="AE771" s="20"/>
      <c r="AF771" s="20"/>
      <c r="AG771" s="24"/>
      <c r="AH771" s="20"/>
      <c r="AI771" s="20"/>
      <c r="AJ771" s="20"/>
      <c r="AK771" s="20"/>
    </row>
    <row r="772">
      <c r="AC772" s="20"/>
      <c r="AD772" s="20"/>
      <c r="AE772" s="20"/>
      <c r="AF772" s="20"/>
      <c r="AG772" s="24"/>
      <c r="AH772" s="20"/>
      <c r="AI772" s="20"/>
      <c r="AJ772" s="20"/>
      <c r="AK772" s="20"/>
    </row>
    <row r="773">
      <c r="AC773" s="20"/>
      <c r="AD773" s="20"/>
      <c r="AE773" s="20"/>
      <c r="AF773" s="20"/>
      <c r="AG773" s="24"/>
      <c r="AH773" s="20"/>
      <c r="AI773" s="20"/>
      <c r="AJ773" s="20"/>
      <c r="AK773" s="20"/>
    </row>
    <row r="774">
      <c r="AC774" s="20"/>
      <c r="AD774" s="20"/>
      <c r="AE774" s="20"/>
      <c r="AF774" s="20"/>
      <c r="AG774" s="24"/>
      <c r="AH774" s="20"/>
      <c r="AI774" s="20"/>
      <c r="AJ774" s="20"/>
      <c r="AK774" s="20"/>
    </row>
    <row r="775">
      <c r="AC775" s="20"/>
      <c r="AD775" s="20"/>
      <c r="AE775" s="20"/>
      <c r="AF775" s="20"/>
      <c r="AG775" s="24"/>
      <c r="AH775" s="20"/>
      <c r="AI775" s="20"/>
      <c r="AJ775" s="20"/>
      <c r="AK775" s="20"/>
    </row>
    <row r="776">
      <c r="AC776" s="20"/>
      <c r="AD776" s="20"/>
      <c r="AE776" s="20"/>
      <c r="AF776" s="20"/>
      <c r="AG776" s="24"/>
      <c r="AH776" s="20"/>
      <c r="AI776" s="20"/>
      <c r="AJ776" s="20"/>
      <c r="AK776" s="20"/>
    </row>
    <row r="777">
      <c r="AC777" s="20"/>
      <c r="AD777" s="20"/>
      <c r="AE777" s="20"/>
      <c r="AF777" s="20"/>
      <c r="AG777" s="24"/>
      <c r="AH777" s="20"/>
      <c r="AI777" s="20"/>
      <c r="AJ777" s="20"/>
      <c r="AK777" s="20"/>
    </row>
    <row r="778">
      <c r="AC778" s="20"/>
      <c r="AD778" s="20"/>
      <c r="AE778" s="20"/>
      <c r="AF778" s="20"/>
      <c r="AG778" s="24"/>
      <c r="AH778" s="20"/>
      <c r="AI778" s="20"/>
      <c r="AJ778" s="20"/>
      <c r="AK778" s="20"/>
    </row>
    <row r="779">
      <c r="AC779" s="20"/>
      <c r="AD779" s="20"/>
      <c r="AE779" s="20"/>
      <c r="AF779" s="20"/>
      <c r="AG779" s="24"/>
      <c r="AH779" s="20"/>
      <c r="AI779" s="20"/>
      <c r="AJ779" s="20"/>
      <c r="AK779" s="20"/>
    </row>
    <row r="780">
      <c r="AC780" s="20"/>
      <c r="AD780" s="20"/>
      <c r="AE780" s="20"/>
      <c r="AF780" s="20"/>
      <c r="AG780" s="24"/>
      <c r="AH780" s="20"/>
      <c r="AI780" s="20"/>
      <c r="AJ780" s="20"/>
      <c r="AK780" s="20"/>
    </row>
    <row r="781">
      <c r="AC781" s="20"/>
      <c r="AD781" s="20"/>
      <c r="AE781" s="20"/>
      <c r="AF781" s="20"/>
      <c r="AG781" s="24"/>
      <c r="AH781" s="20"/>
      <c r="AI781" s="20"/>
      <c r="AJ781" s="20"/>
      <c r="AK781" s="20"/>
    </row>
    <row r="782">
      <c r="AC782" s="20"/>
      <c r="AD782" s="20"/>
      <c r="AE782" s="20"/>
      <c r="AF782" s="20"/>
      <c r="AG782" s="24"/>
      <c r="AH782" s="20"/>
      <c r="AI782" s="20"/>
      <c r="AJ782" s="20"/>
      <c r="AK782" s="20"/>
    </row>
    <row r="783">
      <c r="AC783" s="20"/>
      <c r="AD783" s="20"/>
      <c r="AE783" s="20"/>
      <c r="AF783" s="20"/>
      <c r="AG783" s="24"/>
      <c r="AH783" s="20"/>
      <c r="AI783" s="20"/>
      <c r="AJ783" s="20"/>
      <c r="AK783" s="20"/>
    </row>
    <row r="784">
      <c r="AC784" s="20"/>
      <c r="AD784" s="20"/>
      <c r="AE784" s="20"/>
      <c r="AF784" s="20"/>
      <c r="AG784" s="24"/>
      <c r="AH784" s="20"/>
      <c r="AI784" s="20"/>
      <c r="AJ784" s="20"/>
      <c r="AK784" s="20"/>
    </row>
    <row r="785">
      <c r="AC785" s="20"/>
      <c r="AD785" s="20"/>
      <c r="AE785" s="20"/>
      <c r="AF785" s="20"/>
      <c r="AG785" s="24"/>
      <c r="AH785" s="20"/>
      <c r="AI785" s="20"/>
      <c r="AJ785" s="20"/>
      <c r="AK785" s="20"/>
    </row>
    <row r="786">
      <c r="AC786" s="20"/>
      <c r="AD786" s="20"/>
      <c r="AE786" s="20"/>
      <c r="AF786" s="20"/>
      <c r="AG786" s="24"/>
      <c r="AH786" s="20"/>
      <c r="AI786" s="20"/>
      <c r="AJ786" s="20"/>
      <c r="AK786" s="20"/>
    </row>
    <row r="787">
      <c r="AC787" s="20"/>
      <c r="AD787" s="20"/>
      <c r="AE787" s="20"/>
      <c r="AF787" s="20"/>
      <c r="AG787" s="24"/>
      <c r="AH787" s="20"/>
      <c r="AI787" s="20"/>
      <c r="AJ787" s="20"/>
      <c r="AK787" s="20"/>
    </row>
    <row r="788">
      <c r="AC788" s="20"/>
      <c r="AD788" s="20"/>
      <c r="AE788" s="20"/>
      <c r="AF788" s="20"/>
      <c r="AG788" s="24"/>
      <c r="AH788" s="20"/>
      <c r="AI788" s="20"/>
      <c r="AJ788" s="20"/>
      <c r="AK788" s="20"/>
    </row>
    <row r="789">
      <c r="AC789" s="20"/>
      <c r="AD789" s="20"/>
      <c r="AE789" s="20"/>
      <c r="AF789" s="20"/>
      <c r="AG789" s="24"/>
      <c r="AH789" s="20"/>
      <c r="AI789" s="20"/>
      <c r="AJ789" s="20"/>
      <c r="AK789" s="20"/>
    </row>
    <row r="790">
      <c r="AC790" s="20"/>
      <c r="AD790" s="20"/>
      <c r="AE790" s="20"/>
      <c r="AF790" s="20"/>
      <c r="AG790" s="24"/>
      <c r="AH790" s="20"/>
      <c r="AI790" s="20"/>
      <c r="AJ790" s="20"/>
      <c r="AK790" s="20"/>
    </row>
    <row r="791">
      <c r="AC791" s="20"/>
      <c r="AD791" s="20"/>
      <c r="AE791" s="20"/>
      <c r="AF791" s="20"/>
      <c r="AG791" s="24"/>
      <c r="AH791" s="20"/>
      <c r="AI791" s="20"/>
      <c r="AJ791" s="20"/>
      <c r="AK791" s="20"/>
    </row>
    <row r="792">
      <c r="AC792" s="20"/>
      <c r="AD792" s="20"/>
      <c r="AE792" s="20"/>
      <c r="AF792" s="20"/>
      <c r="AG792" s="24"/>
      <c r="AH792" s="20"/>
      <c r="AI792" s="20"/>
      <c r="AJ792" s="20"/>
      <c r="AK792" s="20"/>
    </row>
    <row r="793">
      <c r="AC793" s="20"/>
      <c r="AD793" s="20"/>
      <c r="AE793" s="20"/>
      <c r="AF793" s="20"/>
      <c r="AG793" s="24"/>
      <c r="AH793" s="20"/>
      <c r="AI793" s="20"/>
      <c r="AJ793" s="20"/>
      <c r="AK793" s="20"/>
    </row>
    <row r="794">
      <c r="AC794" s="20"/>
      <c r="AD794" s="20"/>
      <c r="AE794" s="20"/>
      <c r="AF794" s="20"/>
      <c r="AG794" s="24"/>
      <c r="AH794" s="20"/>
      <c r="AI794" s="20"/>
      <c r="AJ794" s="20"/>
      <c r="AK794" s="20"/>
    </row>
    <row r="795">
      <c r="AC795" s="20"/>
      <c r="AD795" s="20"/>
      <c r="AE795" s="20"/>
      <c r="AF795" s="20"/>
      <c r="AG795" s="24"/>
      <c r="AH795" s="20"/>
      <c r="AI795" s="20"/>
      <c r="AJ795" s="20"/>
      <c r="AK795" s="20"/>
    </row>
    <row r="796">
      <c r="AC796" s="20"/>
      <c r="AD796" s="20"/>
      <c r="AE796" s="20"/>
      <c r="AF796" s="20"/>
      <c r="AG796" s="24"/>
      <c r="AH796" s="20"/>
      <c r="AI796" s="20"/>
      <c r="AJ796" s="20"/>
      <c r="AK796" s="20"/>
    </row>
    <row r="797">
      <c r="AC797" s="20"/>
      <c r="AD797" s="20"/>
      <c r="AE797" s="20"/>
      <c r="AF797" s="20"/>
      <c r="AG797" s="24"/>
      <c r="AH797" s="20"/>
      <c r="AI797" s="20"/>
      <c r="AJ797" s="20"/>
      <c r="AK797" s="20"/>
    </row>
    <row r="798">
      <c r="AC798" s="20"/>
      <c r="AD798" s="20"/>
      <c r="AE798" s="20"/>
      <c r="AF798" s="20"/>
      <c r="AG798" s="24"/>
      <c r="AH798" s="20"/>
      <c r="AI798" s="20"/>
      <c r="AJ798" s="20"/>
      <c r="AK798" s="20"/>
    </row>
    <row r="799">
      <c r="AC799" s="20"/>
      <c r="AD799" s="20"/>
      <c r="AE799" s="20"/>
      <c r="AF799" s="20"/>
      <c r="AG799" s="24"/>
      <c r="AH799" s="20"/>
      <c r="AI799" s="20"/>
      <c r="AJ799" s="20"/>
      <c r="AK799" s="20"/>
    </row>
    <row r="800">
      <c r="AC800" s="20"/>
      <c r="AD800" s="20"/>
      <c r="AE800" s="20"/>
      <c r="AF800" s="20"/>
      <c r="AG800" s="24"/>
      <c r="AH800" s="20"/>
      <c r="AI800" s="20"/>
      <c r="AJ800" s="20"/>
      <c r="AK800" s="20"/>
    </row>
    <row r="801">
      <c r="AC801" s="20"/>
      <c r="AD801" s="20"/>
      <c r="AE801" s="20"/>
      <c r="AF801" s="20"/>
      <c r="AG801" s="24"/>
      <c r="AH801" s="20"/>
      <c r="AI801" s="20"/>
      <c r="AJ801" s="20"/>
      <c r="AK801" s="20"/>
    </row>
    <row r="802">
      <c r="AC802" s="20"/>
      <c r="AD802" s="20"/>
      <c r="AE802" s="20"/>
      <c r="AF802" s="20"/>
      <c r="AG802" s="24"/>
      <c r="AH802" s="20"/>
      <c r="AI802" s="20"/>
      <c r="AJ802" s="20"/>
      <c r="AK802" s="20"/>
    </row>
    <row r="803">
      <c r="AC803" s="20"/>
      <c r="AD803" s="20"/>
      <c r="AE803" s="20"/>
      <c r="AF803" s="20"/>
      <c r="AG803" s="24"/>
      <c r="AH803" s="20"/>
      <c r="AI803" s="20"/>
      <c r="AJ803" s="20"/>
      <c r="AK803" s="20"/>
    </row>
    <row r="804">
      <c r="AC804" s="20"/>
      <c r="AD804" s="20"/>
      <c r="AE804" s="20"/>
      <c r="AF804" s="20"/>
      <c r="AG804" s="24"/>
      <c r="AH804" s="20"/>
      <c r="AI804" s="20"/>
      <c r="AJ804" s="20"/>
      <c r="AK804" s="20"/>
    </row>
    <row r="805">
      <c r="AC805" s="20"/>
      <c r="AD805" s="20"/>
      <c r="AE805" s="20"/>
      <c r="AF805" s="20"/>
      <c r="AG805" s="24"/>
      <c r="AH805" s="20"/>
      <c r="AI805" s="20"/>
      <c r="AJ805" s="20"/>
      <c r="AK805" s="20"/>
    </row>
    <row r="806">
      <c r="AC806" s="20"/>
      <c r="AD806" s="20"/>
      <c r="AE806" s="20"/>
      <c r="AF806" s="20"/>
      <c r="AG806" s="24"/>
      <c r="AH806" s="20"/>
      <c r="AI806" s="20"/>
      <c r="AJ806" s="20"/>
      <c r="AK806" s="20"/>
    </row>
    <row r="807">
      <c r="AC807" s="20"/>
      <c r="AD807" s="20"/>
      <c r="AE807" s="20"/>
      <c r="AF807" s="20"/>
      <c r="AG807" s="24"/>
      <c r="AH807" s="20"/>
      <c r="AI807" s="20"/>
      <c r="AJ807" s="20"/>
      <c r="AK807" s="20"/>
    </row>
    <row r="808">
      <c r="AC808" s="20"/>
      <c r="AD808" s="20"/>
      <c r="AE808" s="20"/>
      <c r="AF808" s="20"/>
      <c r="AG808" s="24"/>
      <c r="AH808" s="20"/>
      <c r="AI808" s="20"/>
      <c r="AJ808" s="20"/>
      <c r="AK808" s="20"/>
    </row>
    <row r="809">
      <c r="AC809" s="20"/>
      <c r="AD809" s="20"/>
      <c r="AE809" s="20"/>
      <c r="AF809" s="20"/>
      <c r="AG809" s="24"/>
      <c r="AH809" s="20"/>
      <c r="AI809" s="20"/>
      <c r="AJ809" s="20"/>
      <c r="AK809" s="20"/>
    </row>
    <row r="810">
      <c r="AC810" s="20"/>
      <c r="AD810" s="20"/>
      <c r="AE810" s="20"/>
      <c r="AF810" s="20"/>
      <c r="AG810" s="24"/>
      <c r="AH810" s="20"/>
      <c r="AI810" s="20"/>
      <c r="AJ810" s="20"/>
      <c r="AK810" s="20"/>
    </row>
    <row r="811">
      <c r="AC811" s="20"/>
      <c r="AD811" s="20"/>
      <c r="AE811" s="20"/>
      <c r="AF811" s="20"/>
      <c r="AG811" s="24"/>
      <c r="AH811" s="20"/>
      <c r="AI811" s="20"/>
      <c r="AJ811" s="20"/>
      <c r="AK811" s="20"/>
    </row>
    <row r="812">
      <c r="AC812" s="20"/>
      <c r="AD812" s="20"/>
      <c r="AE812" s="20"/>
      <c r="AF812" s="20"/>
      <c r="AG812" s="24"/>
      <c r="AH812" s="20"/>
      <c r="AI812" s="20"/>
      <c r="AJ812" s="20"/>
      <c r="AK812" s="20"/>
    </row>
    <row r="813">
      <c r="AC813" s="20"/>
      <c r="AD813" s="20"/>
      <c r="AE813" s="20"/>
      <c r="AF813" s="20"/>
      <c r="AG813" s="24"/>
      <c r="AH813" s="20"/>
      <c r="AI813" s="20"/>
      <c r="AJ813" s="20"/>
      <c r="AK813" s="20"/>
    </row>
    <row r="814">
      <c r="AC814" s="20"/>
      <c r="AD814" s="20"/>
      <c r="AE814" s="20"/>
      <c r="AF814" s="20"/>
      <c r="AG814" s="24"/>
      <c r="AH814" s="20"/>
      <c r="AI814" s="20"/>
      <c r="AJ814" s="20"/>
      <c r="AK814" s="20"/>
    </row>
    <row r="815">
      <c r="AC815" s="20"/>
      <c r="AD815" s="20"/>
      <c r="AE815" s="20"/>
      <c r="AF815" s="20"/>
      <c r="AG815" s="24"/>
      <c r="AH815" s="20"/>
      <c r="AI815" s="20"/>
      <c r="AJ815" s="20"/>
      <c r="AK815" s="20"/>
    </row>
    <row r="816">
      <c r="AC816" s="20"/>
      <c r="AD816" s="20"/>
      <c r="AE816" s="20"/>
      <c r="AF816" s="20"/>
      <c r="AG816" s="24"/>
      <c r="AH816" s="20"/>
      <c r="AI816" s="20"/>
      <c r="AJ816" s="20"/>
      <c r="AK816" s="20"/>
    </row>
    <row r="817">
      <c r="AC817" s="20"/>
      <c r="AD817" s="20"/>
      <c r="AE817" s="20"/>
      <c r="AF817" s="20"/>
      <c r="AG817" s="24"/>
      <c r="AH817" s="20"/>
      <c r="AI817" s="20"/>
      <c r="AJ817" s="20"/>
      <c r="AK817" s="20"/>
    </row>
    <row r="818">
      <c r="AC818" s="20"/>
      <c r="AD818" s="20"/>
      <c r="AE818" s="20"/>
      <c r="AF818" s="20"/>
      <c r="AG818" s="24"/>
      <c r="AH818" s="20"/>
      <c r="AI818" s="20"/>
      <c r="AJ818" s="20"/>
      <c r="AK818" s="20"/>
    </row>
    <row r="819">
      <c r="AC819" s="20"/>
      <c r="AD819" s="20"/>
      <c r="AE819" s="20"/>
      <c r="AF819" s="20"/>
      <c r="AG819" s="24"/>
      <c r="AH819" s="20"/>
      <c r="AI819" s="20"/>
      <c r="AJ819" s="20"/>
      <c r="AK819" s="20"/>
    </row>
    <row r="820">
      <c r="AC820" s="20"/>
      <c r="AD820" s="20"/>
      <c r="AE820" s="20"/>
      <c r="AF820" s="20"/>
      <c r="AG820" s="24"/>
      <c r="AH820" s="20"/>
      <c r="AI820" s="20"/>
      <c r="AJ820" s="20"/>
      <c r="AK820" s="20"/>
    </row>
    <row r="821">
      <c r="AC821" s="20"/>
      <c r="AD821" s="20"/>
      <c r="AE821" s="20"/>
      <c r="AF821" s="20"/>
      <c r="AG821" s="24"/>
      <c r="AH821" s="20"/>
      <c r="AI821" s="20"/>
      <c r="AJ821" s="20"/>
      <c r="AK821" s="20"/>
    </row>
    <row r="822">
      <c r="AC822" s="20"/>
      <c r="AD822" s="20"/>
      <c r="AE822" s="20"/>
      <c r="AF822" s="20"/>
      <c r="AG822" s="24"/>
      <c r="AH822" s="20"/>
      <c r="AI822" s="20"/>
      <c r="AJ822" s="20"/>
      <c r="AK822" s="20"/>
    </row>
    <row r="823">
      <c r="AC823" s="20"/>
      <c r="AD823" s="20"/>
      <c r="AE823" s="20"/>
      <c r="AF823" s="20"/>
      <c r="AG823" s="24"/>
      <c r="AH823" s="20"/>
      <c r="AI823" s="20"/>
      <c r="AJ823" s="20"/>
      <c r="AK823" s="20"/>
    </row>
    <row r="824">
      <c r="AC824" s="20"/>
      <c r="AD824" s="20"/>
      <c r="AE824" s="20"/>
      <c r="AF824" s="20"/>
      <c r="AG824" s="24"/>
      <c r="AH824" s="20"/>
      <c r="AI824" s="20"/>
      <c r="AJ824" s="20"/>
      <c r="AK824" s="20"/>
    </row>
    <row r="825">
      <c r="AC825" s="20"/>
      <c r="AD825" s="20"/>
      <c r="AE825" s="20"/>
      <c r="AF825" s="20"/>
      <c r="AG825" s="24"/>
      <c r="AH825" s="20"/>
      <c r="AI825" s="20"/>
      <c r="AJ825" s="20"/>
      <c r="AK825" s="20"/>
    </row>
    <row r="826">
      <c r="AC826" s="20"/>
      <c r="AD826" s="20"/>
      <c r="AE826" s="20"/>
      <c r="AF826" s="20"/>
      <c r="AG826" s="24"/>
      <c r="AH826" s="20"/>
      <c r="AI826" s="20"/>
      <c r="AJ826" s="20"/>
      <c r="AK826" s="20"/>
    </row>
    <row r="827">
      <c r="AC827" s="20"/>
      <c r="AD827" s="20"/>
      <c r="AE827" s="20"/>
      <c r="AF827" s="20"/>
      <c r="AG827" s="24"/>
      <c r="AH827" s="20"/>
      <c r="AI827" s="20"/>
      <c r="AJ827" s="20"/>
      <c r="AK827" s="20"/>
    </row>
    <row r="828">
      <c r="AC828" s="20"/>
      <c r="AD828" s="20"/>
      <c r="AE828" s="20"/>
      <c r="AF828" s="20"/>
      <c r="AG828" s="24"/>
      <c r="AH828" s="20"/>
      <c r="AI828" s="20"/>
      <c r="AJ828" s="20"/>
      <c r="AK828" s="20"/>
    </row>
    <row r="829">
      <c r="AC829" s="20"/>
      <c r="AD829" s="20"/>
      <c r="AE829" s="20"/>
      <c r="AF829" s="20"/>
      <c r="AG829" s="24"/>
      <c r="AH829" s="20"/>
      <c r="AI829" s="20"/>
      <c r="AJ829" s="20"/>
      <c r="AK829" s="20"/>
    </row>
    <row r="830">
      <c r="AC830" s="20"/>
      <c r="AD830" s="20"/>
      <c r="AE830" s="20"/>
      <c r="AF830" s="20"/>
      <c r="AG830" s="24"/>
      <c r="AH830" s="20"/>
      <c r="AI830" s="20"/>
      <c r="AJ830" s="20"/>
      <c r="AK830" s="20"/>
    </row>
    <row r="831">
      <c r="AC831" s="20"/>
      <c r="AD831" s="20"/>
      <c r="AE831" s="20"/>
      <c r="AF831" s="20"/>
      <c r="AG831" s="24"/>
      <c r="AH831" s="20"/>
      <c r="AI831" s="20"/>
      <c r="AJ831" s="20"/>
      <c r="AK831" s="20"/>
    </row>
    <row r="832">
      <c r="AC832" s="20"/>
      <c r="AD832" s="20"/>
      <c r="AE832" s="20"/>
      <c r="AF832" s="20"/>
      <c r="AG832" s="24"/>
      <c r="AH832" s="20"/>
      <c r="AI832" s="20"/>
      <c r="AJ832" s="20"/>
      <c r="AK832" s="20"/>
    </row>
    <row r="833">
      <c r="AC833" s="20"/>
      <c r="AD833" s="20"/>
      <c r="AE833" s="20"/>
      <c r="AF833" s="20"/>
      <c r="AG833" s="24"/>
      <c r="AH833" s="20"/>
      <c r="AI833" s="20"/>
      <c r="AJ833" s="20"/>
      <c r="AK833" s="20"/>
    </row>
    <row r="834">
      <c r="AC834" s="20"/>
      <c r="AD834" s="20"/>
      <c r="AE834" s="20"/>
      <c r="AF834" s="20"/>
      <c r="AG834" s="24"/>
      <c r="AH834" s="20"/>
      <c r="AI834" s="20"/>
      <c r="AJ834" s="20"/>
      <c r="AK834" s="20"/>
    </row>
    <row r="835">
      <c r="AC835" s="20"/>
      <c r="AD835" s="20"/>
      <c r="AE835" s="20"/>
      <c r="AF835" s="20"/>
      <c r="AG835" s="24"/>
      <c r="AH835" s="20"/>
      <c r="AI835" s="20"/>
      <c r="AJ835" s="20"/>
      <c r="AK835" s="20"/>
    </row>
    <row r="836">
      <c r="AC836" s="20"/>
      <c r="AD836" s="20"/>
      <c r="AE836" s="20"/>
      <c r="AF836" s="20"/>
      <c r="AG836" s="24"/>
      <c r="AH836" s="20"/>
      <c r="AI836" s="20"/>
      <c r="AJ836" s="20"/>
      <c r="AK836" s="20"/>
    </row>
    <row r="837">
      <c r="AC837" s="20"/>
      <c r="AD837" s="20"/>
      <c r="AE837" s="20"/>
      <c r="AF837" s="20"/>
      <c r="AG837" s="24"/>
      <c r="AH837" s="20"/>
      <c r="AI837" s="20"/>
      <c r="AJ837" s="20"/>
      <c r="AK837" s="20"/>
    </row>
    <row r="838">
      <c r="AC838" s="20"/>
      <c r="AD838" s="20"/>
      <c r="AE838" s="20"/>
      <c r="AF838" s="20"/>
      <c r="AG838" s="24"/>
      <c r="AH838" s="20"/>
      <c r="AI838" s="20"/>
      <c r="AJ838" s="20"/>
      <c r="AK838" s="20"/>
    </row>
    <row r="839">
      <c r="AC839" s="20"/>
      <c r="AD839" s="20"/>
      <c r="AE839" s="20"/>
      <c r="AF839" s="20"/>
      <c r="AG839" s="24"/>
      <c r="AH839" s="20"/>
      <c r="AI839" s="20"/>
      <c r="AJ839" s="20"/>
      <c r="AK839" s="20"/>
    </row>
    <row r="840">
      <c r="AC840" s="20"/>
      <c r="AD840" s="20"/>
      <c r="AE840" s="20"/>
      <c r="AF840" s="20"/>
      <c r="AG840" s="24"/>
      <c r="AH840" s="20"/>
      <c r="AI840" s="20"/>
      <c r="AJ840" s="20"/>
      <c r="AK840" s="20"/>
    </row>
    <row r="841">
      <c r="AC841" s="20"/>
      <c r="AD841" s="20"/>
      <c r="AE841" s="20"/>
      <c r="AF841" s="20"/>
      <c r="AG841" s="24"/>
      <c r="AH841" s="20"/>
      <c r="AI841" s="20"/>
      <c r="AJ841" s="20"/>
      <c r="AK841" s="20"/>
    </row>
    <row r="842">
      <c r="AC842" s="20"/>
      <c r="AD842" s="20"/>
      <c r="AE842" s="20"/>
      <c r="AF842" s="20"/>
      <c r="AG842" s="24"/>
      <c r="AH842" s="20"/>
      <c r="AI842" s="20"/>
      <c r="AJ842" s="20"/>
      <c r="AK842" s="20"/>
    </row>
    <row r="843">
      <c r="AC843" s="20"/>
      <c r="AD843" s="20"/>
      <c r="AE843" s="20"/>
      <c r="AF843" s="20"/>
      <c r="AG843" s="24"/>
      <c r="AH843" s="20"/>
      <c r="AI843" s="20"/>
      <c r="AJ843" s="20"/>
      <c r="AK843" s="20"/>
    </row>
    <row r="844">
      <c r="AC844" s="20"/>
      <c r="AD844" s="20"/>
      <c r="AE844" s="20"/>
      <c r="AF844" s="20"/>
      <c r="AG844" s="24"/>
      <c r="AH844" s="20"/>
      <c r="AI844" s="20"/>
      <c r="AJ844" s="20"/>
      <c r="AK844" s="20"/>
    </row>
    <row r="845">
      <c r="AC845" s="20"/>
      <c r="AD845" s="20"/>
      <c r="AE845" s="20"/>
      <c r="AF845" s="20"/>
      <c r="AG845" s="24"/>
      <c r="AH845" s="20"/>
      <c r="AI845" s="20"/>
      <c r="AJ845" s="20"/>
      <c r="AK845" s="20"/>
    </row>
    <row r="846">
      <c r="AC846" s="20"/>
      <c r="AD846" s="20"/>
      <c r="AE846" s="20"/>
      <c r="AF846" s="20"/>
      <c r="AG846" s="24"/>
      <c r="AH846" s="20"/>
      <c r="AI846" s="20"/>
      <c r="AJ846" s="20"/>
      <c r="AK846" s="20"/>
    </row>
    <row r="847">
      <c r="AC847" s="20"/>
      <c r="AD847" s="20"/>
      <c r="AE847" s="20"/>
      <c r="AF847" s="20"/>
      <c r="AG847" s="24"/>
      <c r="AH847" s="20"/>
      <c r="AI847" s="20"/>
      <c r="AJ847" s="20"/>
      <c r="AK847" s="20"/>
    </row>
    <row r="848">
      <c r="AC848" s="20"/>
      <c r="AD848" s="20"/>
      <c r="AE848" s="20"/>
      <c r="AF848" s="20"/>
      <c r="AG848" s="24"/>
      <c r="AH848" s="20"/>
      <c r="AI848" s="20"/>
      <c r="AJ848" s="20"/>
      <c r="AK848" s="20"/>
    </row>
    <row r="849">
      <c r="AC849" s="20"/>
      <c r="AD849" s="20"/>
      <c r="AE849" s="20"/>
      <c r="AF849" s="20"/>
      <c r="AG849" s="24"/>
      <c r="AH849" s="20"/>
      <c r="AI849" s="20"/>
      <c r="AJ849" s="20"/>
      <c r="AK849" s="20"/>
    </row>
    <row r="850">
      <c r="AC850" s="20"/>
      <c r="AD850" s="20"/>
      <c r="AE850" s="20"/>
      <c r="AF850" s="20"/>
      <c r="AG850" s="24"/>
      <c r="AH850" s="20"/>
      <c r="AI850" s="20"/>
      <c r="AJ850" s="20"/>
      <c r="AK850" s="20"/>
    </row>
    <row r="851">
      <c r="AC851" s="20"/>
      <c r="AD851" s="20"/>
      <c r="AE851" s="20"/>
      <c r="AF851" s="20"/>
      <c r="AG851" s="24"/>
      <c r="AH851" s="20"/>
      <c r="AI851" s="20"/>
      <c r="AJ851" s="20"/>
      <c r="AK851" s="20"/>
    </row>
    <row r="852">
      <c r="AC852" s="20"/>
      <c r="AD852" s="20"/>
      <c r="AE852" s="20"/>
      <c r="AF852" s="20"/>
      <c r="AG852" s="24"/>
      <c r="AH852" s="20"/>
      <c r="AI852" s="20"/>
      <c r="AJ852" s="20"/>
      <c r="AK852" s="20"/>
    </row>
    <row r="853">
      <c r="AC853" s="20"/>
      <c r="AD853" s="20"/>
      <c r="AE853" s="20"/>
      <c r="AF853" s="20"/>
      <c r="AG853" s="24"/>
      <c r="AH853" s="20"/>
      <c r="AI853" s="20"/>
      <c r="AJ853" s="20"/>
      <c r="AK853" s="20"/>
    </row>
    <row r="854">
      <c r="AC854" s="20"/>
      <c r="AD854" s="20"/>
      <c r="AE854" s="20"/>
      <c r="AF854" s="20"/>
      <c r="AG854" s="24"/>
      <c r="AH854" s="20"/>
      <c r="AI854" s="20"/>
      <c r="AJ854" s="20"/>
      <c r="AK854" s="20"/>
    </row>
    <row r="855">
      <c r="AC855" s="20"/>
      <c r="AD855" s="20"/>
      <c r="AE855" s="20"/>
      <c r="AF855" s="20"/>
      <c r="AG855" s="24"/>
      <c r="AH855" s="20"/>
      <c r="AI855" s="20"/>
      <c r="AJ855" s="20"/>
      <c r="AK855" s="20"/>
    </row>
    <row r="856">
      <c r="AC856" s="20"/>
      <c r="AD856" s="20"/>
      <c r="AE856" s="20"/>
      <c r="AF856" s="20"/>
      <c r="AG856" s="24"/>
      <c r="AH856" s="20"/>
      <c r="AI856" s="20"/>
      <c r="AJ856" s="20"/>
      <c r="AK856" s="20"/>
    </row>
    <row r="857">
      <c r="AC857" s="20"/>
      <c r="AD857" s="20"/>
      <c r="AE857" s="20"/>
      <c r="AF857" s="20"/>
      <c r="AG857" s="24"/>
      <c r="AH857" s="20"/>
      <c r="AI857" s="20"/>
      <c r="AJ857" s="20"/>
      <c r="AK857" s="20"/>
    </row>
    <row r="858">
      <c r="AC858" s="20"/>
      <c r="AD858" s="20"/>
      <c r="AE858" s="20"/>
      <c r="AF858" s="20"/>
      <c r="AG858" s="24"/>
      <c r="AH858" s="20"/>
      <c r="AI858" s="20"/>
      <c r="AJ858" s="20"/>
      <c r="AK858" s="20"/>
    </row>
    <row r="859">
      <c r="AC859" s="20"/>
      <c r="AD859" s="20"/>
      <c r="AE859" s="20"/>
      <c r="AF859" s="20"/>
      <c r="AG859" s="24"/>
      <c r="AH859" s="20"/>
      <c r="AI859" s="20"/>
      <c r="AJ859" s="20"/>
      <c r="AK859" s="20"/>
    </row>
    <row r="860">
      <c r="AC860" s="20"/>
      <c r="AD860" s="20"/>
      <c r="AE860" s="20"/>
      <c r="AF860" s="20"/>
      <c r="AG860" s="24"/>
      <c r="AH860" s="20"/>
      <c r="AI860" s="20"/>
      <c r="AJ860" s="20"/>
      <c r="AK860" s="20"/>
    </row>
    <row r="861">
      <c r="AC861" s="20"/>
      <c r="AD861" s="20"/>
      <c r="AE861" s="20"/>
      <c r="AF861" s="20"/>
      <c r="AG861" s="24"/>
      <c r="AH861" s="20"/>
      <c r="AI861" s="20"/>
      <c r="AJ861" s="20"/>
      <c r="AK861" s="20"/>
    </row>
    <row r="862">
      <c r="AC862" s="20"/>
      <c r="AD862" s="20"/>
      <c r="AE862" s="20"/>
      <c r="AF862" s="20"/>
      <c r="AG862" s="24"/>
      <c r="AH862" s="20"/>
      <c r="AI862" s="20"/>
      <c r="AJ862" s="20"/>
      <c r="AK862" s="20"/>
    </row>
    <row r="863">
      <c r="AC863" s="20"/>
      <c r="AD863" s="20"/>
      <c r="AE863" s="20"/>
      <c r="AF863" s="20"/>
      <c r="AG863" s="24"/>
      <c r="AH863" s="20"/>
      <c r="AI863" s="20"/>
      <c r="AJ863" s="20"/>
      <c r="AK863" s="20"/>
    </row>
    <row r="864">
      <c r="AC864" s="20"/>
      <c r="AD864" s="20"/>
      <c r="AE864" s="20"/>
      <c r="AF864" s="20"/>
      <c r="AG864" s="24"/>
      <c r="AH864" s="20"/>
      <c r="AI864" s="20"/>
      <c r="AJ864" s="20"/>
      <c r="AK864" s="20"/>
    </row>
    <row r="865">
      <c r="AC865" s="20"/>
      <c r="AD865" s="20"/>
      <c r="AE865" s="20"/>
      <c r="AF865" s="20"/>
      <c r="AG865" s="24"/>
      <c r="AH865" s="20"/>
      <c r="AI865" s="20"/>
      <c r="AJ865" s="20"/>
      <c r="AK865" s="20"/>
    </row>
    <row r="866">
      <c r="AC866" s="20"/>
      <c r="AD866" s="20"/>
      <c r="AE866" s="20"/>
      <c r="AF866" s="20"/>
      <c r="AG866" s="24"/>
      <c r="AH866" s="20"/>
      <c r="AI866" s="20"/>
      <c r="AJ866" s="20"/>
      <c r="AK866" s="20"/>
    </row>
    <row r="867">
      <c r="AC867" s="20"/>
      <c r="AD867" s="20"/>
      <c r="AE867" s="20"/>
      <c r="AF867" s="20"/>
      <c r="AG867" s="24"/>
      <c r="AH867" s="20"/>
      <c r="AI867" s="20"/>
      <c r="AJ867" s="20"/>
      <c r="AK867" s="20"/>
    </row>
    <row r="868">
      <c r="AC868" s="20"/>
      <c r="AD868" s="20"/>
      <c r="AE868" s="20"/>
      <c r="AF868" s="20"/>
      <c r="AG868" s="24"/>
      <c r="AH868" s="20"/>
      <c r="AI868" s="20"/>
      <c r="AJ868" s="20"/>
      <c r="AK868" s="20"/>
    </row>
    <row r="869">
      <c r="AC869" s="20"/>
      <c r="AD869" s="20"/>
      <c r="AE869" s="20"/>
      <c r="AF869" s="20"/>
      <c r="AG869" s="24"/>
      <c r="AH869" s="20"/>
      <c r="AI869" s="20"/>
      <c r="AJ869" s="20"/>
      <c r="AK869" s="20"/>
    </row>
    <row r="870">
      <c r="AC870" s="20"/>
      <c r="AD870" s="20"/>
      <c r="AE870" s="20"/>
      <c r="AF870" s="20"/>
      <c r="AG870" s="24"/>
      <c r="AH870" s="20"/>
      <c r="AI870" s="20"/>
      <c r="AJ870" s="20"/>
      <c r="AK870" s="20"/>
    </row>
    <row r="871">
      <c r="AC871" s="20"/>
      <c r="AD871" s="20"/>
      <c r="AE871" s="20"/>
      <c r="AF871" s="20"/>
      <c r="AG871" s="24"/>
      <c r="AH871" s="20"/>
      <c r="AI871" s="20"/>
      <c r="AJ871" s="20"/>
      <c r="AK871" s="20"/>
    </row>
    <row r="872">
      <c r="AC872" s="20"/>
      <c r="AD872" s="20"/>
      <c r="AE872" s="20"/>
      <c r="AF872" s="20"/>
      <c r="AG872" s="24"/>
      <c r="AH872" s="20"/>
      <c r="AI872" s="20"/>
      <c r="AJ872" s="20"/>
      <c r="AK872" s="20"/>
    </row>
    <row r="873">
      <c r="AC873" s="20"/>
      <c r="AD873" s="20"/>
      <c r="AE873" s="20"/>
      <c r="AF873" s="20"/>
      <c r="AG873" s="24"/>
      <c r="AH873" s="20"/>
      <c r="AI873" s="20"/>
      <c r="AJ873" s="20"/>
      <c r="AK873" s="20"/>
    </row>
    <row r="874">
      <c r="AC874" s="20"/>
      <c r="AD874" s="20"/>
      <c r="AE874" s="20"/>
      <c r="AF874" s="20"/>
      <c r="AG874" s="24"/>
      <c r="AH874" s="20"/>
      <c r="AI874" s="20"/>
      <c r="AJ874" s="20"/>
      <c r="AK874" s="20"/>
    </row>
    <row r="875">
      <c r="AC875" s="20"/>
      <c r="AD875" s="20"/>
      <c r="AE875" s="20"/>
      <c r="AF875" s="20"/>
      <c r="AG875" s="24"/>
      <c r="AH875" s="20"/>
      <c r="AI875" s="20"/>
      <c r="AJ875" s="20"/>
      <c r="AK875" s="20"/>
    </row>
    <row r="876">
      <c r="AC876" s="20"/>
      <c r="AD876" s="20"/>
      <c r="AE876" s="20"/>
      <c r="AF876" s="20"/>
      <c r="AG876" s="24"/>
      <c r="AH876" s="20"/>
      <c r="AI876" s="20"/>
      <c r="AJ876" s="20"/>
      <c r="AK876" s="20"/>
    </row>
    <row r="877">
      <c r="AC877" s="20"/>
      <c r="AD877" s="20"/>
      <c r="AE877" s="20"/>
      <c r="AF877" s="20"/>
      <c r="AG877" s="24"/>
      <c r="AH877" s="20"/>
      <c r="AI877" s="20"/>
      <c r="AJ877" s="20"/>
      <c r="AK877" s="20"/>
    </row>
    <row r="878">
      <c r="AC878" s="20"/>
      <c r="AD878" s="20"/>
      <c r="AE878" s="20"/>
      <c r="AF878" s="20"/>
      <c r="AG878" s="24"/>
      <c r="AH878" s="20"/>
      <c r="AI878" s="20"/>
      <c r="AJ878" s="20"/>
      <c r="AK878" s="20"/>
    </row>
    <row r="879">
      <c r="AC879" s="20"/>
      <c r="AD879" s="20"/>
      <c r="AE879" s="20"/>
      <c r="AF879" s="20"/>
      <c r="AG879" s="24"/>
      <c r="AH879" s="20"/>
      <c r="AI879" s="20"/>
      <c r="AJ879" s="20"/>
      <c r="AK879" s="20"/>
    </row>
    <row r="880">
      <c r="AC880" s="20"/>
      <c r="AD880" s="20"/>
      <c r="AE880" s="20"/>
      <c r="AF880" s="20"/>
      <c r="AG880" s="24"/>
      <c r="AH880" s="20"/>
      <c r="AI880" s="20"/>
      <c r="AJ880" s="20"/>
      <c r="AK880" s="20"/>
    </row>
    <row r="881">
      <c r="AC881" s="20"/>
      <c r="AD881" s="20"/>
      <c r="AE881" s="20"/>
      <c r="AF881" s="20"/>
      <c r="AG881" s="24"/>
      <c r="AH881" s="20"/>
      <c r="AI881" s="20"/>
      <c r="AJ881" s="20"/>
      <c r="AK881" s="20"/>
    </row>
    <row r="882">
      <c r="AC882" s="20"/>
      <c r="AD882" s="20"/>
      <c r="AE882" s="20"/>
      <c r="AF882" s="20"/>
      <c r="AG882" s="24"/>
      <c r="AH882" s="20"/>
      <c r="AI882" s="20"/>
      <c r="AJ882" s="20"/>
      <c r="AK882" s="20"/>
    </row>
    <row r="883">
      <c r="AC883" s="20"/>
      <c r="AD883" s="20"/>
      <c r="AE883" s="20"/>
      <c r="AF883" s="20"/>
      <c r="AG883" s="24"/>
      <c r="AH883" s="20"/>
      <c r="AI883" s="20"/>
      <c r="AJ883" s="20"/>
      <c r="AK883" s="20"/>
    </row>
    <row r="884">
      <c r="AC884" s="20"/>
      <c r="AD884" s="20"/>
      <c r="AE884" s="20"/>
      <c r="AF884" s="20"/>
      <c r="AG884" s="24"/>
      <c r="AH884" s="20"/>
      <c r="AI884" s="20"/>
      <c r="AJ884" s="20"/>
      <c r="AK884" s="20"/>
    </row>
    <row r="885">
      <c r="AC885" s="20"/>
      <c r="AD885" s="20"/>
      <c r="AE885" s="20"/>
      <c r="AF885" s="20"/>
      <c r="AG885" s="24"/>
      <c r="AH885" s="20"/>
      <c r="AI885" s="20"/>
      <c r="AJ885" s="20"/>
      <c r="AK885" s="20"/>
    </row>
    <row r="886">
      <c r="AC886" s="20"/>
      <c r="AD886" s="20"/>
      <c r="AE886" s="20"/>
      <c r="AF886" s="20"/>
      <c r="AG886" s="24"/>
      <c r="AH886" s="20"/>
      <c r="AI886" s="20"/>
      <c r="AJ886" s="20"/>
      <c r="AK886" s="20"/>
    </row>
    <row r="887">
      <c r="AC887" s="20"/>
      <c r="AD887" s="20"/>
      <c r="AE887" s="20"/>
      <c r="AF887" s="20"/>
      <c r="AG887" s="24"/>
      <c r="AH887" s="20"/>
      <c r="AI887" s="20"/>
      <c r="AJ887" s="20"/>
      <c r="AK887" s="20"/>
    </row>
    <row r="888">
      <c r="AC888" s="20"/>
      <c r="AD888" s="20"/>
      <c r="AE888" s="20"/>
      <c r="AF888" s="20"/>
      <c r="AG888" s="24"/>
      <c r="AH888" s="20"/>
      <c r="AI888" s="20"/>
      <c r="AJ888" s="20"/>
      <c r="AK888" s="20"/>
    </row>
    <row r="889">
      <c r="AC889" s="20"/>
      <c r="AD889" s="20"/>
      <c r="AE889" s="20"/>
      <c r="AF889" s="20"/>
      <c r="AG889" s="24"/>
      <c r="AH889" s="20"/>
      <c r="AI889" s="20"/>
      <c r="AJ889" s="20"/>
      <c r="AK889" s="20"/>
    </row>
    <row r="890">
      <c r="AC890" s="20"/>
      <c r="AD890" s="20"/>
      <c r="AE890" s="20"/>
      <c r="AF890" s="20"/>
      <c r="AG890" s="24"/>
      <c r="AH890" s="20"/>
      <c r="AI890" s="20"/>
      <c r="AJ890" s="20"/>
      <c r="AK890" s="20"/>
    </row>
    <row r="891">
      <c r="AC891" s="20"/>
      <c r="AD891" s="20"/>
      <c r="AE891" s="20"/>
      <c r="AF891" s="20"/>
      <c r="AG891" s="24"/>
      <c r="AH891" s="20"/>
      <c r="AI891" s="20"/>
      <c r="AJ891" s="20"/>
      <c r="AK891" s="20"/>
    </row>
    <row r="892">
      <c r="AC892" s="20"/>
      <c r="AD892" s="20"/>
      <c r="AE892" s="20"/>
      <c r="AF892" s="20"/>
      <c r="AG892" s="24"/>
      <c r="AH892" s="20"/>
      <c r="AI892" s="20"/>
      <c r="AJ892" s="20"/>
      <c r="AK892" s="20"/>
    </row>
    <row r="893">
      <c r="AC893" s="20"/>
      <c r="AD893" s="20"/>
      <c r="AE893" s="20"/>
      <c r="AF893" s="20"/>
      <c r="AG893" s="24"/>
      <c r="AH893" s="20"/>
      <c r="AI893" s="20"/>
      <c r="AJ893" s="20"/>
      <c r="AK893" s="20"/>
    </row>
    <row r="894">
      <c r="AC894" s="20"/>
      <c r="AD894" s="20"/>
      <c r="AE894" s="20"/>
      <c r="AF894" s="20"/>
      <c r="AG894" s="24"/>
      <c r="AH894" s="20"/>
      <c r="AI894" s="20"/>
      <c r="AJ894" s="20"/>
      <c r="AK894" s="20"/>
    </row>
    <row r="895">
      <c r="AC895" s="20"/>
      <c r="AD895" s="20"/>
      <c r="AE895" s="20"/>
      <c r="AF895" s="20"/>
      <c r="AG895" s="24"/>
      <c r="AH895" s="20"/>
      <c r="AI895" s="20"/>
      <c r="AJ895" s="20"/>
      <c r="AK895" s="20"/>
    </row>
    <row r="896">
      <c r="AC896" s="20"/>
      <c r="AD896" s="20"/>
      <c r="AE896" s="20"/>
      <c r="AF896" s="20"/>
      <c r="AG896" s="24"/>
      <c r="AH896" s="20"/>
      <c r="AI896" s="20"/>
      <c r="AJ896" s="20"/>
      <c r="AK896" s="20"/>
    </row>
    <row r="897">
      <c r="AC897" s="20"/>
      <c r="AD897" s="20"/>
      <c r="AE897" s="20"/>
      <c r="AF897" s="20"/>
      <c r="AG897" s="24"/>
      <c r="AH897" s="20"/>
      <c r="AI897" s="20"/>
      <c r="AJ897" s="20"/>
      <c r="AK897" s="20"/>
    </row>
    <row r="898">
      <c r="AC898" s="20"/>
      <c r="AD898" s="20"/>
      <c r="AE898" s="20"/>
      <c r="AF898" s="20"/>
      <c r="AG898" s="24"/>
      <c r="AH898" s="20"/>
      <c r="AI898" s="20"/>
      <c r="AJ898" s="20"/>
      <c r="AK898" s="20"/>
    </row>
    <row r="899">
      <c r="AC899" s="20"/>
      <c r="AD899" s="20"/>
      <c r="AE899" s="20"/>
      <c r="AF899" s="20"/>
      <c r="AG899" s="24"/>
      <c r="AH899" s="20"/>
      <c r="AI899" s="20"/>
      <c r="AJ899" s="20"/>
      <c r="AK899" s="20"/>
    </row>
    <row r="900">
      <c r="AC900" s="20"/>
      <c r="AD900" s="20"/>
      <c r="AE900" s="20"/>
      <c r="AF900" s="20"/>
      <c r="AG900" s="24"/>
      <c r="AH900" s="20"/>
      <c r="AI900" s="20"/>
      <c r="AJ900" s="20"/>
      <c r="AK900" s="20"/>
    </row>
    <row r="901">
      <c r="AC901" s="20"/>
      <c r="AD901" s="20"/>
      <c r="AE901" s="20"/>
      <c r="AF901" s="20"/>
      <c r="AG901" s="24"/>
      <c r="AH901" s="20"/>
      <c r="AI901" s="20"/>
      <c r="AJ901" s="20"/>
      <c r="AK901" s="20"/>
    </row>
    <row r="902">
      <c r="AC902" s="20"/>
      <c r="AD902" s="20"/>
      <c r="AE902" s="20"/>
      <c r="AF902" s="20"/>
      <c r="AG902" s="24"/>
      <c r="AH902" s="20"/>
      <c r="AI902" s="20"/>
      <c r="AJ902" s="20"/>
      <c r="AK902" s="20"/>
    </row>
    <row r="903">
      <c r="AC903" s="20"/>
      <c r="AD903" s="20"/>
      <c r="AE903" s="20"/>
      <c r="AF903" s="20"/>
      <c r="AG903" s="24"/>
      <c r="AH903" s="20"/>
      <c r="AI903" s="20"/>
      <c r="AJ903" s="20"/>
      <c r="AK903" s="20"/>
    </row>
    <row r="904">
      <c r="AC904" s="20"/>
      <c r="AD904" s="20"/>
      <c r="AE904" s="20"/>
      <c r="AF904" s="20"/>
      <c r="AG904" s="24"/>
      <c r="AH904" s="20"/>
      <c r="AI904" s="20"/>
      <c r="AJ904" s="20"/>
      <c r="AK904" s="20"/>
    </row>
    <row r="905">
      <c r="AC905" s="20"/>
      <c r="AD905" s="20"/>
      <c r="AE905" s="20"/>
      <c r="AF905" s="20"/>
      <c r="AG905" s="24"/>
      <c r="AH905" s="20"/>
      <c r="AI905" s="20"/>
      <c r="AJ905" s="20"/>
      <c r="AK905" s="20"/>
    </row>
    <row r="906">
      <c r="AC906" s="20"/>
      <c r="AD906" s="20"/>
      <c r="AE906" s="20"/>
      <c r="AF906" s="20"/>
      <c r="AG906" s="24"/>
      <c r="AH906" s="20"/>
      <c r="AI906" s="20"/>
      <c r="AJ906" s="20"/>
      <c r="AK906" s="20"/>
    </row>
    <row r="907">
      <c r="AC907" s="20"/>
      <c r="AD907" s="20"/>
      <c r="AE907" s="20"/>
      <c r="AF907" s="20"/>
      <c r="AG907" s="24"/>
      <c r="AH907" s="20"/>
      <c r="AI907" s="20"/>
      <c r="AJ907" s="20"/>
      <c r="AK907" s="20"/>
    </row>
    <row r="908">
      <c r="AC908" s="20"/>
      <c r="AD908" s="20"/>
      <c r="AE908" s="20"/>
      <c r="AF908" s="20"/>
      <c r="AG908" s="24"/>
      <c r="AH908" s="20"/>
      <c r="AI908" s="20"/>
      <c r="AJ908" s="20"/>
      <c r="AK908" s="20"/>
    </row>
    <row r="909">
      <c r="AC909" s="20"/>
      <c r="AD909" s="20"/>
      <c r="AE909" s="20"/>
      <c r="AF909" s="20"/>
      <c r="AG909" s="24"/>
      <c r="AH909" s="20"/>
      <c r="AI909" s="20"/>
      <c r="AJ909" s="20"/>
      <c r="AK909" s="20"/>
    </row>
    <row r="910">
      <c r="AC910" s="20"/>
      <c r="AD910" s="20"/>
      <c r="AE910" s="20"/>
      <c r="AF910" s="20"/>
      <c r="AG910" s="24"/>
      <c r="AH910" s="20"/>
      <c r="AI910" s="20"/>
      <c r="AJ910" s="20"/>
      <c r="AK910" s="20"/>
    </row>
    <row r="911">
      <c r="AC911" s="20"/>
      <c r="AD911" s="20"/>
      <c r="AE911" s="20"/>
      <c r="AF911" s="20"/>
      <c r="AG911" s="24"/>
      <c r="AH911" s="20"/>
      <c r="AI911" s="20"/>
      <c r="AJ911" s="20"/>
      <c r="AK911" s="20"/>
    </row>
    <row r="912">
      <c r="AC912" s="20"/>
      <c r="AD912" s="20"/>
      <c r="AE912" s="20"/>
      <c r="AF912" s="20"/>
      <c r="AG912" s="24"/>
      <c r="AH912" s="20"/>
      <c r="AI912" s="20"/>
      <c r="AJ912" s="20"/>
      <c r="AK912" s="20"/>
    </row>
    <row r="913">
      <c r="AC913" s="20"/>
      <c r="AD913" s="20"/>
      <c r="AE913" s="20"/>
      <c r="AF913" s="20"/>
      <c r="AG913" s="24"/>
      <c r="AH913" s="20"/>
      <c r="AI913" s="20"/>
      <c r="AJ913" s="20"/>
      <c r="AK913" s="20"/>
    </row>
    <row r="914">
      <c r="AC914" s="20"/>
      <c r="AD914" s="20"/>
      <c r="AE914" s="20"/>
      <c r="AF914" s="20"/>
      <c r="AG914" s="24"/>
      <c r="AH914" s="20"/>
      <c r="AI914" s="20"/>
      <c r="AJ914" s="20"/>
      <c r="AK914" s="20"/>
    </row>
    <row r="915">
      <c r="AC915" s="20"/>
      <c r="AD915" s="20"/>
      <c r="AE915" s="20"/>
      <c r="AF915" s="20"/>
      <c r="AG915" s="24"/>
      <c r="AH915" s="20"/>
      <c r="AI915" s="20"/>
      <c r="AJ915" s="20"/>
      <c r="AK915" s="20"/>
    </row>
    <row r="916">
      <c r="AC916" s="20"/>
      <c r="AD916" s="20"/>
      <c r="AE916" s="20"/>
      <c r="AF916" s="20"/>
      <c r="AG916" s="24"/>
      <c r="AH916" s="20"/>
      <c r="AI916" s="20"/>
      <c r="AJ916" s="20"/>
      <c r="AK916" s="20"/>
    </row>
    <row r="917">
      <c r="AC917" s="20"/>
      <c r="AD917" s="20"/>
      <c r="AE917" s="20"/>
      <c r="AF917" s="20"/>
      <c r="AG917" s="24"/>
      <c r="AH917" s="20"/>
      <c r="AI917" s="20"/>
      <c r="AJ917" s="20"/>
      <c r="AK917" s="20"/>
    </row>
    <row r="918">
      <c r="AC918" s="20"/>
      <c r="AD918" s="20"/>
      <c r="AE918" s="20"/>
      <c r="AF918" s="20"/>
      <c r="AG918" s="24"/>
      <c r="AH918" s="20"/>
      <c r="AI918" s="20"/>
      <c r="AJ918" s="20"/>
      <c r="AK918" s="20"/>
    </row>
    <row r="919">
      <c r="AC919" s="20"/>
      <c r="AD919" s="20"/>
      <c r="AE919" s="20"/>
      <c r="AF919" s="20"/>
      <c r="AG919" s="24"/>
      <c r="AH919" s="20"/>
      <c r="AI919" s="20"/>
      <c r="AJ919" s="20"/>
      <c r="AK919" s="20"/>
    </row>
    <row r="920">
      <c r="AC920" s="20"/>
      <c r="AD920" s="20"/>
      <c r="AE920" s="20"/>
      <c r="AF920" s="20"/>
      <c r="AG920" s="24"/>
      <c r="AH920" s="20"/>
      <c r="AI920" s="20"/>
      <c r="AJ920" s="20"/>
      <c r="AK920" s="20"/>
    </row>
    <row r="921">
      <c r="AC921" s="20"/>
      <c r="AD921" s="20"/>
      <c r="AE921" s="20"/>
      <c r="AF921" s="20"/>
      <c r="AG921" s="24"/>
      <c r="AH921" s="20"/>
      <c r="AI921" s="20"/>
      <c r="AJ921" s="20"/>
      <c r="AK921" s="20"/>
    </row>
    <row r="922">
      <c r="AC922" s="20"/>
      <c r="AD922" s="20"/>
      <c r="AE922" s="20"/>
      <c r="AF922" s="20"/>
      <c r="AG922" s="24"/>
      <c r="AH922" s="20"/>
      <c r="AI922" s="20"/>
      <c r="AJ922" s="20"/>
      <c r="AK922" s="20"/>
    </row>
    <row r="923">
      <c r="AC923" s="20"/>
      <c r="AD923" s="20"/>
      <c r="AE923" s="20"/>
      <c r="AF923" s="20"/>
      <c r="AG923" s="24"/>
      <c r="AH923" s="20"/>
      <c r="AI923" s="20"/>
      <c r="AJ923" s="20"/>
      <c r="AK923" s="20"/>
    </row>
    <row r="924">
      <c r="AC924" s="20"/>
      <c r="AD924" s="20"/>
      <c r="AE924" s="20"/>
      <c r="AF924" s="20"/>
      <c r="AG924" s="24"/>
      <c r="AH924" s="20"/>
      <c r="AI924" s="20"/>
      <c r="AJ924" s="20"/>
      <c r="AK924" s="20"/>
    </row>
    <row r="925">
      <c r="AC925" s="20"/>
      <c r="AD925" s="20"/>
      <c r="AE925" s="20"/>
      <c r="AF925" s="20"/>
      <c r="AG925" s="24"/>
      <c r="AH925" s="20"/>
      <c r="AI925" s="20"/>
      <c r="AJ925" s="20"/>
      <c r="AK925" s="20"/>
    </row>
    <row r="926">
      <c r="AC926" s="20"/>
      <c r="AD926" s="20"/>
      <c r="AE926" s="20"/>
      <c r="AF926" s="20"/>
      <c r="AG926" s="24"/>
      <c r="AH926" s="20"/>
      <c r="AI926" s="20"/>
      <c r="AJ926" s="20"/>
      <c r="AK926" s="20"/>
    </row>
    <row r="927">
      <c r="AC927" s="20"/>
      <c r="AD927" s="20"/>
      <c r="AE927" s="20"/>
      <c r="AF927" s="20"/>
      <c r="AG927" s="24"/>
      <c r="AH927" s="20"/>
      <c r="AI927" s="20"/>
      <c r="AJ927" s="20"/>
      <c r="AK927" s="20"/>
    </row>
    <row r="928">
      <c r="AC928" s="20"/>
      <c r="AD928" s="20"/>
      <c r="AE928" s="20"/>
      <c r="AF928" s="20"/>
      <c r="AG928" s="24"/>
      <c r="AH928" s="20"/>
      <c r="AI928" s="20"/>
      <c r="AJ928" s="20"/>
      <c r="AK928" s="20"/>
    </row>
    <row r="929">
      <c r="AC929" s="20"/>
      <c r="AD929" s="20"/>
      <c r="AE929" s="20"/>
      <c r="AF929" s="20"/>
      <c r="AG929" s="24"/>
      <c r="AH929" s="20"/>
      <c r="AI929" s="20"/>
      <c r="AJ929" s="20"/>
      <c r="AK929" s="20"/>
    </row>
    <row r="930">
      <c r="AC930" s="20"/>
      <c r="AD930" s="20"/>
      <c r="AE930" s="20"/>
      <c r="AF930" s="20"/>
      <c r="AG930" s="24"/>
      <c r="AH930" s="20"/>
      <c r="AI930" s="20"/>
      <c r="AJ930" s="20"/>
      <c r="AK930" s="20"/>
    </row>
    <row r="931">
      <c r="AC931" s="20"/>
      <c r="AD931" s="20"/>
      <c r="AE931" s="20"/>
      <c r="AF931" s="20"/>
      <c r="AG931" s="24"/>
      <c r="AH931" s="20"/>
      <c r="AI931" s="20"/>
      <c r="AJ931" s="20"/>
      <c r="AK931" s="20"/>
    </row>
    <row r="932">
      <c r="AC932" s="20"/>
      <c r="AD932" s="20"/>
      <c r="AE932" s="20"/>
      <c r="AF932" s="20"/>
      <c r="AG932" s="24"/>
      <c r="AH932" s="20"/>
      <c r="AI932" s="20"/>
      <c r="AJ932" s="20"/>
      <c r="AK932" s="20"/>
    </row>
    <row r="933">
      <c r="AC933" s="20"/>
      <c r="AD933" s="20"/>
      <c r="AE933" s="20"/>
      <c r="AF933" s="20"/>
      <c r="AG933" s="24"/>
      <c r="AH933" s="20"/>
      <c r="AI933" s="20"/>
      <c r="AJ933" s="20"/>
      <c r="AK933" s="20"/>
    </row>
    <row r="934">
      <c r="AC934" s="20"/>
      <c r="AD934" s="20"/>
      <c r="AE934" s="20"/>
      <c r="AF934" s="20"/>
      <c r="AG934" s="24"/>
      <c r="AH934" s="20"/>
      <c r="AI934" s="20"/>
      <c r="AJ934" s="20"/>
      <c r="AK934" s="20"/>
    </row>
    <row r="935">
      <c r="AC935" s="20"/>
      <c r="AD935" s="20"/>
      <c r="AE935" s="20"/>
      <c r="AF935" s="20"/>
      <c r="AG935" s="24"/>
      <c r="AH935" s="20"/>
      <c r="AI935" s="20"/>
      <c r="AJ935" s="20"/>
      <c r="AK935" s="20"/>
    </row>
    <row r="936">
      <c r="AC936" s="20"/>
      <c r="AD936" s="20"/>
      <c r="AE936" s="20"/>
      <c r="AF936" s="20"/>
      <c r="AG936" s="24"/>
      <c r="AH936" s="20"/>
      <c r="AI936" s="20"/>
      <c r="AJ936" s="20"/>
      <c r="AK936" s="20"/>
    </row>
    <row r="937">
      <c r="AC937" s="20"/>
      <c r="AD937" s="20"/>
      <c r="AE937" s="20"/>
      <c r="AF937" s="20"/>
      <c r="AG937" s="24"/>
      <c r="AH937" s="20"/>
      <c r="AI937" s="20"/>
      <c r="AJ937" s="20"/>
      <c r="AK937" s="20"/>
    </row>
    <row r="938">
      <c r="AC938" s="20"/>
      <c r="AD938" s="20"/>
      <c r="AE938" s="20"/>
      <c r="AF938" s="20"/>
      <c r="AG938" s="24"/>
      <c r="AH938" s="20"/>
      <c r="AI938" s="20"/>
      <c r="AJ938" s="20"/>
      <c r="AK938" s="20"/>
    </row>
    <row r="939">
      <c r="AC939" s="20"/>
      <c r="AD939" s="20"/>
      <c r="AE939" s="20"/>
      <c r="AF939" s="20"/>
      <c r="AG939" s="24"/>
      <c r="AH939" s="20"/>
      <c r="AI939" s="20"/>
      <c r="AJ939" s="20"/>
      <c r="AK939" s="20"/>
    </row>
    <row r="940">
      <c r="AC940" s="20"/>
      <c r="AD940" s="20"/>
      <c r="AE940" s="20"/>
      <c r="AF940" s="20"/>
      <c r="AG940" s="24"/>
      <c r="AH940" s="20"/>
      <c r="AI940" s="20"/>
      <c r="AJ940" s="20"/>
      <c r="AK940" s="20"/>
    </row>
    <row r="941">
      <c r="AC941" s="20"/>
      <c r="AD941" s="20"/>
      <c r="AE941" s="20"/>
      <c r="AF941" s="20"/>
      <c r="AG941" s="24"/>
      <c r="AH941" s="20"/>
      <c r="AI941" s="20"/>
      <c r="AJ941" s="20"/>
      <c r="AK941" s="20"/>
    </row>
    <row r="942">
      <c r="AC942" s="20"/>
      <c r="AD942" s="20"/>
      <c r="AE942" s="20"/>
      <c r="AF942" s="20"/>
      <c r="AG942" s="24"/>
      <c r="AH942" s="20"/>
      <c r="AI942" s="20"/>
      <c r="AJ942" s="20"/>
      <c r="AK942" s="20"/>
    </row>
    <row r="943">
      <c r="AC943" s="20"/>
      <c r="AD943" s="20"/>
      <c r="AE943" s="20"/>
      <c r="AF943" s="20"/>
      <c r="AG943" s="24"/>
      <c r="AH943" s="20"/>
      <c r="AI943" s="20"/>
      <c r="AJ943" s="20"/>
      <c r="AK943" s="20"/>
    </row>
    <row r="944">
      <c r="AC944" s="20"/>
      <c r="AD944" s="20"/>
      <c r="AE944" s="20"/>
      <c r="AF944" s="20"/>
      <c r="AG944" s="24"/>
      <c r="AH944" s="20"/>
      <c r="AI944" s="20"/>
      <c r="AJ944" s="20"/>
      <c r="AK944" s="20"/>
    </row>
    <row r="945">
      <c r="AC945" s="20"/>
      <c r="AD945" s="20"/>
      <c r="AE945" s="20"/>
      <c r="AF945" s="20"/>
      <c r="AG945" s="24"/>
      <c r="AH945" s="20"/>
      <c r="AI945" s="20"/>
      <c r="AJ945" s="20"/>
      <c r="AK945" s="20"/>
    </row>
    <row r="946">
      <c r="AC946" s="20"/>
      <c r="AD946" s="20"/>
      <c r="AE946" s="20"/>
      <c r="AF946" s="20"/>
      <c r="AG946" s="24"/>
      <c r="AH946" s="20"/>
      <c r="AI946" s="20"/>
      <c r="AJ946" s="20"/>
      <c r="AK946" s="20"/>
    </row>
    <row r="947">
      <c r="AC947" s="20"/>
      <c r="AD947" s="20"/>
      <c r="AE947" s="20"/>
      <c r="AF947" s="20"/>
      <c r="AG947" s="24"/>
      <c r="AH947" s="20"/>
      <c r="AI947" s="20"/>
      <c r="AJ947" s="20"/>
      <c r="AK947" s="20"/>
    </row>
    <row r="948">
      <c r="AC948" s="20"/>
      <c r="AD948" s="20"/>
      <c r="AE948" s="20"/>
      <c r="AF948" s="20"/>
      <c r="AG948" s="24"/>
      <c r="AH948" s="20"/>
      <c r="AI948" s="20"/>
      <c r="AJ948" s="20"/>
      <c r="AK948" s="20"/>
    </row>
    <row r="949">
      <c r="AC949" s="20"/>
      <c r="AD949" s="20"/>
      <c r="AE949" s="20"/>
      <c r="AF949" s="20"/>
      <c r="AG949" s="24"/>
      <c r="AH949" s="20"/>
      <c r="AI949" s="20"/>
      <c r="AJ949" s="20"/>
      <c r="AK949" s="20"/>
    </row>
    <row r="950">
      <c r="AC950" s="20"/>
      <c r="AD950" s="20"/>
      <c r="AE950" s="20"/>
      <c r="AF950" s="20"/>
      <c r="AG950" s="24"/>
      <c r="AH950" s="20"/>
      <c r="AI950" s="20"/>
      <c r="AJ950" s="20"/>
      <c r="AK950" s="20"/>
    </row>
    <row r="951">
      <c r="AC951" s="20"/>
      <c r="AD951" s="20"/>
      <c r="AE951" s="20"/>
      <c r="AF951" s="20"/>
      <c r="AG951" s="24"/>
      <c r="AH951" s="20"/>
      <c r="AI951" s="20"/>
      <c r="AJ951" s="20"/>
      <c r="AK951" s="20"/>
    </row>
    <row r="952">
      <c r="AC952" s="20"/>
      <c r="AD952" s="20"/>
      <c r="AE952" s="20"/>
      <c r="AF952" s="20"/>
      <c r="AG952" s="24"/>
      <c r="AH952" s="20"/>
      <c r="AI952" s="20"/>
      <c r="AJ952" s="20"/>
      <c r="AK952" s="20"/>
    </row>
    <row r="953">
      <c r="AC953" s="20"/>
      <c r="AD953" s="20"/>
      <c r="AE953" s="20"/>
      <c r="AF953" s="20"/>
      <c r="AG953" s="24"/>
      <c r="AH953" s="20"/>
      <c r="AI953" s="20"/>
      <c r="AJ953" s="20"/>
      <c r="AK953" s="20"/>
    </row>
    <row r="954">
      <c r="AC954" s="20"/>
      <c r="AD954" s="20"/>
      <c r="AE954" s="20"/>
      <c r="AF954" s="20"/>
      <c r="AG954" s="24"/>
      <c r="AH954" s="20"/>
      <c r="AI954" s="20"/>
      <c r="AJ954" s="20"/>
      <c r="AK954" s="20"/>
    </row>
    <row r="955">
      <c r="AC955" s="20"/>
      <c r="AD955" s="20"/>
      <c r="AE955" s="20"/>
      <c r="AF955" s="20"/>
      <c r="AG955" s="24"/>
      <c r="AH955" s="20"/>
      <c r="AI955" s="20"/>
      <c r="AJ955" s="20"/>
      <c r="AK955" s="20"/>
    </row>
    <row r="956">
      <c r="AC956" s="20"/>
      <c r="AD956" s="20"/>
      <c r="AE956" s="20"/>
      <c r="AF956" s="20"/>
      <c r="AG956" s="24"/>
      <c r="AH956" s="20"/>
      <c r="AI956" s="20"/>
      <c r="AJ956" s="20"/>
      <c r="AK956" s="20"/>
    </row>
    <row r="957">
      <c r="AC957" s="20"/>
      <c r="AD957" s="20"/>
      <c r="AE957" s="20"/>
      <c r="AF957" s="20"/>
      <c r="AG957" s="24"/>
      <c r="AH957" s="20"/>
      <c r="AI957" s="20"/>
      <c r="AJ957" s="20"/>
      <c r="AK957" s="20"/>
    </row>
    <row r="958">
      <c r="AC958" s="20"/>
      <c r="AD958" s="20"/>
      <c r="AE958" s="20"/>
      <c r="AF958" s="20"/>
      <c r="AG958" s="24"/>
      <c r="AH958" s="20"/>
      <c r="AI958" s="20"/>
      <c r="AJ958" s="20"/>
      <c r="AK958" s="20"/>
    </row>
    <row r="959">
      <c r="AC959" s="20"/>
      <c r="AD959" s="20"/>
      <c r="AE959" s="20"/>
      <c r="AF959" s="20"/>
      <c r="AG959" s="24"/>
      <c r="AH959" s="20"/>
      <c r="AI959" s="20"/>
      <c r="AJ959" s="20"/>
      <c r="AK959" s="20"/>
    </row>
    <row r="960">
      <c r="AC960" s="20"/>
      <c r="AD960" s="20"/>
      <c r="AE960" s="20"/>
      <c r="AF960" s="20"/>
      <c r="AG960" s="24"/>
      <c r="AH960" s="20"/>
      <c r="AI960" s="20"/>
      <c r="AJ960" s="20"/>
      <c r="AK960" s="20"/>
    </row>
    <row r="961">
      <c r="AC961" s="20"/>
      <c r="AD961" s="20"/>
      <c r="AE961" s="20"/>
      <c r="AF961" s="20"/>
      <c r="AG961" s="24"/>
      <c r="AH961" s="20"/>
      <c r="AI961" s="20"/>
      <c r="AJ961" s="20"/>
      <c r="AK961" s="20"/>
    </row>
    <row r="962">
      <c r="AC962" s="20"/>
      <c r="AD962" s="20"/>
      <c r="AE962" s="20"/>
      <c r="AF962" s="20"/>
      <c r="AG962" s="24"/>
      <c r="AH962" s="20"/>
      <c r="AI962" s="20"/>
      <c r="AJ962" s="20"/>
      <c r="AK962" s="20"/>
    </row>
    <row r="963">
      <c r="AC963" s="20"/>
      <c r="AD963" s="20"/>
      <c r="AE963" s="20"/>
      <c r="AF963" s="20"/>
      <c r="AG963" s="24"/>
      <c r="AH963" s="20"/>
      <c r="AI963" s="20"/>
      <c r="AJ963" s="20"/>
      <c r="AK963" s="20"/>
    </row>
    <row r="964">
      <c r="AC964" s="20"/>
      <c r="AD964" s="20"/>
      <c r="AE964" s="20"/>
      <c r="AF964" s="20"/>
      <c r="AG964" s="24"/>
      <c r="AH964" s="20"/>
      <c r="AI964" s="20"/>
      <c r="AJ964" s="20"/>
      <c r="AK964" s="20"/>
    </row>
    <row r="965">
      <c r="AC965" s="20"/>
      <c r="AD965" s="20"/>
      <c r="AE965" s="20"/>
      <c r="AF965" s="20"/>
      <c r="AG965" s="24"/>
      <c r="AH965" s="20"/>
      <c r="AI965" s="20"/>
      <c r="AJ965" s="20"/>
      <c r="AK965" s="20"/>
    </row>
    <row r="966">
      <c r="AC966" s="20"/>
      <c r="AD966" s="20"/>
      <c r="AE966" s="20"/>
      <c r="AF966" s="20"/>
      <c r="AG966" s="24"/>
      <c r="AH966" s="20"/>
      <c r="AI966" s="20"/>
      <c r="AJ966" s="20"/>
      <c r="AK966" s="20"/>
    </row>
    <row r="967">
      <c r="AC967" s="20"/>
      <c r="AD967" s="20"/>
      <c r="AE967" s="20"/>
      <c r="AF967" s="20"/>
      <c r="AG967" s="24"/>
      <c r="AH967" s="20"/>
      <c r="AI967" s="20"/>
      <c r="AJ967" s="20"/>
      <c r="AK967" s="20"/>
    </row>
    <row r="968">
      <c r="AC968" s="20"/>
      <c r="AD968" s="20"/>
      <c r="AE968" s="20"/>
      <c r="AF968" s="20"/>
      <c r="AG968" s="24"/>
      <c r="AH968" s="20"/>
      <c r="AI968" s="20"/>
      <c r="AJ968" s="20"/>
      <c r="AK968" s="20"/>
    </row>
    <row r="969">
      <c r="AC969" s="20"/>
      <c r="AD969" s="20"/>
      <c r="AE969" s="20"/>
      <c r="AF969" s="20"/>
      <c r="AG969" s="24"/>
      <c r="AH969" s="20"/>
      <c r="AI969" s="20"/>
      <c r="AJ969" s="20"/>
      <c r="AK969" s="20"/>
    </row>
    <row r="970">
      <c r="AC970" s="20"/>
      <c r="AD970" s="20"/>
      <c r="AE970" s="20"/>
      <c r="AF970" s="20"/>
      <c r="AG970" s="24"/>
      <c r="AH970" s="20"/>
      <c r="AI970" s="20"/>
      <c r="AJ970" s="20"/>
      <c r="AK970" s="20"/>
    </row>
    <row r="971">
      <c r="AC971" s="20"/>
      <c r="AD971" s="20"/>
      <c r="AE971" s="20"/>
      <c r="AF971" s="20"/>
      <c r="AG971" s="24"/>
      <c r="AH971" s="20"/>
      <c r="AI971" s="20"/>
      <c r="AJ971" s="20"/>
      <c r="AK971" s="20"/>
    </row>
    <row r="972">
      <c r="AC972" s="20"/>
      <c r="AD972" s="20"/>
      <c r="AE972" s="20"/>
      <c r="AF972" s="20"/>
      <c r="AG972" s="24"/>
      <c r="AH972" s="20"/>
      <c r="AI972" s="20"/>
      <c r="AJ972" s="20"/>
      <c r="AK972" s="20"/>
    </row>
    <row r="973">
      <c r="AC973" s="20"/>
      <c r="AD973" s="20"/>
      <c r="AE973" s="20"/>
      <c r="AF973" s="20"/>
      <c r="AG973" s="24"/>
      <c r="AH973" s="20"/>
      <c r="AI973" s="20"/>
      <c r="AJ973" s="20"/>
      <c r="AK973" s="20"/>
    </row>
    <row r="974">
      <c r="AC974" s="20"/>
      <c r="AD974" s="20"/>
      <c r="AE974" s="20"/>
      <c r="AF974" s="20"/>
      <c r="AG974" s="24"/>
      <c r="AH974" s="20"/>
      <c r="AI974" s="20"/>
      <c r="AJ974" s="20"/>
      <c r="AK974" s="20"/>
    </row>
    <row r="975">
      <c r="AC975" s="20"/>
      <c r="AD975" s="20"/>
      <c r="AE975" s="20"/>
      <c r="AF975" s="20"/>
      <c r="AG975" s="24"/>
      <c r="AH975" s="20"/>
      <c r="AI975" s="20"/>
      <c r="AJ975" s="20"/>
      <c r="AK975" s="20"/>
    </row>
    <row r="976">
      <c r="AC976" s="20"/>
      <c r="AD976" s="20"/>
      <c r="AE976" s="20"/>
      <c r="AF976" s="20"/>
      <c r="AG976" s="24"/>
      <c r="AH976" s="20"/>
      <c r="AI976" s="20"/>
      <c r="AJ976" s="20"/>
      <c r="AK976" s="20"/>
    </row>
    <row r="977">
      <c r="AC977" s="20"/>
      <c r="AD977" s="20"/>
      <c r="AE977" s="20"/>
      <c r="AF977" s="20"/>
      <c r="AG977" s="24"/>
      <c r="AH977" s="20"/>
      <c r="AI977" s="20"/>
      <c r="AJ977" s="20"/>
      <c r="AK977" s="20"/>
    </row>
    <row r="978">
      <c r="AC978" s="20"/>
      <c r="AD978" s="20"/>
      <c r="AE978" s="20"/>
      <c r="AF978" s="20"/>
      <c r="AG978" s="24"/>
      <c r="AH978" s="20"/>
      <c r="AI978" s="20"/>
      <c r="AJ978" s="20"/>
      <c r="AK978" s="20"/>
    </row>
    <row r="979">
      <c r="AC979" s="20"/>
      <c r="AD979" s="20"/>
      <c r="AE979" s="20"/>
      <c r="AF979" s="20"/>
      <c r="AG979" s="24"/>
      <c r="AH979" s="20"/>
      <c r="AI979" s="20"/>
      <c r="AJ979" s="20"/>
      <c r="AK979" s="20"/>
    </row>
    <row r="980">
      <c r="AC980" s="20"/>
      <c r="AD980" s="20"/>
      <c r="AE980" s="20"/>
      <c r="AF980" s="20"/>
      <c r="AG980" s="24"/>
      <c r="AH980" s="20"/>
      <c r="AI980" s="20"/>
      <c r="AJ980" s="20"/>
      <c r="AK980" s="20"/>
    </row>
    <row r="981">
      <c r="AC981" s="20"/>
      <c r="AD981" s="20"/>
      <c r="AE981" s="20"/>
      <c r="AF981" s="20"/>
      <c r="AG981" s="24"/>
      <c r="AH981" s="20"/>
      <c r="AI981" s="20"/>
      <c r="AJ981" s="20"/>
      <c r="AK981" s="20"/>
    </row>
    <row r="982">
      <c r="AC982" s="20"/>
      <c r="AD982" s="20"/>
      <c r="AE982" s="20"/>
      <c r="AF982" s="20"/>
      <c r="AG982" s="24"/>
      <c r="AH982" s="20"/>
      <c r="AI982" s="20"/>
      <c r="AJ982" s="20"/>
      <c r="AK982" s="20"/>
    </row>
    <row r="983">
      <c r="AC983" s="20"/>
      <c r="AD983" s="20"/>
      <c r="AE983" s="20"/>
      <c r="AF983" s="20"/>
      <c r="AG983" s="24"/>
      <c r="AH983" s="20"/>
      <c r="AI983" s="20"/>
      <c r="AJ983" s="20"/>
      <c r="AK983" s="20"/>
    </row>
    <row r="984">
      <c r="AC984" s="20"/>
      <c r="AD984" s="20"/>
      <c r="AE984" s="20"/>
      <c r="AF984" s="20"/>
      <c r="AG984" s="24"/>
      <c r="AH984" s="20"/>
      <c r="AI984" s="20"/>
      <c r="AJ984" s="20"/>
      <c r="AK984" s="20"/>
    </row>
    <row r="985">
      <c r="AC985" s="20"/>
      <c r="AD985" s="20"/>
      <c r="AE985" s="20"/>
      <c r="AF985" s="20"/>
      <c r="AG985" s="24"/>
      <c r="AH985" s="20"/>
      <c r="AI985" s="20"/>
      <c r="AJ985" s="20"/>
      <c r="AK985" s="20"/>
    </row>
    <row r="986">
      <c r="AC986" s="20"/>
      <c r="AD986" s="20"/>
      <c r="AE986" s="20"/>
      <c r="AF986" s="20"/>
      <c r="AG986" s="24"/>
      <c r="AH986" s="20"/>
      <c r="AI986" s="20"/>
      <c r="AJ986" s="20"/>
      <c r="AK986" s="20"/>
    </row>
    <row r="987">
      <c r="AC987" s="20"/>
      <c r="AD987" s="20"/>
      <c r="AE987" s="20"/>
      <c r="AF987" s="20"/>
      <c r="AG987" s="24"/>
      <c r="AH987" s="20"/>
      <c r="AI987" s="20"/>
      <c r="AJ987" s="20"/>
      <c r="AK987" s="20"/>
    </row>
    <row r="988">
      <c r="AC988" s="20"/>
      <c r="AD988" s="20"/>
      <c r="AE988" s="20"/>
      <c r="AF988" s="20"/>
      <c r="AG988" s="24"/>
      <c r="AH988" s="20"/>
      <c r="AI988" s="20"/>
      <c r="AJ988" s="20"/>
      <c r="AK988" s="20"/>
    </row>
    <row r="989">
      <c r="AC989" s="20"/>
      <c r="AD989" s="20"/>
      <c r="AE989" s="20"/>
      <c r="AF989" s="20"/>
      <c r="AG989" s="24"/>
      <c r="AH989" s="20"/>
      <c r="AI989" s="20"/>
      <c r="AJ989" s="20"/>
      <c r="AK989" s="20"/>
    </row>
    <row r="990">
      <c r="AC990" s="20"/>
      <c r="AD990" s="20"/>
      <c r="AE990" s="20"/>
      <c r="AF990" s="20"/>
      <c r="AG990" s="24"/>
      <c r="AH990" s="20"/>
      <c r="AI990" s="20"/>
      <c r="AJ990" s="20"/>
      <c r="AK990" s="20"/>
    </row>
    <row r="991">
      <c r="AC991" s="20"/>
      <c r="AD991" s="20"/>
      <c r="AE991" s="20"/>
      <c r="AF991" s="20"/>
      <c r="AG991" s="24"/>
      <c r="AH991" s="20"/>
      <c r="AI991" s="20"/>
      <c r="AJ991" s="20"/>
      <c r="AK991" s="20"/>
    </row>
    <row r="992">
      <c r="AC992" s="20"/>
      <c r="AD992" s="20"/>
      <c r="AE992" s="20"/>
      <c r="AF992" s="20"/>
      <c r="AG992" s="24"/>
      <c r="AH992" s="20"/>
      <c r="AI992" s="20"/>
      <c r="AJ992" s="20"/>
      <c r="AK992" s="20"/>
    </row>
    <row r="993">
      <c r="AC993" s="20"/>
      <c r="AD993" s="20"/>
      <c r="AE993" s="20"/>
      <c r="AF993" s="20"/>
      <c r="AG993" s="24"/>
      <c r="AH993" s="20"/>
      <c r="AI993" s="20"/>
      <c r="AJ993" s="20"/>
      <c r="AK993" s="20"/>
    </row>
    <row r="994">
      <c r="AC994" s="20"/>
      <c r="AD994" s="20"/>
      <c r="AE994" s="20"/>
      <c r="AF994" s="20"/>
      <c r="AG994" s="24"/>
      <c r="AH994" s="20"/>
      <c r="AI994" s="20"/>
      <c r="AJ994" s="20"/>
      <c r="AK994" s="20"/>
    </row>
    <row r="995">
      <c r="AC995" s="20"/>
      <c r="AD995" s="20"/>
      <c r="AE995" s="20"/>
      <c r="AF995" s="20"/>
      <c r="AG995" s="24"/>
      <c r="AH995" s="20"/>
      <c r="AI995" s="20"/>
      <c r="AJ995" s="20"/>
      <c r="AK995" s="20"/>
    </row>
    <row r="996">
      <c r="AC996" s="20"/>
      <c r="AD996" s="20"/>
      <c r="AE996" s="20"/>
      <c r="AF996" s="20"/>
      <c r="AG996" s="24"/>
      <c r="AH996" s="20"/>
      <c r="AI996" s="20"/>
      <c r="AJ996" s="20"/>
      <c r="AK996" s="20"/>
    </row>
    <row r="997">
      <c r="AC997" s="20"/>
      <c r="AD997" s="20"/>
      <c r="AE997" s="20"/>
      <c r="AF997" s="20"/>
      <c r="AG997" s="24"/>
      <c r="AH997" s="20"/>
      <c r="AI997" s="20"/>
      <c r="AJ997" s="20"/>
      <c r="AK997" s="20"/>
    </row>
    <row r="998">
      <c r="AC998" s="20"/>
      <c r="AD998" s="20"/>
      <c r="AE998" s="20"/>
      <c r="AF998" s="20"/>
      <c r="AG998" s="24"/>
      <c r="AH998" s="20"/>
      <c r="AI998" s="20"/>
      <c r="AJ998" s="20"/>
      <c r="AK998" s="20"/>
    </row>
    <row r="999">
      <c r="AC999" s="20"/>
      <c r="AD999" s="20"/>
      <c r="AE999" s="20"/>
      <c r="AF999" s="20"/>
      <c r="AG999" s="24"/>
      <c r="AH999" s="20"/>
      <c r="AI999" s="20"/>
      <c r="AJ999" s="20"/>
      <c r="AK999" s="20"/>
    </row>
    <row r="1000">
      <c r="AC1000" s="20"/>
      <c r="AD1000" s="20"/>
      <c r="AE1000" s="20"/>
      <c r="AF1000" s="20"/>
      <c r="AG1000" s="24"/>
      <c r="AH1000" s="20"/>
      <c r="AI1000" s="20"/>
      <c r="AJ1000" s="20"/>
      <c r="AK1000" s="20"/>
    </row>
  </sheetData>
  <mergeCells count="5">
    <mergeCell ref="AG1:AK1"/>
    <mergeCell ref="AH2:AK2"/>
    <mergeCell ref="AH3:AK3"/>
    <mergeCell ref="AH5:AK5"/>
    <mergeCell ref="AG7:AI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0"/>
    <col customWidth="1" min="2" max="2" width="6.0"/>
    <col customWidth="1" min="3" max="3" width="5.57"/>
    <col customWidth="1" min="4" max="4" width="12.29"/>
  </cols>
  <sheetData>
    <row r="1">
      <c r="A1" s="27" t="s">
        <v>48</v>
      </c>
      <c r="B1" s="27" t="s">
        <v>49</v>
      </c>
      <c r="C1" s="27" t="s">
        <v>50</v>
      </c>
      <c r="D1" s="27" t="s">
        <v>51</v>
      </c>
      <c r="E1" s="27" t="s">
        <v>52</v>
      </c>
    </row>
    <row r="2">
      <c r="A2" s="28" t="str">
        <f>HYPERLINK("https://bitbusters.club/wiki/Floor","Empty Floor")</f>
        <v>Empty Floor</v>
      </c>
      <c r="B2" s="17">
        <v>0.0</v>
      </c>
      <c r="C2" s="12" t="str">
        <f>IMAGE("https://bitbusters.club/images/8/8f/Floor.png")</f>
        <v/>
      </c>
      <c r="D2" s="29">
        <v>1.0</v>
      </c>
      <c r="E2" s="29" t="b">
        <v>0</v>
      </c>
    </row>
    <row r="3">
      <c r="A3" s="28" t="str">
        <f>HYPERLINK("https://bitbusters.club/wiki/Wall","Wall")</f>
        <v>Wall</v>
      </c>
      <c r="B3" s="17">
        <v>1.0</v>
      </c>
      <c r="C3" s="12" t="str">
        <f>IMAGE("https://bitbusters.club/images/9/96/Wall.png")</f>
        <v/>
      </c>
      <c r="D3" s="29">
        <v>1.0</v>
      </c>
      <c r="E3" s="29" t="b">
        <v>0</v>
      </c>
    </row>
    <row r="4">
      <c r="A4" s="28" t="str">
        <f>HYPERLINK("https://bitbusters.club/wiki/Computer_chip","Computer Chip")</f>
        <v>Computer Chip</v>
      </c>
      <c r="B4" s="17">
        <v>2.0</v>
      </c>
      <c r="C4" s="12" t="str">
        <f>IMAGE("https://bitbusters.club/images/6/6f/Chip.png")</f>
        <v/>
      </c>
      <c r="D4" s="29">
        <v>1.0</v>
      </c>
      <c r="E4" s="29" t="b">
        <v>0</v>
      </c>
    </row>
    <row r="5">
      <c r="A5" s="28" t="str">
        <f>HYPERLINK("https://bitbusters.club/wiki/Water","Water")</f>
        <v>Water</v>
      </c>
      <c r="B5" s="17">
        <v>3.0</v>
      </c>
      <c r="C5" s="12" t="str">
        <f>IMAGE("https://bitbusters.club/images/9/9d/Water.png")</f>
        <v/>
      </c>
      <c r="D5" s="29">
        <v>1.0</v>
      </c>
      <c r="E5" s="29" t="b">
        <v>0</v>
      </c>
    </row>
    <row r="6">
      <c r="A6" s="28" t="str">
        <f>HYPERLINK("https://bitbusters.club/wiki/Fire","Fire")</f>
        <v>Fire</v>
      </c>
      <c r="B6" s="17">
        <v>4.0</v>
      </c>
      <c r="C6" s="12" t="str">
        <f>IMAGE("https://bitbusters.club/images/3/30/Fire.png")</f>
        <v/>
      </c>
      <c r="D6" s="29">
        <v>1.0</v>
      </c>
      <c r="E6" s="29" t="b">
        <v>0</v>
      </c>
    </row>
    <row r="7">
      <c r="A7" s="28" t="str">
        <f>HYPERLINK("https://bitbusters.club/wiki/Block","Moveable Dirt Block")</f>
        <v>Moveable Dirt Block</v>
      </c>
      <c r="B7" s="17">
        <v>10.0</v>
      </c>
      <c r="C7" s="12" t="str">
        <f>IMAGE("https://bitbusters.club/images/4/48/Block.png")</f>
        <v/>
      </c>
      <c r="D7" s="29">
        <v>1.0</v>
      </c>
      <c r="E7" s="29" t="b">
        <v>0</v>
      </c>
    </row>
    <row r="8">
      <c r="A8" s="28" t="str">
        <f>HYPERLINK("https://bitbusters.club/wiki/Dirt","Dirt")</f>
        <v>Dirt</v>
      </c>
      <c r="B8" s="17">
        <v>11.0</v>
      </c>
      <c r="C8" s="12" t="str">
        <f>IMAGE("https://bitbusters.club/images/2/2f/Dirt.png")</f>
        <v/>
      </c>
      <c r="D8" s="29">
        <v>1.0</v>
      </c>
      <c r="E8" s="29" t="b">
        <v>0</v>
      </c>
    </row>
    <row r="9">
      <c r="A9" s="28" t="str">
        <f>HYPERLINK("https://bitbusters.club/wiki/Ice","Ice")</f>
        <v>Ice</v>
      </c>
      <c r="B9" s="17">
        <v>12.0</v>
      </c>
      <c r="C9" s="12" t="str">
        <f>IMAGE("https://bitbusters.club/images/7/77/Ice.png")</f>
        <v/>
      </c>
      <c r="D9" s="29">
        <v>1.0</v>
      </c>
      <c r="E9" s="29" t="b">
        <v>0</v>
      </c>
    </row>
    <row r="10">
      <c r="A10" s="28" t="str">
        <f>HYPERLINK("https://bitbusters.club/wiki/Force_floor","Force Floor - South")</f>
        <v>Force Floor - South</v>
      </c>
      <c r="B10" s="17">
        <v>13.0</v>
      </c>
      <c r="C10" s="12" t="str">
        <f>IMAGE("https://bitbusters.club/images/d/da/Force_Floor_S.png")</f>
        <v/>
      </c>
      <c r="D10" s="29">
        <v>1.0</v>
      </c>
      <c r="E10" s="29" t="b">
        <v>0</v>
      </c>
    </row>
    <row r="11">
      <c r="A11" s="28" t="str">
        <f>HYPERLINK("https://bitbusters.club/wiki/Force_floor","Force Floor - North")</f>
        <v>Force Floor - North</v>
      </c>
      <c r="B11" s="17">
        <v>18.0</v>
      </c>
      <c r="C11" s="12" t="str">
        <f>IMAGE("https://bitbusters.club/images/8/87/Force_Floor_N.png")</f>
        <v/>
      </c>
      <c r="D11" s="29">
        <v>1.0</v>
      </c>
      <c r="E11" s="29" t="b">
        <v>0</v>
      </c>
    </row>
    <row r="12">
      <c r="A12" s="28" t="str">
        <f>HYPERLINK("https://bitbusters.club/wiki/Force_floor","Force Floor - East")</f>
        <v>Force Floor - East</v>
      </c>
      <c r="B12" s="17">
        <v>19.0</v>
      </c>
      <c r="C12" s="12" t="str">
        <f>IMAGE("https://bitbusters.club/images/d/d0/Force_Floor_E.png")</f>
        <v/>
      </c>
      <c r="D12" s="29">
        <v>1.0</v>
      </c>
      <c r="E12" s="29" t="b">
        <v>0</v>
      </c>
    </row>
    <row r="13">
      <c r="A13" s="28" t="str">
        <f>HYPERLINK("https://bitbusters.club/wiki/Force_floor","Force Floor - West")</f>
        <v>Force Floor - West</v>
      </c>
      <c r="B13" s="17">
        <v>20.0</v>
      </c>
      <c r="C13" s="12" t="str">
        <f>IMAGE("https://bitbusters.club/images/6/65/Force_Floor_W.png")</f>
        <v/>
      </c>
      <c r="D13" s="29">
        <v>1.0</v>
      </c>
      <c r="E13" s="29" t="b">
        <v>0</v>
      </c>
    </row>
    <row r="14">
      <c r="A14" s="28" t="str">
        <f>HYPERLINK("https://bitbusters.club/wiki/Exit","Exit")</f>
        <v>Exit</v>
      </c>
      <c r="B14" s="17">
        <v>21.0</v>
      </c>
      <c r="C14" s="12" t="str">
        <f>IMAGE("https://bitbusters.club/images/b/bc/Exit.png")</f>
        <v/>
      </c>
      <c r="D14" s="29">
        <v>1.0</v>
      </c>
      <c r="E14" s="29" t="b">
        <v>0</v>
      </c>
    </row>
    <row r="15">
      <c r="A15" s="28" t="str">
        <f>HYPERLINK("https://bitbusters.club/wiki/Blue_lock","Blue Door")</f>
        <v>Blue Door</v>
      </c>
      <c r="B15" s="17">
        <v>22.0</v>
      </c>
      <c r="C15" s="12" t="str">
        <f>IMAGE("https://bitbusters.club/images/b/b4/Blue_Lock.png")</f>
        <v/>
      </c>
      <c r="D15" s="29">
        <v>1.0</v>
      </c>
      <c r="E15" s="29" t="b">
        <v>0</v>
      </c>
    </row>
    <row r="16">
      <c r="A16" s="28" t="str">
        <f>HYPERLINK("https://bitbusters.club/wiki/Red_lock","Red Door")</f>
        <v>Red Door</v>
      </c>
      <c r="B16" s="17">
        <v>23.0</v>
      </c>
      <c r="C16" s="12" t="str">
        <f>IMAGE("https://bitbusters.club/images/5/5f/Red_Lock.png")</f>
        <v/>
      </c>
      <c r="D16" s="29">
        <v>1.0</v>
      </c>
      <c r="E16" s="29" t="b">
        <v>0</v>
      </c>
    </row>
    <row r="17">
      <c r="A17" s="28" t="str">
        <f>HYPERLINK("https://bitbusters.club/wiki/Green_lock","Green Door")</f>
        <v>Green Door</v>
      </c>
      <c r="B17" s="17">
        <v>24.0</v>
      </c>
      <c r="C17" s="12" t="str">
        <f>IMAGE("https://bitbusters.club/images/a/ab/Green_Lock.png")</f>
        <v/>
      </c>
      <c r="D17" s="29">
        <v>1.0</v>
      </c>
      <c r="E17" s="29" t="b">
        <v>0</v>
      </c>
    </row>
    <row r="18">
      <c r="A18" s="28" t="str">
        <f>HYPERLINK("https://bitbusters.club/wiki/Yellow_lock","Yellow Door")</f>
        <v>Yellow Door</v>
      </c>
      <c r="B18" s="17">
        <v>25.0</v>
      </c>
      <c r="C18" s="12" t="str">
        <f>IMAGE("https://bitbusters.club/images/1/1b/Yellow_Lock.png")</f>
        <v/>
      </c>
      <c r="D18" s="29">
        <v>1.0</v>
      </c>
      <c r="E18" s="29" t="b">
        <v>0</v>
      </c>
    </row>
    <row r="19">
      <c r="A19" s="28" t="str">
        <f>HYPERLINK("https://bitbusters.club/wiki/Ice","Ice Turn - Northwest")</f>
        <v>Ice Turn - Northwest</v>
      </c>
      <c r="B19" s="17">
        <v>26.0</v>
      </c>
      <c r="C19" s="12" t="str">
        <f>IMAGE("https://bitbusters.club/images/3/32/Ice_NW.png")</f>
        <v/>
      </c>
      <c r="D19" s="29">
        <v>1.0</v>
      </c>
      <c r="E19" s="29" t="b">
        <v>0</v>
      </c>
    </row>
    <row r="20">
      <c r="A20" s="28" t="str">
        <f>HYPERLINK("https://bitbusters.club/wiki/Ice","Ice Turn - South/West")</f>
        <v>Ice Turn - South/West</v>
      </c>
      <c r="B20" s="17">
        <v>27.0</v>
      </c>
      <c r="C20" s="12" t="str">
        <f>IMAGE("https://bitbusters.club/images/a/a0/Ice_NE.png")</f>
        <v/>
      </c>
      <c r="D20" s="29">
        <v>1.0</v>
      </c>
      <c r="E20" s="29" t="b">
        <v>0</v>
      </c>
    </row>
    <row r="21">
      <c r="A21" s="28" t="str">
        <f>HYPERLINK("https://bitbusters.club/wiki/Ice","Ice Turn - North/West")</f>
        <v>Ice Turn - North/West</v>
      </c>
      <c r="B21" s="17">
        <v>28.0</v>
      </c>
      <c r="C21" s="12" t="str">
        <f>IMAGE("https://bitbusters.club/images/f/fc/Ice_SE.png")</f>
        <v/>
      </c>
      <c r="D21" s="29">
        <v>1.0</v>
      </c>
      <c r="E21" s="29" t="b">
        <v>0</v>
      </c>
    </row>
    <row r="22">
      <c r="A22" s="28" t="str">
        <f>HYPERLINK("https://bitbusters.club/wiki/Ice","Ice Turn - North/East")</f>
        <v>Ice Turn - North/East</v>
      </c>
      <c r="B22" s="17">
        <v>29.0</v>
      </c>
      <c r="C22" s="12" t="str">
        <f>IMAGE("https://bitbusters.club/images/1/1d/Ice_SW.png")</f>
        <v/>
      </c>
      <c r="D22" s="29">
        <v>1.0</v>
      </c>
      <c r="E22" s="29" t="b">
        <v>0</v>
      </c>
    </row>
    <row r="23">
      <c r="A23" s="28" t="str">
        <f>HYPERLINK("https://bitbusters.club/wiki/Socket","Socket")</f>
        <v>Socket</v>
      </c>
      <c r="B23" s="17">
        <v>34.0</v>
      </c>
      <c r="C23" s="12" t="str">
        <f>IMAGE("https://bitbusters.club/images/b/b0/Socket.png")</f>
        <v/>
      </c>
      <c r="D23" s="29">
        <v>1.0</v>
      </c>
      <c r="E23" s="29" t="b">
        <v>0</v>
      </c>
    </row>
    <row r="24">
      <c r="A24" s="28" t="str">
        <f>HYPERLINK("https://bitbusters.club/wiki/Hint","Hint")</f>
        <v>Hint</v>
      </c>
      <c r="B24" s="17">
        <v>47.0</v>
      </c>
      <c r="C24" s="12" t="str">
        <f>IMAGE("https://bitbusters.club/images/0/0f/Hint.png")</f>
        <v/>
      </c>
      <c r="D24" s="29">
        <v>1.0</v>
      </c>
      <c r="E24" s="29" t="b">
        <v>0</v>
      </c>
    </row>
    <row r="25">
      <c r="A25" s="28" t="str">
        <f>HYPERLINK("https://bitbusters.club/wiki/Bug","Beetle - North")</f>
        <v>Beetle - North</v>
      </c>
      <c r="B25" s="17">
        <v>64.0</v>
      </c>
      <c r="C25" s="12" t="str">
        <f>IMAGE("https://bitbusters.club/images/f/fe/Bug_N.png")</f>
        <v/>
      </c>
      <c r="D25" s="29">
        <v>1.0</v>
      </c>
      <c r="E25" s="29" t="b">
        <v>1</v>
      </c>
    </row>
    <row r="26">
      <c r="A26" s="28" t="str">
        <f>HYPERLINK("https://bitbusters.club/wiki/Bug","Beetle - West")</f>
        <v>Beetle - West</v>
      </c>
      <c r="B26" s="17">
        <v>65.0</v>
      </c>
      <c r="C26" s="12" t="str">
        <f>IMAGE("https://bitbusters.club/images/0/0f/Bug_W.png")</f>
        <v/>
      </c>
      <c r="D26" s="29">
        <v>1.0</v>
      </c>
      <c r="E26" s="29" t="b">
        <v>1</v>
      </c>
    </row>
    <row r="27">
      <c r="A27" s="28" t="str">
        <f>HYPERLINK("https://bitbusters.club/wiki/Bug","Beetle - South")</f>
        <v>Beetle - South</v>
      </c>
      <c r="B27" s="17">
        <v>66.0</v>
      </c>
      <c r="C27" s="12" t="str">
        <f>IMAGE("https://bitbusters.club/images/2/2b/Bug_S.png")</f>
        <v/>
      </c>
      <c r="D27" s="29">
        <v>1.0</v>
      </c>
      <c r="E27" s="29" t="b">
        <v>1</v>
      </c>
    </row>
    <row r="28">
      <c r="A28" s="28" t="str">
        <f>HYPERLINK("https://bitbusters.club/wiki/Bug","Beetle - East")</f>
        <v>Beetle - East</v>
      </c>
      <c r="B28" s="17">
        <v>67.0</v>
      </c>
      <c r="C28" s="12" t="str">
        <f>IMAGE("https://bitbusters.club/images/6/68/Bug_E.png")</f>
        <v/>
      </c>
      <c r="D28" s="29">
        <v>1.0</v>
      </c>
      <c r="E28" s="29" t="b">
        <v>1</v>
      </c>
    </row>
    <row r="29">
      <c r="A29" s="28" t="str">
        <f>HYPERLINK("https://bitbusters.club/wiki/Blue_key","Blue Key")</f>
        <v>Blue Key</v>
      </c>
      <c r="B29" s="17">
        <v>100.0</v>
      </c>
      <c r="C29" s="12" t="str">
        <f>IMAGE("https://bitbusters.club/images/2/2e/Blue_Key.png")</f>
        <v/>
      </c>
      <c r="D29" s="29">
        <v>1.0</v>
      </c>
      <c r="E29" s="29" t="b">
        <v>0</v>
      </c>
    </row>
    <row r="30">
      <c r="A30" s="28" t="str">
        <f>HYPERLINK("https://bitbusters.club/wiki/Red_key","Red Key")</f>
        <v>Red Key</v>
      </c>
      <c r="B30" s="17">
        <v>101.0</v>
      </c>
      <c r="C30" s="12" t="str">
        <f>IMAGE("https://bitbusters.club/images/d/d4/Red_Key.png")</f>
        <v/>
      </c>
      <c r="D30" s="29">
        <v>1.0</v>
      </c>
      <c r="E30" s="29" t="b">
        <v>0</v>
      </c>
    </row>
    <row r="31">
      <c r="A31" s="28" t="str">
        <f>HYPERLINK("https://bitbusters.club/wiki/Green_key","Green Key")</f>
        <v>Green Key</v>
      </c>
      <c r="B31" s="17">
        <v>102.0</v>
      </c>
      <c r="C31" s="12" t="str">
        <f>IMAGE("https://bitbusters.club/images/9/9e/Green_Key.png")</f>
        <v/>
      </c>
      <c r="D31" s="29">
        <v>1.0</v>
      </c>
      <c r="E31" s="29" t="b">
        <v>0</v>
      </c>
    </row>
    <row r="32">
      <c r="A32" s="28" t="str">
        <f>HYPERLINK("https://bitbusters.club/wiki/Yellow_key","Yellow Key")</f>
        <v>Yellow Key</v>
      </c>
      <c r="B32" s="17">
        <v>103.0</v>
      </c>
      <c r="C32" s="12" t="str">
        <f>IMAGE("https://bitbusters.club/images/5/58/Yellow_Key.png")</f>
        <v/>
      </c>
      <c r="D32" s="29">
        <v>1.0</v>
      </c>
      <c r="E32" s="29" t="b">
        <v>0</v>
      </c>
    </row>
    <row r="33">
      <c r="A33" s="28" t="str">
        <f>HYPERLINK("https://bitbusters.club/wiki/Flippers","Flippers")</f>
        <v>Flippers</v>
      </c>
      <c r="B33" s="17">
        <v>104.0</v>
      </c>
      <c r="C33" s="12" t="str">
        <f>IMAGE("https://bitbusters.club/images/1/14/Flippers.png")</f>
        <v/>
      </c>
      <c r="D33" s="29">
        <v>1.0</v>
      </c>
      <c r="E33" s="29" t="b">
        <v>0</v>
      </c>
    </row>
    <row r="34">
      <c r="A34" s="28" t="str">
        <f>HYPERLINK("https://bitbusters.club/wiki/Fire_boots","Fire Boots")</f>
        <v>Fire Boots</v>
      </c>
      <c r="B34" s="17">
        <v>105.0</v>
      </c>
      <c r="C34" s="12" t="str">
        <f>IMAGE("https://bitbusters.club/images/7/73/Fire_Boots.png")</f>
        <v/>
      </c>
      <c r="D34" s="29">
        <v>1.0</v>
      </c>
      <c r="E34" s="29" t="b">
        <v>0</v>
      </c>
    </row>
    <row r="35">
      <c r="A35" s="28" t="str">
        <f>HYPERLINK("https://bitbusters.club/wiki/Ice_skates","Ice Skates")</f>
        <v>Ice Skates</v>
      </c>
      <c r="B35" s="17">
        <v>106.0</v>
      </c>
      <c r="C35" s="12" t="str">
        <f>IMAGE("https://bitbusters.club/images/0/0a/Ice_Skates.png")</f>
        <v/>
      </c>
      <c r="D35" s="29">
        <v>1.0</v>
      </c>
      <c r="E35" s="29" t="b">
        <v>0</v>
      </c>
    </row>
    <row r="36">
      <c r="A36" s="28" t="str">
        <f>HYPERLINK("http://bitbusters.club/wiki/Suction_boots","Force Suction Boots")</f>
        <v>Force Suction Boots</v>
      </c>
      <c r="B36" s="17">
        <v>107.0</v>
      </c>
      <c r="C36" s="12" t="str">
        <f>IMAGE("https://bitbusters.club/images/d/d0/Suction_Boots.png")</f>
        <v/>
      </c>
      <c r="D36" s="29">
        <v>1.0</v>
      </c>
      <c r="E36" s="29" t="b">
        <v>0</v>
      </c>
    </row>
    <row r="37">
      <c r="A37" s="28" t="str">
        <f>HYPERLINK("http://bitbusters.club/wiki/Chip","Player - South")</f>
        <v>Player - South</v>
      </c>
      <c r="B37" s="17">
        <v>110.0</v>
      </c>
      <c r="C37" s="12" t="str">
        <f>IMAGE("https://bitbusters.club/images/a/a7/Chip_S.png")</f>
        <v/>
      </c>
      <c r="D37" s="29">
        <v>1.0</v>
      </c>
      <c r="E37" s="29" t="b">
        <v>0</v>
      </c>
    </row>
    <row r="38">
      <c r="A38" s="28" t="str">
        <f>HYPERLINK("http://bitbusters.club/wiki/Green_button","Toggle Door Button")</f>
        <v>Toggle Door Button</v>
      </c>
      <c r="B38" s="17">
        <v>35.0</v>
      </c>
      <c r="C38" s="12" t="str">
        <f>IMAGE("https://bitbusters.club/images/5/5d/Green_Button.png")</f>
        <v/>
      </c>
      <c r="D38" s="29">
        <v>2.0</v>
      </c>
      <c r="E38" s="29" t="b">
        <v>0</v>
      </c>
    </row>
    <row r="39">
      <c r="A39" s="28" t="str">
        <f>HYPERLINK("http://bitbusters.club/wiki/Red_button","Clone Button")</f>
        <v>Clone Button</v>
      </c>
      <c r="B39" s="17">
        <v>36.0</v>
      </c>
      <c r="C39" s="12" t="str">
        <f>IMAGE("https://bitbusters.club/images/d/d9/Red_Button.png")</f>
        <v/>
      </c>
      <c r="D39" s="29">
        <v>2.0</v>
      </c>
      <c r="E39" s="29" t="b">
        <v>0</v>
      </c>
    </row>
    <row r="40">
      <c r="A40" s="28" t="str">
        <f>HYPERLINK("http://bitbusters.club/wiki/Toggle_wall","Toggle Door - Closed")</f>
        <v>Toggle Door - Closed</v>
      </c>
      <c r="B40" s="17">
        <v>37.0</v>
      </c>
      <c r="C40" s="12" t="str">
        <f>IMAGE("https://bitbusters.club/images/1/11/Toggle_Door_Closed.png")</f>
        <v/>
      </c>
      <c r="D40" s="29">
        <v>2.0</v>
      </c>
      <c r="E40" s="29" t="b">
        <v>0</v>
      </c>
    </row>
    <row r="41">
      <c r="A41" s="28" t="str">
        <f>HYPERLINK("http://bitbusters.club/wiki/Toggle_wall","Toggle Door - Open")</f>
        <v>Toggle Door - Open</v>
      </c>
      <c r="B41" s="17">
        <v>38.0</v>
      </c>
      <c r="C41" s="12" t="str">
        <f>IMAGE("https://bitbusters.club/images/f/fe/Toggle_Door_Open.png")</f>
        <v/>
      </c>
      <c r="D41" s="29">
        <v>2.0</v>
      </c>
      <c r="E41" s="29" t="b">
        <v>0</v>
      </c>
    </row>
    <row r="42">
      <c r="A42" s="28" t="str">
        <f>HYPERLINK("http://bitbusters.club/wiki/Brown_button","Trap Release Button")</f>
        <v>Trap Release Button</v>
      </c>
      <c r="B42" s="17">
        <v>39.0</v>
      </c>
      <c r="C42" s="12" t="str">
        <f>IMAGE("https://bitbusters.club/images/8/85/Brown_Button.png")</f>
        <v/>
      </c>
      <c r="D42" s="29">
        <v>2.0</v>
      </c>
      <c r="E42" s="29" t="b">
        <v>0</v>
      </c>
    </row>
    <row r="43">
      <c r="A43" s="28" t="str">
        <f>HYPERLINK("http://bitbusters.club/wiki/Blue_button","Tank Button")</f>
        <v>Tank Button</v>
      </c>
      <c r="B43" s="17">
        <v>40.0</v>
      </c>
      <c r="C43" s="12" t="str">
        <f>IMAGE("https://bitbusters.club/images/9/90/Blue_Button.png")</f>
        <v/>
      </c>
      <c r="D43" s="29">
        <v>2.0</v>
      </c>
      <c r="E43" s="29" t="b">
        <v>0</v>
      </c>
    </row>
    <row r="44">
      <c r="A44" s="28" t="str">
        <f>HYPERLINK("http://bitbusters.club/wiki/Bomb","Bomb")</f>
        <v>Bomb</v>
      </c>
      <c r="B44" s="17">
        <v>42.0</v>
      </c>
      <c r="C44" s="12" t="str">
        <f>IMAGE("https://bitbusters.club/images/3/3b/Bomb.png")</f>
        <v/>
      </c>
      <c r="D44" s="29">
        <v>2.0</v>
      </c>
      <c r="E44" s="29" t="b">
        <v>0</v>
      </c>
    </row>
    <row r="45">
      <c r="A45" s="28" t="str">
        <f>HYPERLINK("http://bitbusters.club/wiki/Trap","Trap")</f>
        <v>Trap</v>
      </c>
      <c r="B45" s="17">
        <v>43.0</v>
      </c>
      <c r="C45" s="12" t="str">
        <f>IMAGE("https://bitbusters.club/images/a/a5/TrapOpenCC2.png")</f>
        <v/>
      </c>
      <c r="D45" s="29">
        <v>2.0</v>
      </c>
      <c r="E45" s="29" t="b">
        <v>0</v>
      </c>
    </row>
    <row r="46">
      <c r="A46" s="28" t="str">
        <f>HYPERLINK("http://bitbusters.club/wiki/Gravel","Gravel")</f>
        <v>Gravel</v>
      </c>
      <c r="B46" s="17">
        <v>45.0</v>
      </c>
      <c r="C46" s="12" t="str">
        <f>IMAGE("https://bitbusters.club/images/9/9a/Gravel.png")</f>
        <v/>
      </c>
      <c r="D46" s="29">
        <v>2.0</v>
      </c>
      <c r="E46" s="29" t="b">
        <v>0</v>
      </c>
    </row>
    <row r="47">
      <c r="A47" s="28" t="str">
        <f>HYPERLINK("http://bitbusters.club/wiki/Clone_machine","Cloning Machine")</f>
        <v>Cloning Machine</v>
      </c>
      <c r="B47" s="17">
        <v>49.0</v>
      </c>
      <c r="C47" s="12" t="str">
        <f>IMAGE("https://bitbusters.club/images/f/f1/Clone_Machine.png")</f>
        <v/>
      </c>
      <c r="D47" s="29">
        <v>2.0</v>
      </c>
      <c r="E47" s="29" t="b">
        <v>0</v>
      </c>
    </row>
    <row r="48">
      <c r="A48" s="28" t="str">
        <f>HYPERLINK("http://bitbusters.club/wiki/Force_floor","Force Floor - Random")</f>
        <v>Force Floor - Random</v>
      </c>
      <c r="B48" s="17">
        <v>50.0</v>
      </c>
      <c r="C48" s="12" t="str">
        <f>IMAGE("https://bitbusters.club/images/5/5c/Force_Floor_Random.png")</f>
        <v/>
      </c>
      <c r="D48" s="29">
        <v>2.0</v>
      </c>
      <c r="E48" s="29" t="b">
        <v>0</v>
      </c>
    </row>
    <row r="49">
      <c r="A49" s="28" t="str">
        <f>HYPERLINK("http://bitbusters.club/wiki/Fireball","Fireball - North")</f>
        <v>Fireball - North</v>
      </c>
      <c r="B49" s="17">
        <v>68.0</v>
      </c>
      <c r="C49" s="12" t="str">
        <f t="shared" ref="C49:C52" si="1">IMAGE("https://bitbusters.club/images/a/ae/Fireball.png")</f>
        <v/>
      </c>
      <c r="D49" s="29">
        <v>2.0</v>
      </c>
      <c r="E49" s="29" t="b">
        <v>1</v>
      </c>
    </row>
    <row r="50">
      <c r="A50" s="28" t="str">
        <f>HYPERLINK("http://bitbusters.club/wiki/Fireball","Fireball - West")</f>
        <v>Fireball - West</v>
      </c>
      <c r="B50" s="17">
        <v>69.0</v>
      </c>
      <c r="C50" s="12" t="str">
        <f t="shared" si="1"/>
        <v/>
      </c>
      <c r="D50" s="29">
        <v>2.0</v>
      </c>
      <c r="E50" s="29" t="b">
        <v>1</v>
      </c>
    </row>
    <row r="51">
      <c r="A51" s="28" t="str">
        <f>HYPERLINK("http://bitbusters.club/wiki/Fireball","Fireball - South")</f>
        <v>Fireball - South</v>
      </c>
      <c r="B51" s="17">
        <v>70.0</v>
      </c>
      <c r="C51" s="12" t="str">
        <f t="shared" si="1"/>
        <v/>
      </c>
      <c r="D51" s="29">
        <v>2.0</v>
      </c>
      <c r="E51" s="29" t="b">
        <v>1</v>
      </c>
    </row>
    <row r="52">
      <c r="A52" s="28" t="str">
        <f>HYPERLINK("http://bitbusters.club/wiki/Fireball","Fireball - East")</f>
        <v>Fireball - East</v>
      </c>
      <c r="B52" s="17">
        <v>71.0</v>
      </c>
      <c r="C52" s="12" t="str">
        <f t="shared" si="1"/>
        <v/>
      </c>
      <c r="D52" s="29">
        <v>2.0</v>
      </c>
      <c r="E52" s="29" t="b">
        <v>1</v>
      </c>
    </row>
    <row r="53">
      <c r="A53" s="28" t="str">
        <f>HYPERLINK("http://bitbusters.club/wiki/Pink_ball","Bouncy Ball - North")</f>
        <v>Bouncy Ball - North</v>
      </c>
      <c r="B53" s="17">
        <v>72.0</v>
      </c>
      <c r="C53" s="12" t="str">
        <f t="shared" ref="C53:C56" si="2">IMAGE("https://bitbusters.club/images/d/de/Pink_Ball.png")</f>
        <v/>
      </c>
      <c r="D53" s="29">
        <v>2.0</v>
      </c>
      <c r="E53" s="29" t="b">
        <v>1</v>
      </c>
    </row>
    <row r="54">
      <c r="A54" s="28" t="str">
        <f>HYPERLINK("http://bitbusters.club/wiki/Pink_ball","Bouncy Ball - West")</f>
        <v>Bouncy Ball - West</v>
      </c>
      <c r="B54" s="17">
        <v>73.0</v>
      </c>
      <c r="C54" s="12" t="str">
        <f t="shared" si="2"/>
        <v/>
      </c>
      <c r="D54" s="29">
        <v>2.0</v>
      </c>
      <c r="E54" s="29" t="b">
        <v>1</v>
      </c>
    </row>
    <row r="55">
      <c r="A55" s="28" t="str">
        <f>HYPERLINK("http://bitbusters.club/wiki/Pink_ball","Bouncy Ball - South")</f>
        <v>Bouncy Ball - South</v>
      </c>
      <c r="B55" s="17">
        <v>74.0</v>
      </c>
      <c r="C55" s="12" t="str">
        <f t="shared" si="2"/>
        <v/>
      </c>
      <c r="D55" s="29">
        <v>2.0</v>
      </c>
      <c r="E55" s="29" t="b">
        <v>1</v>
      </c>
    </row>
    <row r="56">
      <c r="A56" s="28" t="str">
        <f>HYPERLINK("http://bitbusters.club/wiki/Pink_ball","Bouncy Ball - East")</f>
        <v>Bouncy Ball - East</v>
      </c>
      <c r="B56" s="17">
        <v>75.0</v>
      </c>
      <c r="C56" s="12" t="str">
        <f t="shared" si="2"/>
        <v/>
      </c>
      <c r="D56" s="29">
        <v>2.0</v>
      </c>
      <c r="E56" s="29" t="b">
        <v>1</v>
      </c>
    </row>
    <row r="57">
      <c r="A57" s="28" t="str">
        <f>HYPERLINK("http://bitbusters.club/wiki/Tank","Tank - North")</f>
        <v>Tank - North</v>
      </c>
      <c r="B57" s="17">
        <v>76.0</v>
      </c>
      <c r="C57" s="12" t="str">
        <f>IMAGE("https://bitbusters.club/images/e/eb/Tank_N.png")</f>
        <v/>
      </c>
      <c r="D57" s="29">
        <v>2.0</v>
      </c>
      <c r="E57" s="29" t="b">
        <v>1</v>
      </c>
    </row>
    <row r="58">
      <c r="A58" s="28" t="str">
        <f>HYPERLINK("http://bitbusters.club/wiki/Tank","Tank - East")</f>
        <v>Tank - East</v>
      </c>
      <c r="B58" s="17">
        <v>77.0</v>
      </c>
      <c r="C58" s="12" t="str">
        <f>IMAGE("https://bitbusters.club/images/b/bc/Tank_E.png")</f>
        <v/>
      </c>
      <c r="D58" s="29">
        <v>2.0</v>
      </c>
      <c r="E58" s="29" t="b">
        <v>1</v>
      </c>
    </row>
    <row r="59">
      <c r="A59" s="28" t="str">
        <f>HYPERLINK("http://bitbusters.club/wiki/Tank","Tank - South")</f>
        <v>Tank - South</v>
      </c>
      <c r="B59" s="17">
        <v>78.0</v>
      </c>
      <c r="C59" s="12" t="str">
        <f>IMAGE("https://bitbusters.club/images/7/7d/Tank_S.png")</f>
        <v/>
      </c>
      <c r="D59" s="29">
        <v>2.0</v>
      </c>
      <c r="E59" s="29" t="b">
        <v>1</v>
      </c>
    </row>
    <row r="60">
      <c r="A60" s="28" t="str">
        <f>HYPERLINK("http://bitbusters.club/wiki/Tank","Tank - East")</f>
        <v>Tank - East</v>
      </c>
      <c r="B60" s="17">
        <v>79.0</v>
      </c>
      <c r="C60" s="12" t="str">
        <f>IMAGE("https://bitbusters.club/images/8/81/Tank_W.png")</f>
        <v/>
      </c>
      <c r="D60" s="29">
        <v>2.0</v>
      </c>
      <c r="E60" s="29" t="b">
        <v>1</v>
      </c>
    </row>
    <row r="61">
      <c r="A61" s="28" t="str">
        <f>HYPERLINK("http://bitbusters.club/wiki/Glider","Glider - North")</f>
        <v>Glider - North</v>
      </c>
      <c r="B61" s="17">
        <v>80.0</v>
      </c>
      <c r="C61" s="12" t="str">
        <f>IMAGE("https://bitbusters.club/images/9/9f/Glider_N.png")</f>
        <v/>
      </c>
      <c r="D61" s="29">
        <v>2.0</v>
      </c>
      <c r="E61" s="29" t="b">
        <v>1</v>
      </c>
    </row>
    <row r="62">
      <c r="A62" s="28" t="str">
        <f>HYPERLINK("http://bitbusters.club/wiki/Glider","Glider - West")</f>
        <v>Glider - West</v>
      </c>
      <c r="B62" s="17">
        <v>81.0</v>
      </c>
      <c r="C62" s="12" t="str">
        <f>IMAGE("https://bitbusters.club/images/7/7d/Glider_W.png")</f>
        <v/>
      </c>
      <c r="D62" s="29">
        <v>2.0</v>
      </c>
      <c r="E62" s="29" t="b">
        <v>1</v>
      </c>
    </row>
    <row r="63">
      <c r="A63" s="28" t="str">
        <f>HYPERLINK("http://bitbusters.club/wiki/Glider","Glider - South")</f>
        <v>Glider - South</v>
      </c>
      <c r="B63" s="17">
        <v>82.0</v>
      </c>
      <c r="C63" s="12" t="str">
        <f>IMAGE("https://bitbusters.club/images/4/42/Glider_S.png")</f>
        <v/>
      </c>
      <c r="D63" s="29">
        <v>2.0</v>
      </c>
      <c r="E63" s="29" t="b">
        <v>1</v>
      </c>
    </row>
    <row r="64">
      <c r="A64" s="28" t="str">
        <f>HYPERLINK("http://bitbusters.club/wiki/Glider","Glider - East")</f>
        <v>Glider - East</v>
      </c>
      <c r="B64" s="17">
        <v>83.0</v>
      </c>
      <c r="C64" s="12" t="str">
        <f>IMAGE("https://bitbusters.club/images/f/fb/Glider_E.png")</f>
        <v/>
      </c>
      <c r="D64" s="29">
        <v>2.0</v>
      </c>
      <c r="E64" s="29" t="b">
        <v>1</v>
      </c>
    </row>
    <row r="65">
      <c r="A65" s="28" t="str">
        <f>HYPERLINK("http://bitbusters.club/wiki/Teeth","Teeth - North")</f>
        <v>Teeth - North</v>
      </c>
      <c r="B65" s="17">
        <v>84.0</v>
      </c>
      <c r="C65" s="12" t="str">
        <f>IMAGE("https://bitbusters.club/images/8/8e/Teeth_N.png")</f>
        <v/>
      </c>
      <c r="D65" s="29">
        <v>2.0</v>
      </c>
      <c r="E65" s="29" t="b">
        <v>1</v>
      </c>
    </row>
    <row r="66">
      <c r="A66" s="28" t="str">
        <f>HYPERLINK("http://bitbusters.club/wiki/Teeth","Teeth - West")</f>
        <v>Teeth - West</v>
      </c>
      <c r="B66" s="17">
        <v>85.0</v>
      </c>
      <c r="C66" s="12" t="str">
        <f>IMAGE("https://bitbusters.club/images/a/ab/Teeth_W.png")</f>
        <v/>
      </c>
      <c r="D66" s="29">
        <v>2.0</v>
      </c>
      <c r="E66" s="29" t="b">
        <v>1</v>
      </c>
    </row>
    <row r="67">
      <c r="A67" s="28" t="str">
        <f>HYPERLINK("http://bitbusters.club/wiki/Teeth","Teeth - South")</f>
        <v>Teeth - South</v>
      </c>
      <c r="B67" s="17">
        <v>86.0</v>
      </c>
      <c r="C67" s="12" t="str">
        <f>IMAGE("https://bitbusters.club/images/2/25/Teeth_S.png")</f>
        <v/>
      </c>
      <c r="D67" s="29">
        <v>2.0</v>
      </c>
      <c r="E67" s="29" t="b">
        <v>1</v>
      </c>
    </row>
    <row r="68">
      <c r="A68" s="28" t="str">
        <f>HYPERLINK("http://bitbusters.club/wiki/Teeth","Teeth - East")</f>
        <v>Teeth - East</v>
      </c>
      <c r="B68" s="17">
        <v>87.0</v>
      </c>
      <c r="C68" s="12" t="str">
        <f>IMAGE("https://bitbusters.club/images/c/c1/Teeth_E.png")</f>
        <v/>
      </c>
      <c r="D68" s="29">
        <v>2.0</v>
      </c>
      <c r="E68" s="29" t="b">
        <v>1</v>
      </c>
    </row>
    <row r="69">
      <c r="A69" s="28" t="str">
        <f>HYPERLINK("http://bitbusters.club/wiki/Walker","Walker - North")</f>
        <v>Walker - North</v>
      </c>
      <c r="B69" s="17">
        <v>88.0</v>
      </c>
      <c r="C69" s="12" t="str">
        <f t="shared" ref="C69:C72" si="3">IMAGE("https://bitbusters.club/images/f/f8/Walker_NS.png")</f>
        <v/>
      </c>
      <c r="D69" s="29">
        <v>2.0</v>
      </c>
      <c r="E69" s="29" t="b">
        <v>1</v>
      </c>
    </row>
    <row r="70">
      <c r="A70" s="28" t="str">
        <f>HYPERLINK("http://bitbusters.club/wiki/Walker","Walker - West")</f>
        <v>Walker - West</v>
      </c>
      <c r="B70" s="17">
        <v>89.0</v>
      </c>
      <c r="C70" s="12" t="str">
        <f t="shared" si="3"/>
        <v/>
      </c>
      <c r="D70" s="29">
        <v>2.0</v>
      </c>
      <c r="E70" s="29" t="b">
        <v>1</v>
      </c>
    </row>
    <row r="71">
      <c r="A71" s="28" t="str">
        <f>HYPERLINK("http://bitbusters.club/wiki/Walker","Walker - South")</f>
        <v>Walker - South</v>
      </c>
      <c r="B71" s="17">
        <v>90.0</v>
      </c>
      <c r="C71" s="12" t="str">
        <f t="shared" si="3"/>
        <v/>
      </c>
      <c r="D71" s="29">
        <v>2.0</v>
      </c>
      <c r="E71" s="29" t="b">
        <v>1</v>
      </c>
    </row>
    <row r="72">
      <c r="A72" s="28" t="str">
        <f>HYPERLINK("http://bitbusters.club/wiki/Walker","Walker - East")</f>
        <v>Walker - East</v>
      </c>
      <c r="B72" s="17">
        <v>91.0</v>
      </c>
      <c r="C72" s="12" t="str">
        <f t="shared" si="3"/>
        <v/>
      </c>
      <c r="D72" s="29">
        <v>2.0</v>
      </c>
      <c r="E72" s="29" t="b">
        <v>1</v>
      </c>
    </row>
    <row r="73">
      <c r="A73" s="28" t="str">
        <f>HYPERLINK("http://bitbusters.club/wiki/Blob","Blob - North")</f>
        <v>Blob - North</v>
      </c>
      <c r="B73" s="17">
        <v>92.0</v>
      </c>
      <c r="C73" s="12" t="str">
        <f t="shared" ref="C73:C76" si="4">IMAGE("https://bitbusters.club/images/9/9d/Blob.png")</f>
        <v/>
      </c>
      <c r="D73" s="29">
        <v>2.0</v>
      </c>
      <c r="E73" s="29" t="b">
        <v>1</v>
      </c>
    </row>
    <row r="74">
      <c r="A74" s="28" t="str">
        <f>HYPERLINK("http://bitbusters.club/wiki/Blob","Blob - West")</f>
        <v>Blob - West</v>
      </c>
      <c r="B74" s="17">
        <v>93.0</v>
      </c>
      <c r="C74" s="12" t="str">
        <f t="shared" si="4"/>
        <v/>
      </c>
      <c r="D74" s="29">
        <v>2.0</v>
      </c>
      <c r="E74" s="29" t="b">
        <v>1</v>
      </c>
    </row>
    <row r="75">
      <c r="A75" s="28" t="str">
        <f>HYPERLINK("http://bitbusters.club/wiki/Blob","Blob - South")</f>
        <v>Blob - South</v>
      </c>
      <c r="B75" s="17">
        <v>94.0</v>
      </c>
      <c r="C75" s="12" t="str">
        <f t="shared" si="4"/>
        <v/>
      </c>
      <c r="D75" s="29">
        <v>2.0</v>
      </c>
      <c r="E75" s="29" t="b">
        <v>1</v>
      </c>
    </row>
    <row r="76">
      <c r="A76" s="28" t="str">
        <f>HYPERLINK("http://bitbusters.club/wiki/Blob","Blob - East")</f>
        <v>Blob - East</v>
      </c>
      <c r="B76" s="17">
        <v>95.0</v>
      </c>
      <c r="C76" s="12" t="str">
        <f t="shared" si="4"/>
        <v/>
      </c>
      <c r="D76" s="29">
        <v>2.0</v>
      </c>
      <c r="E76" s="29" t="b">
        <v>1</v>
      </c>
    </row>
    <row r="77">
      <c r="A77" s="28" t="str">
        <f>HYPERLINK("http://bitbusters.club/wiki/Paramecium","Crawler - North")</f>
        <v>Crawler - North</v>
      </c>
      <c r="B77" s="17">
        <v>96.0</v>
      </c>
      <c r="C77" s="12" t="str">
        <f>IMAGE("https://bitbusters.club/images/c/c6/Paramecium_NS.png")</f>
        <v/>
      </c>
      <c r="D77" s="29">
        <v>2.0</v>
      </c>
      <c r="E77" s="29" t="b">
        <v>1</v>
      </c>
    </row>
    <row r="78">
      <c r="A78" s="28" t="str">
        <f>HYPERLINK("http://bitbusters.club/wiki/Paramecium","Crawler - West")</f>
        <v>Crawler - West</v>
      </c>
      <c r="B78" s="17">
        <v>97.0</v>
      </c>
      <c r="C78" s="12" t="str">
        <f>IMAGE("https://bitbusters.club/images/a/a7/Paramecium_WE.png")</f>
        <v/>
      </c>
      <c r="D78" s="29">
        <v>2.0</v>
      </c>
      <c r="E78" s="29" t="b">
        <v>1</v>
      </c>
    </row>
    <row r="79">
      <c r="A79" s="28" t="str">
        <f>HYPERLINK("http://bitbusters.club/wiki/Paramecium","Crawler - South")</f>
        <v>Crawler - South</v>
      </c>
      <c r="B79" s="17">
        <v>98.0</v>
      </c>
      <c r="C79" s="35" t="str">
        <f>IMAGE("https://bitbusters.club/images/c/c6/Paramecium_NS.png")</f>
        <v/>
      </c>
      <c r="D79" s="29">
        <v>2.0</v>
      </c>
      <c r="E79" s="29" t="b">
        <v>1</v>
      </c>
    </row>
    <row r="80">
      <c r="A80" s="28" t="str">
        <f>HYPERLINK("http://bitbusters.club/wiki/Paramecium","Crawler - East")</f>
        <v>Crawler - East</v>
      </c>
      <c r="B80" s="17">
        <v>99.0</v>
      </c>
      <c r="C80" s="12" t="str">
        <f>IMAGE("https://bitbusters.club/images/a/a7/Paramecium_WE.png")</f>
        <v/>
      </c>
      <c r="D80" s="29">
        <v>2.0</v>
      </c>
      <c r="E80" s="29" t="b">
        <v>1</v>
      </c>
    </row>
    <row r="81">
      <c r="A81" s="28" t="str">
        <f>HYPERLINK("http://bitbusters.club/wiki/Chip","Player - North")</f>
        <v>Player - North</v>
      </c>
      <c r="B81" s="17">
        <v>108.0</v>
      </c>
      <c r="C81" s="12" t="str">
        <f>IMAGE("https://bitbusters.club/images/d/d9/Chip_N.png")</f>
        <v/>
      </c>
      <c r="D81" s="29">
        <v>2.0</v>
      </c>
      <c r="E81" s="29" t="b">
        <v>0</v>
      </c>
    </row>
    <row r="82">
      <c r="A82" s="28" t="str">
        <f>HYPERLINK("http://bitbusters.club/wiki/Chip","Player - West")</f>
        <v>Player - West</v>
      </c>
      <c r="B82" s="17">
        <v>109.0</v>
      </c>
      <c r="C82" s="12" t="str">
        <f>IMAGE("https://bitbusters.club/images/a/a5/Chip_W.png")</f>
        <v/>
      </c>
      <c r="D82" s="29">
        <v>2.0</v>
      </c>
      <c r="E82" s="29" t="b">
        <v>0</v>
      </c>
    </row>
    <row r="83">
      <c r="A83" s="28" t="str">
        <f>HYPERLINK("http://bitbusters.club/wiki/Chip","Player - East")</f>
        <v>Player - East</v>
      </c>
      <c r="B83" s="17">
        <v>111.0</v>
      </c>
      <c r="C83" s="12" t="str">
        <f>IMAGE("https://bitbusters.club/images/0/0a/Chip_E.png")</f>
        <v/>
      </c>
      <c r="D83" s="29">
        <v>2.0</v>
      </c>
      <c r="E83" s="29" t="b">
        <v>0</v>
      </c>
    </row>
    <row r="84">
      <c r="A84" s="28" t="str">
        <f>HYPERLINK("http://bitbusters.club/wiki/Invisible_wall","Invisible Wall")</f>
        <v>Invisible Wall</v>
      </c>
      <c r="B84" s="17">
        <v>5.0</v>
      </c>
      <c r="C84" s="12" t="str">
        <f>IMAGE("https://bitbusters.club/images/c/c3/Invisible_Wall.png")</f>
        <v/>
      </c>
      <c r="D84" s="29" t="s">
        <v>58</v>
      </c>
      <c r="E84" s="29" t="b">
        <v>0</v>
      </c>
    </row>
    <row r="85">
      <c r="A85" s="28" t="str">
        <f>HYPERLINK("http://bitbusters.club/wiki/Thin_wall","Barrier - North")</f>
        <v>Barrier - North</v>
      </c>
      <c r="B85" s="17">
        <v>6.0</v>
      </c>
      <c r="C85" s="12" t="str">
        <f>IMAGE("https://bitbusters.club/images/3/35/Panel_N.png")</f>
        <v/>
      </c>
      <c r="D85" s="29" t="s">
        <v>58</v>
      </c>
      <c r="E85" s="29" t="b">
        <v>0</v>
      </c>
    </row>
    <row r="86">
      <c r="A86" s="28" t="str">
        <f>HYPERLINK("http://bitbusters.club/wiki/Thin_wall","Barrier - West")</f>
        <v>Barrier - West</v>
      </c>
      <c r="B86" s="17">
        <v>7.0</v>
      </c>
      <c r="C86" s="12" t="str">
        <f>IMAGE("https://bitbusters.club/images/5/5a/Panel_W.png")</f>
        <v/>
      </c>
      <c r="D86" s="29" t="s">
        <v>58</v>
      </c>
      <c r="E86" s="29" t="b">
        <v>0</v>
      </c>
    </row>
    <row r="87">
      <c r="A87" s="28" t="str">
        <f>HYPERLINK("http://bitbusters.club/wiki/Thin_wall","Barrier - South")</f>
        <v>Barrier - South</v>
      </c>
      <c r="B87" s="17">
        <v>8.0</v>
      </c>
      <c r="C87" s="12" t="str">
        <f>IMAGE("https://bitbusters.club/images/d/de/Panel_S.png")</f>
        <v/>
      </c>
      <c r="D87" s="29" t="s">
        <v>58</v>
      </c>
      <c r="E87" s="29" t="b">
        <v>0</v>
      </c>
    </row>
    <row r="88">
      <c r="A88" s="28" t="str">
        <f>HYPERLINK("http://bitbusters.club/wiki/Thin_wall","Barrier - East")</f>
        <v>Barrier - East</v>
      </c>
      <c r="B88" s="17">
        <v>9.0</v>
      </c>
      <c r="C88" s="12" t="str">
        <f>IMAGE("https://bitbusters.club/images/e/e8/Panel_E.png")</f>
        <v/>
      </c>
      <c r="D88" s="29" t="s">
        <v>58</v>
      </c>
      <c r="E88" s="29" t="b">
        <v>0</v>
      </c>
    </row>
    <row r="89">
      <c r="A89" s="28" t="str">
        <f>HYPERLINK("http://bitbusters.club/wiki/Clone_block","Cloning Block - North")</f>
        <v>Cloning Block - North</v>
      </c>
      <c r="B89" s="17">
        <v>14.0</v>
      </c>
      <c r="C89" s="12" t="str">
        <f>IMAGE("https://bitbusters.club/images/d/da/Clone_Block_N.png")</f>
        <v/>
      </c>
      <c r="D89" s="29" t="s">
        <v>58</v>
      </c>
      <c r="E89" s="29" t="b">
        <v>0</v>
      </c>
    </row>
    <row r="90">
      <c r="A90" s="28" t="str">
        <f>HYPERLINK("http://bitbusters.club/wiki/Clone_block","Cloning Block - West")</f>
        <v>Cloning Block - West</v>
      </c>
      <c r="B90" s="17">
        <v>15.0</v>
      </c>
      <c r="C90" s="12" t="str">
        <f>IMAGE("https://bitbusters.club/images/a/a5/Clone_Block_W.png")</f>
        <v/>
      </c>
      <c r="D90" s="29" t="s">
        <v>58</v>
      </c>
      <c r="E90" s="29" t="b">
        <v>0</v>
      </c>
    </row>
    <row r="91">
      <c r="A91" s="28" t="str">
        <f>HYPERLINK("http://bitbusters.club/wiki/Clone_block","Cloning Block - South")</f>
        <v>Cloning Block - South</v>
      </c>
      <c r="B91" s="17">
        <v>16.0</v>
      </c>
      <c r="C91" s="12" t="str">
        <f>IMAGE("https://bitbusters.club/images/a/a9/Clone_Block_S.png")</f>
        <v/>
      </c>
      <c r="D91" s="29" t="s">
        <v>58</v>
      </c>
      <c r="E91" s="29" t="b">
        <v>0</v>
      </c>
    </row>
    <row r="92">
      <c r="A92" s="28" t="str">
        <f>HYPERLINK("http://bitbusters.club/wiki/Clone_block","Cloning Block - East")</f>
        <v>Cloning Block - East</v>
      </c>
      <c r="B92" s="17">
        <v>17.0</v>
      </c>
      <c r="C92" s="12" t="str">
        <f>IMAGE("https://bitbusters.club/images/9/99/Clone_Block_E.png")</f>
        <v/>
      </c>
      <c r="D92" s="29" t="s">
        <v>58</v>
      </c>
      <c r="E92" s="29" t="b">
        <v>0</v>
      </c>
    </row>
    <row r="93">
      <c r="A93" s="28" t="str">
        <f>HYPERLINK("http://bitbusters.club/wiki/Blue_wall","Blue Block - Fake")</f>
        <v>Blue Block - Fake</v>
      </c>
      <c r="B93" s="17">
        <v>30.0</v>
      </c>
      <c r="C93" s="12" t="str">
        <f t="shared" ref="C93:C94" si="5">IMAGE("https://bitbusters.club/images/7/74/Blue_Wall.png")</f>
        <v/>
      </c>
      <c r="D93" s="29" t="s">
        <v>58</v>
      </c>
      <c r="E93" s="29" t="b">
        <v>0</v>
      </c>
    </row>
    <row r="94">
      <c r="A94" s="28" t="str">
        <f>HYPERLINK("http://bitbusters.club/wiki/Blue_wall","Blue Block - Real")</f>
        <v>Blue Block - Real</v>
      </c>
      <c r="B94" s="17">
        <v>31.0</v>
      </c>
      <c r="C94" s="12" t="str">
        <f t="shared" si="5"/>
        <v/>
      </c>
      <c r="D94" s="29" t="s">
        <v>58</v>
      </c>
      <c r="E94" s="29" t="b">
        <v>0</v>
      </c>
    </row>
    <row r="95">
      <c r="A95" s="28" t="str">
        <f>HYPERLINK("http://bitbusters.club/wiki/Thief","Thief")</f>
        <v>Thief</v>
      </c>
      <c r="B95" s="17">
        <v>33.0</v>
      </c>
      <c r="C95" s="12" t="str">
        <f>IMAGE("https://bitbusters.club/images/3/36/Spy.png")</f>
        <v/>
      </c>
      <c r="D95" s="29" t="s">
        <v>58</v>
      </c>
      <c r="E95" s="29" t="b">
        <v>0</v>
      </c>
    </row>
    <row r="96">
      <c r="A96" s="28" t="str">
        <f>HYPERLINK("http://bitbusters.club/wiki/Teleport","Teleporter")</f>
        <v>Teleporter</v>
      </c>
      <c r="B96" s="17">
        <v>41.0</v>
      </c>
      <c r="C96" s="12" t="str">
        <f>IMAGE("https://bitbusters.club/images/e/e8/Teleport.png")</f>
        <v/>
      </c>
      <c r="D96" s="29" t="s">
        <v>58</v>
      </c>
      <c r="E96" s="29" t="b">
        <v>0</v>
      </c>
    </row>
    <row r="97">
      <c r="A97" s="28" t="str">
        <f>HYPERLINK("http://bitbusters.club/wiki/Hidden_wall","Appearing Wall")</f>
        <v>Appearing Wall</v>
      </c>
      <c r="B97" s="17">
        <v>44.0</v>
      </c>
      <c r="C97" s="12" t="str">
        <f>IMAGE("https://bitbusters.club/images/9/99/Hidden_Wall.png")</f>
        <v/>
      </c>
      <c r="D97" s="29" t="s">
        <v>58</v>
      </c>
      <c r="E97" s="29" t="b">
        <v>0</v>
      </c>
    </row>
    <row r="98">
      <c r="A98" s="28" t="str">
        <f>HYPERLINK("http://bitbusters.club/wiki/Recessed_wall","Pop-Up Wall")</f>
        <v>Pop-Up Wall</v>
      </c>
      <c r="B98" s="17">
        <v>46.0</v>
      </c>
      <c r="C98" s="12" t="str">
        <f>IMAGE("https://bitbusters.club/images/7/7e/RecessedWallCC2.png")</f>
        <v/>
      </c>
      <c r="D98" s="29" t="s">
        <v>58</v>
      </c>
      <c r="E98" s="29" t="b">
        <v>0</v>
      </c>
    </row>
    <row r="99">
      <c r="A99" s="28" t="str">
        <f>HYPERLINK("http://bitbusters.club/wiki/Thin_wall","Barrier - South/East")</f>
        <v>Barrier - South/East</v>
      </c>
      <c r="B99" s="17">
        <v>48.0</v>
      </c>
      <c r="C99" s="12" t="str">
        <f>IMAGE("https://bitbusters.club/images/6/68/Panel_SE.png")</f>
        <v/>
      </c>
      <c r="D99" s="29" t="s">
        <v>58</v>
      </c>
      <c r="E99" s="29" t="b">
        <v>0</v>
      </c>
    </row>
    <row r="100">
      <c r="A100" s="36"/>
      <c r="B100" s="17"/>
    </row>
    <row r="101">
      <c r="A101" s="36"/>
      <c r="B101" s="17"/>
    </row>
    <row r="102">
      <c r="A102" s="36"/>
      <c r="B102" s="17"/>
    </row>
    <row r="103">
      <c r="A103" s="36"/>
      <c r="B103" s="17"/>
    </row>
    <row r="104">
      <c r="A104" s="36"/>
      <c r="B104" s="17"/>
    </row>
    <row r="105">
      <c r="A105" s="36"/>
      <c r="B105" s="17"/>
    </row>
    <row r="106">
      <c r="A106" s="36"/>
      <c r="B106" s="17"/>
    </row>
    <row r="107">
      <c r="A107" s="36"/>
      <c r="B107" s="17"/>
    </row>
    <row r="108">
      <c r="A108" s="36"/>
      <c r="B108" s="17"/>
    </row>
    <row r="109">
      <c r="A109" s="36"/>
      <c r="B109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3" t="str">
        <f t="shared" ref="A1:A26" si="1">char(row(A65))</f>
        <v>A</v>
      </c>
      <c r="B1" s="34">
        <v>216.0</v>
      </c>
    </row>
    <row r="2">
      <c r="A2" s="33" t="str">
        <f t="shared" si="1"/>
        <v>B</v>
      </c>
      <c r="B2" s="34">
        <v>219.0</v>
      </c>
    </row>
    <row r="3">
      <c r="A3" s="33" t="str">
        <f t="shared" si="1"/>
        <v>C</v>
      </c>
      <c r="B3" s="34">
        <v>218.0</v>
      </c>
    </row>
    <row r="4">
      <c r="A4" s="33" t="str">
        <f t="shared" si="1"/>
        <v>D</v>
      </c>
      <c r="B4" s="34">
        <v>221.0</v>
      </c>
    </row>
    <row r="5">
      <c r="A5" s="33" t="str">
        <f t="shared" si="1"/>
        <v>E</v>
      </c>
      <c r="B5" s="34">
        <v>220.0</v>
      </c>
    </row>
    <row r="6">
      <c r="A6" s="33" t="str">
        <f t="shared" si="1"/>
        <v>F</v>
      </c>
      <c r="B6" s="34">
        <v>223.0</v>
      </c>
    </row>
    <row r="7">
      <c r="A7" s="33" t="str">
        <f t="shared" si="1"/>
        <v>G</v>
      </c>
      <c r="B7" s="34">
        <v>222.0</v>
      </c>
    </row>
    <row r="8">
      <c r="A8" s="33" t="str">
        <f t="shared" si="1"/>
        <v>H</v>
      </c>
      <c r="B8" s="34">
        <v>209.0</v>
      </c>
    </row>
    <row r="9">
      <c r="A9" s="33" t="str">
        <f t="shared" si="1"/>
        <v>I</v>
      </c>
      <c r="B9" s="34">
        <v>208.0</v>
      </c>
    </row>
    <row r="10">
      <c r="A10" s="33" t="str">
        <f t="shared" si="1"/>
        <v>J</v>
      </c>
      <c r="B10" s="34">
        <v>211.0</v>
      </c>
    </row>
    <row r="11">
      <c r="A11" s="33" t="str">
        <f t="shared" si="1"/>
        <v>K</v>
      </c>
      <c r="B11" s="34">
        <v>210.0</v>
      </c>
    </row>
    <row r="12">
      <c r="A12" s="33" t="str">
        <f t="shared" si="1"/>
        <v>L</v>
      </c>
      <c r="B12" s="34">
        <v>213.0</v>
      </c>
    </row>
    <row r="13">
      <c r="A13" s="33" t="str">
        <f t="shared" si="1"/>
        <v>M</v>
      </c>
      <c r="B13" s="34">
        <v>212.0</v>
      </c>
    </row>
    <row r="14">
      <c r="A14" s="33" t="str">
        <f t="shared" si="1"/>
        <v>N</v>
      </c>
      <c r="B14" s="34">
        <v>215.0</v>
      </c>
    </row>
    <row r="15">
      <c r="A15" s="33" t="str">
        <f t="shared" si="1"/>
        <v>O</v>
      </c>
      <c r="B15" s="34">
        <v>214.0</v>
      </c>
    </row>
    <row r="16">
      <c r="A16" s="33" t="str">
        <f t="shared" si="1"/>
        <v>P</v>
      </c>
      <c r="B16" s="34">
        <v>201.0</v>
      </c>
    </row>
    <row r="17">
      <c r="A17" s="33" t="str">
        <f t="shared" si="1"/>
        <v>Q</v>
      </c>
      <c r="B17" s="34">
        <v>200.0</v>
      </c>
    </row>
    <row r="18">
      <c r="A18" s="33" t="str">
        <f t="shared" si="1"/>
        <v>R</v>
      </c>
      <c r="B18" s="34">
        <v>203.0</v>
      </c>
    </row>
    <row r="19">
      <c r="A19" s="33" t="str">
        <f t="shared" si="1"/>
        <v>S</v>
      </c>
      <c r="B19" s="34">
        <v>202.0</v>
      </c>
    </row>
    <row r="20">
      <c r="A20" s="33" t="str">
        <f t="shared" si="1"/>
        <v>T</v>
      </c>
      <c r="B20" s="34">
        <v>205.0</v>
      </c>
    </row>
    <row r="21">
      <c r="A21" s="33" t="str">
        <f t="shared" si="1"/>
        <v>U</v>
      </c>
      <c r="B21" s="34">
        <v>204.0</v>
      </c>
    </row>
    <row r="22">
      <c r="A22" s="33" t="str">
        <f t="shared" si="1"/>
        <v>V</v>
      </c>
      <c r="B22" s="34">
        <v>207.0</v>
      </c>
    </row>
    <row r="23">
      <c r="A23" s="33" t="str">
        <f t="shared" si="1"/>
        <v>W</v>
      </c>
      <c r="B23" s="34">
        <v>206.0</v>
      </c>
    </row>
    <row r="24">
      <c r="A24" s="33" t="str">
        <f t="shared" si="1"/>
        <v>X</v>
      </c>
      <c r="B24" s="34">
        <v>193.0</v>
      </c>
    </row>
    <row r="25">
      <c r="A25" s="33" t="str">
        <f t="shared" si="1"/>
        <v>Y</v>
      </c>
      <c r="B25" s="34">
        <v>192.0</v>
      </c>
    </row>
    <row r="26">
      <c r="A26" s="33" t="str">
        <f t="shared" si="1"/>
        <v>Z</v>
      </c>
      <c r="B26" s="34">
        <v>195.0</v>
      </c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