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Валера\3_kurs\3_kurs\ProgectsUniversity\Пукич\"/>
    </mc:Choice>
  </mc:AlternateContent>
  <xr:revisionPtr revIDLastSave="0" documentId="13_ncr:1_{53658431-3C71-4002-9018-9E820E793CF5}" xr6:coauthVersionLast="45" xr6:coauthVersionMax="45" xr10:uidLastSave="{00000000-0000-0000-0000-000000000000}"/>
  <bookViews>
    <workbookView xWindow="2295" yWindow="2295" windowWidth="21600" windowHeight="118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E6" i="1"/>
  <c r="F6" i="1"/>
  <c r="G6" i="1"/>
  <c r="C6" i="1"/>
  <c r="J7" i="1" s="1"/>
  <c r="D5" i="1"/>
  <c r="E5" i="1"/>
  <c r="F5" i="1"/>
  <c r="G5" i="1"/>
  <c r="C5" i="1"/>
  <c r="J3" i="1" l="1"/>
  <c r="J6" i="1"/>
  <c r="G4" i="1" s="1"/>
  <c r="G13" i="1" s="1"/>
  <c r="J2" i="1"/>
  <c r="D3" i="1" l="1"/>
  <c r="D9" i="1" s="1"/>
  <c r="C3" i="1"/>
  <c r="C9" i="1" s="1"/>
  <c r="F3" i="1"/>
  <c r="F9" i="1" s="1"/>
  <c r="E3" i="1"/>
  <c r="E9" i="1" s="1"/>
  <c r="G3" i="1"/>
  <c r="G9" i="1" s="1"/>
  <c r="F4" i="1"/>
  <c r="F13" i="1" s="1"/>
  <c r="E4" i="1"/>
  <c r="E13" i="1" s="1"/>
  <c r="D4" i="1"/>
  <c r="D13" i="1" s="1"/>
  <c r="C4" i="1"/>
  <c r="C13" i="1" s="1"/>
  <c r="C10" i="1" l="1"/>
  <c r="C11" i="1" s="1"/>
  <c r="J4" i="1" s="1"/>
  <c r="C14" i="1"/>
  <c r="C15" i="1" s="1"/>
  <c r="J8" i="1" s="1"/>
</calcChain>
</file>

<file path=xl/sharedStrings.xml><?xml version="1.0" encoding="utf-8"?>
<sst xmlns="http://schemas.openxmlformats.org/spreadsheetml/2006/main" count="18" uniqueCount="15">
  <si>
    <t>X</t>
  </si>
  <si>
    <t>Y</t>
  </si>
  <si>
    <t>R</t>
  </si>
  <si>
    <t>G</t>
  </si>
  <si>
    <t>квадрат разности</t>
  </si>
  <si>
    <t>сумма/n</t>
  </si>
  <si>
    <t>корень</t>
  </si>
  <si>
    <t>x̅1</t>
  </si>
  <si>
    <t>x̅2</t>
  </si>
  <si>
    <t>a1</t>
  </si>
  <si>
    <t>b1</t>
  </si>
  <si>
    <t>d1</t>
  </si>
  <si>
    <t>a2</t>
  </si>
  <si>
    <t>b2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</si>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</sst>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1" fillId="2" borderId="1" xfId="0" applyFont="1" applyFill="1" applyBorder="1"/>
    <xf numFmtId="0" fontId="0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Обратно-пропорциональная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Лист1!$C$1:$G$1</c:f>
              <c:numCache>
                <c:formatCode>General</c:formatCode>
                <c:ptCount val="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</c:numCache>
            </c:numRef>
          </c:cat>
          <c:val>
            <c:numRef>
              <c:f>Лист1!$C$2:$G$2</c:f>
              <c:numCache>
                <c:formatCode>General</c:formatCode>
                <c:ptCount val="5"/>
                <c:pt idx="0">
                  <c:v>1.25</c:v>
                </c:pt>
                <c:pt idx="1">
                  <c:v>1.21</c:v>
                </c:pt>
                <c:pt idx="2">
                  <c:v>1.18</c:v>
                </c:pt>
                <c:pt idx="3">
                  <c:v>1.1499999999999999</c:v>
                </c:pt>
                <c:pt idx="4">
                  <c:v>1.1299999999999999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96-4BA9-B378-384FCA2BEC79}"/>
            </c:ext>
          </c:extLst>
        </c:ser>
        <c:ser>
          <c:idx val="1"/>
          <c:order val="1"/>
          <c:tx>
            <c:strRef>
              <c:f>Лист1!$B$3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Лист1!$C$1:$G$1</c:f>
              <c:numCache>
                <c:formatCode>General</c:formatCode>
                <c:ptCount val="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</c:numCache>
            </c:numRef>
          </c:cat>
          <c:val>
            <c:numRef>
              <c:f>Лист1!$C$3:$G$3</c:f>
              <c:numCache>
                <c:formatCode>General</c:formatCode>
                <c:ptCount val="5"/>
                <c:pt idx="0">
                  <c:v>1.248985233671799</c:v>
                </c:pt>
                <c:pt idx="1">
                  <c:v>1.2112802077591891</c:v>
                </c:pt>
                <c:pt idx="2">
                  <c:v>1.1793759550639038</c:v>
                </c:pt>
                <c:pt idx="3">
                  <c:v>1.1520294527536592</c:v>
                </c:pt>
                <c:pt idx="4">
                  <c:v>1.1283291507514472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96-4BA9-B378-384FCA2B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818904"/>
        <c:axId val="313821856"/>
      </c:lineChart>
      <c:catAx>
        <c:axId val="313818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821856"/>
        <c:crosses val="autoZero"/>
        <c:auto val="1"/>
        <c:lblAlgn val="ctr"/>
        <c:lblOffset val="100"/>
        <c:noMultiLvlLbl val="0"/>
      </c:catAx>
      <c:valAx>
        <c:axId val="31382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818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Логарифмическая зависимость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Лист1!$C$1:$G$1</c:f>
              <c:numCache>
                <c:formatCode>General</c:formatCode>
                <c:ptCount val="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</c:numCache>
            </c:numRef>
          </c:cat>
          <c:val>
            <c:numRef>
              <c:f>Лист1!$C$2:$G$2</c:f>
              <c:numCache>
                <c:formatCode>General</c:formatCode>
                <c:ptCount val="5"/>
                <c:pt idx="0">
                  <c:v>1.25</c:v>
                </c:pt>
                <c:pt idx="1">
                  <c:v>1.21</c:v>
                </c:pt>
                <c:pt idx="2">
                  <c:v>1.18</c:v>
                </c:pt>
                <c:pt idx="3">
                  <c:v>1.1499999999999999</c:v>
                </c:pt>
                <c:pt idx="4">
                  <c:v>1.1299999999999999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3-409D-9213-BA3328BEBE2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Лист1!$C$1:$G$1</c:f>
              <c:numCache>
                <c:formatCode>General</c:formatCode>
                <c:ptCount val="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</c:numCache>
            </c:numRef>
          </c:cat>
          <c:val>
            <c:numRef>
              <c:f>Лист1!$C$4:$G$4</c:f>
              <c:numCache>
                <c:formatCode>General</c:formatCode>
                <c:ptCount val="5"/>
                <c:pt idx="0">
                  <c:v>1.2465861762437185</c:v>
                </c:pt>
                <c:pt idx="1">
                  <c:v>1.2127779563272183</c:v>
                </c:pt>
                <c:pt idx="2">
                  <c:v>1.1816774088199475</c:v>
                </c:pt>
                <c:pt idx="3">
                  <c:v>1.1528827993467807</c:v>
                </c:pt>
                <c:pt idx="4">
                  <c:v>1.1260756592623331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3-409D-9213-BA3328BEB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584936"/>
        <c:axId val="463585592"/>
      </c:lineChart>
      <c:catAx>
        <c:axId val="463584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3585592"/>
        <c:crosses val="autoZero"/>
        <c:auto val="1"/>
        <c:lblAlgn val="ctr"/>
        <c:lblOffset val="100"/>
        <c:noMultiLvlLbl val="0"/>
      </c:catAx>
      <c:valAx>
        <c:axId val="46358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3584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1</xdr:row>
      <xdr:rowOff>38101</xdr:rowOff>
    </xdr:from>
    <xdr:to>
      <xdr:col>18</xdr:col>
      <xdr:colOff>104774</xdr:colOff>
      <xdr:row>13</xdr:row>
      <xdr:rowOff>19051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14</xdr:row>
      <xdr:rowOff>66675</xdr:rowOff>
    </xdr:from>
    <xdr:to>
      <xdr:col>18</xdr:col>
      <xdr:colOff>371475</xdr:colOff>
      <xdr:row>27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tabSelected="1" workbookViewId="0">
      <selection activeCell="J4" sqref="J4"/>
    </sheetView>
  </sheetViews>
  <sheetFormatPr defaultRowHeight="15" x14ac:dyDescent="0.25"/>
  <cols>
    <col min="2" max="2" width="16.5703125" customWidth="1"/>
    <col min="3" max="3" width="12" bestFit="1" customWidth="1"/>
  </cols>
  <sheetData>
    <row r="1" spans="2:10" x14ac:dyDescent="0.25">
      <c r="B1" s="6" t="s">
        <v>0</v>
      </c>
      <c r="C1" s="4">
        <v>11</v>
      </c>
      <c r="D1" s="4">
        <v>12</v>
      </c>
      <c r="E1" s="4">
        <v>13</v>
      </c>
      <c r="F1" s="4">
        <v>14</v>
      </c>
      <c r="G1" s="4">
        <v>15</v>
      </c>
    </row>
    <row r="2" spans="2:10" x14ac:dyDescent="0.25">
      <c r="B2" s="6" t="s">
        <v>1</v>
      </c>
      <c r="C2" s="4">
        <v>1.25</v>
      </c>
      <c r="D2" s="4">
        <v>1.21</v>
      </c>
      <c r="E2" s="4">
        <v>1.18</v>
      </c>
      <c r="F2" s="4">
        <v>1.1499999999999999</v>
      </c>
      <c r="G2" s="4">
        <v>1.1299999999999999</v>
      </c>
      <c r="I2" s="6" t="s">
        <v>9</v>
      </c>
      <c r="J2" s="7">
        <f>SLOPE(C2:G2,C5:G5)</f>
        <v>4.9770634204645123</v>
      </c>
    </row>
    <row r="3" spans="2:10" x14ac:dyDescent="0.25">
      <c r="B3" s="6" t="s">
        <v>2</v>
      </c>
      <c r="C3" s="5">
        <f>J2*C5+J3</f>
        <v>1.248985233671799</v>
      </c>
      <c r="D3" s="5">
        <f>J2*D5+J3</f>
        <v>1.2112802077591891</v>
      </c>
      <c r="E3" s="5">
        <f>J2*E5+J3</f>
        <v>1.1793759550639038</v>
      </c>
      <c r="F3" s="5">
        <f>J2*F5+J3</f>
        <v>1.1520294527536592</v>
      </c>
      <c r="G3" s="5">
        <f>J2*G5+J3</f>
        <v>1.1283291507514472</v>
      </c>
      <c r="I3" s="6" t="s">
        <v>10</v>
      </c>
      <c r="J3" s="7">
        <f>INTERCEPT(C2:G2,C5:G5)</f>
        <v>0.79652492272047981</v>
      </c>
    </row>
    <row r="4" spans="2:10" x14ac:dyDescent="0.25">
      <c r="B4" s="6" t="s">
        <v>3</v>
      </c>
      <c r="C4" s="5">
        <f>J6*C6+J7</f>
        <v>1.2465861762437185</v>
      </c>
      <c r="D4" s="5">
        <f>J6*D6+J7</f>
        <v>1.2127779563272183</v>
      </c>
      <c r="E4" s="5">
        <f>J6*E6+J7</f>
        <v>1.1816774088199475</v>
      </c>
      <c r="F4" s="5">
        <f>J6*F6+J7</f>
        <v>1.1528827993467807</v>
      </c>
      <c r="G4" s="5">
        <f>J6*G6+J7</f>
        <v>1.1260756592623331</v>
      </c>
      <c r="I4" s="6" t="s">
        <v>11</v>
      </c>
      <c r="J4" s="7">
        <f>C11</f>
        <v>1.4119865707952041E-3</v>
      </c>
    </row>
    <row r="5" spans="2:10" x14ac:dyDescent="0.25">
      <c r="B5" s="6" t="s">
        <v>7</v>
      </c>
      <c r="C5" s="5">
        <f>1/C1</f>
        <v>9.0909090909090912E-2</v>
      </c>
      <c r="D5" s="5">
        <f t="shared" ref="D5:G5" si="0">1/D1</f>
        <v>8.3333333333333329E-2</v>
      </c>
      <c r="E5" s="5">
        <f t="shared" si="0"/>
        <v>7.6923076923076927E-2</v>
      </c>
      <c r="F5" s="5">
        <f t="shared" si="0"/>
        <v>7.1428571428571425E-2</v>
      </c>
      <c r="G5" s="5">
        <f t="shared" si="0"/>
        <v>6.6666666666666666E-2</v>
      </c>
    </row>
    <row r="6" spans="2:10" x14ac:dyDescent="0.25">
      <c r="B6" s="6" t="s">
        <v>8</v>
      </c>
      <c r="C6" s="3">
        <f>LN(C1)</f>
        <v>2.3978952727983707</v>
      </c>
      <c r="D6" s="3">
        <f t="shared" ref="D6:G6" si="1">LN(D1)</f>
        <v>2.4849066497880004</v>
      </c>
      <c r="E6" s="3">
        <f t="shared" si="1"/>
        <v>2.5649493574615367</v>
      </c>
      <c r="F6" s="3">
        <f t="shared" si="1"/>
        <v>2.6390573296152584</v>
      </c>
      <c r="G6" s="3">
        <f t="shared" si="1"/>
        <v>2.7080502011022101</v>
      </c>
      <c r="I6" s="6" t="s">
        <v>12</v>
      </c>
      <c r="J6" s="1">
        <f>SLOPE(C2:G2,C6:G6)</f>
        <v>-0.3885494183195074</v>
      </c>
    </row>
    <row r="7" spans="2:10" x14ac:dyDescent="0.25">
      <c r="I7" s="6" t="s">
        <v>13</v>
      </c>
      <c r="J7" s="1">
        <f>INTERCEPT(C2:G2,C6:G6)</f>
        <v>2.1782869896806218</v>
      </c>
    </row>
    <row r="8" spans="2:10" x14ac:dyDescent="0.25">
      <c r="I8" s="6" t="s">
        <v>14</v>
      </c>
      <c r="J8" s="1">
        <f>C15</f>
        <v>3.0297167076554681E-3</v>
      </c>
    </row>
    <row r="9" spans="2:10" x14ac:dyDescent="0.25">
      <c r="B9" s="6" t="s">
        <v>4</v>
      </c>
      <c r="C9" s="2">
        <f>(C2-C3)^2</f>
        <v>1.0297507008504721E-6</v>
      </c>
      <c r="D9" s="2">
        <f t="shared" ref="D9:G9" si="2">(D2-D3)^2</f>
        <v>1.6389319066880629E-6</v>
      </c>
      <c r="E9" s="2">
        <f t="shared" si="2"/>
        <v>3.8943208226722963E-7</v>
      </c>
      <c r="F9" s="2">
        <f t="shared" si="2"/>
        <v>4.1186784793352696E-6</v>
      </c>
      <c r="G9" s="2">
        <f t="shared" si="2"/>
        <v>2.7917372113889642E-6</v>
      </c>
    </row>
    <row r="10" spans="2:10" x14ac:dyDescent="0.25">
      <c r="B10" s="6" t="s">
        <v>5</v>
      </c>
      <c r="C10" s="2">
        <f>SUM(C9:G9)/5</f>
        <v>1.9937060761059999E-6</v>
      </c>
    </row>
    <row r="11" spans="2:10" x14ac:dyDescent="0.25">
      <c r="B11" s="6" t="s">
        <v>6</v>
      </c>
      <c r="C11" s="2">
        <f>SQRT(C10)</f>
        <v>1.4119865707952041E-3</v>
      </c>
    </row>
    <row r="13" spans="2:10" x14ac:dyDescent="0.25">
      <c r="B13" s="6" t="s">
        <v>4</v>
      </c>
      <c r="C13" s="2">
        <f>(C2-C4)^2</f>
        <v>1.1654192638952066E-5</v>
      </c>
      <c r="D13" s="2">
        <f t="shared" ref="D13:G13" si="3">(D2-D4)^2</f>
        <v>7.7170413559323751E-6</v>
      </c>
      <c r="E13" s="2">
        <f t="shared" si="3"/>
        <v>2.8137003492380037E-6</v>
      </c>
      <c r="F13" s="2">
        <f t="shared" si="3"/>
        <v>8.3105320737999092E-6</v>
      </c>
      <c r="G13" s="2">
        <f t="shared" si="3"/>
        <v>1.5400450225311102E-5</v>
      </c>
    </row>
    <row r="14" spans="2:10" x14ac:dyDescent="0.25">
      <c r="B14" s="6" t="s">
        <v>5</v>
      </c>
      <c r="C14" s="2">
        <f>SUM(C13:G13)/5</f>
        <v>9.17918332864669E-6</v>
      </c>
    </row>
    <row r="15" spans="2:10" x14ac:dyDescent="0.25">
      <c r="B15" s="6" t="s">
        <v>6</v>
      </c>
      <c r="C15" s="2">
        <f>SQRT(C14)</f>
        <v>3.0297167076554681E-3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Валерий Лебедев</cp:lastModifiedBy>
  <dcterms:created xsi:type="dcterms:W3CDTF">2020-09-29T05:51:11Z</dcterms:created>
  <dcterms:modified xsi:type="dcterms:W3CDTF">2020-10-01T04:12:29Z</dcterms:modified>
</cp:coreProperties>
</file>