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Валера\3_kurs\3_kurs\ProgectsUniversity\Пукич\"/>
    </mc:Choice>
  </mc:AlternateContent>
  <xr:revisionPtr revIDLastSave="0" documentId="13_ncr:1_{2ECB1BBC-72C1-4039-AF0F-85C715B73B3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ебедев 16 вариа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C6" i="1"/>
  <c r="D5" i="1"/>
  <c r="E5" i="1"/>
  <c r="F5" i="1"/>
  <c r="G5" i="1"/>
  <c r="C5" i="1"/>
  <c r="J7" i="1" l="1"/>
  <c r="J3" i="1"/>
  <c r="J6" i="1"/>
  <c r="J2" i="1"/>
  <c r="G4" i="1" l="1"/>
  <c r="G13" i="1" s="1"/>
  <c r="D3" i="1"/>
  <c r="D9" i="1" s="1"/>
  <c r="C3" i="1"/>
  <c r="C9" i="1" s="1"/>
  <c r="F3" i="1"/>
  <c r="F9" i="1" s="1"/>
  <c r="E3" i="1"/>
  <c r="E9" i="1" s="1"/>
  <c r="G3" i="1"/>
  <c r="G9" i="1" s="1"/>
  <c r="F4" i="1"/>
  <c r="F13" i="1" s="1"/>
  <c r="E4" i="1"/>
  <c r="E13" i="1" s="1"/>
  <c r="D4" i="1"/>
  <c r="D13" i="1" s="1"/>
  <c r="C4" i="1"/>
  <c r="C13" i="1" s="1"/>
  <c r="C10" i="1" l="1"/>
  <c r="C11" i="1" s="1"/>
  <c r="J4" i="1" s="1"/>
  <c r="C14" i="1"/>
  <c r="C15" i="1" s="1"/>
  <c r="J8" i="1" s="1"/>
</calcChain>
</file>

<file path=xl/sharedStrings.xml><?xml version="1.0" encoding="utf-8"?>
<sst xmlns="http://schemas.openxmlformats.org/spreadsheetml/2006/main" count="18" uniqueCount="15">
  <si>
    <t>X</t>
  </si>
  <si>
    <t>Y</t>
  </si>
  <si>
    <t>R</t>
  </si>
  <si>
    <t>G</t>
  </si>
  <si>
    <t>квадрат разности</t>
  </si>
  <si>
    <t>сумма/n</t>
  </si>
  <si>
    <t>корень</t>
  </si>
  <si>
    <t>x̅1</t>
  </si>
  <si>
    <t>x̅2</t>
  </si>
  <si>
    <t>a1</t>
  </si>
  <si>
    <t>b1</t>
  </si>
  <si>
    <t>d1</t>
  </si>
  <si>
    <t>a2</t>
  </si>
  <si>
    <t>b2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</si>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</sst>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4" borderId="3" xfId="0" applyFill="1" applyBorder="1"/>
    <xf numFmtId="0" fontId="0" fillId="4" borderId="1" xfId="0" applyFill="1" applyBorder="1"/>
    <xf numFmtId="164" fontId="0" fillId="4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3" xfId="0" applyNumberFormat="1" applyFill="1" applyBorder="1"/>
    <xf numFmtId="164" fontId="0" fillId="4" borderId="1" xfId="0" applyNumberFormat="1" applyFill="1" applyBorder="1"/>
    <xf numFmtId="0" fontId="1" fillId="2" borderId="7" xfId="0" applyFont="1" applyFill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Обратно-пропорциональная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'Лебедев 16 вариант'!$B$2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'Лебедев 16 вариант'!$C$1:$G$1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'Лебедев 16 вариант'!$C$2:$G$2</c:f>
              <c:numCache>
                <c:formatCode>General</c:formatCode>
                <c:ptCount val="5"/>
                <c:pt idx="0">
                  <c:v>0.84</c:v>
                </c:pt>
                <c:pt idx="1">
                  <c:v>0.63</c:v>
                </c:pt>
                <c:pt idx="2">
                  <c:v>0.48</c:v>
                </c:pt>
                <c:pt idx="3">
                  <c:v>0.37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BA9-B378-384FCA2BEC79}"/>
            </c:ext>
          </c:extLst>
        </c:ser>
        <c:ser>
          <c:idx val="1"/>
          <c:order val="1"/>
          <c:tx>
            <c:strRef>
              <c:f>'Лебедев 16 вариант'!$B$3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'Лебедев 16 вариант'!$C$1:$G$1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'Лебедев 16 вариант'!$C$3:$G$3</c:f>
              <c:numCache>
                <c:formatCode>0.0000</c:formatCode>
                <c:ptCount val="5"/>
                <c:pt idx="0">
                  <c:v>0.83798431113706184</c:v>
                </c:pt>
                <c:pt idx="1">
                  <c:v>0.63094310883196647</c:v>
                </c:pt>
                <c:pt idx="2">
                  <c:v>0.48305653575689866</c:v>
                </c:pt>
                <c:pt idx="3">
                  <c:v>0.37214160595059775</c:v>
                </c:pt>
                <c:pt idx="4">
                  <c:v>0.28587443832347481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6-4BA9-B378-384FCA2B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18904"/>
        <c:axId val="313821856"/>
      </c:lineChart>
      <c:catAx>
        <c:axId val="3138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821856"/>
        <c:crosses val="autoZero"/>
        <c:auto val="1"/>
        <c:lblAlgn val="ctr"/>
        <c:lblOffset val="100"/>
        <c:noMultiLvlLbl val="0"/>
      </c:catAx>
      <c:valAx>
        <c:axId val="3138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81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Логарифмическая зависимость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'Лебедев 16 вариант'!$C$1:$G$1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'Лебедев 16 вариант'!$C$2:$G$2</c:f>
              <c:numCache>
                <c:formatCode>General</c:formatCode>
                <c:ptCount val="5"/>
                <c:pt idx="0">
                  <c:v>0.84</c:v>
                </c:pt>
                <c:pt idx="1">
                  <c:v>0.63</c:v>
                </c:pt>
                <c:pt idx="2">
                  <c:v>0.48</c:v>
                </c:pt>
                <c:pt idx="3">
                  <c:v>0.37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3-409D-9213-BA3328BEBE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'Лебедев 16 вариант'!$C$1:$G$1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'Лебедев 16 вариант'!$C$4:$G$4</c:f>
              <c:numCache>
                <c:formatCode>0.0000</c:formatCode>
                <c:ptCount val="5"/>
                <c:pt idx="0">
                  <c:v>0.81761439550113635</c:v>
                </c:pt>
                <c:pt idx="1">
                  <c:v>0.64668511483783475</c:v>
                </c:pt>
                <c:pt idx="2">
                  <c:v>0.50216646723540337</c:v>
                </c:pt>
                <c:pt idx="3">
                  <c:v>0.37697872043992775</c:v>
                </c:pt>
                <c:pt idx="4">
                  <c:v>0.26655530198569677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3-409D-9213-BA3328BE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84936"/>
        <c:axId val="463585592"/>
      </c:lineChart>
      <c:catAx>
        <c:axId val="4635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585592"/>
        <c:crosses val="autoZero"/>
        <c:auto val="1"/>
        <c:lblAlgn val="ctr"/>
        <c:lblOffset val="100"/>
        <c:noMultiLvlLbl val="0"/>
      </c:catAx>
      <c:valAx>
        <c:axId val="4635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58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9</xdr:row>
      <xdr:rowOff>28576</xdr:rowOff>
    </xdr:from>
    <xdr:to>
      <xdr:col>14</xdr:col>
      <xdr:colOff>209549</xdr:colOff>
      <xdr:row>21</xdr:row>
      <xdr:rowOff>38101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15</xdr:row>
      <xdr:rowOff>133350</xdr:rowOff>
    </xdr:from>
    <xdr:to>
      <xdr:col>6</xdr:col>
      <xdr:colOff>304800</xdr:colOff>
      <xdr:row>28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zoomScaleNormal="100" workbookViewId="0">
      <selection activeCell="L5" sqref="L5"/>
    </sheetView>
  </sheetViews>
  <sheetFormatPr defaultRowHeight="15" x14ac:dyDescent="0.25"/>
  <cols>
    <col min="2" max="2" width="16.5703125" customWidth="1"/>
    <col min="3" max="3" width="12" bestFit="1" customWidth="1"/>
  </cols>
  <sheetData>
    <row r="1" spans="2:10" ht="15.75" thickBot="1" x14ac:dyDescent="0.3">
      <c r="B1" s="13" t="s">
        <v>0</v>
      </c>
      <c r="C1" s="4">
        <v>5</v>
      </c>
      <c r="D1" s="5">
        <v>6</v>
      </c>
      <c r="E1" s="5">
        <v>7</v>
      </c>
      <c r="F1" s="5">
        <v>8</v>
      </c>
      <c r="G1" s="5">
        <v>9</v>
      </c>
    </row>
    <row r="2" spans="2:10" x14ac:dyDescent="0.25">
      <c r="B2" s="12" t="s">
        <v>1</v>
      </c>
      <c r="C2" s="4">
        <v>0.84</v>
      </c>
      <c r="D2" s="5">
        <v>0.63</v>
      </c>
      <c r="E2" s="5">
        <v>0.48</v>
      </c>
      <c r="F2" s="5">
        <v>0.37</v>
      </c>
      <c r="G2" s="5">
        <v>0.28999999999999998</v>
      </c>
      <c r="I2" s="1" t="s">
        <v>9</v>
      </c>
      <c r="J2" s="8">
        <f>SLOPE(C2:G2,C5:G5)</f>
        <v>6.2112360691528528</v>
      </c>
    </row>
    <row r="3" spans="2:10" x14ac:dyDescent="0.25">
      <c r="B3" s="2" t="s">
        <v>2</v>
      </c>
      <c r="C3" s="8">
        <f>J2*C5+J3</f>
        <v>0.83798431113706184</v>
      </c>
      <c r="D3" s="9">
        <f>J2*D5+J3</f>
        <v>0.63094310883196647</v>
      </c>
      <c r="E3" s="9">
        <f>J2*E5+J3</f>
        <v>0.48305653575689866</v>
      </c>
      <c r="F3" s="9">
        <f>J2*F5+J3</f>
        <v>0.37214160595059775</v>
      </c>
      <c r="G3" s="9">
        <f>J2*G5+J3</f>
        <v>0.28587443832347481</v>
      </c>
      <c r="I3" s="2" t="s">
        <v>10</v>
      </c>
      <c r="J3" s="8">
        <f>INTERCEPT(C2:G2,C5:G5)</f>
        <v>-0.40426290269350884</v>
      </c>
    </row>
    <row r="4" spans="2:10" ht="15.75" thickBot="1" x14ac:dyDescent="0.3">
      <c r="B4" s="2" t="s">
        <v>3</v>
      </c>
      <c r="C4" s="8">
        <f>J6*C6+J7</f>
        <v>0.81761439550113635</v>
      </c>
      <c r="D4" s="9">
        <f>J6*D6+J7</f>
        <v>0.64668511483783475</v>
      </c>
      <c r="E4" s="9">
        <f>J6*E6+J7</f>
        <v>0.50216646723540337</v>
      </c>
      <c r="F4" s="9">
        <f>J6*F6+J7</f>
        <v>0.37697872043992775</v>
      </c>
      <c r="G4" s="9">
        <f>J6*G6+J7</f>
        <v>0.26655530198569677</v>
      </c>
      <c r="I4" s="3" t="s">
        <v>11</v>
      </c>
      <c r="J4" s="8">
        <f>C11</f>
        <v>2.6796119826853673E-3</v>
      </c>
    </row>
    <row r="5" spans="2:10" ht="15.75" thickBot="1" x14ac:dyDescent="0.3">
      <c r="B5" s="2" t="s">
        <v>7</v>
      </c>
      <c r="C5" s="8">
        <f>1/C1</f>
        <v>0.2</v>
      </c>
      <c r="D5" s="9">
        <f t="shared" ref="D5:G5" si="0">1/D1</f>
        <v>0.16666666666666666</v>
      </c>
      <c r="E5" s="9">
        <f t="shared" si="0"/>
        <v>0.14285714285714285</v>
      </c>
      <c r="F5" s="9">
        <f t="shared" si="0"/>
        <v>0.125</v>
      </c>
      <c r="G5" s="9">
        <f t="shared" si="0"/>
        <v>0.1111111111111111</v>
      </c>
    </row>
    <row r="6" spans="2:10" ht="15.75" thickBot="1" x14ac:dyDescent="0.3">
      <c r="B6" s="3" t="s">
        <v>8</v>
      </c>
      <c r="C6" s="10">
        <f>LN(C1)</f>
        <v>1.6094379124341003</v>
      </c>
      <c r="D6" s="11">
        <f t="shared" ref="D6:G6" si="1">LN(D1)</f>
        <v>1.791759469228055</v>
      </c>
      <c r="E6" s="11">
        <f t="shared" si="1"/>
        <v>1.9459101490553132</v>
      </c>
      <c r="F6" s="11">
        <f t="shared" si="1"/>
        <v>2.0794415416798357</v>
      </c>
      <c r="G6" s="11">
        <f t="shared" si="1"/>
        <v>2.1972245773362196</v>
      </c>
      <c r="I6" s="1" t="s">
        <v>12</v>
      </c>
      <c r="J6" s="10">
        <f>SLOPE(C2:G2,C6:G6)</f>
        <v>-0.93751547358973242</v>
      </c>
    </row>
    <row r="7" spans="2:10" x14ac:dyDescent="0.25">
      <c r="I7" s="2" t="s">
        <v>13</v>
      </c>
      <c r="J7" s="10">
        <f>INTERCEPT(C2:G2,C6:G6)</f>
        <v>2.3264873421900623</v>
      </c>
    </row>
    <row r="8" spans="2:10" ht="15.75" thickBot="1" x14ac:dyDescent="0.3">
      <c r="I8" s="3" t="s">
        <v>14</v>
      </c>
      <c r="J8" s="10">
        <f>C15</f>
        <v>1.9335030486606564E-2</v>
      </c>
    </row>
    <row r="9" spans="2:10" x14ac:dyDescent="0.25">
      <c r="B9" s="1" t="s">
        <v>4</v>
      </c>
      <c r="C9" s="6">
        <f>(C2-C3)^2</f>
        <v>4.0630015921727928E-6</v>
      </c>
      <c r="D9" s="7">
        <f t="shared" ref="D9:G9" si="2">(D2-D3)^2</f>
        <v>8.8945426893315178E-7</v>
      </c>
      <c r="E9" s="7">
        <f t="shared" si="2"/>
        <v>9.3424108332001974E-6</v>
      </c>
      <c r="F9" s="7">
        <f t="shared" si="2"/>
        <v>4.5864760476357271E-6</v>
      </c>
      <c r="G9" s="7">
        <f t="shared" si="2"/>
        <v>1.7020259146813163E-5</v>
      </c>
    </row>
    <row r="10" spans="2:10" x14ac:dyDescent="0.25">
      <c r="B10" s="2" t="s">
        <v>5</v>
      </c>
      <c r="C10" s="6">
        <f>SUM(C9:G9)/5</f>
        <v>7.1803203777510059E-6</v>
      </c>
    </row>
    <row r="11" spans="2:10" ht="15.75" thickBot="1" x14ac:dyDescent="0.3">
      <c r="B11" s="3" t="s">
        <v>6</v>
      </c>
      <c r="C11" s="6">
        <f>SQRT(C10)</f>
        <v>2.6796119826853673E-3</v>
      </c>
    </row>
    <row r="12" spans="2:10" ht="15.75" thickBot="1" x14ac:dyDescent="0.3"/>
    <row r="13" spans="2:10" x14ac:dyDescent="0.25">
      <c r="B13" s="1" t="s">
        <v>4</v>
      </c>
      <c r="C13" s="6">
        <f>(C2-C4)^2</f>
        <v>5.0111528877954314E-4</v>
      </c>
      <c r="D13" s="7">
        <f t="shared" ref="D13:G13" si="3">(D2-D4)^2</f>
        <v>2.7839305715173326E-4</v>
      </c>
      <c r="E13" s="7">
        <f t="shared" si="3"/>
        <v>4.9135226969821181E-4</v>
      </c>
      <c r="F13" s="7">
        <f t="shared" si="3"/>
        <v>4.8702538978665432E-5</v>
      </c>
      <c r="G13" s="7">
        <f t="shared" si="3"/>
        <v>5.496538649818729E-4</v>
      </c>
    </row>
    <row r="14" spans="2:10" x14ac:dyDescent="0.25">
      <c r="B14" s="2" t="s">
        <v>5</v>
      </c>
      <c r="C14" s="6">
        <f>SUM(C13:G13)/5</f>
        <v>3.7384340391800528E-4</v>
      </c>
    </row>
    <row r="15" spans="2:10" ht="15.75" thickBot="1" x14ac:dyDescent="0.3">
      <c r="B15" s="3" t="s">
        <v>6</v>
      </c>
      <c r="C15" s="6">
        <f>SQRT(C14)</f>
        <v>1.9335030486606564E-2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Лебедев 16 вариант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Валерий Лебедев</cp:lastModifiedBy>
  <dcterms:created xsi:type="dcterms:W3CDTF">2020-09-29T05:51:11Z</dcterms:created>
  <dcterms:modified xsi:type="dcterms:W3CDTF">2020-10-01T08:38:09Z</dcterms:modified>
</cp:coreProperties>
</file>