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2.11" sheetId="4" r:id="rId1"/>
    <sheet name="2.12" sheetId="5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5" l="1"/>
  <c r="D20" i="5"/>
  <c r="E20" i="5"/>
  <c r="F20" i="5"/>
  <c r="G20" i="5"/>
  <c r="H20" i="5"/>
  <c r="I20" i="5"/>
  <c r="J20" i="5"/>
  <c r="K20" i="5"/>
  <c r="K21" i="5" s="1"/>
  <c r="K26" i="5" s="1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F21" i="5" s="1"/>
  <c r="AF26" i="5" s="1"/>
  <c r="AG20" i="5"/>
  <c r="B20" i="5"/>
  <c r="C19" i="5"/>
  <c r="D19" i="5"/>
  <c r="E19" i="5"/>
  <c r="F19" i="5"/>
  <c r="G19" i="5"/>
  <c r="H19" i="5"/>
  <c r="I19" i="5"/>
  <c r="J19" i="5"/>
  <c r="K19" i="5"/>
  <c r="L19" i="5"/>
  <c r="M19" i="5"/>
  <c r="N19" i="5"/>
  <c r="N24" i="5" s="1"/>
  <c r="O19" i="5"/>
  <c r="P19" i="5"/>
  <c r="Q19" i="5"/>
  <c r="R19" i="5"/>
  <c r="S19" i="5"/>
  <c r="T19" i="5"/>
  <c r="U19" i="5"/>
  <c r="V19" i="5"/>
  <c r="V21" i="5" s="1"/>
  <c r="V26" i="5" s="1"/>
  <c r="W19" i="5"/>
  <c r="X19" i="5"/>
  <c r="X21" i="5" s="1"/>
  <c r="X26" i="5" s="1"/>
  <c r="Y19" i="5"/>
  <c r="Z19" i="5"/>
  <c r="Z24" i="5" s="1"/>
  <c r="AA19" i="5"/>
  <c r="AB19" i="5"/>
  <c r="AC19" i="5"/>
  <c r="AD19" i="5"/>
  <c r="AE19" i="5"/>
  <c r="AF19" i="5"/>
  <c r="AG19" i="5"/>
  <c r="AG24" i="5" s="1"/>
  <c r="B19" i="5"/>
  <c r="B24" i="5" s="1"/>
  <c r="C14" i="5"/>
  <c r="D14" i="5"/>
  <c r="E14" i="5"/>
  <c r="F14" i="5"/>
  <c r="G14" i="5"/>
  <c r="H14" i="5"/>
  <c r="I14" i="5"/>
  <c r="J14" i="5"/>
  <c r="K14" i="5"/>
  <c r="L14" i="5"/>
  <c r="M14" i="5"/>
  <c r="N14" i="5"/>
  <c r="N15" i="5" s="1"/>
  <c r="O14" i="5"/>
  <c r="P14" i="5"/>
  <c r="Q14" i="5"/>
  <c r="R14" i="5"/>
  <c r="S14" i="5"/>
  <c r="S15" i="5" s="1"/>
  <c r="T14" i="5"/>
  <c r="U14" i="5"/>
  <c r="V14" i="5"/>
  <c r="V15" i="5" s="1"/>
  <c r="W14" i="5"/>
  <c r="X14" i="5"/>
  <c r="X15" i="5" s="1"/>
  <c r="Y14" i="5"/>
  <c r="Z14" i="5"/>
  <c r="AA14" i="5"/>
  <c r="AB14" i="5"/>
  <c r="AC14" i="5"/>
  <c r="AD14" i="5"/>
  <c r="AE14" i="5"/>
  <c r="AF14" i="5"/>
  <c r="AG14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B14" i="5"/>
  <c r="B15" i="5" s="1"/>
  <c r="B13" i="5"/>
  <c r="L21" i="5"/>
  <c r="L26" i="5" s="1"/>
  <c r="J21" i="5"/>
  <c r="J26" i="5" s="1"/>
  <c r="AG21" i="5"/>
  <c r="AG26" i="5" s="1"/>
  <c r="AE21" i="5"/>
  <c r="AE26" i="5" s="1"/>
  <c r="AD21" i="5"/>
  <c r="AD26" i="5" s="1"/>
  <c r="AC21" i="5"/>
  <c r="AC26" i="5" s="1"/>
  <c r="AB21" i="5"/>
  <c r="AB26" i="5" s="1"/>
  <c r="AB25" i="5" s="1"/>
  <c r="U21" i="5"/>
  <c r="U26" i="5" s="1"/>
  <c r="U25" i="5" s="1"/>
  <c r="T21" i="5"/>
  <c r="T26" i="5" s="1"/>
  <c r="T25" i="5" s="1"/>
  <c r="S21" i="5"/>
  <c r="S26" i="5" s="1"/>
  <c r="R21" i="5"/>
  <c r="R26" i="5" s="1"/>
  <c r="Q21" i="5"/>
  <c r="Q26" i="5" s="1"/>
  <c r="M21" i="5"/>
  <c r="M26" i="5" s="1"/>
  <c r="I21" i="5"/>
  <c r="I26" i="5" s="1"/>
  <c r="I25" i="5" s="1"/>
  <c r="H21" i="5"/>
  <c r="H26" i="5" s="1"/>
  <c r="H25" i="5" s="1"/>
  <c r="G21" i="5"/>
  <c r="G26" i="5" s="1"/>
  <c r="F21" i="5"/>
  <c r="F26" i="5" s="1"/>
  <c r="E21" i="5"/>
  <c r="E26" i="5" s="1"/>
  <c r="C21" i="5"/>
  <c r="C26" i="5" s="1"/>
  <c r="AF24" i="5"/>
  <c r="AE24" i="5"/>
  <c r="AD24" i="5"/>
  <c r="AC24" i="5"/>
  <c r="AB24" i="5"/>
  <c r="AA21" i="5"/>
  <c r="AA26" i="5" s="1"/>
  <c r="Y24" i="5"/>
  <c r="X24" i="5"/>
  <c r="W24" i="5"/>
  <c r="V24" i="5"/>
  <c r="U24" i="5"/>
  <c r="T24" i="5"/>
  <c r="S24" i="5"/>
  <c r="R24" i="5"/>
  <c r="Q24" i="5"/>
  <c r="P21" i="5"/>
  <c r="P26" i="5" s="1"/>
  <c r="O21" i="5"/>
  <c r="O26" i="5" s="1"/>
  <c r="M24" i="5"/>
  <c r="L24" i="5"/>
  <c r="K24" i="5"/>
  <c r="J24" i="5"/>
  <c r="I24" i="5"/>
  <c r="H24" i="5"/>
  <c r="G24" i="5"/>
  <c r="F24" i="5"/>
  <c r="E24" i="5"/>
  <c r="D21" i="5"/>
  <c r="D26" i="5" s="1"/>
  <c r="C24" i="5"/>
  <c r="L15" i="5"/>
  <c r="J15" i="5"/>
  <c r="AF15" i="5"/>
  <c r="AE15" i="5"/>
  <c r="AD15" i="5"/>
  <c r="AC15" i="5"/>
  <c r="AA15" i="5"/>
  <c r="W15" i="5"/>
  <c r="T15" i="5"/>
  <c r="R15" i="5"/>
  <c r="Q15" i="5"/>
  <c r="O15" i="5"/>
  <c r="K15" i="5"/>
  <c r="I15" i="5"/>
  <c r="H15" i="5"/>
  <c r="F15" i="5"/>
  <c r="E15" i="5"/>
  <c r="C15" i="5"/>
  <c r="AB15" i="5"/>
  <c r="P15" i="5"/>
  <c r="G15" i="5"/>
  <c r="D15" i="5"/>
  <c r="B9" i="5"/>
  <c r="C40" i="4"/>
  <c r="D40" i="4"/>
  <c r="E40" i="4"/>
  <c r="F40" i="4"/>
  <c r="G40" i="4"/>
  <c r="H40" i="4"/>
  <c r="I40" i="4"/>
  <c r="J40" i="4"/>
  <c r="K40" i="4"/>
  <c r="K39" i="4" s="1"/>
  <c r="L40" i="4"/>
  <c r="M40" i="4"/>
  <c r="N40" i="4"/>
  <c r="O40" i="4"/>
  <c r="P40" i="4"/>
  <c r="Q40" i="4"/>
  <c r="R40" i="4"/>
  <c r="R39" i="4" s="1"/>
  <c r="S40" i="4"/>
  <c r="T40" i="4"/>
  <c r="U40" i="4"/>
  <c r="U39" i="4" s="1"/>
  <c r="V40" i="4"/>
  <c r="V39" i="4" s="1"/>
  <c r="W40" i="4"/>
  <c r="X40" i="4"/>
  <c r="Y40" i="4"/>
  <c r="Z40" i="4"/>
  <c r="AA40" i="4"/>
  <c r="AB40" i="4"/>
  <c r="AC40" i="4"/>
  <c r="AD40" i="4"/>
  <c r="AE40" i="4"/>
  <c r="AF40" i="4"/>
  <c r="AF39" i="4" s="1"/>
  <c r="AG40" i="4"/>
  <c r="AH40" i="4"/>
  <c r="B40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B38" i="4"/>
  <c r="B34" i="4"/>
  <c r="AD39" i="4"/>
  <c r="AC39" i="4"/>
  <c r="AB39" i="4"/>
  <c r="AA39" i="4"/>
  <c r="W39" i="4"/>
  <c r="Q39" i="4"/>
  <c r="P39" i="4"/>
  <c r="O39" i="4"/>
  <c r="F39" i="4"/>
  <c r="E39" i="4"/>
  <c r="D39" i="4"/>
  <c r="C39" i="4"/>
  <c r="B39" i="4"/>
  <c r="AH39" i="4"/>
  <c r="AG39" i="4"/>
  <c r="B36" i="4"/>
  <c r="C35" i="4"/>
  <c r="D35" i="4"/>
  <c r="E35" i="4"/>
  <c r="F35" i="4"/>
  <c r="G35" i="4"/>
  <c r="H35" i="4"/>
  <c r="I35" i="4"/>
  <c r="J35" i="4"/>
  <c r="K35" i="4"/>
  <c r="L35" i="4"/>
  <c r="L36" i="4" s="1"/>
  <c r="M35" i="4"/>
  <c r="N35" i="4"/>
  <c r="O35" i="4"/>
  <c r="P35" i="4"/>
  <c r="Q35" i="4"/>
  <c r="R35" i="4"/>
  <c r="S35" i="4"/>
  <c r="T35" i="4"/>
  <c r="T36" i="4" s="1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B35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D36" i="4" s="1"/>
  <c r="AE34" i="4"/>
  <c r="AF34" i="4"/>
  <c r="AG34" i="4"/>
  <c r="AH34" i="4"/>
  <c r="AF36" i="4"/>
  <c r="AE36" i="4"/>
  <c r="AA36" i="4"/>
  <c r="S36" i="4"/>
  <c r="Q36" i="4"/>
  <c r="P36" i="4"/>
  <c r="O36" i="4"/>
  <c r="H36" i="4"/>
  <c r="G36" i="4"/>
  <c r="E36" i="4"/>
  <c r="D36" i="4"/>
  <c r="C36" i="4"/>
  <c r="AC36" i="4"/>
  <c r="AB36" i="4"/>
  <c r="R36" i="4"/>
  <c r="F36" i="4"/>
  <c r="C28" i="4"/>
  <c r="D28" i="4"/>
  <c r="E28" i="4"/>
  <c r="F28" i="4"/>
  <c r="G28" i="4"/>
  <c r="H28" i="4"/>
  <c r="I28" i="4"/>
  <c r="J28" i="4"/>
  <c r="J29" i="4" s="1"/>
  <c r="K28" i="4"/>
  <c r="L28" i="4"/>
  <c r="M28" i="4"/>
  <c r="N28" i="4"/>
  <c r="O28" i="4"/>
  <c r="P28" i="4"/>
  <c r="Q28" i="4"/>
  <c r="R28" i="4"/>
  <c r="S28" i="4"/>
  <c r="S29" i="4" s="1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B28" i="4"/>
  <c r="B29" i="4" s="1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B27" i="4"/>
  <c r="C25" i="4"/>
  <c r="D25" i="4"/>
  <c r="E25" i="4"/>
  <c r="F25" i="4"/>
  <c r="G25" i="4"/>
  <c r="H25" i="4"/>
  <c r="I25" i="4"/>
  <c r="I24" i="4" s="1"/>
  <c r="J25" i="4"/>
  <c r="J24" i="4" s="1"/>
  <c r="K25" i="4"/>
  <c r="L25" i="4"/>
  <c r="M25" i="4"/>
  <c r="M24" i="4" s="1"/>
  <c r="N25" i="4"/>
  <c r="O25" i="4"/>
  <c r="P25" i="4"/>
  <c r="Q25" i="4"/>
  <c r="Q24" i="4" s="1"/>
  <c r="R25" i="4"/>
  <c r="S25" i="4"/>
  <c r="T25" i="4"/>
  <c r="T24" i="4" s="1"/>
  <c r="U25" i="4"/>
  <c r="V25" i="4"/>
  <c r="W25" i="4"/>
  <c r="X25" i="4"/>
  <c r="Y25" i="4"/>
  <c r="Z25" i="4"/>
  <c r="AA25" i="4"/>
  <c r="AB25" i="4"/>
  <c r="AC25" i="4"/>
  <c r="AD25" i="4"/>
  <c r="AE25" i="4"/>
  <c r="AF25" i="4"/>
  <c r="AF24" i="4" s="1"/>
  <c r="AG25" i="4"/>
  <c r="AH25" i="4"/>
  <c r="B25" i="4"/>
  <c r="C24" i="4"/>
  <c r="B24" i="4"/>
  <c r="B23" i="4"/>
  <c r="C18" i="4"/>
  <c r="B18" i="4"/>
  <c r="C23" i="4"/>
  <c r="D23" i="4"/>
  <c r="E23" i="4"/>
  <c r="F23" i="4"/>
  <c r="G23" i="4"/>
  <c r="H23" i="4"/>
  <c r="I23" i="4"/>
  <c r="J23" i="4"/>
  <c r="K23" i="4"/>
  <c r="K24" i="4" s="1"/>
  <c r="L23" i="4"/>
  <c r="M23" i="4"/>
  <c r="N23" i="4"/>
  <c r="O23" i="4"/>
  <c r="P23" i="4"/>
  <c r="Q23" i="4"/>
  <c r="R23" i="4"/>
  <c r="S23" i="4"/>
  <c r="T23" i="4"/>
  <c r="U23" i="4"/>
  <c r="U24" i="4" s="1"/>
  <c r="V23" i="4"/>
  <c r="V24" i="4" s="1"/>
  <c r="W23" i="4"/>
  <c r="W24" i="4" s="1"/>
  <c r="X23" i="4"/>
  <c r="Y23" i="4"/>
  <c r="Z23" i="4"/>
  <c r="AA23" i="4"/>
  <c r="AB23" i="4"/>
  <c r="AC23" i="4"/>
  <c r="AD23" i="4"/>
  <c r="AE23" i="4"/>
  <c r="AF23" i="4"/>
  <c r="AG23" i="4"/>
  <c r="AG24" i="4" s="1"/>
  <c r="AH23" i="4"/>
  <c r="AE29" i="4"/>
  <c r="AD29" i="4"/>
  <c r="AB29" i="4"/>
  <c r="AA29" i="4"/>
  <c r="U29" i="4"/>
  <c r="T29" i="4"/>
  <c r="R29" i="4"/>
  <c r="Q29" i="4"/>
  <c r="P29" i="4"/>
  <c r="O29" i="4"/>
  <c r="H29" i="4"/>
  <c r="G29" i="4"/>
  <c r="F29" i="4"/>
  <c r="E29" i="4"/>
  <c r="D29" i="4"/>
  <c r="C29" i="4"/>
  <c r="AH24" i="4"/>
  <c r="H24" i="4"/>
  <c r="AE24" i="4"/>
  <c r="AD24" i="4"/>
  <c r="AC24" i="4"/>
  <c r="AB24" i="4"/>
  <c r="AA24" i="4"/>
  <c r="S24" i="4"/>
  <c r="R24" i="4"/>
  <c r="P24" i="4"/>
  <c r="O24" i="4"/>
  <c r="G24" i="4"/>
  <c r="F24" i="4"/>
  <c r="E24" i="4"/>
  <c r="D24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U18" i="4" s="1"/>
  <c r="V17" i="4"/>
  <c r="W17" i="4"/>
  <c r="X17" i="4"/>
  <c r="Y17" i="4"/>
  <c r="Z17" i="4"/>
  <c r="AA17" i="4"/>
  <c r="AB17" i="4"/>
  <c r="AC17" i="4"/>
  <c r="AD17" i="4"/>
  <c r="AE17" i="4"/>
  <c r="AF17" i="4"/>
  <c r="AF18" i="4" s="1"/>
  <c r="AG17" i="4"/>
  <c r="AG18" i="4" s="1"/>
  <c r="AH17" i="4"/>
  <c r="B17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B16" i="4"/>
  <c r="AC18" i="4"/>
  <c r="AB18" i="4"/>
  <c r="P18" i="4"/>
  <c r="D18" i="4"/>
  <c r="AE18" i="4"/>
  <c r="AA18" i="4"/>
  <c r="T18" i="4"/>
  <c r="S18" i="4"/>
  <c r="O18" i="4"/>
  <c r="I18" i="4"/>
  <c r="H18" i="4"/>
  <c r="AD18" i="4"/>
  <c r="R18" i="4"/>
  <c r="Q18" i="4"/>
  <c r="F18" i="4"/>
  <c r="E18" i="4"/>
  <c r="W21" i="5" l="1"/>
  <c r="W26" i="5" s="1"/>
  <c r="E25" i="5"/>
  <c r="Q25" i="5"/>
  <c r="AC25" i="5"/>
  <c r="F25" i="5"/>
  <c r="R25" i="5"/>
  <c r="AD25" i="5"/>
  <c r="G25" i="5"/>
  <c r="S25" i="5"/>
  <c r="AE25" i="5"/>
  <c r="AF25" i="5"/>
  <c r="AG25" i="5"/>
  <c r="J25" i="5"/>
  <c r="K25" i="5"/>
  <c r="Y21" i="5"/>
  <c r="Y26" i="5" s="1"/>
  <c r="Y25" i="5" s="1"/>
  <c r="N21" i="5"/>
  <c r="N26" i="5" s="1"/>
  <c r="N25" i="5" s="1"/>
  <c r="Z21" i="5"/>
  <c r="Z26" i="5" s="1"/>
  <c r="Z25" i="5" s="1"/>
  <c r="B21" i="5"/>
  <c r="B26" i="5" s="1"/>
  <c r="B25" i="5" s="1"/>
  <c r="Z15" i="5"/>
  <c r="Y15" i="5"/>
  <c r="M15" i="5"/>
  <c r="U15" i="5"/>
  <c r="AG15" i="5"/>
  <c r="L25" i="5"/>
  <c r="M25" i="5"/>
  <c r="V25" i="5"/>
  <c r="W25" i="5"/>
  <c r="C25" i="5"/>
  <c r="X25" i="5"/>
  <c r="O24" i="5"/>
  <c r="O25" i="5" s="1"/>
  <c r="AA24" i="5"/>
  <c r="AA25" i="5" s="1"/>
  <c r="D24" i="5"/>
  <c r="D25" i="5" s="1"/>
  <c r="P24" i="5"/>
  <c r="P25" i="5" s="1"/>
  <c r="J39" i="4"/>
  <c r="I39" i="4"/>
  <c r="T39" i="4"/>
  <c r="H39" i="4"/>
  <c r="L39" i="4"/>
  <c r="X39" i="4"/>
  <c r="M39" i="4"/>
  <c r="Y39" i="4"/>
  <c r="N39" i="4"/>
  <c r="Z39" i="4"/>
  <c r="G39" i="4"/>
  <c r="S39" i="4"/>
  <c r="AE39" i="4"/>
  <c r="Z36" i="4"/>
  <c r="N36" i="4"/>
  <c r="X36" i="4"/>
  <c r="W36" i="4"/>
  <c r="K36" i="4"/>
  <c r="I36" i="4"/>
  <c r="U36" i="4"/>
  <c r="AG36" i="4"/>
  <c r="J36" i="4"/>
  <c r="V36" i="4"/>
  <c r="AH36" i="4"/>
  <c r="M36" i="4"/>
  <c r="Y36" i="4"/>
  <c r="Z29" i="4"/>
  <c r="X29" i="4"/>
  <c r="V29" i="4"/>
  <c r="L29" i="4"/>
  <c r="N29" i="4"/>
  <c r="I29" i="4"/>
  <c r="AC29" i="4"/>
  <c r="N24" i="4"/>
  <c r="W29" i="4"/>
  <c r="Y24" i="4"/>
  <c r="Z24" i="4"/>
  <c r="K29" i="4"/>
  <c r="L24" i="4"/>
  <c r="X24" i="4"/>
  <c r="M29" i="4"/>
  <c r="Y29" i="4"/>
  <c r="K18" i="4"/>
  <c r="X18" i="4"/>
  <c r="W18" i="4"/>
  <c r="L18" i="4"/>
  <c r="J18" i="4"/>
  <c r="AH18" i="4"/>
  <c r="G18" i="4"/>
  <c r="M18" i="4"/>
  <c r="Y18" i="4"/>
  <c r="N18" i="4"/>
  <c r="Z18" i="4"/>
  <c r="V18" i="4"/>
  <c r="E11" i="4" l="1"/>
  <c r="B11" i="4"/>
</calcChain>
</file>

<file path=xl/sharedStrings.xml><?xml version="1.0" encoding="utf-8"?>
<sst xmlns="http://schemas.openxmlformats.org/spreadsheetml/2006/main" count="44" uniqueCount="34">
  <si>
    <t>t</t>
  </si>
  <si>
    <t>p(t)</t>
  </si>
  <si>
    <t>f(t)</t>
  </si>
  <si>
    <t>λ(t)</t>
  </si>
  <si>
    <t>Т=</t>
  </si>
  <si>
    <t xml:space="preserve"> λ=</t>
  </si>
  <si>
    <t>a=</t>
  </si>
  <si>
    <t>β=</t>
  </si>
  <si>
    <t>Общее резервирование</t>
  </si>
  <si>
    <r>
      <t>P</t>
    </r>
    <r>
      <rPr>
        <sz val="8"/>
        <color theme="1"/>
        <rFont val="Calibri"/>
        <family val="2"/>
        <charset val="204"/>
        <scheme val="minor"/>
      </rPr>
      <t>15</t>
    </r>
    <r>
      <rPr>
        <sz val="11"/>
        <color theme="1"/>
        <rFont val="Calibri"/>
        <family val="2"/>
        <scheme val="minor"/>
      </rPr>
      <t>(t)</t>
    </r>
  </si>
  <si>
    <r>
      <t>f</t>
    </r>
    <r>
      <rPr>
        <sz val="8"/>
        <color theme="1"/>
        <rFont val="Calibri"/>
        <family val="2"/>
        <charset val="204"/>
        <scheme val="minor"/>
      </rPr>
      <t>15</t>
    </r>
    <r>
      <rPr>
        <sz val="11"/>
        <color theme="1"/>
        <rFont val="Calibri"/>
        <family val="2"/>
        <scheme val="minor"/>
      </rPr>
      <t>(t)</t>
    </r>
  </si>
  <si>
    <r>
      <t>λ</t>
    </r>
    <r>
      <rPr>
        <sz val="8"/>
        <color theme="1"/>
        <rFont val="Calibri"/>
        <family val="2"/>
        <charset val="204"/>
        <scheme val="minor"/>
      </rPr>
      <t>15</t>
    </r>
    <r>
      <rPr>
        <sz val="11"/>
        <color theme="1"/>
        <rFont val="Calibri"/>
        <family val="2"/>
        <scheme val="minor"/>
      </rPr>
      <t>(t)</t>
    </r>
  </si>
  <si>
    <r>
      <t>P</t>
    </r>
    <r>
      <rPr>
        <sz val="8"/>
        <color theme="1"/>
        <rFont val="Calibri"/>
        <family val="2"/>
        <charset val="204"/>
        <scheme val="minor"/>
      </rPr>
      <t>35</t>
    </r>
    <r>
      <rPr>
        <sz val="11"/>
        <color theme="1"/>
        <rFont val="Calibri"/>
        <family val="2"/>
        <scheme val="minor"/>
      </rPr>
      <t>(t) Общ</t>
    </r>
  </si>
  <si>
    <r>
      <t>f</t>
    </r>
    <r>
      <rPr>
        <sz val="8"/>
        <color theme="1"/>
        <rFont val="Calibri"/>
        <family val="2"/>
        <charset val="204"/>
        <scheme val="minor"/>
      </rPr>
      <t>35</t>
    </r>
    <r>
      <rPr>
        <sz val="11"/>
        <color theme="1"/>
        <rFont val="Calibri"/>
        <family val="2"/>
        <scheme val="minor"/>
      </rPr>
      <t>(t) Общ</t>
    </r>
  </si>
  <si>
    <r>
      <t>λ</t>
    </r>
    <r>
      <rPr>
        <sz val="8"/>
        <color theme="1"/>
        <rFont val="Calibri"/>
        <family val="2"/>
        <charset val="204"/>
        <scheme val="minor"/>
      </rPr>
      <t>35</t>
    </r>
    <r>
      <rPr>
        <sz val="11"/>
        <color theme="1"/>
        <rFont val="Calibri"/>
        <family val="2"/>
        <scheme val="minor"/>
      </rPr>
      <t>(t) Общ</t>
    </r>
  </si>
  <si>
    <t>Поэлементное резервирование</t>
  </si>
  <si>
    <r>
      <t>P</t>
    </r>
    <r>
      <rPr>
        <sz val="8"/>
        <color theme="1"/>
        <rFont val="Calibri"/>
        <family val="2"/>
        <charset val="204"/>
        <scheme val="minor"/>
      </rPr>
      <t>31</t>
    </r>
    <r>
      <rPr>
        <sz val="11"/>
        <color theme="1"/>
        <rFont val="Calibri"/>
        <family val="2"/>
        <scheme val="minor"/>
      </rPr>
      <t>(t)</t>
    </r>
  </si>
  <si>
    <r>
      <t>f</t>
    </r>
    <r>
      <rPr>
        <sz val="8"/>
        <color theme="1"/>
        <rFont val="Calibri"/>
        <family val="2"/>
        <charset val="204"/>
        <scheme val="minor"/>
      </rPr>
      <t>31</t>
    </r>
    <r>
      <rPr>
        <sz val="11"/>
        <color theme="1"/>
        <rFont val="Calibri"/>
        <family val="2"/>
        <scheme val="minor"/>
      </rPr>
      <t>(t)</t>
    </r>
  </si>
  <si>
    <r>
      <t>λ</t>
    </r>
    <r>
      <rPr>
        <sz val="8"/>
        <color theme="1"/>
        <rFont val="Calibri"/>
        <family val="2"/>
        <charset val="204"/>
        <scheme val="minor"/>
      </rPr>
      <t>31</t>
    </r>
    <r>
      <rPr>
        <sz val="11"/>
        <color theme="1"/>
        <rFont val="Calibri"/>
        <family val="2"/>
        <scheme val="minor"/>
      </rPr>
      <t>(t)</t>
    </r>
  </si>
  <si>
    <r>
      <t>P</t>
    </r>
    <r>
      <rPr>
        <sz val="8"/>
        <color theme="1"/>
        <rFont val="Calibri"/>
        <family val="2"/>
        <charset val="204"/>
        <scheme val="minor"/>
      </rPr>
      <t>35</t>
    </r>
    <r>
      <rPr>
        <sz val="11"/>
        <color theme="1"/>
        <rFont val="Calibri"/>
        <family val="2"/>
        <scheme val="minor"/>
      </rPr>
      <t>(t) Поэлем</t>
    </r>
  </si>
  <si>
    <r>
      <t>f</t>
    </r>
    <r>
      <rPr>
        <sz val="8"/>
        <color theme="1"/>
        <rFont val="Calibri"/>
        <family val="2"/>
        <charset val="204"/>
        <scheme val="minor"/>
      </rPr>
      <t>35</t>
    </r>
    <r>
      <rPr>
        <sz val="11"/>
        <color theme="1"/>
        <rFont val="Calibri"/>
        <family val="2"/>
        <scheme val="minor"/>
      </rPr>
      <t>(t) Поэлем</t>
    </r>
  </si>
  <si>
    <r>
      <t>λ</t>
    </r>
    <r>
      <rPr>
        <sz val="8"/>
        <color theme="1"/>
        <rFont val="Calibri"/>
        <family val="2"/>
        <charset val="204"/>
        <scheme val="minor"/>
      </rPr>
      <t>35</t>
    </r>
    <r>
      <rPr>
        <sz val="11"/>
        <color theme="1"/>
        <rFont val="Calibri"/>
        <family val="2"/>
        <scheme val="minor"/>
      </rPr>
      <t>(t) Поэлем</t>
    </r>
  </si>
  <si>
    <t>λ</t>
  </si>
  <si>
    <t>1/ч</t>
  </si>
  <si>
    <t>Если у одного элемента Гамма распределение с параметрами (α, β), если из этих элементов собрана система «1основной+m  резервных» (резерв замещением, ненагруженный), то у системы будет  тоже ГАММАРАСП, но с α*(m+1)</t>
  </si>
  <si>
    <t xml:space="preserve">Экспоненциальное распределение с параметром λ – частный случай гамма-распределения, при этом α=1, β=1/λ. </t>
  </si>
  <si>
    <t>α</t>
  </si>
  <si>
    <t>β</t>
  </si>
  <si>
    <r>
      <t>P</t>
    </r>
    <r>
      <rPr>
        <sz val="8"/>
        <color theme="1"/>
        <rFont val="Calibri"/>
        <family val="2"/>
        <charset val="204"/>
        <scheme val="minor"/>
      </rPr>
      <t>с</t>
    </r>
    <r>
      <rPr>
        <sz val="11"/>
        <color theme="1"/>
        <rFont val="Calibri"/>
        <family val="2"/>
        <scheme val="minor"/>
      </rPr>
      <t>(t) Общ</t>
    </r>
  </si>
  <si>
    <r>
      <t>f</t>
    </r>
    <r>
      <rPr>
        <sz val="8"/>
        <color theme="1"/>
        <rFont val="Calibri"/>
        <family val="2"/>
        <charset val="204"/>
        <scheme val="minor"/>
      </rPr>
      <t>с</t>
    </r>
    <r>
      <rPr>
        <sz val="11"/>
        <color theme="1"/>
        <rFont val="Calibri"/>
        <family val="2"/>
        <scheme val="minor"/>
      </rPr>
      <t>(t) Общ</t>
    </r>
  </si>
  <si>
    <r>
      <t>λ</t>
    </r>
    <r>
      <rPr>
        <sz val="8"/>
        <color theme="1"/>
        <rFont val="Calibri"/>
        <family val="2"/>
        <charset val="204"/>
        <scheme val="minor"/>
      </rPr>
      <t>с</t>
    </r>
    <r>
      <rPr>
        <sz val="11"/>
        <color theme="1"/>
        <rFont val="Calibri"/>
        <family val="2"/>
        <scheme val="minor"/>
      </rPr>
      <t>(t) Общ</t>
    </r>
  </si>
  <si>
    <r>
      <t>P</t>
    </r>
    <r>
      <rPr>
        <sz val="8"/>
        <color theme="1"/>
        <rFont val="Calibri"/>
        <family val="2"/>
        <charset val="204"/>
        <scheme val="minor"/>
      </rPr>
      <t>с</t>
    </r>
    <r>
      <rPr>
        <sz val="11"/>
        <color theme="1"/>
        <rFont val="Calibri"/>
        <family val="2"/>
        <scheme val="minor"/>
      </rPr>
      <t>(t) Поэлем</t>
    </r>
  </si>
  <si>
    <r>
      <t>f</t>
    </r>
    <r>
      <rPr>
        <sz val="8"/>
        <color theme="1"/>
        <rFont val="Calibri"/>
        <family val="2"/>
        <charset val="204"/>
        <scheme val="minor"/>
      </rPr>
      <t>с</t>
    </r>
    <r>
      <rPr>
        <sz val="11"/>
        <color theme="1"/>
        <rFont val="Calibri"/>
        <family val="2"/>
        <scheme val="minor"/>
      </rPr>
      <t>(t) Поэлем</t>
    </r>
  </si>
  <si>
    <r>
      <t>λ</t>
    </r>
    <r>
      <rPr>
        <sz val="8"/>
        <color theme="1"/>
        <rFont val="Calibri"/>
        <family val="2"/>
        <charset val="204"/>
        <scheme val="minor"/>
      </rPr>
      <t>с</t>
    </r>
    <r>
      <rPr>
        <sz val="11"/>
        <color theme="1"/>
        <rFont val="Calibri"/>
        <family val="2"/>
        <scheme val="minor"/>
      </rPr>
      <t>(t) Поэлем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</si>
</sst>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0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165" fontId="0" fillId="0" borderId="1" xfId="0" applyNumberFormat="1" applyBorder="1"/>
    <xf numFmtId="0" fontId="0" fillId="0" borderId="0" xfId="0" applyAlignment="1">
      <alignment horizontal="right"/>
    </xf>
    <xf numFmtId="0" fontId="0" fillId="0" borderId="0" xfId="0" applyAlignment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166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5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6" xfId="0" applyBorder="1" applyAlignment="1">
      <alignment horizontal="left"/>
    </xf>
    <xf numFmtId="2" fontId="0" fillId="0" borderId="0" xfId="0" applyNumberFormat="1"/>
    <xf numFmtId="0" fontId="0" fillId="0" borderId="14" xfId="0" applyBorder="1"/>
    <xf numFmtId="166" fontId="0" fillId="0" borderId="5" xfId="0" applyNumberFormat="1" applyBorder="1"/>
    <xf numFmtId="166" fontId="0" fillId="0" borderId="14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P35(t)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8150481189851271E-2"/>
          <c:y val="0.15519339442000352"/>
          <c:w val="0.85807174103237094"/>
          <c:h val="0.56727323675287922"/>
        </c:manualLayout>
      </c:layout>
      <c:lineChart>
        <c:grouping val="standard"/>
        <c:varyColors val="0"/>
        <c:ser>
          <c:idx val="0"/>
          <c:order val="0"/>
          <c:tx>
            <c:strRef>
              <c:f>'2.11'!$A$27</c:f>
              <c:strCache>
                <c:ptCount val="1"/>
                <c:pt idx="0">
                  <c:v>P35(t) Общ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'2.11'!$B$33:$AH$33</c:f>
              <c:numCache>
                <c:formatCode>General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</c:numCache>
            </c:numRef>
          </c:cat>
          <c:val>
            <c:numRef>
              <c:f>'2.11'!$B$27:$AH$27</c:f>
              <c:numCache>
                <c:formatCode>0.000</c:formatCode>
                <c:ptCount val="33"/>
                <c:pt idx="0">
                  <c:v>1</c:v>
                </c:pt>
                <c:pt idx="1">
                  <c:v>0.99994289405582004</c:v>
                </c:pt>
                <c:pt idx="2">
                  <c:v>0.99692835796233314</c:v>
                </c:pt>
                <c:pt idx="3">
                  <c:v>0.97360979797673475</c:v>
                </c:pt>
                <c:pt idx="4">
                  <c:v>0.89847144524587086</c:v>
                </c:pt>
                <c:pt idx="5">
                  <c:v>0.75545572177103759</c:v>
                </c:pt>
                <c:pt idx="6">
                  <c:v>0.56661018188118106</c:v>
                </c:pt>
                <c:pt idx="7">
                  <c:v>0.37713958984542306</c:v>
                </c:pt>
                <c:pt idx="8">
                  <c:v>0.2238550086879888</c:v>
                </c:pt>
                <c:pt idx="9">
                  <c:v>0.11954197442546122</c:v>
                </c:pt>
                <c:pt idx="10">
                  <c:v>5.7951658066491052E-2</c:v>
                </c:pt>
                <c:pt idx="11">
                  <c:v>2.5688897389429255E-2</c:v>
                </c:pt>
                <c:pt idx="12">
                  <c:v>1.0464601853241606E-2</c:v>
                </c:pt>
                <c:pt idx="13">
                  <c:v>3.9292216018588233E-3</c:v>
                </c:pt>
                <c:pt idx="14">
                  <c:v>1.3620777615563906E-3</c:v>
                </c:pt>
                <c:pt idx="15">
                  <c:v>4.362642171001907E-4</c:v>
                </c:pt>
                <c:pt idx="16">
                  <c:v>1.2915113433742409E-4</c:v>
                </c:pt>
                <c:pt idx="17">
                  <c:v>3.5343256285846891E-5</c:v>
                </c:pt>
                <c:pt idx="18">
                  <c:v>8.9411983086318259E-6</c:v>
                </c:pt>
                <c:pt idx="19">
                  <c:v>2.091089663758261E-6</c:v>
                </c:pt>
                <c:pt idx="20">
                  <c:v>4.5210511445681334E-7</c:v>
                </c:pt>
                <c:pt idx="21">
                  <c:v>9.036423809227756E-8</c:v>
                </c:pt>
                <c:pt idx="22">
                  <c:v>1.6697225491135725E-8</c:v>
                </c:pt>
                <c:pt idx="23">
                  <c:v>2.8522174622125362E-9</c:v>
                </c:pt>
                <c:pt idx="24">
                  <c:v>4.5041370633214228E-10</c:v>
                </c:pt>
                <c:pt idx="25">
                  <c:v>6.5755401124079071E-11</c:v>
                </c:pt>
                <c:pt idx="26">
                  <c:v>8.8745677473411888E-12</c:v>
                </c:pt>
                <c:pt idx="27">
                  <c:v>1.1071144001562061E-12</c:v>
                </c:pt>
                <c:pt idx="28">
                  <c:v>1.2756462552943049E-13</c:v>
                </c:pt>
                <c:pt idx="29">
                  <c:v>1.3655743202889425E-14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34-4485-97BD-7833D3D71682}"/>
            </c:ext>
          </c:extLst>
        </c:ser>
        <c:ser>
          <c:idx val="1"/>
          <c:order val="1"/>
          <c:tx>
            <c:strRef>
              <c:f>'2.11'!$A$38</c:f>
              <c:strCache>
                <c:ptCount val="1"/>
                <c:pt idx="0">
                  <c:v>P35(t) Поэлем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'2.11'!$B$33:$AH$33</c:f>
              <c:numCache>
                <c:formatCode>General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</c:numCache>
            </c:numRef>
          </c:cat>
          <c:val>
            <c:numRef>
              <c:f>'2.11'!$B$38:$AH$38</c:f>
              <c:numCache>
                <c:formatCode>0.000</c:formatCode>
                <c:ptCount val="33"/>
                <c:pt idx="0">
                  <c:v>1</c:v>
                </c:pt>
                <c:pt idx="1">
                  <c:v>0.99999760598884402</c:v>
                </c:pt>
                <c:pt idx="2">
                  <c:v>0.99985209533898578</c:v>
                </c:pt>
                <c:pt idx="3">
                  <c:v>0.99841176549560251</c:v>
                </c:pt>
                <c:pt idx="4">
                  <c:v>0.99179338936530259</c:v>
                </c:pt>
                <c:pt idx="5">
                  <c:v>0.97198953596655124</c:v>
                </c:pt>
                <c:pt idx="6">
                  <c:v>0.92750335125160865</c:v>
                </c:pt>
                <c:pt idx="7">
                  <c:v>0.84729778950838031</c:v>
                </c:pt>
                <c:pt idx="8">
                  <c:v>0.72742289782400316</c:v>
                </c:pt>
                <c:pt idx="9">
                  <c:v>0.57658897835783551</c:v>
                </c:pt>
                <c:pt idx="10">
                  <c:v>0.41561920647128658</c:v>
                </c:pt>
                <c:pt idx="11">
                  <c:v>0.26930454659884645</c:v>
                </c:pt>
                <c:pt idx="12">
                  <c:v>0.15563929000550383</c:v>
                </c:pt>
                <c:pt idx="13">
                  <c:v>7.9879925988418435E-2</c:v>
                </c:pt>
                <c:pt idx="14">
                  <c:v>3.6355632860062881E-2</c:v>
                </c:pt>
                <c:pt idx="15">
                  <c:v>1.4684728702542033E-2</c:v>
                </c:pt>
                <c:pt idx="16">
                  <c:v>5.2766907729621679E-3</c:v>
                </c:pt>
                <c:pt idx="17">
                  <c:v>1.69260466938405E-3</c:v>
                </c:pt>
                <c:pt idx="18">
                  <c:v>4.8663074699714756E-4</c:v>
                </c:pt>
                <c:pt idx="19">
                  <c:v>1.2593388404132352E-4</c:v>
                </c:pt>
                <c:pt idx="20">
                  <c:v>2.9458527927455063E-5</c:v>
                </c:pt>
                <c:pt idx="21">
                  <c:v>6.2535055315694554E-6</c:v>
                </c:pt>
                <c:pt idx="22">
                  <c:v>1.2090259430107927E-6</c:v>
                </c:pt>
                <c:pt idx="23">
                  <c:v>2.1355462568224933E-7</c:v>
                </c:pt>
                <c:pt idx="24">
                  <c:v>3.4554181869528608E-8</c:v>
                </c:pt>
                <c:pt idx="25">
                  <c:v>5.1329487200070213E-9</c:v>
                </c:pt>
                <c:pt idx="26">
                  <c:v>7.0125887377893311E-10</c:v>
                </c:pt>
                <c:pt idx="27">
                  <c:v>8.8234927378219194E-11</c:v>
                </c:pt>
                <c:pt idx="28">
                  <c:v>1.0235717750842774E-11</c:v>
                </c:pt>
                <c:pt idx="29">
                  <c:v>1.0956213990077132E-12</c:v>
                </c:pt>
                <c:pt idx="30">
                  <c:v>1.0827374428029005E-13</c:v>
                </c:pt>
                <c:pt idx="31">
                  <c:v>9.883030396743601E-15</c:v>
                </c:pt>
                <c:pt idx="32">
                  <c:v>8.3347149926245138E-16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34-4485-97BD-7833D3D71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600175"/>
        <c:axId val="720594351"/>
      </c:lineChart>
      <c:catAx>
        <c:axId val="72060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0594351"/>
        <c:crosses val="autoZero"/>
        <c:auto val="1"/>
        <c:lblAlgn val="ctr"/>
        <c:lblOffset val="100"/>
        <c:noMultiLvlLbl val="0"/>
      </c:catAx>
      <c:valAx>
        <c:axId val="7205943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0600175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400000000000006"/>
          <c:y val="0.82347446782675293"/>
          <c:w val="0.23266666666666666"/>
          <c:h val="0.160143469610782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f35(t)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8150481189851271E-2"/>
          <c:y val="0.15519339442000352"/>
          <c:w val="0.85807174103237094"/>
          <c:h val="0.56727323675287922"/>
        </c:manualLayout>
      </c:layout>
      <c:lineChart>
        <c:grouping val="standard"/>
        <c:varyColors val="0"/>
        <c:ser>
          <c:idx val="0"/>
          <c:order val="0"/>
          <c:tx>
            <c:strRef>
              <c:f>'2.11'!$A$28</c:f>
              <c:strCache>
                <c:ptCount val="1"/>
                <c:pt idx="0">
                  <c:v>f35(t) Общ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'2.11'!$B$33:$AH$33</c:f>
              <c:numCache>
                <c:formatCode>General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</c:numCache>
            </c:numRef>
          </c:cat>
          <c:val>
            <c:numRef>
              <c:f>'2.11'!$B$28:$AH$28</c:f>
              <c:numCache>
                <c:formatCode>0.000</c:formatCode>
                <c:ptCount val="33"/>
                <c:pt idx="0">
                  <c:v>0</c:v>
                </c:pt>
                <c:pt idx="1">
                  <c:v>6.7190412133670519E-5</c:v>
                </c:pt>
                <c:pt idx="2">
                  <c:v>1.7020254307230091E-3</c:v>
                </c:pt>
                <c:pt idx="3">
                  <c:v>8.8003211924268018E-3</c:v>
                </c:pt>
                <c:pt idx="4">
                  <c:v>2.1885240409904538E-2</c:v>
                </c:pt>
                <c:pt idx="5">
                  <c:v>3.4520880362661828E-2</c:v>
                </c:pt>
                <c:pt idx="6">
                  <c:v>3.938602560329698E-2</c:v>
                </c:pt>
                <c:pt idx="7">
                  <c:v>3.5122531173858537E-2</c:v>
                </c:pt>
                <c:pt idx="8">
                  <c:v>2.5790431505067976E-2</c:v>
                </c:pt>
                <c:pt idx="9">
                  <c:v>1.6187943773397252E-2</c:v>
                </c:pt>
                <c:pt idx="10">
                  <c:v>8.9224916279780925E-3</c:v>
                </c:pt>
                <c:pt idx="11">
                  <c:v>4.400273618885499E-3</c:v>
                </c:pt>
                <c:pt idx="12">
                  <c:v>1.9656181966546653E-3</c:v>
                </c:pt>
                <c:pt idx="13">
                  <c:v>8.013081677355837E-4</c:v>
                </c:pt>
                <c:pt idx="14">
                  <c:v>2.9940046450350533E-4</c:v>
                </c:pt>
                <c:pt idx="15">
                  <c:v>1.0277738335508565E-4</c:v>
                </c:pt>
                <c:pt idx="16">
                  <c:v>3.2457822925078176E-5</c:v>
                </c:pt>
                <c:pt idx="17">
                  <c:v>9.4377885251541408E-6</c:v>
                </c:pt>
                <c:pt idx="18">
                  <c:v>2.5280567281503493E-6</c:v>
                </c:pt>
                <c:pt idx="19">
                  <c:v>6.2408799789674463E-7</c:v>
                </c:pt>
                <c:pt idx="20">
                  <c:v>1.4203298922670744E-7</c:v>
                </c:pt>
                <c:pt idx="21">
                  <c:v>2.9808199881896041E-8</c:v>
                </c:pt>
                <c:pt idx="22">
                  <c:v>5.770146862242734E-9</c:v>
                </c:pt>
                <c:pt idx="23">
                  <c:v>1.0304580757153445E-9</c:v>
                </c:pt>
                <c:pt idx="24">
                  <c:v>1.6980193135387193E-10</c:v>
                </c:pt>
                <c:pt idx="25">
                  <c:v>2.582205941131526E-11</c:v>
                </c:pt>
                <c:pt idx="26">
                  <c:v>3.6243847112767282E-12</c:v>
                </c:pt>
                <c:pt idx="27">
                  <c:v>4.6959706244185801E-13</c:v>
                </c:pt>
                <c:pt idx="28">
                  <c:v>5.6170837013995739E-14</c:v>
                </c:pt>
                <c:pt idx="29">
                  <c:v>6.2034417686590589E-15</c:v>
                </c:pt>
                <c:pt idx="30">
                  <c:v>6.3259886117424615E-16</c:v>
                </c:pt>
                <c:pt idx="31">
                  <c:v>5.9570586377783195E-17</c:v>
                </c:pt>
                <c:pt idx="32">
                  <c:v>5.1805250840600301E-18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C1-43A5-9EF2-D9FDA6F9D83B}"/>
            </c:ext>
          </c:extLst>
        </c:ser>
        <c:ser>
          <c:idx val="1"/>
          <c:order val="1"/>
          <c:tx>
            <c:strRef>
              <c:f>'2.11'!$A$39</c:f>
              <c:strCache>
                <c:ptCount val="1"/>
                <c:pt idx="0">
                  <c:v>f35(t) Поэлем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'2.11'!$B$33:$AH$33</c:f>
              <c:numCache>
                <c:formatCode>General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</c:numCache>
            </c:numRef>
          </c:cat>
          <c:val>
            <c:numRef>
              <c:f>'2.11'!$B$39:$AH$39</c:f>
              <c:numCache>
                <c:formatCode>General</c:formatCode>
                <c:ptCount val="33"/>
                <c:pt idx="0">
                  <c:v>0</c:v>
                </c:pt>
                <c:pt idx="1">
                  <c:v>2.8615439028624835E-6</c:v>
                </c:pt>
                <c:pt idx="2">
                  <c:v>8.7350958244483486E-5</c:v>
                </c:pt>
                <c:pt idx="3">
                  <c:v>6.1271541360938134E-4</c:v>
                </c:pt>
                <c:pt idx="4">
                  <c:v>2.302921549276909E-3</c:v>
                </c:pt>
                <c:pt idx="5">
                  <c:v>6.0151710313733594E-3</c:v>
                </c:pt>
                <c:pt idx="6">
                  <c:v>1.2171192466295755E-2</c:v>
                </c:pt>
                <c:pt idx="7">
                  <c:v>2.0064173397631165E-2</c:v>
                </c:pt>
                <c:pt idx="8">
                  <c:v>2.7594652677845104E-2</c:v>
                </c:pt>
                <c:pt idx="9">
                  <c:v>3.2014899604678279E-2</c:v>
                </c:pt>
                <c:pt idx="10">
                  <c:v>3.1506496580585824E-2</c:v>
                </c:pt>
                <c:pt idx="11">
                  <c:v>2.639820709723982E-2</c:v>
                </c:pt>
                <c:pt idx="12">
                  <c:v>1.8900795768005439E-2</c:v>
                </c:pt>
                <c:pt idx="13">
                  <c:v>1.1615560055031659E-2</c:v>
                </c:pt>
                <c:pt idx="14">
                  <c:v>6.1596927356608053E-3</c:v>
                </c:pt>
                <c:pt idx="15">
                  <c:v>2.835706259730543E-3</c:v>
                </c:pt>
                <c:pt idx="16">
                  <c:v>1.1407222237920548E-3</c:v>
                </c:pt>
                <c:pt idx="17">
                  <c:v>4.0367807155891155E-4</c:v>
                </c:pt>
                <c:pt idx="18">
                  <c:v>1.2650904486347488E-4</c:v>
                </c:pt>
                <c:pt idx="19">
                  <c:v>3.5335703541194886E-5</c:v>
                </c:pt>
                <c:pt idx="20">
                  <c:v>8.84898185170826E-6</c:v>
                </c:pt>
                <c:pt idx="21">
                  <c:v>1.9975516240176102E-6</c:v>
                </c:pt>
                <c:pt idx="22">
                  <c:v>4.0840554882853151E-7</c:v>
                </c:pt>
                <c:pt idx="23">
                  <c:v>7.5936847038866651E-8</c:v>
                </c:pt>
                <c:pt idx="24">
                  <c:v>1.2884812851356345E-8</c:v>
                </c:pt>
                <c:pt idx="25">
                  <c:v>2.0007881225070198E-9</c:v>
                </c:pt>
                <c:pt idx="26">
                  <c:v>2.8498036336109113E-10</c:v>
                </c:pt>
                <c:pt idx="27">
                  <c:v>3.7299571311440054E-11</c:v>
                </c:pt>
                <c:pt idx="28">
                  <c:v>4.4923643103785844E-12</c:v>
                </c:pt>
                <c:pt idx="29">
                  <c:v>4.9841371041087036E-13</c:v>
                </c:pt>
                <c:pt idx="30">
                  <c:v>5.0979344843302026E-14</c:v>
                </c:pt>
                <c:pt idx="31">
                  <c:v>4.8099723851059818E-15</c:v>
                </c:pt>
                <c:pt idx="32">
                  <c:v>4.1881375905583325E-16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C1-43A5-9EF2-D9FDA6F9D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600175"/>
        <c:axId val="720594351"/>
      </c:lineChart>
      <c:catAx>
        <c:axId val="72060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0594351"/>
        <c:crosses val="autoZero"/>
        <c:auto val="1"/>
        <c:lblAlgn val="ctr"/>
        <c:lblOffset val="100"/>
        <c:noMultiLvlLbl val="0"/>
      </c:catAx>
      <c:valAx>
        <c:axId val="72059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060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400000000000006"/>
          <c:y val="0.82347446782675293"/>
          <c:w val="0.22737510936132985"/>
          <c:h val="0.160143469610782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λ</a:t>
            </a:r>
            <a:r>
              <a:rPr lang="en-US"/>
              <a:t>35(t)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8150481189851271E-2"/>
          <c:y val="0.15519339442000352"/>
          <c:w val="0.85807174103237094"/>
          <c:h val="0.56727323675287922"/>
        </c:manualLayout>
      </c:layout>
      <c:lineChart>
        <c:grouping val="standard"/>
        <c:varyColors val="0"/>
        <c:ser>
          <c:idx val="0"/>
          <c:order val="0"/>
          <c:tx>
            <c:strRef>
              <c:f>'2.11'!$A$29</c:f>
              <c:strCache>
                <c:ptCount val="1"/>
                <c:pt idx="0">
                  <c:v>λ35(t) Общ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'2.11'!$B$33:$AE$33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</c:numCache>
            </c:numRef>
          </c:cat>
          <c:val>
            <c:numRef>
              <c:f>'2.11'!$B$29:$AE$29</c:f>
              <c:numCache>
                <c:formatCode>0.000</c:formatCode>
                <c:ptCount val="30"/>
                <c:pt idx="0">
                  <c:v>0</c:v>
                </c:pt>
                <c:pt idx="1">
                  <c:v>6.719424932472167E-5</c:v>
                </c:pt>
                <c:pt idx="2">
                  <c:v>1.7072695516474781E-3</c:v>
                </c:pt>
                <c:pt idx="3">
                  <c:v>9.03885849414705E-3</c:v>
                </c:pt>
                <c:pt idx="4">
                  <c:v>2.4358303789961337E-2</c:v>
                </c:pt>
                <c:pt idx="5">
                  <c:v>4.5695438353069176E-2</c:v>
                </c:pt>
                <c:pt idx="6">
                  <c:v>6.9511679921693117E-2</c:v>
                </c:pt>
                <c:pt idx="7">
                  <c:v>9.3128730368122026E-2</c:v>
                </c:pt>
                <c:pt idx="8">
                  <c:v>0.11521042864408239</c:v>
                </c:pt>
                <c:pt idx="9">
                  <c:v>0.13541639956341048</c:v>
                </c:pt>
                <c:pt idx="10">
                  <c:v>0.15396438903854723</c:v>
                </c:pt>
                <c:pt idx="11">
                  <c:v>0.17129087139007262</c:v>
                </c:pt>
                <c:pt idx="12">
                  <c:v>0.18783497205350227</c:v>
                </c:pt>
                <c:pt idx="13">
                  <c:v>0.20393560071961925</c:v>
                </c:pt>
                <c:pt idx="14">
                  <c:v>0.21981157974519214</c:v>
                </c:pt>
                <c:pt idx="15">
                  <c:v>0.23558517826247072</c:v>
                </c:pt>
                <c:pt idx="16">
                  <c:v>0.25131659192615302</c:v>
                </c:pt>
                <c:pt idx="17">
                  <c:v>0.26703222953832573</c:v>
                </c:pt>
                <c:pt idx="18">
                  <c:v>0.28274249612714275</c:v>
                </c:pt>
                <c:pt idx="19">
                  <c:v>0.29845109404590886</c:v>
                </c:pt>
                <c:pt idx="20">
                  <c:v>0.31415921803351976</c:v>
                </c:pt>
                <c:pt idx="21">
                  <c:v>0.32986721861646973</c:v>
                </c:pt>
                <c:pt idx="22">
                  <c:v>0.3455751894412642</c:v>
                </c:pt>
                <c:pt idx="23">
                  <c:v>0.36128313824850944</c:v>
                </c:pt>
                <c:pt idx="24">
                  <c:v>0.37699103949704688</c:v>
                </c:pt>
                <c:pt idx="25">
                  <c:v>0.39269868284416015</c:v>
                </c:pt>
                <c:pt idx="26">
                  <c:v>0.40840126690819278</c:v>
                </c:pt>
                <c:pt idx="27">
                  <c:v>0.42416308773113343</c:v>
                </c:pt>
                <c:pt idx="28">
                  <c:v>0.44033239450882522</c:v>
                </c:pt>
                <c:pt idx="29">
                  <c:v>0.45427346402841479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04-400E-AD0E-D63602210BE0}"/>
            </c:ext>
          </c:extLst>
        </c:ser>
        <c:ser>
          <c:idx val="1"/>
          <c:order val="1"/>
          <c:tx>
            <c:strRef>
              <c:f>'2.11'!$A$40</c:f>
              <c:strCache>
                <c:ptCount val="1"/>
                <c:pt idx="0">
                  <c:v>λ35(t) Поэлем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'2.11'!$B$33:$AE$33</c:f>
              <c:numCache>
                <c:formatCode>General</c:formatCode>
                <c:ptCount val="3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</c:numCache>
            </c:numRef>
          </c:cat>
          <c:val>
            <c:numRef>
              <c:f>'2.11'!$B$40:$AE$40</c:f>
              <c:numCache>
                <c:formatCode>General</c:formatCode>
                <c:ptCount val="30"/>
                <c:pt idx="0">
                  <c:v>0</c:v>
                </c:pt>
                <c:pt idx="1">
                  <c:v>2.8615507534469105E-6</c:v>
                </c:pt>
                <c:pt idx="2">
                  <c:v>8.7363879769505683E-5</c:v>
                </c:pt>
                <c:pt idx="3">
                  <c:v>6.1369009739707442E-4</c:v>
                </c:pt>
                <c:pt idx="4">
                  <c:v>2.3219771113322926E-3</c:v>
                </c:pt>
                <c:pt idx="5">
                  <c:v>6.1885141853835323E-3</c:v>
                </c:pt>
                <c:pt idx="6">
                  <c:v>1.3122532064031337E-2</c:v>
                </c:pt>
                <c:pt idx="7">
                  <c:v>2.3680190891649574E-2</c:v>
                </c:pt>
                <c:pt idx="8">
                  <c:v>3.7934814480532771E-2</c:v>
                </c:pt>
                <c:pt idx="9">
                  <c:v>5.5524647203383737E-2</c:v>
                </c:pt>
                <c:pt idx="10">
                  <c:v>7.5806161240920614E-2</c:v>
                </c:pt>
                <c:pt idx="11">
                  <c:v>9.8023622068892674E-2</c:v>
                </c:pt>
                <c:pt idx="12">
                  <c:v>0.12143974549959111</c:v>
                </c:pt>
                <c:pt idx="13">
                  <c:v>0.14541275434726575</c:v>
                </c:pt>
                <c:pt idx="14">
                  <c:v>0.16942884089984594</c:v>
                </c:pt>
                <c:pt idx="15">
                  <c:v>0.19310579835497144</c:v>
                </c:pt>
                <c:pt idx="16">
                  <c:v>0.21618136685915543</c:v>
                </c:pt>
                <c:pt idx="17">
                  <c:v>0.23849518960964031</c:v>
                </c:pt>
                <c:pt idx="18">
                  <c:v>0.25996927987827373</c:v>
                </c:pt>
                <c:pt idx="19">
                  <c:v>0.28058932518590429</c:v>
                </c:pt>
                <c:pt idx="20">
                  <c:v>0.30038778154495271</c:v>
                </c:pt>
                <c:pt idx="21">
                  <c:v>0.31942909683751097</c:v>
                </c:pt>
                <c:pt idx="22">
                  <c:v>0.33779717564330691</c:v>
                </c:pt>
                <c:pt idx="23">
                  <c:v>0.35558511924651104</c:v>
                </c:pt>
                <c:pt idx="24">
                  <c:v>0.37288722100287192</c:v>
                </c:pt>
                <c:pt idx="25">
                  <c:v>0.3897931250917081</c:v>
                </c:pt>
                <c:pt idx="26">
                  <c:v>0.40638396748606304</c:v>
                </c:pt>
                <c:pt idx="27">
                  <c:v>0.42273023189054565</c:v>
                </c:pt>
                <c:pt idx="28">
                  <c:v>0.43889099130431752</c:v>
                </c:pt>
                <c:pt idx="29">
                  <c:v>0.45491418008289697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04-400E-AD0E-D63602210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600175"/>
        <c:axId val="720594351"/>
      </c:lineChart>
      <c:catAx>
        <c:axId val="72060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0594351"/>
        <c:crosses val="autoZero"/>
        <c:auto val="1"/>
        <c:lblAlgn val="ctr"/>
        <c:lblOffset val="100"/>
        <c:noMultiLvlLbl val="0"/>
      </c:catAx>
      <c:valAx>
        <c:axId val="72059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060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400000000000006"/>
          <c:y val="0.82347446782675293"/>
          <c:w val="0.23131955380577429"/>
          <c:h val="0.160143469610782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r>
              <a:rPr lang="ru-RU"/>
              <a:t>с(</a:t>
            </a:r>
            <a:r>
              <a:rPr lang="en-US"/>
              <a:t>t)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8150481189851271E-2"/>
          <c:y val="0.17171296296296296"/>
          <c:w val="0.84361767279090116"/>
          <c:h val="0.60977653834937307"/>
        </c:manualLayout>
      </c:layout>
      <c:lineChart>
        <c:grouping val="standard"/>
        <c:varyColors val="0"/>
        <c:ser>
          <c:idx val="0"/>
          <c:order val="0"/>
          <c:tx>
            <c:strRef>
              <c:f>'2.12'!$A$13</c:f>
              <c:strCache>
                <c:ptCount val="1"/>
                <c:pt idx="0">
                  <c:v>Pс(t) Общ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'2.12'!$B$23:$AG$23</c:f>
              <c:numCache>
                <c:formatCode>General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</c:numCache>
            </c:numRef>
          </c:cat>
          <c:val>
            <c:numRef>
              <c:f>'2.12'!$B$13:$AG$13</c:f>
              <c:numCache>
                <c:formatCode>0.000</c:formatCode>
                <c:ptCount val="32"/>
                <c:pt idx="0">
                  <c:v>1</c:v>
                </c:pt>
                <c:pt idx="1">
                  <c:v>0.98561232203302929</c:v>
                </c:pt>
                <c:pt idx="2">
                  <c:v>0.91969860292860584</c:v>
                </c:pt>
                <c:pt idx="3">
                  <c:v>0.80884683053805806</c:v>
                </c:pt>
                <c:pt idx="4">
                  <c:v>0.6766764161830634</c:v>
                </c:pt>
                <c:pt idx="5">
                  <c:v>0.54381311588332959</c:v>
                </c:pt>
                <c:pt idx="6">
                  <c:v>0.42319008112684342</c:v>
                </c:pt>
                <c:pt idx="7">
                  <c:v>0.32084719886213409</c:v>
                </c:pt>
                <c:pt idx="8">
                  <c:v>0.23810330555354431</c:v>
                </c:pt>
                <c:pt idx="9">
                  <c:v>0.17357807091003608</c:v>
                </c:pt>
                <c:pt idx="10">
                  <c:v>0.12465201948308113</c:v>
                </c:pt>
                <c:pt idx="11">
                  <c:v>8.8376432356785495E-2</c:v>
                </c:pt>
                <c:pt idx="12">
                  <c:v>6.1968804416658974E-2</c:v>
                </c:pt>
                <c:pt idx="13">
                  <c:v>4.3035946898982935E-2</c:v>
                </c:pt>
                <c:pt idx="14">
                  <c:v>2.9636163880521815E-2</c:v>
                </c:pt>
                <c:pt idx="15">
                  <c:v>2.0256715056664376E-2</c:v>
                </c:pt>
                <c:pt idx="16">
                  <c:v>1.3753967744003059E-2</c:v>
                </c:pt>
                <c:pt idx="17">
                  <c:v>9.2832443361106076E-3</c:v>
                </c:pt>
                <c:pt idx="18">
                  <c:v>6.2321951063772918E-3</c:v>
                </c:pt>
                <c:pt idx="19">
                  <c:v>4.1636330375033337E-3</c:v>
                </c:pt>
                <c:pt idx="20">
                  <c:v>2.7693957155116022E-3</c:v>
                </c:pt>
                <c:pt idx="21">
                  <c:v>1.8346159379268867E-3</c:v>
                </c:pt>
                <c:pt idx="22">
                  <c:v>1.210873307292859E-3</c:v>
                </c:pt>
                <c:pt idx="23">
                  <c:v>7.9647860919229707E-4</c:v>
                </c:pt>
                <c:pt idx="24">
                  <c:v>5.2225805003291992E-4</c:v>
                </c:pt>
                <c:pt idx="25">
                  <c:v>3.4145459689172153E-4</c:v>
                </c:pt>
                <c:pt idx="26">
                  <c:v>2.2264244658765087E-4</c:v>
                </c:pt>
                <c:pt idx="27">
                  <c:v>1.448075534993265E-4</c:v>
                </c:pt>
                <c:pt idx="28">
                  <c:v>9.3962745258746594E-5</c:v>
                </c:pt>
                <c:pt idx="29">
                  <c:v>6.0836936797259433E-5</c:v>
                </c:pt>
                <c:pt idx="30">
                  <c:v>3.9308448184449674E-5</c:v>
                </c:pt>
                <c:pt idx="31">
                  <c:v>2.5349284491715807E-5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2-48C9-AD46-FFB81E09015E}"/>
            </c:ext>
          </c:extLst>
        </c:ser>
        <c:ser>
          <c:idx val="1"/>
          <c:order val="1"/>
          <c:tx>
            <c:strRef>
              <c:f>'2.12'!$A$24</c:f>
              <c:strCache>
                <c:ptCount val="1"/>
                <c:pt idx="0">
                  <c:v>Pс(t) Поэлем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'2.12'!$B$23:$AG$23</c:f>
              <c:numCache>
                <c:formatCode>General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</c:numCache>
            </c:numRef>
          </c:cat>
          <c:val>
            <c:numRef>
              <c:f>'2.12'!$B$24:$AG$24</c:f>
              <c:numCache>
                <c:formatCode>General</c:formatCode>
                <c:ptCount val="32"/>
                <c:pt idx="0">
                  <c:v>1</c:v>
                </c:pt>
                <c:pt idx="1">
                  <c:v>0.99922697378741188</c:v>
                </c:pt>
                <c:pt idx="2">
                  <c:v>0.99427076872751141</c:v>
                </c:pt>
                <c:pt idx="3">
                  <c:v>0.98213163207205723</c:v>
                </c:pt>
                <c:pt idx="4">
                  <c:v>0.96099164788147085</c:v>
                </c:pt>
                <c:pt idx="5">
                  <c:v>0.93010209332468419</c:v>
                </c:pt>
                <c:pt idx="6">
                  <c:v>0.88964463858425502</c:v>
                </c:pt>
                <c:pt idx="7">
                  <c:v>0.84055733370896202</c:v>
                </c:pt>
                <c:pt idx="8">
                  <c:v>0.78433460579165815</c:v>
                </c:pt>
                <c:pt idx="9">
                  <c:v>0.72281886713838706</c:v>
                </c:pt>
                <c:pt idx="10">
                  <c:v>0.65800263662944036</c:v>
                </c:pt>
                <c:pt idx="11">
                  <c:v>0.59185687501359863</c:v>
                </c:pt>
                <c:pt idx="12">
                  <c:v>0.52619578608987605</c:v>
                </c:pt>
                <c:pt idx="13">
                  <c:v>0.46258241225774316</c:v>
                </c:pt>
                <c:pt idx="14">
                  <c:v>0.40227415205007144</c:v>
                </c:pt>
                <c:pt idx="15">
                  <c:v>0.34620348894266856</c:v>
                </c:pt>
                <c:pt idx="16">
                  <c:v>0.29498692908096008</c:v>
                </c:pt>
                <c:pt idx="17">
                  <c:v>0.24895426923789366</c:v>
                </c:pt>
                <c:pt idx="18">
                  <c:v>0.2081905486110375</c:v>
                </c:pt>
                <c:pt idx="19">
                  <c:v>0.1725840120291999</c:v>
                </c:pt>
                <c:pt idx="20">
                  <c:v>0.14187478050776511</c:v>
                </c:pt>
                <c:pt idx="21">
                  <c:v>0.11570040554219668</c:v>
                </c:pt>
                <c:pt idx="22">
                  <c:v>9.3635875800122587E-2</c:v>
                </c:pt>
                <c:pt idx="23">
                  <c:v>7.5226828529820058E-2</c:v>
                </c:pt>
                <c:pt idx="24">
                  <c:v>6.0015639187481797E-2</c:v>
                </c:pt>
                <c:pt idx="25">
                  <c:v>4.7560716569136192E-2</c:v>
                </c:pt>
                <c:pt idx="26">
                  <c:v>3.7449743576620134E-2</c:v>
                </c:pt>
                <c:pt idx="27">
                  <c:v>2.9307818607886903E-2</c:v>
                </c:pt>
                <c:pt idx="28">
                  <c:v>2.2801517691588408E-2</c:v>
                </c:pt>
                <c:pt idx="29">
                  <c:v>1.7639858957151255E-2</c:v>
                </c:pt>
                <c:pt idx="30">
                  <c:v>1.3573048471273762E-2</c:v>
                </c:pt>
                <c:pt idx="31">
                  <c:v>1.0389751241225067E-2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E2-48C9-AD46-FFB81E090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689103"/>
        <c:axId val="566687439"/>
      </c:lineChart>
      <c:catAx>
        <c:axId val="56668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687439"/>
        <c:crosses val="autoZero"/>
        <c:auto val="1"/>
        <c:lblAlgn val="ctr"/>
        <c:lblOffset val="100"/>
        <c:noMultiLvlLbl val="0"/>
      </c:catAx>
      <c:valAx>
        <c:axId val="56668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68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705555555555561"/>
          <c:y val="0.87781204432779236"/>
          <c:w val="0.21790288713910758"/>
          <c:h val="0.12218795567220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</a:t>
            </a:r>
            <a:r>
              <a:rPr lang="ru-RU"/>
              <a:t>с(</a:t>
            </a:r>
            <a:r>
              <a:rPr lang="en-US"/>
              <a:t>t)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8150481189851271E-2"/>
          <c:y val="0.17171296296296296"/>
          <c:w val="0.84361767279090116"/>
          <c:h val="0.60977653834937307"/>
        </c:manualLayout>
      </c:layout>
      <c:lineChart>
        <c:grouping val="standard"/>
        <c:varyColors val="0"/>
        <c:ser>
          <c:idx val="0"/>
          <c:order val="0"/>
          <c:tx>
            <c:strRef>
              <c:f>'2.12'!$A$14</c:f>
              <c:strCache>
                <c:ptCount val="1"/>
                <c:pt idx="0">
                  <c:v>fс(t) Общ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'2.12'!$B$12:$AG$12</c:f>
              <c:numCache>
                <c:formatCode>General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</c:numCache>
            </c:numRef>
          </c:cat>
          <c:val>
            <c:numRef>
              <c:f>'2.12'!$B$14:$AG$14</c:f>
              <c:numCache>
                <c:formatCode>0.000</c:formatCode>
                <c:ptCount val="32"/>
                <c:pt idx="0">
                  <c:v>0</c:v>
                </c:pt>
                <c:pt idx="1">
                  <c:v>7.5816332464079192E-3</c:v>
                </c:pt>
                <c:pt idx="2">
                  <c:v>1.8393972058572117E-2</c:v>
                </c:pt>
                <c:pt idx="3">
                  <c:v>2.5102143016698365E-2</c:v>
                </c:pt>
                <c:pt idx="4">
                  <c:v>2.7067056647322545E-2</c:v>
                </c:pt>
                <c:pt idx="5">
                  <c:v>2.5651562069968378E-2</c:v>
                </c:pt>
                <c:pt idx="6">
                  <c:v>2.2404180765538781E-2</c:v>
                </c:pt>
                <c:pt idx="7">
                  <c:v>1.8495897346170083E-2</c:v>
                </c:pt>
                <c:pt idx="8">
                  <c:v>1.4652511110987346E-2</c:v>
                </c:pt>
                <c:pt idx="9">
                  <c:v>1.1247858994970335E-2</c:v>
                </c:pt>
                <c:pt idx="10">
                  <c:v>8.4224337488568342E-3</c:v>
                </c:pt>
                <c:pt idx="11">
                  <c:v>6.181241800676902E-3</c:v>
                </c:pt>
                <c:pt idx="12">
                  <c:v>4.4617539179994453E-3</c:v>
                </c:pt>
                <c:pt idx="13">
                  <c:v>3.1760152951651214E-3</c:v>
                </c:pt>
                <c:pt idx="14">
                  <c:v>2.2341108156085656E-3</c:v>
                </c:pt>
                <c:pt idx="15">
                  <c:v>1.5555497910407817E-3</c:v>
                </c:pt>
                <c:pt idx="16">
                  <c:v>1.0734804092880381E-3</c:v>
                </c:pt>
                <c:pt idx="17">
                  <c:v>7.3502948305095221E-4</c:v>
                </c:pt>
                <c:pt idx="18">
                  <c:v>4.998097065510523E-4</c:v>
                </c:pt>
                <c:pt idx="19">
                  <c:v>3.3776888236824901E-4</c:v>
                </c:pt>
                <c:pt idx="20">
                  <c:v>2.2699964881242444E-4</c:v>
                </c:pt>
                <c:pt idx="21">
                  <c:v>1.5179467704048129E-4</c:v>
                </c:pt>
                <c:pt idx="22">
                  <c:v>1.0104528978098625E-4</c:v>
                </c:pt>
                <c:pt idx="23">
                  <c:v>6.6985243920945545E-5</c:v>
                </c:pt>
                <c:pt idx="24">
                  <c:v>4.4238328943963091E-5</c:v>
                </c:pt>
                <c:pt idx="25">
                  <c:v>2.9114477906864625E-5</c:v>
                </c:pt>
                <c:pt idx="26">
                  <c:v>1.9099783488989898E-5</c:v>
                </c:pt>
                <c:pt idx="27">
                  <c:v>1.2492864674674963E-5</c:v>
                </c:pt>
                <c:pt idx="28">
                  <c:v>8.1489814472149706E-6</c:v>
                </c:pt>
                <c:pt idx="29">
                  <c:v>5.3019548027449201E-6</c:v>
                </c:pt>
                <c:pt idx="30">
                  <c:v>3.4414011056455377E-6</c:v>
                </c:pt>
                <c:pt idx="31">
                  <c:v>2.2287888743424447E-6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9A-4F03-991A-90DB5B4FFC76}"/>
            </c:ext>
          </c:extLst>
        </c:ser>
        <c:ser>
          <c:idx val="1"/>
          <c:order val="1"/>
          <c:tx>
            <c:strRef>
              <c:f>'2.12'!$A$25</c:f>
              <c:strCache>
                <c:ptCount val="1"/>
                <c:pt idx="0">
                  <c:v>fс(t) Поэлем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'2.12'!$B$12:$AG$12</c:f>
              <c:numCache>
                <c:formatCode>General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</c:numCache>
            </c:numRef>
          </c:cat>
          <c:val>
            <c:numRef>
              <c:f>'2.12'!$B$25:$AG$25</c:f>
              <c:numCache>
                <c:formatCode>General</c:formatCode>
                <c:ptCount val="32"/>
                <c:pt idx="0">
                  <c:v>0</c:v>
                </c:pt>
                <c:pt idx="1">
                  <c:v>4.5213890216624984E-4</c:v>
                </c:pt>
                <c:pt idx="2">
                  <c:v>1.6299520798811671E-3</c:v>
                </c:pt>
                <c:pt idx="3">
                  <c:v>3.2859422634381082E-3</c:v>
                </c:pt>
                <c:pt idx="4">
                  <c:v>5.1945494480079516E-3</c:v>
                </c:pt>
                <c:pt idx="5">
                  <c:v>7.1546314871129566E-3</c:v>
                </c:pt>
                <c:pt idx="6">
                  <c:v>8.9964064575935882E-3</c:v>
                </c:pt>
                <c:pt idx="7">
                  <c:v>1.0587997262657875E-2</c:v>
                </c:pt>
                <c:pt idx="8">
                  <c:v>1.1839012917609935E-2</c:v>
                </c:pt>
                <c:pt idx="9">
                  <c:v>1.2700288121086629E-2</c:v>
                </c:pt>
                <c:pt idx="10">
                  <c:v>1.3160052732588808E-2</c:v>
                </c:pt>
                <c:pt idx="11">
                  <c:v>1.3237464302522262E-2</c:v>
                </c:pt>
                <c:pt idx="12">
                  <c:v>1.2974690615914752E-2</c:v>
                </c:pt>
                <c:pt idx="13">
                  <c:v>1.2428684844444938E-2</c:v>
                </c:pt>
                <c:pt idx="14">
                  <c:v>1.1663570089025745E-2</c:v>
                </c:pt>
                <c:pt idx="15">
                  <c:v>1.074424620856558E-2</c:v>
                </c:pt>
                <c:pt idx="16">
                  <c:v>9.7315275573100248E-3</c:v>
                </c:pt>
                <c:pt idx="17">
                  <c:v>8.6788641507540738E-3</c:v>
                </c:pt>
                <c:pt idx="18">
                  <c:v>7.6305133201330505E-3</c:v>
                </c:pt>
                <c:pt idx="19">
                  <c:v>6.6209169333200004E-3</c:v>
                </c:pt>
                <c:pt idx="20">
                  <c:v>5.6749912203106073E-3</c:v>
                </c:pt>
                <c:pt idx="21">
                  <c:v>4.8090366488321148E-3</c:v>
                </c:pt>
                <c:pt idx="22">
                  <c:v>4.0320074632792993E-3</c:v>
                </c:pt>
                <c:pt idx="23">
                  <c:v>3.346929545187117E-3</c:v>
                </c:pt>
                <c:pt idx="24">
                  <c:v>2.7523095678335611E-3</c:v>
                </c:pt>
                <c:pt idx="25">
                  <c:v>2.2434300268460469E-3</c:v>
                </c:pt>
                <c:pt idx="26">
                  <c:v>1.8134689582947868E-3</c:v>
                </c:pt>
                <c:pt idx="27">
                  <c:v>1.4544179554220262E-3</c:v>
                </c:pt>
                <c:pt idx="28">
                  <c:v>1.1577972713863549E-3</c:v>
                </c:pt>
                <c:pt idx="29">
                  <c:v>9.1518330554992019E-4</c:v>
                </c:pt>
                <c:pt idx="30">
                  <c:v>7.1857315436155242E-4</c:v>
                </c:pt>
                <c:pt idx="31">
                  <c:v>5.6061487607059473E-4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9A-4F03-991A-90DB5B4FF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689103"/>
        <c:axId val="566687439"/>
      </c:lineChart>
      <c:catAx>
        <c:axId val="56668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687439"/>
        <c:crosses val="autoZero"/>
        <c:auto val="1"/>
        <c:lblAlgn val="ctr"/>
        <c:lblOffset val="100"/>
        <c:noMultiLvlLbl val="0"/>
      </c:catAx>
      <c:valAx>
        <c:axId val="56668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68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705555555555561"/>
          <c:y val="0.87781204432779236"/>
          <c:w val="0.21790288713910758"/>
          <c:h val="0.12218795567220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λ</a:t>
            </a:r>
            <a:r>
              <a:rPr lang="ru-RU"/>
              <a:t>с(</a:t>
            </a:r>
            <a:r>
              <a:rPr lang="en-US"/>
              <a:t>t)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8150481189851271E-2"/>
          <c:y val="0.17171296296296296"/>
          <c:w val="0.84361767279090116"/>
          <c:h val="0.60977653834937307"/>
        </c:manualLayout>
      </c:layout>
      <c:lineChart>
        <c:grouping val="standard"/>
        <c:varyColors val="0"/>
        <c:ser>
          <c:idx val="0"/>
          <c:order val="0"/>
          <c:tx>
            <c:strRef>
              <c:f>'2.12'!$A$15</c:f>
              <c:strCache>
                <c:ptCount val="1"/>
                <c:pt idx="0">
                  <c:v>λс(t) Общ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'2.12'!$B$12:$AG$12</c:f>
              <c:numCache>
                <c:formatCode>General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</c:numCache>
            </c:numRef>
          </c:cat>
          <c:val>
            <c:numRef>
              <c:f>'2.12'!$B$15:$AG$15</c:f>
              <c:numCache>
                <c:formatCode>0.000</c:formatCode>
                <c:ptCount val="32"/>
                <c:pt idx="0">
                  <c:v>0</c:v>
                </c:pt>
                <c:pt idx="1">
                  <c:v>7.6923076923076936E-3</c:v>
                </c:pt>
                <c:pt idx="2">
                  <c:v>0.02</c:v>
                </c:pt>
                <c:pt idx="3">
                  <c:v>3.1034482758620703E-2</c:v>
                </c:pt>
                <c:pt idx="4">
                  <c:v>4.0000000000000015E-2</c:v>
                </c:pt>
                <c:pt idx="5">
                  <c:v>4.716981132075472E-2</c:v>
                </c:pt>
                <c:pt idx="6">
                  <c:v>5.2941176470588262E-2</c:v>
                </c:pt>
                <c:pt idx="7">
                  <c:v>5.7647058823529412E-2</c:v>
                </c:pt>
                <c:pt idx="8">
                  <c:v>6.1538461538461556E-2</c:v>
                </c:pt>
                <c:pt idx="9">
                  <c:v>6.4799999999999983E-2</c:v>
                </c:pt>
                <c:pt idx="10">
                  <c:v>6.7567567567567571E-2</c:v>
                </c:pt>
                <c:pt idx="11">
                  <c:v>6.9942196531791873E-2</c:v>
                </c:pt>
                <c:pt idx="12">
                  <c:v>7.1999999999999981E-2</c:v>
                </c:pt>
                <c:pt idx="13">
                  <c:v>7.379912663755471E-2</c:v>
                </c:pt>
                <c:pt idx="14">
                  <c:v>7.5384615384615314E-2</c:v>
                </c:pt>
                <c:pt idx="15">
                  <c:v>7.6791808873720238E-2</c:v>
                </c:pt>
                <c:pt idx="16">
                  <c:v>7.8048780487804476E-2</c:v>
                </c:pt>
                <c:pt idx="17">
                  <c:v>7.9178082191781116E-2</c:v>
                </c:pt>
                <c:pt idx="18">
                  <c:v>8.0198019801980547E-2</c:v>
                </c:pt>
                <c:pt idx="19">
                  <c:v>8.1123595505618221E-2</c:v>
                </c:pt>
                <c:pt idx="20">
                  <c:v>8.1967213114753384E-2</c:v>
                </c:pt>
                <c:pt idx="21">
                  <c:v>8.273921200750553E-2</c:v>
                </c:pt>
                <c:pt idx="22">
                  <c:v>8.3448275862065616E-2</c:v>
                </c:pt>
                <c:pt idx="23">
                  <c:v>8.4101748807635615E-2</c:v>
                </c:pt>
                <c:pt idx="24">
                  <c:v>8.470588235293755E-2</c:v>
                </c:pt>
                <c:pt idx="25">
                  <c:v>8.5266030013639263E-2</c:v>
                </c:pt>
                <c:pt idx="26">
                  <c:v>8.5786802030450249E-2</c:v>
                </c:pt>
                <c:pt idx="27">
                  <c:v>8.6272189349107867E-2</c:v>
                </c:pt>
                <c:pt idx="28">
                  <c:v>8.6725663716774135E-2</c:v>
                </c:pt>
                <c:pt idx="29">
                  <c:v>8.7150259067346095E-2</c:v>
                </c:pt>
                <c:pt idx="30">
                  <c:v>8.7548638132373471E-2</c:v>
                </c:pt>
                <c:pt idx="31">
                  <c:v>8.792314730109313E-2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2-40B9-9100-9E624C382E18}"/>
            </c:ext>
          </c:extLst>
        </c:ser>
        <c:ser>
          <c:idx val="1"/>
          <c:order val="1"/>
          <c:tx>
            <c:strRef>
              <c:f>'2.12'!$A$26</c:f>
              <c:strCache>
                <c:ptCount val="1"/>
                <c:pt idx="0">
                  <c:v>λс(t) Поэлем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'2.12'!$B$12:$AG$12</c:f>
              <c:numCache>
                <c:formatCode>General</c:formatCode>
                <c:ptCount val="3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</c:numCache>
            </c:numRef>
          </c:cat>
          <c:val>
            <c:numRef>
              <c:f>'2.12'!$B$26:$AG$26</c:f>
              <c:numCache>
                <c:formatCode>General</c:formatCode>
                <c:ptCount val="32"/>
                <c:pt idx="0">
                  <c:v>0</c:v>
                </c:pt>
                <c:pt idx="1">
                  <c:v>4.5248868778280556E-4</c:v>
                </c:pt>
                <c:pt idx="2">
                  <c:v>1.6393442622950828E-3</c:v>
                </c:pt>
                <c:pt idx="3">
                  <c:v>3.3457249070631954E-3</c:v>
                </c:pt>
                <c:pt idx="4">
                  <c:v>5.4054054054054066E-3</c:v>
                </c:pt>
                <c:pt idx="5">
                  <c:v>7.6923076923076936E-3</c:v>
                </c:pt>
                <c:pt idx="6">
                  <c:v>1.0112359550561795E-2</c:v>
                </c:pt>
                <c:pt idx="7">
                  <c:v>1.2596401028277632E-2</c:v>
                </c:pt>
                <c:pt idx="8">
                  <c:v>1.5094339622641511E-2</c:v>
                </c:pt>
                <c:pt idx="9">
                  <c:v>1.7570498915401304E-2</c:v>
                </c:pt>
                <c:pt idx="10">
                  <c:v>0.02</c:v>
                </c:pt>
                <c:pt idx="11">
                  <c:v>2.2365988909426988E-2</c:v>
                </c:pt>
                <c:pt idx="12">
                  <c:v>2.4657534246575342E-2</c:v>
                </c:pt>
                <c:pt idx="13">
                  <c:v>2.6868044515103363E-2</c:v>
                </c:pt>
                <c:pt idx="14">
                  <c:v>2.8994082840236697E-2</c:v>
                </c:pt>
                <c:pt idx="15">
                  <c:v>3.1034482758620703E-2</c:v>
                </c:pt>
                <c:pt idx="16">
                  <c:v>3.2989690721649492E-2</c:v>
                </c:pt>
                <c:pt idx="17">
                  <c:v>3.4861278648974668E-2</c:v>
                </c:pt>
                <c:pt idx="18">
                  <c:v>3.6651583710407248E-2</c:v>
                </c:pt>
                <c:pt idx="19">
                  <c:v>3.8363443145589822E-2</c:v>
                </c:pt>
                <c:pt idx="20">
                  <c:v>4.0000000000000022E-2</c:v>
                </c:pt>
                <c:pt idx="21">
                  <c:v>4.156456173421301E-2</c:v>
                </c:pt>
                <c:pt idx="22">
                  <c:v>4.3060498220640564E-2</c:v>
                </c:pt>
                <c:pt idx="23">
                  <c:v>4.449116904962154E-2</c:v>
                </c:pt>
                <c:pt idx="24">
                  <c:v>4.5859872611464986E-2</c:v>
                </c:pt>
                <c:pt idx="25">
                  <c:v>4.716981132075472E-2</c:v>
                </c:pt>
                <c:pt idx="26">
                  <c:v>4.8424068767908335E-2</c:v>
                </c:pt>
                <c:pt idx="27">
                  <c:v>4.9625595643294787E-2</c:v>
                </c:pt>
                <c:pt idx="28">
                  <c:v>5.0777202072538878E-2</c:v>
                </c:pt>
                <c:pt idx="29">
                  <c:v>5.1881554595928442E-2</c:v>
                </c:pt>
                <c:pt idx="30">
                  <c:v>5.2941176470588255E-2</c:v>
                </c:pt>
                <c:pt idx="31">
                  <c:v>5.3958450308815284E-2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02-40B9-9100-9E624C382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689103"/>
        <c:axId val="566687439"/>
      </c:lineChart>
      <c:catAx>
        <c:axId val="56668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687439"/>
        <c:crosses val="autoZero"/>
        <c:auto val="1"/>
        <c:lblAlgn val="ctr"/>
        <c:lblOffset val="100"/>
        <c:noMultiLvlLbl val="0"/>
      </c:catAx>
      <c:valAx>
        <c:axId val="56668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68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705555555555561"/>
          <c:y val="0.87781204432779236"/>
          <c:w val="0.21790288713910758"/>
          <c:h val="0.122187955672207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image" Target="../media/image2.pn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3.png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161925</xdr:rowOff>
    </xdr:from>
    <xdr:to>
      <xdr:col>9</xdr:col>
      <xdr:colOff>351680</xdr:colOff>
      <xdr:row>8</xdr:row>
      <xdr:rowOff>47449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161925"/>
          <a:ext cx="5961905" cy="14095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>
    <xdr:from>
      <xdr:col>0</xdr:col>
      <xdr:colOff>371475</xdr:colOff>
      <xdr:row>41</xdr:row>
      <xdr:rowOff>104774</xdr:rowOff>
    </xdr:from>
    <xdr:to>
      <xdr:col>7</xdr:col>
      <xdr:colOff>323850</xdr:colOff>
      <xdr:row>55</xdr:row>
      <xdr:rowOff>114299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361950</xdr:colOff>
      <xdr:row>41</xdr:row>
      <xdr:rowOff>114300</xdr:rowOff>
    </xdr:from>
    <xdr:to>
      <xdr:col>16</xdr:col>
      <xdr:colOff>57150</xdr:colOff>
      <xdr:row>55</xdr:row>
      <xdr:rowOff>123825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342900</xdr:colOff>
      <xdr:row>41</xdr:row>
      <xdr:rowOff>114300</xdr:rowOff>
    </xdr:from>
    <xdr:to>
      <xdr:col>24</xdr:col>
      <xdr:colOff>38100</xdr:colOff>
      <xdr:row>55</xdr:row>
      <xdr:rowOff>123825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266700</xdr:colOff>
      <xdr:row>1</xdr:row>
      <xdr:rowOff>28575</xdr:rowOff>
    </xdr:from>
    <xdr:to>
      <xdr:col>20</xdr:col>
      <xdr:colOff>180224</xdr:colOff>
      <xdr:row>5</xdr:row>
      <xdr:rowOff>47527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38925" y="219075"/>
          <a:ext cx="6009524" cy="78095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447675</xdr:colOff>
      <xdr:row>1</xdr:row>
      <xdr:rowOff>47625</xdr:rowOff>
    </xdr:from>
    <xdr:to>
      <xdr:col>25</xdr:col>
      <xdr:colOff>180246</xdr:colOff>
      <xdr:row>5</xdr:row>
      <xdr:rowOff>66577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238125"/>
          <a:ext cx="5828571" cy="78095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>
    <xdr:from>
      <xdr:col>0</xdr:col>
      <xdr:colOff>161925</xdr:colOff>
      <xdr:row>26</xdr:row>
      <xdr:rowOff>180975</xdr:rowOff>
    </xdr:from>
    <xdr:to>
      <xdr:col>7</xdr:col>
      <xdr:colOff>247650</xdr:colOff>
      <xdr:row>41</xdr:row>
      <xdr:rowOff>66675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26</xdr:row>
      <xdr:rowOff>180975</xdr:rowOff>
    </xdr:from>
    <xdr:to>
      <xdr:col>15</xdr:col>
      <xdr:colOff>314325</xdr:colOff>
      <xdr:row>41</xdr:row>
      <xdr:rowOff>66675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85725</xdr:colOff>
      <xdr:row>26</xdr:row>
      <xdr:rowOff>180975</xdr:rowOff>
    </xdr:from>
    <xdr:to>
      <xdr:col>23</xdr:col>
      <xdr:colOff>390525</xdr:colOff>
      <xdr:row>41</xdr:row>
      <xdr:rowOff>66675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xor\Downloads\Praktika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енагр"/>
      <sheetName val="2.11"/>
      <sheetName val="2.12"/>
    </sheetNames>
    <sheetDataSet>
      <sheetData sheetId="0" refreshError="1"/>
      <sheetData sheetId="1" refreshError="1"/>
      <sheetData sheetId="2">
        <row r="13">
          <cell r="B13">
            <v>0</v>
          </cell>
          <cell r="C13">
            <v>5</v>
          </cell>
          <cell r="D13">
            <v>10</v>
          </cell>
          <cell r="E13">
            <v>15</v>
          </cell>
          <cell r="F13">
            <v>20</v>
          </cell>
          <cell r="G13">
            <v>25</v>
          </cell>
          <cell r="H13">
            <v>30</v>
          </cell>
          <cell r="I13">
            <v>35</v>
          </cell>
          <cell r="J13">
            <v>40</v>
          </cell>
          <cell r="K13">
            <v>45</v>
          </cell>
          <cell r="L13">
            <v>50</v>
          </cell>
          <cell r="M13">
            <v>55</v>
          </cell>
          <cell r="N13">
            <v>60</v>
          </cell>
          <cell r="O13">
            <v>65</v>
          </cell>
          <cell r="P13">
            <v>70</v>
          </cell>
          <cell r="Q13">
            <v>75</v>
          </cell>
          <cell r="R13">
            <v>80</v>
          </cell>
          <cell r="S13">
            <v>85</v>
          </cell>
          <cell r="T13">
            <v>90</v>
          </cell>
          <cell r="U13">
            <v>95</v>
          </cell>
          <cell r="V13">
            <v>100</v>
          </cell>
          <cell r="W13">
            <v>105</v>
          </cell>
          <cell r="X13">
            <v>110</v>
          </cell>
          <cell r="Y13">
            <v>115</v>
          </cell>
          <cell r="Z13">
            <v>120</v>
          </cell>
          <cell r="AA13">
            <v>125</v>
          </cell>
          <cell r="AB13">
            <v>130</v>
          </cell>
          <cell r="AC13">
            <v>135</v>
          </cell>
          <cell r="AD13">
            <v>140</v>
          </cell>
          <cell r="AE13">
            <v>145</v>
          </cell>
          <cell r="AF13">
            <v>150</v>
          </cell>
          <cell r="AG13">
            <v>155</v>
          </cell>
        </row>
        <row r="14">
          <cell r="A14" t="str">
            <v>Pс(t) Общ</v>
          </cell>
          <cell r="B14">
            <v>1</v>
          </cell>
          <cell r="C14">
            <v>0.98561232203302929</v>
          </cell>
          <cell r="D14">
            <v>0.91969860292860584</v>
          </cell>
          <cell r="E14">
            <v>0.80884683053805806</v>
          </cell>
          <cell r="F14">
            <v>0.6766764161830634</v>
          </cell>
          <cell r="G14">
            <v>0.54381311588332959</v>
          </cell>
          <cell r="H14">
            <v>0.42319008112684342</v>
          </cell>
          <cell r="I14">
            <v>0.32084719886213409</v>
          </cell>
          <cell r="J14">
            <v>0.23810330555354431</v>
          </cell>
          <cell r="K14">
            <v>0.17357807091003608</v>
          </cell>
          <cell r="L14">
            <v>0.12465201948308113</v>
          </cell>
          <cell r="M14">
            <v>8.8376432356785495E-2</v>
          </cell>
          <cell r="N14">
            <v>6.1968804416658974E-2</v>
          </cell>
          <cell r="O14">
            <v>4.3035946898982935E-2</v>
          </cell>
          <cell r="P14">
            <v>2.9636163880521815E-2</v>
          </cell>
          <cell r="Q14">
            <v>2.0256715056664376E-2</v>
          </cell>
          <cell r="R14">
            <v>1.3753967744003059E-2</v>
          </cell>
          <cell r="S14">
            <v>9.2832443361106076E-3</v>
          </cell>
          <cell r="T14">
            <v>6.2321951063772918E-3</v>
          </cell>
          <cell r="U14">
            <v>4.1636330375033337E-3</v>
          </cell>
          <cell r="V14">
            <v>2.7693957155116022E-3</v>
          </cell>
          <cell r="W14">
            <v>1.8346159379268867E-3</v>
          </cell>
          <cell r="X14">
            <v>1.210873307292859E-3</v>
          </cell>
          <cell r="Y14">
            <v>7.9647860919229707E-4</v>
          </cell>
          <cell r="Z14">
            <v>5.2225805003291992E-4</v>
          </cell>
          <cell r="AA14">
            <v>3.4145459689172153E-4</v>
          </cell>
          <cell r="AB14">
            <v>2.2264244658765087E-4</v>
          </cell>
          <cell r="AC14">
            <v>1.448075534993265E-4</v>
          </cell>
          <cell r="AD14">
            <v>9.3962745258746594E-5</v>
          </cell>
          <cell r="AE14">
            <v>6.0836936797259433E-5</v>
          </cell>
          <cell r="AF14">
            <v>3.9308448184449674E-5</v>
          </cell>
          <cell r="AG14">
            <v>2.5349284491715807E-5</v>
          </cell>
        </row>
        <row r="15">
          <cell r="A15" t="str">
            <v>fс(t) Общ</v>
          </cell>
          <cell r="B15">
            <v>0</v>
          </cell>
          <cell r="C15">
            <v>7.5816332464079192E-3</v>
          </cell>
          <cell r="D15">
            <v>1.8393972058572117E-2</v>
          </cell>
          <cell r="E15">
            <v>2.5102143016698365E-2</v>
          </cell>
          <cell r="F15">
            <v>2.7067056647322545E-2</v>
          </cell>
          <cell r="G15">
            <v>2.5651562069968378E-2</v>
          </cell>
          <cell r="H15">
            <v>2.2404180765538781E-2</v>
          </cell>
          <cell r="I15">
            <v>1.8495897346170083E-2</v>
          </cell>
          <cell r="J15">
            <v>1.4652511110987346E-2</v>
          </cell>
          <cell r="K15">
            <v>1.1247858994970335E-2</v>
          </cell>
          <cell r="L15">
            <v>8.4224337488568342E-3</v>
          </cell>
          <cell r="M15">
            <v>6.181241800676902E-3</v>
          </cell>
          <cell r="N15">
            <v>4.4617539179994453E-3</v>
          </cell>
          <cell r="O15">
            <v>3.1760152951651214E-3</v>
          </cell>
          <cell r="P15">
            <v>2.2341108156085656E-3</v>
          </cell>
          <cell r="Q15">
            <v>1.5555497910407817E-3</v>
          </cell>
          <cell r="R15">
            <v>1.0734804092880381E-3</v>
          </cell>
          <cell r="S15">
            <v>7.3502948305095221E-4</v>
          </cell>
          <cell r="T15">
            <v>4.998097065510523E-4</v>
          </cell>
          <cell r="U15">
            <v>3.3776888236824901E-4</v>
          </cell>
          <cell r="V15">
            <v>2.2699964881242444E-4</v>
          </cell>
          <cell r="W15">
            <v>1.5179467704048129E-4</v>
          </cell>
          <cell r="X15">
            <v>1.0104528978098625E-4</v>
          </cell>
          <cell r="Y15">
            <v>6.6985243920945545E-5</v>
          </cell>
          <cell r="Z15">
            <v>4.4238328943963091E-5</v>
          </cell>
          <cell r="AA15">
            <v>2.9114477906864625E-5</v>
          </cell>
          <cell r="AB15">
            <v>1.9099783488989898E-5</v>
          </cell>
          <cell r="AC15">
            <v>1.2492864674674963E-5</v>
          </cell>
          <cell r="AD15">
            <v>8.1489814472149706E-6</v>
          </cell>
          <cell r="AE15">
            <v>5.3019548027449201E-6</v>
          </cell>
          <cell r="AF15">
            <v>3.4414011056455377E-6</v>
          </cell>
          <cell r="AG15">
            <v>2.2287888743424447E-6</v>
          </cell>
        </row>
        <row r="16">
          <cell r="A16" t="str">
            <v>λс(t) Общ</v>
          </cell>
          <cell r="B16">
            <v>0</v>
          </cell>
          <cell r="C16">
            <v>7.6923076923076936E-3</v>
          </cell>
          <cell r="D16">
            <v>0.02</v>
          </cell>
          <cell r="E16">
            <v>3.1034482758620703E-2</v>
          </cell>
          <cell r="F16">
            <v>4.0000000000000015E-2</v>
          </cell>
          <cell r="G16">
            <v>4.716981132075472E-2</v>
          </cell>
          <cell r="H16">
            <v>5.2941176470588262E-2</v>
          </cell>
          <cell r="I16">
            <v>5.7647058823529412E-2</v>
          </cell>
          <cell r="J16">
            <v>6.1538461538461556E-2</v>
          </cell>
          <cell r="K16">
            <v>6.4799999999999983E-2</v>
          </cell>
          <cell r="L16">
            <v>6.7567567567567571E-2</v>
          </cell>
          <cell r="M16">
            <v>6.9942196531791873E-2</v>
          </cell>
          <cell r="N16">
            <v>7.1999999999999981E-2</v>
          </cell>
          <cell r="O16">
            <v>7.379912663755471E-2</v>
          </cell>
          <cell r="P16">
            <v>7.5384615384615314E-2</v>
          </cell>
          <cell r="Q16">
            <v>7.6791808873720238E-2</v>
          </cell>
          <cell r="R16">
            <v>7.8048780487804476E-2</v>
          </cell>
          <cell r="S16">
            <v>7.9178082191781116E-2</v>
          </cell>
          <cell r="T16">
            <v>8.0198019801980547E-2</v>
          </cell>
          <cell r="U16">
            <v>8.1123595505618221E-2</v>
          </cell>
          <cell r="V16">
            <v>8.1967213114753384E-2</v>
          </cell>
          <cell r="W16">
            <v>8.273921200750553E-2</v>
          </cell>
          <cell r="X16">
            <v>8.3448275862065616E-2</v>
          </cell>
          <cell r="Y16">
            <v>8.4101748807635615E-2</v>
          </cell>
          <cell r="Z16">
            <v>8.470588235293755E-2</v>
          </cell>
          <cell r="AA16">
            <v>8.5266030013639263E-2</v>
          </cell>
          <cell r="AB16">
            <v>8.5786802030450249E-2</v>
          </cell>
          <cell r="AC16">
            <v>8.6272189349107867E-2</v>
          </cell>
          <cell r="AD16">
            <v>8.6725663716774135E-2</v>
          </cell>
          <cell r="AE16">
            <v>8.7150259067346095E-2</v>
          </cell>
          <cell r="AF16">
            <v>8.7548638132373471E-2</v>
          </cell>
          <cell r="AG16">
            <v>8.792314730109313E-2</v>
          </cell>
        </row>
        <row r="25">
          <cell r="A25" t="str">
            <v>Pс(t) Поэлем</v>
          </cell>
          <cell r="B25">
            <v>1</v>
          </cell>
          <cell r="C25">
            <v>0.99922697378741188</v>
          </cell>
          <cell r="D25">
            <v>0.99427076872751141</v>
          </cell>
          <cell r="E25">
            <v>0.98213163207205723</v>
          </cell>
          <cell r="F25">
            <v>0.96099164788147085</v>
          </cell>
          <cell r="G25">
            <v>0.93010209332468419</v>
          </cell>
          <cell r="H25">
            <v>0.88964463858425502</v>
          </cell>
          <cell r="I25">
            <v>0.84055733370896202</v>
          </cell>
          <cell r="J25">
            <v>0.78433460579165815</v>
          </cell>
          <cell r="K25">
            <v>0.72281886713838706</v>
          </cell>
          <cell r="L25">
            <v>0.65800263662944036</v>
          </cell>
          <cell r="M25">
            <v>0.59185687501359863</v>
          </cell>
          <cell r="N25">
            <v>0.52619578608987605</v>
          </cell>
          <cell r="O25">
            <v>0.46258241225774316</v>
          </cell>
          <cell r="P25">
            <v>0.40227415205007144</v>
          </cell>
          <cell r="Q25">
            <v>0.34620348894266856</v>
          </cell>
          <cell r="R25">
            <v>0.29498692908096008</v>
          </cell>
          <cell r="S25">
            <v>0.24895426923789366</v>
          </cell>
          <cell r="T25">
            <v>0.2081905486110375</v>
          </cell>
          <cell r="U25">
            <v>0.1725840120291999</v>
          </cell>
          <cell r="V25">
            <v>0.14187478050776511</v>
          </cell>
          <cell r="W25">
            <v>0.11570040554219668</v>
          </cell>
          <cell r="X25">
            <v>9.3635875800122587E-2</v>
          </cell>
          <cell r="Y25">
            <v>7.5226828529820058E-2</v>
          </cell>
          <cell r="Z25">
            <v>6.0015639187481797E-2</v>
          </cell>
          <cell r="AA25">
            <v>4.7560716569136192E-2</v>
          </cell>
          <cell r="AB25">
            <v>3.7449743576620134E-2</v>
          </cell>
          <cell r="AC25">
            <v>2.9307818607886903E-2</v>
          </cell>
          <cell r="AD25">
            <v>2.2801517691588408E-2</v>
          </cell>
          <cell r="AE25">
            <v>1.7639858957151255E-2</v>
          </cell>
          <cell r="AF25">
            <v>1.3573048471273762E-2</v>
          </cell>
          <cell r="AG25">
            <v>1.0389751241225067E-2</v>
          </cell>
        </row>
        <row r="26">
          <cell r="A26" t="str">
            <v>fс(t) Поэлем</v>
          </cell>
          <cell r="B26">
            <v>0</v>
          </cell>
          <cell r="C26">
            <v>4.5213890216624984E-4</v>
          </cell>
          <cell r="D26">
            <v>1.6299520798811671E-3</v>
          </cell>
          <cell r="E26">
            <v>3.2859422634381082E-3</v>
          </cell>
          <cell r="F26">
            <v>5.1945494480079516E-3</v>
          </cell>
          <cell r="G26">
            <v>7.1546314871129566E-3</v>
          </cell>
          <cell r="H26">
            <v>8.9964064575935882E-3</v>
          </cell>
          <cell r="I26">
            <v>1.0587997262657875E-2</v>
          </cell>
          <cell r="J26">
            <v>1.1839012917609935E-2</v>
          </cell>
          <cell r="K26">
            <v>1.2700288121086629E-2</v>
          </cell>
          <cell r="L26">
            <v>1.3160052732588808E-2</v>
          </cell>
          <cell r="M26">
            <v>1.3237464302522262E-2</v>
          </cell>
          <cell r="N26">
            <v>1.2974690615914752E-2</v>
          </cell>
          <cell r="O26">
            <v>1.2428684844444938E-2</v>
          </cell>
          <cell r="P26">
            <v>1.1663570089025745E-2</v>
          </cell>
          <cell r="Q26">
            <v>1.074424620856558E-2</v>
          </cell>
          <cell r="R26">
            <v>9.7315275573100248E-3</v>
          </cell>
          <cell r="S26">
            <v>8.6788641507540738E-3</v>
          </cell>
          <cell r="T26">
            <v>7.6305133201330505E-3</v>
          </cell>
          <cell r="U26">
            <v>6.6209169333200004E-3</v>
          </cell>
          <cell r="V26">
            <v>5.6749912203106073E-3</v>
          </cell>
          <cell r="W26">
            <v>4.8090366488321148E-3</v>
          </cell>
          <cell r="X26">
            <v>4.0320074632792993E-3</v>
          </cell>
          <cell r="Y26">
            <v>3.346929545187117E-3</v>
          </cell>
          <cell r="Z26">
            <v>2.7523095678335611E-3</v>
          </cell>
          <cell r="AA26">
            <v>2.2434300268460469E-3</v>
          </cell>
          <cell r="AB26">
            <v>1.8134689582947868E-3</v>
          </cell>
          <cell r="AC26">
            <v>1.4544179554220262E-3</v>
          </cell>
          <cell r="AD26">
            <v>1.1577972713863549E-3</v>
          </cell>
          <cell r="AE26">
            <v>9.1518330554992019E-4</v>
          </cell>
          <cell r="AF26">
            <v>7.1857315436155242E-4</v>
          </cell>
          <cell r="AG26">
            <v>5.6061487607059473E-4</v>
          </cell>
        </row>
        <row r="27">
          <cell r="A27" t="str">
            <v>λс(t) Поэлем</v>
          </cell>
          <cell r="B27">
            <v>0</v>
          </cell>
          <cell r="C27">
            <v>4.5248868778280556E-4</v>
          </cell>
          <cell r="D27">
            <v>1.6393442622950828E-3</v>
          </cell>
          <cell r="E27">
            <v>3.3457249070631954E-3</v>
          </cell>
          <cell r="F27">
            <v>5.4054054054054066E-3</v>
          </cell>
          <cell r="G27">
            <v>7.6923076923076936E-3</v>
          </cell>
          <cell r="H27">
            <v>1.0112359550561795E-2</v>
          </cell>
          <cell r="I27">
            <v>1.2596401028277632E-2</v>
          </cell>
          <cell r="J27">
            <v>1.5094339622641511E-2</v>
          </cell>
          <cell r="K27">
            <v>1.7570498915401304E-2</v>
          </cell>
          <cell r="L27">
            <v>0.02</v>
          </cell>
          <cell r="M27">
            <v>2.2365988909426988E-2</v>
          </cell>
          <cell r="N27">
            <v>2.4657534246575342E-2</v>
          </cell>
          <cell r="O27">
            <v>2.6868044515103363E-2</v>
          </cell>
          <cell r="P27">
            <v>2.8994082840236697E-2</v>
          </cell>
          <cell r="Q27">
            <v>3.1034482758620703E-2</v>
          </cell>
          <cell r="R27">
            <v>3.2989690721649492E-2</v>
          </cell>
          <cell r="S27">
            <v>3.4861278648974668E-2</v>
          </cell>
          <cell r="T27">
            <v>3.6651583710407248E-2</v>
          </cell>
          <cell r="U27">
            <v>3.8363443145589822E-2</v>
          </cell>
          <cell r="V27">
            <v>4.0000000000000022E-2</v>
          </cell>
          <cell r="W27">
            <v>4.156456173421301E-2</v>
          </cell>
          <cell r="X27">
            <v>4.3060498220640564E-2</v>
          </cell>
          <cell r="Y27">
            <v>4.449116904962154E-2</v>
          </cell>
          <cell r="Z27">
            <v>4.5859872611464986E-2</v>
          </cell>
          <cell r="AA27">
            <v>4.716981132075472E-2</v>
          </cell>
          <cell r="AB27">
            <v>4.8424068767908335E-2</v>
          </cell>
          <cell r="AC27">
            <v>4.9625595643294787E-2</v>
          </cell>
          <cell r="AD27">
            <v>5.0777202072538878E-2</v>
          </cell>
          <cell r="AE27">
            <v>5.1881554595928442E-2</v>
          </cell>
          <cell r="AF27">
            <v>5.2941176470588255E-2</v>
          </cell>
          <cell r="AG27">
            <v>5.3958450308815291E-2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AH40"/>
  <sheetViews>
    <sheetView topLeftCell="B1" workbookViewId="0">
      <selection activeCell="Q9" sqref="Q9"/>
    </sheetView>
  </sheetViews>
  <sheetFormatPr defaultRowHeight="15" x14ac:dyDescent="0.25"/>
  <cols>
    <col min="1" max="1" width="14.42578125" customWidth="1"/>
    <col min="8" max="8" width="8" customWidth="1"/>
    <col min="9" max="9" width="9.140625" customWidth="1"/>
  </cols>
  <sheetData>
    <row r="9" spans="1:34" x14ac:dyDescent="0.25">
      <c r="D9" s="7"/>
      <c r="E9" s="7"/>
    </row>
    <row r="10" spans="1:34" x14ac:dyDescent="0.25">
      <c r="A10" s="5" t="s">
        <v>4</v>
      </c>
      <c r="B10" s="6">
        <v>50</v>
      </c>
      <c r="C10" s="7"/>
      <c r="D10" s="5" t="s">
        <v>6</v>
      </c>
      <c r="E10" s="6">
        <v>2</v>
      </c>
      <c r="H10" s="4"/>
      <c r="I10" s="4"/>
      <c r="J10" s="4"/>
      <c r="K10" s="4"/>
    </row>
    <row r="11" spans="1:34" x14ac:dyDescent="0.25">
      <c r="A11" s="5" t="s">
        <v>5</v>
      </c>
      <c r="B11" s="6">
        <f>PI()/(4*B10*B10)</f>
        <v>3.1415926535897931E-4</v>
      </c>
      <c r="C11" s="7"/>
      <c r="D11" s="5" t="s">
        <v>7</v>
      </c>
      <c r="E11" s="11">
        <f>SQRT(1/B11)</f>
        <v>56.418958354775633</v>
      </c>
    </row>
    <row r="12" spans="1:34" x14ac:dyDescent="0.25">
      <c r="H12" s="3"/>
    </row>
    <row r="13" spans="1:34" x14ac:dyDescent="0.25">
      <c r="A13" s="8"/>
      <c r="B13" s="7"/>
    </row>
    <row r="14" spans="1:34" x14ac:dyDescent="0.25">
      <c r="A14" s="9"/>
      <c r="B14" s="7"/>
    </row>
    <row r="15" spans="1:34" x14ac:dyDescent="0.25">
      <c r="A15" s="1" t="s">
        <v>0</v>
      </c>
      <c r="B15" s="1">
        <v>0</v>
      </c>
      <c r="C15" s="1">
        <v>5</v>
      </c>
      <c r="D15" s="1">
        <v>10</v>
      </c>
      <c r="E15" s="1">
        <v>15</v>
      </c>
      <c r="F15" s="1">
        <v>20</v>
      </c>
      <c r="G15" s="1">
        <v>25</v>
      </c>
      <c r="H15" s="1">
        <v>30</v>
      </c>
      <c r="I15" s="1">
        <v>35</v>
      </c>
      <c r="J15" s="1">
        <v>40</v>
      </c>
      <c r="K15" s="1">
        <v>45</v>
      </c>
      <c r="L15" s="1">
        <v>50</v>
      </c>
      <c r="M15" s="1">
        <v>55</v>
      </c>
      <c r="N15" s="1">
        <v>60</v>
      </c>
      <c r="O15" s="1">
        <v>65</v>
      </c>
      <c r="P15" s="1">
        <v>70</v>
      </c>
      <c r="Q15" s="1">
        <v>75</v>
      </c>
      <c r="R15" s="1">
        <v>80</v>
      </c>
      <c r="S15" s="1">
        <v>85</v>
      </c>
      <c r="T15" s="1">
        <v>90</v>
      </c>
      <c r="U15" s="1">
        <v>95</v>
      </c>
      <c r="V15" s="1">
        <v>100</v>
      </c>
      <c r="W15" s="1">
        <v>105</v>
      </c>
      <c r="X15" s="1">
        <v>110</v>
      </c>
      <c r="Y15" s="1">
        <v>115</v>
      </c>
      <c r="Z15" s="1">
        <v>120</v>
      </c>
      <c r="AA15" s="1">
        <v>125</v>
      </c>
      <c r="AB15" s="1">
        <v>130</v>
      </c>
      <c r="AC15" s="1">
        <v>135</v>
      </c>
      <c r="AD15" s="1">
        <v>140</v>
      </c>
      <c r="AE15" s="1">
        <v>145</v>
      </c>
      <c r="AF15" s="1">
        <v>150</v>
      </c>
      <c r="AG15" s="1">
        <v>155</v>
      </c>
      <c r="AH15" s="1">
        <v>160</v>
      </c>
    </row>
    <row r="16" spans="1:34" x14ac:dyDescent="0.25">
      <c r="A16" s="1" t="s">
        <v>1</v>
      </c>
      <c r="B16" s="10">
        <f>1-WEIBULL(B15,$E$10,$E$11,1)</f>
        <v>1</v>
      </c>
      <c r="C16" s="10">
        <f t="shared" ref="C16:AH16" si="0">1-WEIBULL(C15,$E$10,$E$11,1)</f>
        <v>0.99217678029256151</v>
      </c>
      <c r="D16" s="10">
        <f t="shared" si="0"/>
        <v>0.96907242630481061</v>
      </c>
      <c r="E16" s="10">
        <f t="shared" si="0"/>
        <v>0.93175457109937643</v>
      </c>
      <c r="F16" s="10">
        <f t="shared" si="0"/>
        <v>0.88191137829817634</v>
      </c>
      <c r="G16" s="10">
        <f t="shared" si="0"/>
        <v>0.82172495803387724</v>
      </c>
      <c r="H16" s="10">
        <f t="shared" si="0"/>
        <v>0.75371321195646723</v>
      </c>
      <c r="I16" s="10">
        <f t="shared" si="0"/>
        <v>0.68055604612786125</v>
      </c>
      <c r="J16" s="10">
        <f t="shared" si="0"/>
        <v>0.60492256276427103</v>
      </c>
      <c r="K16" s="10">
        <f t="shared" si="0"/>
        <v>0.52931449654319562</v>
      </c>
      <c r="L16" s="10">
        <f t="shared" si="0"/>
        <v>0.45593812776599629</v>
      </c>
      <c r="M16" s="10">
        <f t="shared" si="0"/>
        <v>0.38661273268620922</v>
      </c>
      <c r="N16" s="10">
        <f t="shared" si="0"/>
        <v>0.32271898326704906</v>
      </c>
      <c r="O16" s="10">
        <f t="shared" si="0"/>
        <v>0.26518624298185145</v>
      </c>
      <c r="P16" s="10">
        <f t="shared" si="0"/>
        <v>0.21451397306126208</v>
      </c>
      <c r="Q16" s="10">
        <f t="shared" si="0"/>
        <v>0.17081983615292995</v>
      </c>
      <c r="R16" s="10">
        <f t="shared" si="0"/>
        <v>0.13390572139976298</v>
      </c>
      <c r="S16" s="10">
        <f t="shared" si="0"/>
        <v>0.10333277305660327</v>
      </c>
      <c r="T16" s="10">
        <f t="shared" si="0"/>
        <v>7.8497378519477023E-2</v>
      </c>
      <c r="U16" s="10">
        <f t="shared" si="0"/>
        <v>5.8701654323340735E-2</v>
      </c>
      <c r="V16" s="10">
        <f t="shared" si="0"/>
        <v>4.32139182637723E-2</v>
      </c>
      <c r="W16" s="10">
        <f t="shared" si="0"/>
        <v>3.1316633508848946E-2</v>
      </c>
      <c r="X16" s="10">
        <f t="shared" si="0"/>
        <v>2.2341103053503786E-2</v>
      </c>
      <c r="Y16" s="10">
        <f t="shared" si="0"/>
        <v>1.568961446793371E-2</v>
      </c>
      <c r="Z16" s="10">
        <f t="shared" si="0"/>
        <v>1.084671053816022E-2</v>
      </c>
      <c r="AA16" s="10">
        <f t="shared" si="0"/>
        <v>7.3817944373436584E-3</v>
      </c>
      <c r="AB16" s="10">
        <f t="shared" si="0"/>
        <v>4.9454288951884529E-3</v>
      </c>
      <c r="AC16" s="10">
        <f t="shared" si="0"/>
        <v>3.2615504087009084E-3</v>
      </c>
      <c r="AD16" s="10">
        <f t="shared" si="0"/>
        <v>2.1174947706328329E-3</v>
      </c>
      <c r="AE16" s="10">
        <f t="shared" si="0"/>
        <v>1.3533144407479325E-3</v>
      </c>
      <c r="AF16" s="10">
        <f t="shared" si="0"/>
        <v>8.514383428052108E-4</v>
      </c>
      <c r="AG16" s="10">
        <f t="shared" si="0"/>
        <v>5.2733404420834962E-4</v>
      </c>
      <c r="AH16" s="10">
        <f t="shared" si="0"/>
        <v>3.2151151668891043E-4</v>
      </c>
    </row>
    <row r="17" spans="1:34" x14ac:dyDescent="0.25">
      <c r="A17" s="1" t="s">
        <v>2</v>
      </c>
      <c r="B17" s="10">
        <f>WEIBULL(B15,$E$10,$E$11,0)</f>
        <v>0</v>
      </c>
      <c r="C17" s="10">
        <f t="shared" ref="C17:AH17" si="1">WEIBULL(C15,$E$10,$E$11,0)</f>
        <v>3.1170152840294843E-3</v>
      </c>
      <c r="D17" s="10">
        <f t="shared" si="1"/>
        <v>6.0888616305512589E-3</v>
      </c>
      <c r="E17" s="10">
        <f t="shared" si="1"/>
        <v>8.781579946543527E-3</v>
      </c>
      <c r="F17" s="10">
        <f t="shared" si="1"/>
        <v>1.1082425228715194E-2</v>
      </c>
      <c r="G17" s="10">
        <f t="shared" si="1"/>
        <v>1.2907625457153044E-2</v>
      </c>
      <c r="H17" s="10">
        <f t="shared" si="1"/>
        <v>1.4207159337576023E-2</v>
      </c>
      <c r="I17" s="10">
        <f t="shared" si="1"/>
        <v>1.4966209124099832E-2</v>
      </c>
      <c r="J17" s="10">
        <f t="shared" si="1"/>
        <v>1.5203362233367552E-2</v>
      </c>
      <c r="K17" s="10">
        <f t="shared" si="1"/>
        <v>1.4966014804008144E-2</v>
      </c>
      <c r="L17" s="10">
        <f t="shared" si="1"/>
        <v>1.4323718726811379E-2</v>
      </c>
      <c r="M17" s="10">
        <f t="shared" si="1"/>
        <v>1.3360376928703961E-2</v>
      </c>
      <c r="N17" s="10">
        <f t="shared" si="1"/>
        <v>1.2166219044068741E-2</v>
      </c>
      <c r="O17" s="10">
        <f t="shared" si="1"/>
        <v>1.0830392986203207E-2</v>
      </c>
      <c r="P17" s="10">
        <f t="shared" si="1"/>
        <v>9.4348173060626785E-3</v>
      </c>
      <c r="Q17" s="10">
        <f t="shared" si="1"/>
        <v>8.0496951351818509E-3</v>
      </c>
      <c r="R17" s="10">
        <f t="shared" si="1"/>
        <v>6.7308356899701887E-3</v>
      </c>
      <c r="S17" s="10">
        <f t="shared" si="1"/>
        <v>5.5187011720646655E-3</v>
      </c>
      <c r="T17" s="10">
        <f t="shared" si="1"/>
        <v>4.4389221782912295E-3</v>
      </c>
      <c r="U17" s="10">
        <f t="shared" si="1"/>
        <v>3.5039170335397231E-3</v>
      </c>
      <c r="V17" s="10">
        <f t="shared" si="1"/>
        <v>2.7152105630059362E-3</v>
      </c>
      <c r="W17" s="10">
        <f t="shared" si="1"/>
        <v>2.0660662210978363E-3</v>
      </c>
      <c r="X17" s="10">
        <f t="shared" si="1"/>
        <v>1.5441061949715605E-3</v>
      </c>
      <c r="Y17" s="10">
        <f t="shared" si="1"/>
        <v>1.1336786836526874E-3</v>
      </c>
      <c r="Z17" s="10">
        <f t="shared" si="1"/>
        <v>8.1782270741517619E-4</v>
      </c>
      <c r="AA17" s="10">
        <f t="shared" si="1"/>
        <v>5.7976477936672413E-4</v>
      </c>
      <c r="AB17" s="10">
        <f t="shared" si="1"/>
        <v>4.0394960023534262E-4</v>
      </c>
      <c r="AC17" s="10">
        <f t="shared" si="1"/>
        <v>2.7665449568875988E-4</v>
      </c>
      <c r="AD17" s="10">
        <f t="shared" si="1"/>
        <v>1.862645684321785E-4</v>
      </c>
      <c r="AE17" s="10">
        <f t="shared" si="1"/>
        <v>1.2329531844646743E-4</v>
      </c>
      <c r="AF17" s="10">
        <f t="shared" si="1"/>
        <v>8.0246173282240557E-5</v>
      </c>
      <c r="AG17" s="10">
        <f t="shared" si="1"/>
        <v>5.1356731537451289E-5</v>
      </c>
      <c r="AH17" s="10">
        <f t="shared" si="1"/>
        <v>3.2321863003976235E-5</v>
      </c>
    </row>
    <row r="18" spans="1:34" x14ac:dyDescent="0.25">
      <c r="A18" s="1" t="s">
        <v>3</v>
      </c>
      <c r="B18" s="2">
        <f>B17/B16</f>
        <v>0</v>
      </c>
      <c r="C18" s="2">
        <f>C17/C16</f>
        <v>3.141592653589792E-3</v>
      </c>
      <c r="D18" s="2">
        <f t="shared" ref="C18:W18" si="2">D17/D16</f>
        <v>6.2831853071795866E-3</v>
      </c>
      <c r="E18" s="2">
        <f t="shared" si="2"/>
        <v>9.4247779607693778E-3</v>
      </c>
      <c r="F18" s="2">
        <f t="shared" si="2"/>
        <v>1.2566370614359168E-2</v>
      </c>
      <c r="G18" s="2">
        <f t="shared" si="2"/>
        <v>1.570796326794896E-2</v>
      </c>
      <c r="H18" s="2">
        <f t="shared" si="2"/>
        <v>1.8849555921538756E-2</v>
      </c>
      <c r="I18" s="2">
        <f t="shared" si="2"/>
        <v>2.1991148575128544E-2</v>
      </c>
      <c r="J18" s="2">
        <f t="shared" si="2"/>
        <v>2.513274122871834E-2</v>
      </c>
      <c r="K18" s="2">
        <f t="shared" si="2"/>
        <v>2.8274333882308128E-2</v>
      </c>
      <c r="L18" s="2">
        <f t="shared" si="2"/>
        <v>3.141592653589792E-2</v>
      </c>
      <c r="M18" s="2">
        <f t="shared" si="2"/>
        <v>3.4557519189487719E-2</v>
      </c>
      <c r="N18" s="2">
        <f t="shared" si="2"/>
        <v>3.7699111843077504E-2</v>
      </c>
      <c r="O18" s="2">
        <f t="shared" si="2"/>
        <v>4.0840704496667296E-2</v>
      </c>
      <c r="P18" s="2">
        <f t="shared" si="2"/>
        <v>4.3982297150257116E-2</v>
      </c>
      <c r="Q18" s="2">
        <f t="shared" si="2"/>
        <v>4.7123889803846887E-2</v>
      </c>
      <c r="R18" s="2">
        <f t="shared" si="2"/>
        <v>5.0265482457436672E-2</v>
      </c>
      <c r="S18" s="2">
        <f t="shared" si="2"/>
        <v>5.3407075111026492E-2</v>
      </c>
      <c r="T18" s="2">
        <f t="shared" si="2"/>
        <v>5.6548667764616235E-2</v>
      </c>
      <c r="U18" s="2">
        <f t="shared" si="2"/>
        <v>5.9690260418206111E-2</v>
      </c>
      <c r="V18" s="2">
        <f t="shared" si="2"/>
        <v>6.283185307179584E-2</v>
      </c>
      <c r="W18" s="2">
        <f t="shared" si="2"/>
        <v>6.5973445725385549E-2</v>
      </c>
      <c r="X18" s="2">
        <f>X17/X16</f>
        <v>6.911503837897548E-2</v>
      </c>
      <c r="Y18" s="2">
        <f t="shared" ref="Y18:AA18" si="3">Y17/Y16</f>
        <v>7.225663103256548E-2</v>
      </c>
      <c r="Z18" s="2">
        <f t="shared" si="3"/>
        <v>7.5398223686154744E-2</v>
      </c>
      <c r="AA18" s="2">
        <f t="shared" si="3"/>
        <v>7.8539816339745258E-2</v>
      </c>
      <c r="AB18" s="2">
        <f>AB17/AB16</f>
        <v>8.1681408993334551E-2</v>
      </c>
      <c r="AC18" s="2">
        <f t="shared" ref="AC18" si="4">AC17/AC16</f>
        <v>8.4823001646923107E-2</v>
      </c>
      <c r="AD18" s="2">
        <f>AD17/AD16</f>
        <v>8.7964594300514662E-2</v>
      </c>
      <c r="AE18" s="2">
        <f t="shared" ref="AE18" si="5">AE17/AE16</f>
        <v>9.110618695410222E-2</v>
      </c>
      <c r="AF18" s="2">
        <f>AF17/AF16</f>
        <v>9.4247779607687932E-2</v>
      </c>
      <c r="AG18" s="2">
        <f t="shared" ref="AG18" si="6">AG17/AG16</f>
        <v>9.7389372261276294E-2</v>
      </c>
      <c r="AH18" s="2">
        <f>AH17/AH16</f>
        <v>0.10053096491485987</v>
      </c>
    </row>
    <row r="20" spans="1:34" ht="15.75" thickBot="1" x14ac:dyDescent="0.3"/>
    <row r="21" spans="1:34" ht="15.75" thickBot="1" x14ac:dyDescent="0.3">
      <c r="A21" s="12" t="s">
        <v>8</v>
      </c>
      <c r="B21" s="13"/>
      <c r="C21" s="14"/>
    </row>
    <row r="22" spans="1:34" x14ac:dyDescent="0.25">
      <c r="A22" s="1" t="s">
        <v>0</v>
      </c>
      <c r="B22" s="1">
        <v>0</v>
      </c>
      <c r="C22" s="1">
        <v>5</v>
      </c>
      <c r="D22" s="1">
        <v>10</v>
      </c>
      <c r="E22" s="1">
        <v>15</v>
      </c>
      <c r="F22" s="1">
        <v>20</v>
      </c>
      <c r="G22" s="1">
        <v>25</v>
      </c>
      <c r="H22" s="1">
        <v>30</v>
      </c>
      <c r="I22" s="1">
        <v>35</v>
      </c>
      <c r="J22" s="1">
        <v>40</v>
      </c>
      <c r="K22" s="1">
        <v>45</v>
      </c>
      <c r="L22" s="1">
        <v>50</v>
      </c>
      <c r="M22" s="1">
        <v>55</v>
      </c>
      <c r="N22" s="1">
        <v>60</v>
      </c>
      <c r="O22" s="1">
        <v>65</v>
      </c>
      <c r="P22" s="1">
        <v>70</v>
      </c>
      <c r="Q22" s="1">
        <v>75</v>
      </c>
      <c r="R22" s="1">
        <v>80</v>
      </c>
      <c r="S22" s="1">
        <v>85</v>
      </c>
      <c r="T22" s="1">
        <v>90</v>
      </c>
      <c r="U22" s="1">
        <v>95</v>
      </c>
      <c r="V22" s="1">
        <v>100</v>
      </c>
      <c r="W22" s="1">
        <v>105</v>
      </c>
      <c r="X22" s="1">
        <v>110</v>
      </c>
      <c r="Y22" s="1">
        <v>115</v>
      </c>
      <c r="Z22" s="1">
        <v>120</v>
      </c>
      <c r="AA22" s="1">
        <v>125</v>
      </c>
      <c r="AB22" s="1">
        <v>130</v>
      </c>
      <c r="AC22" s="1">
        <v>135</v>
      </c>
      <c r="AD22" s="1">
        <v>140</v>
      </c>
      <c r="AE22" s="1">
        <v>145</v>
      </c>
      <c r="AF22" s="1">
        <v>150</v>
      </c>
      <c r="AG22" s="1">
        <v>155</v>
      </c>
      <c r="AH22" s="1">
        <v>160</v>
      </c>
    </row>
    <row r="23" spans="1:34" x14ac:dyDescent="0.25">
      <c r="A23" s="1" t="s">
        <v>9</v>
      </c>
      <c r="B23" s="10">
        <f>POWER(B16,5)</f>
        <v>1</v>
      </c>
      <c r="C23" s="10">
        <f t="shared" ref="C23:AH23" si="7">POWER(C16,5)</f>
        <v>0.96149115980140776</v>
      </c>
      <c r="D23" s="10">
        <f t="shared" si="7"/>
        <v>0.85463599915323329</v>
      </c>
      <c r="E23" s="10">
        <f t="shared" si="7"/>
        <v>0.7022757305384314</v>
      </c>
      <c r="F23" s="10">
        <f t="shared" si="7"/>
        <v>0.5334880910911034</v>
      </c>
      <c r="G23" s="10">
        <f t="shared" si="7"/>
        <v>0.37465573890455789</v>
      </c>
      <c r="H23" s="10">
        <f t="shared" si="7"/>
        <v>0.24323756143753308</v>
      </c>
      <c r="I23" s="10">
        <f t="shared" si="7"/>
        <v>0.14598878134575105</v>
      </c>
      <c r="J23" s="10">
        <f t="shared" si="7"/>
        <v>8.1002592157943198E-2</v>
      </c>
      <c r="K23" s="10">
        <f t="shared" si="7"/>
        <v>4.1549800390997628E-2</v>
      </c>
      <c r="L23" s="10">
        <f t="shared" si="7"/>
        <v>1.9702872986617121E-2</v>
      </c>
      <c r="M23" s="10">
        <f t="shared" si="7"/>
        <v>8.6373549027393207E-3</v>
      </c>
      <c r="N23" s="10">
        <f t="shared" si="7"/>
        <v>3.500439396667037E-3</v>
      </c>
      <c r="O23" s="10">
        <f t="shared" si="7"/>
        <v>1.3114597086489141E-3</v>
      </c>
      <c r="P23" s="10">
        <f t="shared" si="7"/>
        <v>4.5423221618489751E-4</v>
      </c>
      <c r="Q23" s="10">
        <f t="shared" si="7"/>
        <v>1.4544255821229913E-4</v>
      </c>
      <c r="R23" s="10">
        <f t="shared" si="7"/>
        <v>4.3052231580554673E-5</v>
      </c>
      <c r="S23" s="10">
        <f t="shared" si="7"/>
        <v>1.1781224225278781E-5</v>
      </c>
      <c r="T23" s="10">
        <f t="shared" si="7"/>
        <v>2.9804083189880756E-6</v>
      </c>
      <c r="U23" s="10">
        <f t="shared" si="7"/>
        <v>6.9703037373456425E-7</v>
      </c>
      <c r="V23" s="10">
        <f t="shared" si="7"/>
        <v>1.5070172753900736E-7</v>
      </c>
      <c r="W23" s="10">
        <f t="shared" si="7"/>
        <v>3.0121413597932507E-8</v>
      </c>
      <c r="X23" s="10">
        <f t="shared" si="7"/>
        <v>5.5657418528163014E-9</v>
      </c>
      <c r="Y23" s="10">
        <f t="shared" si="7"/>
        <v>9.5073911136757267E-10</v>
      </c>
      <c r="Z23" s="10">
        <f t="shared" si="7"/>
        <v>1.5013787072019117E-10</v>
      </c>
      <c r="AA23" s="10">
        <f t="shared" si="7"/>
        <v>2.1918444780285628E-11</v>
      </c>
      <c r="AB23" s="10">
        <f t="shared" si="7"/>
        <v>2.958147397281008E-12</v>
      </c>
      <c r="AC23" s="10">
        <f t="shared" si="7"/>
        <v>3.6907996913141459E-13</v>
      </c>
      <c r="AD23" s="10">
        <f t="shared" si="7"/>
        <v>4.2570792230415881E-14</v>
      </c>
      <c r="AE23" s="10">
        <f t="shared" si="7"/>
        <v>4.539349065125735E-15</v>
      </c>
      <c r="AF23" s="10">
        <f t="shared" si="7"/>
        <v>4.4747215888973907E-16</v>
      </c>
      <c r="AG23" s="10">
        <f t="shared" si="7"/>
        <v>4.0778293698527442E-17</v>
      </c>
      <c r="AH23" s="10">
        <f t="shared" si="7"/>
        <v>3.4354423955825887E-18</v>
      </c>
    </row>
    <row r="24" spans="1:34" x14ac:dyDescent="0.25">
      <c r="A24" s="1" t="s">
        <v>10</v>
      </c>
      <c r="B24" s="10">
        <f>B23*B25</f>
        <v>0</v>
      </c>
      <c r="C24" s="10">
        <f>C23*C25</f>
        <v>1.5103067820618156E-2</v>
      </c>
      <c r="D24" s="10">
        <f t="shared" ref="C24:AH24" si="8">D23*D25</f>
        <v>2.6849181764331705E-2</v>
      </c>
      <c r="E24" s="10">
        <f t="shared" si="8"/>
        <v>3.3093964137809108E-2</v>
      </c>
      <c r="F24" s="10">
        <f t="shared" si="8"/>
        <v>3.3520045354989043E-2</v>
      </c>
      <c r="G24" s="10">
        <f t="shared" si="8"/>
        <v>2.9425392924195357E-2</v>
      </c>
      <c r="H24" s="10">
        <f t="shared" si="8"/>
        <v>2.2924600082677493E-2</v>
      </c>
      <c r="I24" s="10">
        <f t="shared" si="8"/>
        <v>1.605230490438183E-2</v>
      </c>
      <c r="J24" s="10">
        <f t="shared" si="8"/>
        <v>1.017908593780498E-2</v>
      </c>
      <c r="K24" s="10">
        <f t="shared" si="8"/>
        <v>5.8739646449916189E-3</v>
      </c>
      <c r="L24" s="10">
        <f t="shared" si="8"/>
        <v>3.0949200514684555E-3</v>
      </c>
      <c r="M24" s="10">
        <f t="shared" si="8"/>
        <v>1.4924277889891496E-3</v>
      </c>
      <c r="N24" s="10">
        <f t="shared" si="8"/>
        <v>6.5981728157432683E-4</v>
      </c>
      <c r="O24" s="10">
        <f t="shared" si="8"/>
        <v>2.6780469210107845E-4</v>
      </c>
      <c r="P24" s="10">
        <f t="shared" si="8"/>
        <v>9.9890881537319955E-5</v>
      </c>
      <c r="Q24" s="10">
        <f t="shared" si="8"/>
        <v>3.4269095429929848E-5</v>
      </c>
      <c r="R24" s="10">
        <f t="shared" si="8"/>
        <v>1.082020595632936E-5</v>
      </c>
      <c r="S24" s="10">
        <f t="shared" si="8"/>
        <v>3.1460036354965436E-6</v>
      </c>
      <c r="T24" s="10">
        <f t="shared" si="8"/>
        <v>8.4269059916677527E-7</v>
      </c>
      <c r="U24" s="10">
        <f t="shared" si="8"/>
        <v>2.0802962263807836E-7</v>
      </c>
      <c r="V24" s="10">
        <f t="shared" si="8"/>
        <v>4.7344344011983598E-8</v>
      </c>
      <c r="W24" s="10">
        <f t="shared" si="8"/>
        <v>9.9360672258754523E-9</v>
      </c>
      <c r="X24" s="10">
        <f t="shared" si="8"/>
        <v>1.9233823088243437E-9</v>
      </c>
      <c r="Y24" s="10">
        <f t="shared" si="8"/>
        <v>3.4348602589157941E-10</v>
      </c>
      <c r="Z24" s="10">
        <f t="shared" si="8"/>
        <v>5.6600643801619782E-11</v>
      </c>
      <c r="AA24" s="10">
        <f t="shared" si="8"/>
        <v>8.6073531374824069E-12</v>
      </c>
      <c r="AB24" s="10">
        <f t="shared" si="8"/>
        <v>1.2081282370993905E-12</v>
      </c>
      <c r="AC24" s="10">
        <f t="shared" si="8"/>
        <v>1.5653235414740156E-13</v>
      </c>
      <c r="AD24" s="10">
        <f t="shared" si="8"/>
        <v>1.8723612338000172E-14</v>
      </c>
      <c r="AE24" s="10">
        <f t="shared" si="8"/>
        <v>2.0678139228863719E-15</v>
      </c>
      <c r="AF24" s="10">
        <f t="shared" si="8"/>
        <v>2.1086628705808223E-16</v>
      </c>
      <c r="AG24" s="10">
        <f t="shared" si="8"/>
        <v>1.9856862125927732E-17</v>
      </c>
      <c r="AH24" s="10">
        <f t="shared" si="8"/>
        <v>1.7268416946866768E-18</v>
      </c>
    </row>
    <row r="25" spans="1:34" x14ac:dyDescent="0.25">
      <c r="A25" s="1" t="s">
        <v>11</v>
      </c>
      <c r="B25" s="10">
        <f>5*B18</f>
        <v>0</v>
      </c>
      <c r="C25" s="10">
        <f t="shared" ref="C25:AH25" si="9">5*C18</f>
        <v>1.570796326794896E-2</v>
      </c>
      <c r="D25" s="10">
        <f t="shared" si="9"/>
        <v>3.1415926535897934E-2</v>
      </c>
      <c r="E25" s="10">
        <f t="shared" si="9"/>
        <v>4.7123889803846887E-2</v>
      </c>
      <c r="F25" s="10">
        <f t="shared" si="9"/>
        <v>6.283185307179584E-2</v>
      </c>
      <c r="G25" s="10">
        <f t="shared" si="9"/>
        <v>7.85398163397448E-2</v>
      </c>
      <c r="H25" s="10">
        <f t="shared" si="9"/>
        <v>9.4247779607693774E-2</v>
      </c>
      <c r="I25" s="10">
        <f t="shared" si="9"/>
        <v>0.10995574287564272</v>
      </c>
      <c r="J25" s="10">
        <f t="shared" si="9"/>
        <v>0.12566370614359171</v>
      </c>
      <c r="K25" s="10">
        <f t="shared" si="9"/>
        <v>0.14137166941154064</v>
      </c>
      <c r="L25" s="10">
        <f t="shared" si="9"/>
        <v>0.1570796326794896</v>
      </c>
      <c r="M25" s="10">
        <f t="shared" si="9"/>
        <v>0.17278759594743859</v>
      </c>
      <c r="N25" s="10">
        <f t="shared" si="9"/>
        <v>0.18849555921538752</v>
      </c>
      <c r="O25" s="10">
        <f t="shared" si="9"/>
        <v>0.20420352248333648</v>
      </c>
      <c r="P25" s="10">
        <f t="shared" si="9"/>
        <v>0.21991148575128558</v>
      </c>
      <c r="Q25" s="10">
        <f t="shared" si="9"/>
        <v>0.23561944901923443</v>
      </c>
      <c r="R25" s="10">
        <f t="shared" si="9"/>
        <v>0.25132741228718336</v>
      </c>
      <c r="S25" s="10">
        <f t="shared" si="9"/>
        <v>0.26703537555513246</v>
      </c>
      <c r="T25" s="10">
        <f t="shared" si="9"/>
        <v>0.28274333882308117</v>
      </c>
      <c r="U25" s="10">
        <f t="shared" si="9"/>
        <v>0.29845130209103055</v>
      </c>
      <c r="V25" s="10">
        <f t="shared" si="9"/>
        <v>0.3141592653589792</v>
      </c>
      <c r="W25" s="10">
        <f t="shared" si="9"/>
        <v>0.32986722862692774</v>
      </c>
      <c r="X25" s="10">
        <f t="shared" si="9"/>
        <v>0.3455751918948774</v>
      </c>
      <c r="Y25" s="10">
        <f t="shared" si="9"/>
        <v>0.36128315516282739</v>
      </c>
      <c r="Z25" s="10">
        <f t="shared" si="9"/>
        <v>0.37699111843077371</v>
      </c>
      <c r="AA25" s="10">
        <f t="shared" si="9"/>
        <v>0.3926990816987263</v>
      </c>
      <c r="AB25" s="10">
        <f t="shared" si="9"/>
        <v>0.40840704496667274</v>
      </c>
      <c r="AC25" s="10">
        <f t="shared" si="9"/>
        <v>0.42411500823461556</v>
      </c>
      <c r="AD25" s="10">
        <f t="shared" si="9"/>
        <v>0.43982297150257332</v>
      </c>
      <c r="AE25" s="10">
        <f t="shared" si="9"/>
        <v>0.4555309347705111</v>
      </c>
      <c r="AF25" s="10">
        <f t="shared" si="9"/>
        <v>0.47123889803843966</v>
      </c>
      <c r="AG25" s="10">
        <f t="shared" si="9"/>
        <v>0.48694686130638148</v>
      </c>
      <c r="AH25" s="10">
        <f t="shared" si="9"/>
        <v>0.50265482457429933</v>
      </c>
    </row>
    <row r="27" spans="1:34" x14ac:dyDescent="0.25">
      <c r="A27" s="1" t="s">
        <v>12</v>
      </c>
      <c r="B27" s="10">
        <f>1-POWER((1-B23),3)</f>
        <v>1</v>
      </c>
      <c r="C27" s="10">
        <f t="shared" ref="C27:AH27" si="10">1-POWER((1-C23),3)</f>
        <v>0.99994289405582004</v>
      </c>
      <c r="D27" s="10">
        <f t="shared" si="10"/>
        <v>0.99692835796233314</v>
      </c>
      <c r="E27" s="10">
        <f t="shared" si="10"/>
        <v>0.97360979797673475</v>
      </c>
      <c r="F27" s="10">
        <f t="shared" si="10"/>
        <v>0.89847144524587086</v>
      </c>
      <c r="G27" s="10">
        <f t="shared" si="10"/>
        <v>0.75545572177103759</v>
      </c>
      <c r="H27" s="10">
        <f t="shared" si="10"/>
        <v>0.56661018188118106</v>
      </c>
      <c r="I27" s="10">
        <f t="shared" si="10"/>
        <v>0.37713958984542306</v>
      </c>
      <c r="J27" s="10">
        <f t="shared" si="10"/>
        <v>0.2238550086879888</v>
      </c>
      <c r="K27" s="10">
        <f t="shared" si="10"/>
        <v>0.11954197442546122</v>
      </c>
      <c r="L27" s="10">
        <f t="shared" si="10"/>
        <v>5.7951658066491052E-2</v>
      </c>
      <c r="M27" s="10">
        <f t="shared" si="10"/>
        <v>2.5688897389429255E-2</v>
      </c>
      <c r="N27" s="10">
        <f t="shared" si="10"/>
        <v>1.0464601853241606E-2</v>
      </c>
      <c r="O27" s="10">
        <f t="shared" si="10"/>
        <v>3.9292216018588233E-3</v>
      </c>
      <c r="P27" s="10">
        <f t="shared" si="10"/>
        <v>1.3620777615563906E-3</v>
      </c>
      <c r="Q27" s="10">
        <f t="shared" si="10"/>
        <v>4.362642171001907E-4</v>
      </c>
      <c r="R27" s="10">
        <f t="shared" si="10"/>
        <v>1.2915113433742409E-4</v>
      </c>
      <c r="S27" s="10">
        <f t="shared" si="10"/>
        <v>3.5343256285846891E-5</v>
      </c>
      <c r="T27" s="10">
        <f t="shared" si="10"/>
        <v>8.9411983086318259E-6</v>
      </c>
      <c r="U27" s="10">
        <f t="shared" si="10"/>
        <v>2.091089663758261E-6</v>
      </c>
      <c r="V27" s="10">
        <f t="shared" si="10"/>
        <v>4.5210511445681334E-7</v>
      </c>
      <c r="W27" s="10">
        <f t="shared" si="10"/>
        <v>9.036423809227756E-8</v>
      </c>
      <c r="X27" s="10">
        <f t="shared" si="10"/>
        <v>1.6697225491135725E-8</v>
      </c>
      <c r="Y27" s="10">
        <f t="shared" si="10"/>
        <v>2.8522174622125362E-9</v>
      </c>
      <c r="Z27" s="10">
        <f t="shared" si="10"/>
        <v>4.5041370633214228E-10</v>
      </c>
      <c r="AA27" s="10">
        <f t="shared" si="10"/>
        <v>6.5755401124079071E-11</v>
      </c>
      <c r="AB27" s="10">
        <f t="shared" si="10"/>
        <v>8.8745677473411888E-12</v>
      </c>
      <c r="AC27" s="10">
        <f t="shared" si="10"/>
        <v>1.1071144001562061E-12</v>
      </c>
      <c r="AD27" s="10">
        <f t="shared" si="10"/>
        <v>1.2756462552943049E-13</v>
      </c>
      <c r="AE27" s="10">
        <f t="shared" si="10"/>
        <v>1.3655743202889425E-14</v>
      </c>
      <c r="AF27" s="10">
        <f t="shared" si="10"/>
        <v>0</v>
      </c>
      <c r="AG27" s="10">
        <f t="shared" si="10"/>
        <v>0</v>
      </c>
      <c r="AH27" s="10">
        <f t="shared" si="10"/>
        <v>0</v>
      </c>
    </row>
    <row r="28" spans="1:34" x14ac:dyDescent="0.25">
      <c r="A28" s="1" t="s">
        <v>13</v>
      </c>
      <c r="B28" s="10">
        <f>3*B24*POWER((1-B23),2)</f>
        <v>0</v>
      </c>
      <c r="C28" s="10">
        <f t="shared" ref="C28:AH28" si="11">3*C24*POWER((1-C23),2)</f>
        <v>6.7190412133670519E-5</v>
      </c>
      <c r="D28" s="10">
        <f t="shared" si="11"/>
        <v>1.7020254307230091E-3</v>
      </c>
      <c r="E28" s="10">
        <f t="shared" si="11"/>
        <v>8.8003211924268018E-3</v>
      </c>
      <c r="F28" s="10">
        <f t="shared" si="11"/>
        <v>2.1885240409904538E-2</v>
      </c>
      <c r="G28" s="10">
        <f t="shared" si="11"/>
        <v>3.4520880362661828E-2</v>
      </c>
      <c r="H28" s="10">
        <f t="shared" si="11"/>
        <v>3.938602560329698E-2</v>
      </c>
      <c r="I28" s="10">
        <f t="shared" si="11"/>
        <v>3.5122531173858537E-2</v>
      </c>
      <c r="J28" s="10">
        <f t="shared" si="11"/>
        <v>2.5790431505067976E-2</v>
      </c>
      <c r="K28" s="10">
        <f t="shared" si="11"/>
        <v>1.6187943773397252E-2</v>
      </c>
      <c r="L28" s="10">
        <f t="shared" si="11"/>
        <v>8.9224916279780925E-3</v>
      </c>
      <c r="M28" s="10">
        <f t="shared" si="11"/>
        <v>4.400273618885499E-3</v>
      </c>
      <c r="N28" s="10">
        <f t="shared" si="11"/>
        <v>1.9656181966546653E-3</v>
      </c>
      <c r="O28" s="10">
        <f t="shared" si="11"/>
        <v>8.013081677355837E-4</v>
      </c>
      <c r="P28" s="10">
        <f t="shared" si="11"/>
        <v>2.9940046450350533E-4</v>
      </c>
      <c r="Q28" s="10">
        <f t="shared" si="11"/>
        <v>1.0277738335508565E-4</v>
      </c>
      <c r="R28" s="10">
        <f t="shared" si="11"/>
        <v>3.2457822925078176E-5</v>
      </c>
      <c r="S28" s="10">
        <f t="shared" si="11"/>
        <v>9.4377885251541408E-6</v>
      </c>
      <c r="T28" s="10">
        <f t="shared" si="11"/>
        <v>2.5280567281503493E-6</v>
      </c>
      <c r="U28" s="10">
        <f t="shared" si="11"/>
        <v>6.2408799789674463E-7</v>
      </c>
      <c r="V28" s="10">
        <f t="shared" si="11"/>
        <v>1.4203298922670744E-7</v>
      </c>
      <c r="W28" s="10">
        <f t="shared" si="11"/>
        <v>2.9808199881896041E-8</v>
      </c>
      <c r="X28" s="10">
        <f t="shared" si="11"/>
        <v>5.770146862242734E-9</v>
      </c>
      <c r="Y28" s="10">
        <f t="shared" si="11"/>
        <v>1.0304580757153445E-9</v>
      </c>
      <c r="Z28" s="10">
        <f t="shared" si="11"/>
        <v>1.6980193135387193E-10</v>
      </c>
      <c r="AA28" s="10">
        <f t="shared" si="11"/>
        <v>2.582205941131526E-11</v>
      </c>
      <c r="AB28" s="10">
        <f t="shared" si="11"/>
        <v>3.6243847112767282E-12</v>
      </c>
      <c r="AC28" s="10">
        <f t="shared" si="11"/>
        <v>4.6959706244185801E-13</v>
      </c>
      <c r="AD28" s="10">
        <f t="shared" si="11"/>
        <v>5.6170837013995739E-14</v>
      </c>
      <c r="AE28" s="10">
        <f t="shared" si="11"/>
        <v>6.2034417686590589E-15</v>
      </c>
      <c r="AF28" s="10">
        <f t="shared" si="11"/>
        <v>6.3259886117424615E-16</v>
      </c>
      <c r="AG28" s="10">
        <f t="shared" si="11"/>
        <v>5.9570586377783195E-17</v>
      </c>
      <c r="AH28" s="10">
        <f t="shared" si="11"/>
        <v>5.1805250840600301E-18</v>
      </c>
    </row>
    <row r="29" spans="1:34" x14ac:dyDescent="0.25">
      <c r="A29" s="1" t="s">
        <v>14</v>
      </c>
      <c r="B29" s="10">
        <f>B28/B27</f>
        <v>0</v>
      </c>
      <c r="C29" s="10">
        <f t="shared" ref="C29:AH29" si="12">C28/C27</f>
        <v>6.719424932472167E-5</v>
      </c>
      <c r="D29" s="10">
        <f t="shared" si="12"/>
        <v>1.7072695516474781E-3</v>
      </c>
      <c r="E29" s="10">
        <f t="shared" si="12"/>
        <v>9.03885849414705E-3</v>
      </c>
      <c r="F29" s="10">
        <f t="shared" si="12"/>
        <v>2.4358303789961337E-2</v>
      </c>
      <c r="G29" s="10">
        <f t="shared" si="12"/>
        <v>4.5695438353069176E-2</v>
      </c>
      <c r="H29" s="10">
        <f t="shared" si="12"/>
        <v>6.9511679921693117E-2</v>
      </c>
      <c r="I29" s="10">
        <f t="shared" si="12"/>
        <v>9.3128730368122026E-2</v>
      </c>
      <c r="J29" s="10">
        <f t="shared" si="12"/>
        <v>0.11521042864408239</v>
      </c>
      <c r="K29" s="10">
        <f t="shared" si="12"/>
        <v>0.13541639956341048</v>
      </c>
      <c r="L29" s="10">
        <f t="shared" si="12"/>
        <v>0.15396438903854723</v>
      </c>
      <c r="M29" s="10">
        <f t="shared" si="12"/>
        <v>0.17129087139007262</v>
      </c>
      <c r="N29" s="10">
        <f t="shared" si="12"/>
        <v>0.18783497205350227</v>
      </c>
      <c r="O29" s="10">
        <f t="shared" si="12"/>
        <v>0.20393560071961925</v>
      </c>
      <c r="P29" s="10">
        <f t="shared" si="12"/>
        <v>0.21981157974519214</v>
      </c>
      <c r="Q29" s="10">
        <f t="shared" si="12"/>
        <v>0.23558517826247072</v>
      </c>
      <c r="R29" s="10">
        <f t="shared" si="12"/>
        <v>0.25131659192615302</v>
      </c>
      <c r="S29" s="10">
        <f t="shared" si="12"/>
        <v>0.26703222953832573</v>
      </c>
      <c r="T29" s="10">
        <f t="shared" si="12"/>
        <v>0.28274249612714275</v>
      </c>
      <c r="U29" s="10">
        <f t="shared" si="12"/>
        <v>0.29845109404590886</v>
      </c>
      <c r="V29" s="10">
        <f t="shared" si="12"/>
        <v>0.31415921803351976</v>
      </c>
      <c r="W29" s="10">
        <f t="shared" si="12"/>
        <v>0.32986721861646973</v>
      </c>
      <c r="X29" s="10">
        <f t="shared" si="12"/>
        <v>0.3455751894412642</v>
      </c>
      <c r="Y29" s="10">
        <f t="shared" si="12"/>
        <v>0.36128313824850944</v>
      </c>
      <c r="Z29" s="10">
        <f t="shared" si="12"/>
        <v>0.37699103949704688</v>
      </c>
      <c r="AA29" s="10">
        <f t="shared" si="12"/>
        <v>0.39269868284416015</v>
      </c>
      <c r="AB29" s="10">
        <f t="shared" si="12"/>
        <v>0.40840126690819278</v>
      </c>
      <c r="AC29" s="10">
        <f t="shared" si="12"/>
        <v>0.42416308773113343</v>
      </c>
      <c r="AD29" s="10">
        <f t="shared" si="12"/>
        <v>0.44033239450882522</v>
      </c>
      <c r="AE29" s="10">
        <f t="shared" si="12"/>
        <v>0.45427346402841479</v>
      </c>
      <c r="AF29" s="10"/>
      <c r="AG29" s="10"/>
      <c r="AH29" s="10"/>
    </row>
    <row r="31" spans="1:34" ht="15.75" thickBot="1" x14ac:dyDescent="0.3"/>
    <row r="32" spans="1:34" ht="15.75" thickBot="1" x14ac:dyDescent="0.3">
      <c r="A32" s="12" t="s">
        <v>15</v>
      </c>
      <c r="B32" s="13"/>
      <c r="C32" s="13"/>
      <c r="D32" s="14"/>
    </row>
    <row r="33" spans="1:34" x14ac:dyDescent="0.25">
      <c r="A33" s="1" t="s">
        <v>0</v>
      </c>
      <c r="B33" s="1">
        <v>0</v>
      </c>
      <c r="C33" s="1">
        <v>5</v>
      </c>
      <c r="D33" s="1">
        <v>10</v>
      </c>
      <c r="E33" s="1">
        <v>15</v>
      </c>
      <c r="F33" s="1">
        <v>20</v>
      </c>
      <c r="G33" s="1">
        <v>25</v>
      </c>
      <c r="H33" s="1">
        <v>30</v>
      </c>
      <c r="I33" s="1">
        <v>35</v>
      </c>
      <c r="J33" s="1">
        <v>40</v>
      </c>
      <c r="K33" s="1">
        <v>45</v>
      </c>
      <c r="L33" s="1">
        <v>50</v>
      </c>
      <c r="M33" s="1">
        <v>55</v>
      </c>
      <c r="N33" s="1">
        <v>60</v>
      </c>
      <c r="O33" s="1">
        <v>65</v>
      </c>
      <c r="P33" s="1">
        <v>70</v>
      </c>
      <c r="Q33" s="1">
        <v>75</v>
      </c>
      <c r="R33" s="1">
        <v>80</v>
      </c>
      <c r="S33" s="1">
        <v>85</v>
      </c>
      <c r="T33" s="1">
        <v>90</v>
      </c>
      <c r="U33" s="1">
        <v>95</v>
      </c>
      <c r="V33" s="1">
        <v>100</v>
      </c>
      <c r="W33" s="1">
        <v>105</v>
      </c>
      <c r="X33" s="1">
        <v>110</v>
      </c>
      <c r="Y33" s="1">
        <v>115</v>
      </c>
      <c r="Z33" s="1">
        <v>120</v>
      </c>
      <c r="AA33" s="1">
        <v>125</v>
      </c>
      <c r="AB33" s="1">
        <v>130</v>
      </c>
      <c r="AC33" s="1">
        <v>135</v>
      </c>
      <c r="AD33" s="1">
        <v>140</v>
      </c>
      <c r="AE33" s="1">
        <v>145</v>
      </c>
      <c r="AF33" s="1">
        <v>150</v>
      </c>
      <c r="AG33" s="1">
        <v>155</v>
      </c>
      <c r="AH33" s="1">
        <v>160</v>
      </c>
    </row>
    <row r="34" spans="1:34" x14ac:dyDescent="0.25">
      <c r="A34" s="1" t="s">
        <v>16</v>
      </c>
      <c r="B34" s="10">
        <f>1-POWER((1-B16),3)</f>
        <v>1</v>
      </c>
      <c r="C34" s="10">
        <f t="shared" ref="C34:AH34" si="13">1-POWER((1-C16),3)</f>
        <v>0.99999952119731028</v>
      </c>
      <c r="D34" s="10">
        <f t="shared" si="13"/>
        <v>0.99997041731757874</v>
      </c>
      <c r="E34" s="10">
        <f t="shared" si="13"/>
        <v>0.99968215110749659</v>
      </c>
      <c r="F34" s="10">
        <f t="shared" si="13"/>
        <v>0.99835326331332808</v>
      </c>
      <c r="G34" s="10">
        <f t="shared" si="13"/>
        <v>0.99433406429415327</v>
      </c>
      <c r="H34" s="10">
        <f t="shared" si="13"/>
        <v>0.98506093748211732</v>
      </c>
      <c r="I34" s="10">
        <f t="shared" si="13"/>
        <v>0.96740252072259691</v>
      </c>
      <c r="J34" s="10">
        <f t="shared" si="13"/>
        <v>0.93833387145953917</v>
      </c>
      <c r="K34" s="10">
        <f t="shared" si="13"/>
        <v>0.89572205395691251</v>
      </c>
      <c r="L34" s="10">
        <f t="shared" si="13"/>
        <v>0.83895587908785785</v>
      </c>
      <c r="M34" s="10">
        <f t="shared" si="13"/>
        <v>0.76921675798239852</v>
      </c>
      <c r="N34" s="10">
        <f t="shared" si="13"/>
        <v>0.68932471223432712</v>
      </c>
      <c r="O34" s="10">
        <f t="shared" si="13"/>
        <v>0.6032363878674537</v>
      </c>
      <c r="P34" s="10">
        <f t="shared" si="13"/>
        <v>0.51536431273097227</v>
      </c>
      <c r="Q34" s="10">
        <f t="shared" si="13"/>
        <v>0.42990568232131698</v>
      </c>
      <c r="R34" s="10">
        <f t="shared" si="13"/>
        <v>0.35032596650119929</v>
      </c>
      <c r="S34" s="10">
        <f t="shared" si="13"/>
        <v>0.27906868563004383</v>
      </c>
      <c r="T34" s="10">
        <f t="shared" si="13"/>
        <v>0.21749030841910422</v>
      </c>
      <c r="U34" s="10">
        <f t="shared" si="13"/>
        <v>0.1659695894134694</v>
      </c>
      <c r="V34" s="10">
        <f t="shared" si="13"/>
        <v>0.12412012611376322</v>
      </c>
      <c r="W34" s="10">
        <f t="shared" si="13"/>
        <v>9.1038419133595339E-2</v>
      </c>
      <c r="X34" s="10">
        <f t="shared" si="13"/>
        <v>6.5537085504076331E-2</v>
      </c>
      <c r="Y34" s="10">
        <f t="shared" si="13"/>
        <v>4.6334213615633613E-2</v>
      </c>
      <c r="Z34" s="10">
        <f t="shared" si="13"/>
        <v>3.2188454353730855E-2</v>
      </c>
      <c r="AA34" s="10">
        <f t="shared" si="13"/>
        <v>2.1982312885227451E-2</v>
      </c>
      <c r="AB34" s="10">
        <f t="shared" si="13"/>
        <v>1.4763035836368066E-2</v>
      </c>
      <c r="AC34" s="10">
        <f t="shared" si="13"/>
        <v>9.7527727883282012E-3</v>
      </c>
      <c r="AD34" s="10">
        <f t="shared" si="13"/>
        <v>6.339042453976873E-3</v>
      </c>
      <c r="AE34" s="10">
        <f t="shared" si="13"/>
        <v>4.0544514208583626E-3</v>
      </c>
      <c r="AF34" s="10">
        <f t="shared" si="13"/>
        <v>2.5521408039087534E-3</v>
      </c>
      <c r="AG34" s="10">
        <f t="shared" si="13"/>
        <v>1.5811680356841995E-3</v>
      </c>
      <c r="AH34" s="10">
        <f t="shared" si="13"/>
        <v>9.6422447433519576E-4</v>
      </c>
    </row>
    <row r="35" spans="1:34" x14ac:dyDescent="0.25">
      <c r="A35" s="1" t="s">
        <v>17</v>
      </c>
      <c r="B35" s="10">
        <f>3*B17*POWER((1-B16),2)</f>
        <v>0</v>
      </c>
      <c r="C35" s="10">
        <f t="shared" ref="C35:AH35" si="14">3*C17*POWER((1-C16),2)</f>
        <v>5.7230987666574264E-7</v>
      </c>
      <c r="D35" s="10">
        <f t="shared" si="14"/>
        <v>1.7472259062319077E-5</v>
      </c>
      <c r="E35" s="10">
        <f t="shared" si="14"/>
        <v>1.226990073358553E-4</v>
      </c>
      <c r="F35" s="10">
        <f t="shared" si="14"/>
        <v>4.6363068528748987E-4</v>
      </c>
      <c r="G35" s="10">
        <f t="shared" si="14"/>
        <v>1.2306900923788856E-3</v>
      </c>
      <c r="H35" s="10">
        <f t="shared" si="14"/>
        <v>2.5852987474267704E-3</v>
      </c>
      <c r="I35" s="10">
        <f t="shared" si="14"/>
        <v>4.5816552719548159E-3</v>
      </c>
      <c r="J35" s="10">
        <f t="shared" si="14"/>
        <v>7.1191042669235408E-3</v>
      </c>
      <c r="K35" s="10">
        <f t="shared" si="14"/>
        <v>9.9469302076495639E-3</v>
      </c>
      <c r="L35" s="10">
        <f t="shared" si="14"/>
        <v>1.2719604928830491E-2</v>
      </c>
      <c r="M35" s="10">
        <f t="shared" si="14"/>
        <v>1.5080282554705103E-2</v>
      </c>
      <c r="N35" s="10">
        <f t="shared" si="14"/>
        <v>1.6742283524063113E-2</v>
      </c>
      <c r="O35" s="10">
        <f t="shared" si="14"/>
        <v>1.7543652936460392E-2</v>
      </c>
      <c r="P35" s="10">
        <f t="shared" si="14"/>
        <v>1.7463515629430871E-2</v>
      </c>
      <c r="Q35" s="10">
        <f t="shared" si="14"/>
        <v>1.6603456000399329E-2</v>
      </c>
      <c r="R35" s="10">
        <f t="shared" si="14"/>
        <v>1.5146789256896793E-2</v>
      </c>
      <c r="S35" s="10">
        <f t="shared" si="14"/>
        <v>1.3311307818690082E-2</v>
      </c>
      <c r="T35" s="10">
        <f t="shared" si="14"/>
        <v>1.1308159772043636E-2</v>
      </c>
      <c r="U35" s="10">
        <f t="shared" si="14"/>
        <v>9.313859018981397E-3</v>
      </c>
      <c r="V35" s="10">
        <f t="shared" si="14"/>
        <v>7.4568338656786168E-3</v>
      </c>
      <c r="W35" s="10">
        <f t="shared" si="14"/>
        <v>5.816064000271827E-3</v>
      </c>
      <c r="X35" s="10">
        <f t="shared" si="14"/>
        <v>4.4276484766341793E-3</v>
      </c>
      <c r="Y35" s="10">
        <f t="shared" si="14"/>
        <v>3.2951513747416792E-3</v>
      </c>
      <c r="Z35" s="10">
        <f t="shared" si="14"/>
        <v>2.4005326584680985E-3</v>
      </c>
      <c r="AA35" s="10">
        <f t="shared" si="14"/>
        <v>1.7137108872553061E-3</v>
      </c>
      <c r="AB35" s="10">
        <f t="shared" si="14"/>
        <v>1.1998922150644367E-3</v>
      </c>
      <c r="AC35" s="10">
        <f t="shared" si="14"/>
        <v>8.245583804771567E-4</v>
      </c>
      <c r="AD35" s="10">
        <f t="shared" si="14"/>
        <v>5.5642972530921264E-4</v>
      </c>
      <c r="AE35" s="10">
        <f t="shared" si="14"/>
        <v>3.688854887611437E-4</v>
      </c>
      <c r="AF35" s="10">
        <f t="shared" si="14"/>
        <v>2.4032874635667462E-4</v>
      </c>
      <c r="AG35" s="10">
        <f t="shared" si="14"/>
        <v>1.5390774453874378E-4</v>
      </c>
      <c r="AH35" s="10">
        <f t="shared" si="14"/>
        <v>9.6903247928048511E-5</v>
      </c>
    </row>
    <row r="36" spans="1:34" x14ac:dyDescent="0.25">
      <c r="A36" s="1" t="s">
        <v>18</v>
      </c>
      <c r="B36" s="10">
        <f>B35/B34</f>
        <v>0</v>
      </c>
      <c r="C36" s="10">
        <f t="shared" ref="C36:AH36" si="15">C35/C34</f>
        <v>5.723101506893821E-7</v>
      </c>
      <c r="D36" s="10">
        <f t="shared" si="15"/>
        <v>1.7472775953901137E-5</v>
      </c>
      <c r="E36" s="10">
        <f t="shared" si="15"/>
        <v>1.2273801947941488E-4</v>
      </c>
      <c r="F36" s="10">
        <f t="shared" si="15"/>
        <v>4.6439542226645855E-4</v>
      </c>
      <c r="G36" s="10">
        <f t="shared" si="15"/>
        <v>1.2377028370767064E-3</v>
      </c>
      <c r="H36" s="10">
        <f t="shared" si="15"/>
        <v>2.6245064128062674E-3</v>
      </c>
      <c r="I36" s="10">
        <f t="shared" si="15"/>
        <v>4.7360381783299148E-3</v>
      </c>
      <c r="J36" s="10">
        <f t="shared" si="15"/>
        <v>7.5869628961065545E-3</v>
      </c>
      <c r="K36" s="10">
        <f t="shared" si="15"/>
        <v>1.1104929440676748E-2</v>
      </c>
      <c r="L36" s="10">
        <f t="shared" si="15"/>
        <v>1.5161232248184123E-2</v>
      </c>
      <c r="M36" s="10">
        <f t="shared" si="15"/>
        <v>1.9604724413778536E-2</v>
      </c>
      <c r="N36" s="10">
        <f t="shared" si="15"/>
        <v>2.4287949099918223E-2</v>
      </c>
      <c r="O36" s="10">
        <f t="shared" si="15"/>
        <v>2.9082550869453147E-2</v>
      </c>
      <c r="P36" s="10">
        <f t="shared" si="15"/>
        <v>3.3885768179969189E-2</v>
      </c>
      <c r="Q36" s="10">
        <f t="shared" si="15"/>
        <v>3.862115967099429E-2</v>
      </c>
      <c r="R36" s="10">
        <f t="shared" si="15"/>
        <v>4.3236273371831085E-2</v>
      </c>
      <c r="S36" s="10">
        <f t="shared" si="15"/>
        <v>4.7699037921928061E-2</v>
      </c>
      <c r="T36" s="10">
        <f t="shared" si="15"/>
        <v>5.1993855975654743E-2</v>
      </c>
      <c r="U36" s="10">
        <f t="shared" si="15"/>
        <v>5.6117865037180859E-2</v>
      </c>
      <c r="V36" s="10">
        <f t="shared" si="15"/>
        <v>6.0077556308990539E-2</v>
      </c>
      <c r="W36" s="10">
        <f t="shared" si="15"/>
        <v>6.3885819367502192E-2</v>
      </c>
      <c r="X36" s="10">
        <f t="shared" si="15"/>
        <v>6.7559435128661388E-2</v>
      </c>
      <c r="Y36" s="10">
        <f t="shared" si="15"/>
        <v>7.1117023849302213E-2</v>
      </c>
      <c r="Z36" s="10">
        <f t="shared" si="15"/>
        <v>7.4577444200574383E-2</v>
      </c>
      <c r="AA36" s="10">
        <f t="shared" si="15"/>
        <v>7.7958625018341624E-2</v>
      </c>
      <c r="AB36" s="10">
        <f t="shared" si="15"/>
        <v>8.1276793497212604E-2</v>
      </c>
      <c r="AC36" s="10">
        <f t="shared" si="15"/>
        <v>8.4546046378109127E-2</v>
      </c>
      <c r="AD36" s="10">
        <f t="shared" si="15"/>
        <v>8.7778198260863499E-2</v>
      </c>
      <c r="AE36" s="10">
        <f t="shared" si="15"/>
        <v>9.0982836016579388E-2</v>
      </c>
      <c r="AF36" s="10">
        <f t="shared" si="15"/>
        <v>9.4167510659520448E-2</v>
      </c>
      <c r="AG36" s="10">
        <f t="shared" si="15"/>
        <v>9.7338006502354552E-2</v>
      </c>
      <c r="AH36" s="10">
        <f t="shared" si="15"/>
        <v>0.10049863958790346</v>
      </c>
    </row>
    <row r="38" spans="1:34" x14ac:dyDescent="0.25">
      <c r="A38" s="1" t="s">
        <v>19</v>
      </c>
      <c r="B38" s="10">
        <f>POWER(B34,5)</f>
        <v>1</v>
      </c>
      <c r="C38" s="10">
        <f t="shared" ref="C38:AH38" si="16">POWER(C34,5)</f>
        <v>0.99999760598884402</v>
      </c>
      <c r="D38" s="10">
        <f t="shared" si="16"/>
        <v>0.99985209533898578</v>
      </c>
      <c r="E38" s="10">
        <f t="shared" si="16"/>
        <v>0.99841176549560251</v>
      </c>
      <c r="F38" s="10">
        <f t="shared" si="16"/>
        <v>0.99179338936530259</v>
      </c>
      <c r="G38" s="10">
        <f t="shared" si="16"/>
        <v>0.97198953596655124</v>
      </c>
      <c r="H38" s="10">
        <f t="shared" si="16"/>
        <v>0.92750335125160865</v>
      </c>
      <c r="I38" s="10">
        <f t="shared" si="16"/>
        <v>0.84729778950838031</v>
      </c>
      <c r="J38" s="10">
        <f t="shared" si="16"/>
        <v>0.72742289782400316</v>
      </c>
      <c r="K38" s="10">
        <f t="shared" si="16"/>
        <v>0.57658897835783551</v>
      </c>
      <c r="L38" s="10">
        <f t="shared" si="16"/>
        <v>0.41561920647128658</v>
      </c>
      <c r="M38" s="10">
        <f t="shared" si="16"/>
        <v>0.26930454659884645</v>
      </c>
      <c r="N38" s="10">
        <f t="shared" si="16"/>
        <v>0.15563929000550383</v>
      </c>
      <c r="O38" s="10">
        <f t="shared" si="16"/>
        <v>7.9879925988418435E-2</v>
      </c>
      <c r="P38" s="10">
        <f t="shared" si="16"/>
        <v>3.6355632860062881E-2</v>
      </c>
      <c r="Q38" s="10">
        <f t="shared" si="16"/>
        <v>1.4684728702542033E-2</v>
      </c>
      <c r="R38" s="10">
        <f t="shared" si="16"/>
        <v>5.2766907729621679E-3</v>
      </c>
      <c r="S38" s="10">
        <f t="shared" si="16"/>
        <v>1.69260466938405E-3</v>
      </c>
      <c r="T38" s="10">
        <f t="shared" si="16"/>
        <v>4.8663074699714756E-4</v>
      </c>
      <c r="U38" s="10">
        <f t="shared" si="16"/>
        <v>1.2593388404132352E-4</v>
      </c>
      <c r="V38" s="10">
        <f t="shared" si="16"/>
        <v>2.9458527927455063E-5</v>
      </c>
      <c r="W38" s="10">
        <f t="shared" si="16"/>
        <v>6.2535055315694554E-6</v>
      </c>
      <c r="X38" s="10">
        <f t="shared" si="16"/>
        <v>1.2090259430107927E-6</v>
      </c>
      <c r="Y38" s="10">
        <f t="shared" si="16"/>
        <v>2.1355462568224933E-7</v>
      </c>
      <c r="Z38" s="10">
        <f t="shared" si="16"/>
        <v>3.4554181869528608E-8</v>
      </c>
      <c r="AA38" s="10">
        <f t="shared" si="16"/>
        <v>5.1329487200070213E-9</v>
      </c>
      <c r="AB38" s="10">
        <f t="shared" si="16"/>
        <v>7.0125887377893311E-10</v>
      </c>
      <c r="AC38" s="10">
        <f t="shared" si="16"/>
        <v>8.8234927378219194E-11</v>
      </c>
      <c r="AD38" s="10">
        <f t="shared" si="16"/>
        <v>1.0235717750842774E-11</v>
      </c>
      <c r="AE38" s="10">
        <f t="shared" si="16"/>
        <v>1.0956213990077132E-12</v>
      </c>
      <c r="AF38" s="10">
        <f t="shared" si="16"/>
        <v>1.0827374428029005E-13</v>
      </c>
      <c r="AG38" s="10">
        <f t="shared" si="16"/>
        <v>9.883030396743601E-15</v>
      </c>
      <c r="AH38" s="10">
        <f t="shared" si="16"/>
        <v>8.3347149926245138E-16</v>
      </c>
    </row>
    <row r="39" spans="1:34" x14ac:dyDescent="0.25">
      <c r="A39" s="1" t="s">
        <v>20</v>
      </c>
      <c r="B39" s="10">
        <f>B40*B38</f>
        <v>0</v>
      </c>
      <c r="C39" s="10">
        <f t="shared" ref="C39:AH39" si="17">C40*C38</f>
        <v>2.8615439028624835E-6</v>
      </c>
      <c r="D39" s="10">
        <f t="shared" si="17"/>
        <v>8.7350958244483486E-5</v>
      </c>
      <c r="E39" s="10">
        <f t="shared" si="17"/>
        <v>6.1271541360938134E-4</v>
      </c>
      <c r="F39" s="10">
        <f t="shared" si="17"/>
        <v>2.302921549276909E-3</v>
      </c>
      <c r="G39" s="10">
        <f t="shared" si="17"/>
        <v>6.0151710313733594E-3</v>
      </c>
      <c r="H39" s="10">
        <f t="shared" si="17"/>
        <v>1.2171192466295755E-2</v>
      </c>
      <c r="I39" s="10">
        <f t="shared" si="17"/>
        <v>2.0064173397631165E-2</v>
      </c>
      <c r="J39" s="10">
        <f t="shared" si="17"/>
        <v>2.7594652677845104E-2</v>
      </c>
      <c r="K39" s="10">
        <f t="shared" si="17"/>
        <v>3.2014899604678279E-2</v>
      </c>
      <c r="L39" s="10">
        <f t="shared" si="17"/>
        <v>3.1506496580585824E-2</v>
      </c>
      <c r="M39" s="10">
        <f t="shared" si="17"/>
        <v>2.639820709723982E-2</v>
      </c>
      <c r="N39" s="10">
        <f t="shared" si="17"/>
        <v>1.8900795768005439E-2</v>
      </c>
      <c r="O39" s="10">
        <f t="shared" si="17"/>
        <v>1.1615560055031659E-2</v>
      </c>
      <c r="P39" s="10">
        <f t="shared" si="17"/>
        <v>6.1596927356608053E-3</v>
      </c>
      <c r="Q39" s="10">
        <f t="shared" si="17"/>
        <v>2.835706259730543E-3</v>
      </c>
      <c r="R39" s="10">
        <f t="shared" si="17"/>
        <v>1.1407222237920548E-3</v>
      </c>
      <c r="S39" s="10">
        <f t="shared" si="17"/>
        <v>4.0367807155891155E-4</v>
      </c>
      <c r="T39" s="10">
        <f t="shared" si="17"/>
        <v>1.2650904486347488E-4</v>
      </c>
      <c r="U39" s="10">
        <f t="shared" si="17"/>
        <v>3.5335703541194886E-5</v>
      </c>
      <c r="V39" s="10">
        <f t="shared" si="17"/>
        <v>8.84898185170826E-6</v>
      </c>
      <c r="W39" s="10">
        <f t="shared" si="17"/>
        <v>1.9975516240176102E-6</v>
      </c>
      <c r="X39" s="10">
        <f t="shared" si="17"/>
        <v>4.0840554882853151E-7</v>
      </c>
      <c r="Y39" s="10">
        <f t="shared" si="17"/>
        <v>7.5936847038866651E-8</v>
      </c>
      <c r="Z39" s="10">
        <f t="shared" si="17"/>
        <v>1.2884812851356345E-8</v>
      </c>
      <c r="AA39" s="10">
        <f t="shared" si="17"/>
        <v>2.0007881225070198E-9</v>
      </c>
      <c r="AB39" s="10">
        <f t="shared" si="17"/>
        <v>2.8498036336109113E-10</v>
      </c>
      <c r="AC39" s="10">
        <f t="shared" si="17"/>
        <v>3.7299571311440054E-11</v>
      </c>
      <c r="AD39" s="10">
        <f t="shared" si="17"/>
        <v>4.4923643103785844E-12</v>
      </c>
      <c r="AE39" s="10">
        <f t="shared" si="17"/>
        <v>4.9841371041087036E-13</v>
      </c>
      <c r="AF39" s="10">
        <f t="shared" si="17"/>
        <v>5.0979344843302026E-14</v>
      </c>
      <c r="AG39" s="10">
        <f t="shared" si="17"/>
        <v>4.8099723851059818E-15</v>
      </c>
      <c r="AH39" s="10">
        <f t="shared" si="17"/>
        <v>4.1881375905583325E-16</v>
      </c>
    </row>
    <row r="40" spans="1:34" x14ac:dyDescent="0.25">
      <c r="A40" s="1" t="s">
        <v>21</v>
      </c>
      <c r="B40" s="10">
        <f>B36*5</f>
        <v>0</v>
      </c>
      <c r="C40" s="10">
        <f t="shared" ref="C40:AH40" si="18">C36*5</f>
        <v>2.8615507534469105E-6</v>
      </c>
      <c r="D40" s="10">
        <f t="shared" si="18"/>
        <v>8.7363879769505683E-5</v>
      </c>
      <c r="E40" s="10">
        <f t="shared" si="18"/>
        <v>6.1369009739707442E-4</v>
      </c>
      <c r="F40" s="10">
        <f t="shared" si="18"/>
        <v>2.3219771113322926E-3</v>
      </c>
      <c r="G40" s="10">
        <f t="shared" si="18"/>
        <v>6.1885141853835323E-3</v>
      </c>
      <c r="H40" s="10">
        <f t="shared" si="18"/>
        <v>1.3122532064031337E-2</v>
      </c>
      <c r="I40" s="10">
        <f t="shared" si="18"/>
        <v>2.3680190891649574E-2</v>
      </c>
      <c r="J40" s="10">
        <f t="shared" si="18"/>
        <v>3.7934814480532771E-2</v>
      </c>
      <c r="K40" s="10">
        <f t="shared" si="18"/>
        <v>5.5524647203383737E-2</v>
      </c>
      <c r="L40" s="10">
        <f t="shared" si="18"/>
        <v>7.5806161240920614E-2</v>
      </c>
      <c r="M40" s="10">
        <f t="shared" si="18"/>
        <v>9.8023622068892674E-2</v>
      </c>
      <c r="N40" s="10">
        <f t="shared" si="18"/>
        <v>0.12143974549959111</v>
      </c>
      <c r="O40" s="10">
        <f t="shared" si="18"/>
        <v>0.14541275434726575</v>
      </c>
      <c r="P40" s="10">
        <f t="shared" si="18"/>
        <v>0.16942884089984594</v>
      </c>
      <c r="Q40" s="10">
        <f t="shared" si="18"/>
        <v>0.19310579835497144</v>
      </c>
      <c r="R40" s="10">
        <f t="shared" si="18"/>
        <v>0.21618136685915543</v>
      </c>
      <c r="S40" s="10">
        <f t="shared" si="18"/>
        <v>0.23849518960964031</v>
      </c>
      <c r="T40" s="10">
        <f t="shared" si="18"/>
        <v>0.25996927987827373</v>
      </c>
      <c r="U40" s="10">
        <f t="shared" si="18"/>
        <v>0.28058932518590429</v>
      </c>
      <c r="V40" s="10">
        <f t="shared" si="18"/>
        <v>0.30038778154495271</v>
      </c>
      <c r="W40" s="10">
        <f t="shared" si="18"/>
        <v>0.31942909683751097</v>
      </c>
      <c r="X40" s="10">
        <f t="shared" si="18"/>
        <v>0.33779717564330691</v>
      </c>
      <c r="Y40" s="10">
        <f t="shared" si="18"/>
        <v>0.35558511924651104</v>
      </c>
      <c r="Z40" s="10">
        <f t="shared" si="18"/>
        <v>0.37288722100287192</v>
      </c>
      <c r="AA40" s="10">
        <f t="shared" si="18"/>
        <v>0.3897931250917081</v>
      </c>
      <c r="AB40" s="10">
        <f t="shared" si="18"/>
        <v>0.40638396748606304</v>
      </c>
      <c r="AC40" s="10">
        <f t="shared" si="18"/>
        <v>0.42273023189054565</v>
      </c>
      <c r="AD40" s="10">
        <f t="shared" si="18"/>
        <v>0.43889099130431752</v>
      </c>
      <c r="AE40" s="10">
        <f t="shared" si="18"/>
        <v>0.45491418008289697</v>
      </c>
      <c r="AF40" s="10">
        <f t="shared" si="18"/>
        <v>0.47083755329760224</v>
      </c>
      <c r="AG40" s="10">
        <f t="shared" si="18"/>
        <v>0.48669003251177279</v>
      </c>
      <c r="AH40" s="10">
        <f t="shared" si="18"/>
        <v>0.5024931979395173</v>
      </c>
    </row>
  </sheetData>
  <mergeCells count="2">
    <mergeCell ref="A21:C21"/>
    <mergeCell ref="A32:D3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"/>
  <sheetViews>
    <sheetView tabSelected="1" topLeftCell="B1" workbookViewId="0">
      <selection activeCell="O9" sqref="O9"/>
    </sheetView>
  </sheetViews>
  <sheetFormatPr defaultRowHeight="15" x14ac:dyDescent="0.25"/>
  <cols>
    <col min="1" max="1" width="12.42578125" customWidth="1"/>
  </cols>
  <sheetData>
    <row r="1" spans="1:34" x14ac:dyDescent="0.25">
      <c r="A1" s="1" t="s">
        <v>22</v>
      </c>
      <c r="B1" s="15">
        <v>0.02</v>
      </c>
      <c r="C1" s="16" t="s">
        <v>23</v>
      </c>
    </row>
    <row r="3" spans="1:34" x14ac:dyDescent="0.25">
      <c r="A3" s="17" t="s">
        <v>24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9"/>
    </row>
    <row r="4" spans="1:34" x14ac:dyDescent="0.25">
      <c r="A4" s="20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2"/>
    </row>
    <row r="6" spans="1:34" x14ac:dyDescent="0.25">
      <c r="A6" s="23" t="s">
        <v>25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5"/>
    </row>
    <row r="8" spans="1:34" x14ac:dyDescent="0.25">
      <c r="A8" t="s">
        <v>26</v>
      </c>
      <c r="B8">
        <v>1</v>
      </c>
    </row>
    <row r="9" spans="1:34" x14ac:dyDescent="0.25">
      <c r="A9" t="s">
        <v>27</v>
      </c>
      <c r="B9" s="26">
        <f>1/B1</f>
        <v>50</v>
      </c>
    </row>
    <row r="10" spans="1:34" ht="15.75" thickBot="1" x14ac:dyDescent="0.3"/>
    <row r="11" spans="1:34" ht="15.75" thickBot="1" x14ac:dyDescent="0.3">
      <c r="A11" s="12" t="s">
        <v>8</v>
      </c>
      <c r="B11" s="13"/>
      <c r="C11" s="14"/>
    </row>
    <row r="12" spans="1:34" x14ac:dyDescent="0.25">
      <c r="A12" s="1" t="s">
        <v>0</v>
      </c>
      <c r="B12" s="1">
        <v>0</v>
      </c>
      <c r="C12" s="1">
        <v>5</v>
      </c>
      <c r="D12" s="1">
        <v>10</v>
      </c>
      <c r="E12" s="1">
        <v>15</v>
      </c>
      <c r="F12" s="1">
        <v>20</v>
      </c>
      <c r="G12" s="1">
        <v>25</v>
      </c>
      <c r="H12" s="1">
        <v>30</v>
      </c>
      <c r="I12" s="1">
        <v>35</v>
      </c>
      <c r="J12" s="1">
        <v>40</v>
      </c>
      <c r="K12" s="1">
        <v>45</v>
      </c>
      <c r="L12" s="1">
        <v>50</v>
      </c>
      <c r="M12" s="1">
        <v>55</v>
      </c>
      <c r="N12" s="1">
        <v>60</v>
      </c>
      <c r="O12" s="1">
        <v>65</v>
      </c>
      <c r="P12" s="1">
        <v>70</v>
      </c>
      <c r="Q12" s="1">
        <v>75</v>
      </c>
      <c r="R12" s="1">
        <v>80</v>
      </c>
      <c r="S12" s="1">
        <v>85</v>
      </c>
      <c r="T12" s="1">
        <v>90</v>
      </c>
      <c r="U12" s="1">
        <v>95</v>
      </c>
      <c r="V12" s="1">
        <v>100</v>
      </c>
      <c r="W12" s="1">
        <v>105</v>
      </c>
      <c r="X12" s="1">
        <v>110</v>
      </c>
      <c r="Y12" s="1">
        <v>115</v>
      </c>
      <c r="Z12" s="1">
        <v>120</v>
      </c>
      <c r="AA12" s="1">
        <v>125</v>
      </c>
      <c r="AB12" s="1">
        <v>130</v>
      </c>
      <c r="AC12" s="1">
        <v>135</v>
      </c>
      <c r="AD12" s="1">
        <v>140</v>
      </c>
      <c r="AE12" s="1">
        <v>145</v>
      </c>
      <c r="AF12" s="1">
        <v>150</v>
      </c>
      <c r="AG12" s="15">
        <v>155</v>
      </c>
      <c r="AH12" s="27"/>
    </row>
    <row r="13" spans="1:34" x14ac:dyDescent="0.25">
      <c r="A13" s="1" t="s">
        <v>28</v>
      </c>
      <c r="B13" s="10">
        <f>1-GAMMADIST(B12,3,1/(5*$B$1),1)</f>
        <v>1</v>
      </c>
      <c r="C13" s="10">
        <f t="shared" ref="C13:AG13" si="0">1-GAMMADIST(C12,3,1/(5*$B$1),1)</f>
        <v>0.98561232203302929</v>
      </c>
      <c r="D13" s="10">
        <f t="shared" si="0"/>
        <v>0.91969860292860584</v>
      </c>
      <c r="E13" s="10">
        <f t="shared" si="0"/>
        <v>0.80884683053805806</v>
      </c>
      <c r="F13" s="10">
        <f t="shared" si="0"/>
        <v>0.6766764161830634</v>
      </c>
      <c r="G13" s="10">
        <f t="shared" si="0"/>
        <v>0.54381311588332959</v>
      </c>
      <c r="H13" s="10">
        <f t="shared" si="0"/>
        <v>0.42319008112684342</v>
      </c>
      <c r="I13" s="10">
        <f t="shared" si="0"/>
        <v>0.32084719886213409</v>
      </c>
      <c r="J13" s="10">
        <f t="shared" si="0"/>
        <v>0.23810330555354431</v>
      </c>
      <c r="K13" s="10">
        <f t="shared" si="0"/>
        <v>0.17357807091003608</v>
      </c>
      <c r="L13" s="10">
        <f t="shared" si="0"/>
        <v>0.12465201948308113</v>
      </c>
      <c r="M13" s="10">
        <f t="shared" si="0"/>
        <v>8.8376432356785495E-2</v>
      </c>
      <c r="N13" s="10">
        <f t="shared" si="0"/>
        <v>6.1968804416658974E-2</v>
      </c>
      <c r="O13" s="10">
        <f t="shared" si="0"/>
        <v>4.3035946898982935E-2</v>
      </c>
      <c r="P13" s="10">
        <f t="shared" si="0"/>
        <v>2.9636163880521815E-2</v>
      </c>
      <c r="Q13" s="10">
        <f t="shared" si="0"/>
        <v>2.0256715056664376E-2</v>
      </c>
      <c r="R13" s="10">
        <f t="shared" si="0"/>
        <v>1.3753967744003059E-2</v>
      </c>
      <c r="S13" s="10">
        <f t="shared" si="0"/>
        <v>9.2832443361106076E-3</v>
      </c>
      <c r="T13" s="10">
        <f t="shared" si="0"/>
        <v>6.2321951063772918E-3</v>
      </c>
      <c r="U13" s="10">
        <f t="shared" si="0"/>
        <v>4.1636330375033337E-3</v>
      </c>
      <c r="V13" s="10">
        <f t="shared" si="0"/>
        <v>2.7693957155116022E-3</v>
      </c>
      <c r="W13" s="10">
        <f t="shared" si="0"/>
        <v>1.8346159379268867E-3</v>
      </c>
      <c r="X13" s="10">
        <f t="shared" si="0"/>
        <v>1.210873307292859E-3</v>
      </c>
      <c r="Y13" s="10">
        <f t="shared" si="0"/>
        <v>7.9647860919229707E-4</v>
      </c>
      <c r="Z13" s="10">
        <f t="shared" si="0"/>
        <v>5.2225805003291992E-4</v>
      </c>
      <c r="AA13" s="10">
        <f t="shared" si="0"/>
        <v>3.4145459689172153E-4</v>
      </c>
      <c r="AB13" s="10">
        <f t="shared" si="0"/>
        <v>2.2264244658765087E-4</v>
      </c>
      <c r="AC13" s="10">
        <f t="shared" si="0"/>
        <v>1.448075534993265E-4</v>
      </c>
      <c r="AD13" s="10">
        <f t="shared" si="0"/>
        <v>9.3962745258746594E-5</v>
      </c>
      <c r="AE13" s="10">
        <f t="shared" si="0"/>
        <v>6.0836936797259433E-5</v>
      </c>
      <c r="AF13" s="10">
        <f t="shared" si="0"/>
        <v>3.9308448184449674E-5</v>
      </c>
      <c r="AG13" s="10">
        <f t="shared" si="0"/>
        <v>2.5349284491715807E-5</v>
      </c>
      <c r="AH13" s="29"/>
    </row>
    <row r="14" spans="1:34" x14ac:dyDescent="0.25">
      <c r="A14" s="1" t="s">
        <v>29</v>
      </c>
      <c r="B14" s="10">
        <f>GAMMADIST(B12,3,1/(5*$B$1),0)</f>
        <v>0</v>
      </c>
      <c r="C14" s="10">
        <f t="shared" ref="C14:AG14" si="1">GAMMADIST(C12,3,1/(5*$B$1),0)</f>
        <v>7.5816332464079192E-3</v>
      </c>
      <c r="D14" s="10">
        <f t="shared" si="1"/>
        <v>1.8393972058572117E-2</v>
      </c>
      <c r="E14" s="10">
        <f t="shared" si="1"/>
        <v>2.5102143016698365E-2</v>
      </c>
      <c r="F14" s="10">
        <f t="shared" si="1"/>
        <v>2.7067056647322545E-2</v>
      </c>
      <c r="G14" s="10">
        <f t="shared" si="1"/>
        <v>2.5651562069968378E-2</v>
      </c>
      <c r="H14" s="10">
        <f t="shared" si="1"/>
        <v>2.2404180765538781E-2</v>
      </c>
      <c r="I14" s="10">
        <f t="shared" si="1"/>
        <v>1.8495897346170083E-2</v>
      </c>
      <c r="J14" s="10">
        <f t="shared" si="1"/>
        <v>1.4652511110987346E-2</v>
      </c>
      <c r="K14" s="10">
        <f t="shared" si="1"/>
        <v>1.1247858994970335E-2</v>
      </c>
      <c r="L14" s="10">
        <f t="shared" si="1"/>
        <v>8.4224337488568342E-3</v>
      </c>
      <c r="M14" s="10">
        <f t="shared" si="1"/>
        <v>6.181241800676902E-3</v>
      </c>
      <c r="N14" s="10">
        <f t="shared" si="1"/>
        <v>4.4617539179994453E-3</v>
      </c>
      <c r="O14" s="10">
        <f t="shared" si="1"/>
        <v>3.1760152951651214E-3</v>
      </c>
      <c r="P14" s="10">
        <f t="shared" si="1"/>
        <v>2.2341108156085656E-3</v>
      </c>
      <c r="Q14" s="10">
        <f t="shared" si="1"/>
        <v>1.5555497910407817E-3</v>
      </c>
      <c r="R14" s="10">
        <f t="shared" si="1"/>
        <v>1.0734804092880381E-3</v>
      </c>
      <c r="S14" s="10">
        <f t="shared" si="1"/>
        <v>7.3502948305095221E-4</v>
      </c>
      <c r="T14" s="10">
        <f t="shared" si="1"/>
        <v>4.998097065510523E-4</v>
      </c>
      <c r="U14" s="10">
        <f t="shared" si="1"/>
        <v>3.3776888236824901E-4</v>
      </c>
      <c r="V14" s="10">
        <f t="shared" si="1"/>
        <v>2.2699964881242444E-4</v>
      </c>
      <c r="W14" s="10">
        <f t="shared" si="1"/>
        <v>1.5179467704048129E-4</v>
      </c>
      <c r="X14" s="10">
        <f t="shared" si="1"/>
        <v>1.0104528978098625E-4</v>
      </c>
      <c r="Y14" s="10">
        <f t="shared" si="1"/>
        <v>6.6985243920945545E-5</v>
      </c>
      <c r="Z14" s="10">
        <f t="shared" si="1"/>
        <v>4.4238328943963091E-5</v>
      </c>
      <c r="AA14" s="10">
        <f t="shared" si="1"/>
        <v>2.9114477906864625E-5</v>
      </c>
      <c r="AB14" s="10">
        <f t="shared" si="1"/>
        <v>1.9099783488989898E-5</v>
      </c>
      <c r="AC14" s="10">
        <f t="shared" si="1"/>
        <v>1.2492864674674963E-5</v>
      </c>
      <c r="AD14" s="10">
        <f t="shared" si="1"/>
        <v>8.1489814472149706E-6</v>
      </c>
      <c r="AE14" s="10">
        <f t="shared" si="1"/>
        <v>5.3019548027449201E-6</v>
      </c>
      <c r="AF14" s="10">
        <f t="shared" si="1"/>
        <v>3.4414011056455377E-6</v>
      </c>
      <c r="AG14" s="10">
        <f t="shared" si="1"/>
        <v>2.2287888743424447E-6</v>
      </c>
      <c r="AH14" s="29"/>
    </row>
    <row r="15" spans="1:34" x14ac:dyDescent="0.25">
      <c r="A15" s="1" t="s">
        <v>30</v>
      </c>
      <c r="B15" s="10">
        <f>B14/B13</f>
        <v>0</v>
      </c>
      <c r="C15" s="10">
        <f t="shared" ref="C15:S15" si="2">C14/C13</f>
        <v>7.6923076923076936E-3</v>
      </c>
      <c r="D15" s="10">
        <f t="shared" si="2"/>
        <v>0.02</v>
      </c>
      <c r="E15" s="10">
        <f t="shared" si="2"/>
        <v>3.1034482758620703E-2</v>
      </c>
      <c r="F15" s="10">
        <f t="shared" si="2"/>
        <v>4.0000000000000015E-2</v>
      </c>
      <c r="G15" s="10">
        <f t="shared" si="2"/>
        <v>4.716981132075472E-2</v>
      </c>
      <c r="H15" s="10">
        <f t="shared" si="2"/>
        <v>5.2941176470588262E-2</v>
      </c>
      <c r="I15" s="10">
        <f t="shared" si="2"/>
        <v>5.7647058823529412E-2</v>
      </c>
      <c r="J15" s="10">
        <f t="shared" si="2"/>
        <v>6.1538461538461556E-2</v>
      </c>
      <c r="K15" s="10">
        <f t="shared" si="2"/>
        <v>6.4799999999999983E-2</v>
      </c>
      <c r="L15" s="10">
        <f t="shared" si="2"/>
        <v>6.7567567567567571E-2</v>
      </c>
      <c r="M15" s="10">
        <f t="shared" si="2"/>
        <v>6.9942196531791873E-2</v>
      </c>
      <c r="N15" s="10">
        <f t="shared" si="2"/>
        <v>7.1999999999999981E-2</v>
      </c>
      <c r="O15" s="10">
        <f t="shared" si="2"/>
        <v>7.379912663755471E-2</v>
      </c>
      <c r="P15" s="10">
        <f t="shared" si="2"/>
        <v>7.5384615384615314E-2</v>
      </c>
      <c r="Q15" s="10">
        <f t="shared" si="2"/>
        <v>7.6791808873720238E-2</v>
      </c>
      <c r="R15" s="10">
        <f t="shared" si="2"/>
        <v>7.8048780487804476E-2</v>
      </c>
      <c r="S15" s="10">
        <f t="shared" si="2"/>
        <v>7.9178082191781116E-2</v>
      </c>
      <c r="T15" s="10">
        <f>T14/T13</f>
        <v>8.0198019801980547E-2</v>
      </c>
      <c r="U15" s="10">
        <f t="shared" ref="U15" si="3">U14/U13</f>
        <v>8.1123595505618221E-2</v>
      </c>
      <c r="V15" s="10">
        <f>V14/V13</f>
        <v>8.1967213114753384E-2</v>
      </c>
      <c r="W15" s="10">
        <f t="shared" ref="W15:AG15" si="4">W14/W13</f>
        <v>8.273921200750553E-2</v>
      </c>
      <c r="X15" s="10">
        <f t="shared" si="4"/>
        <v>8.3448275862065616E-2</v>
      </c>
      <c r="Y15" s="10">
        <f t="shared" si="4"/>
        <v>8.4101748807635615E-2</v>
      </c>
      <c r="Z15" s="10">
        <f t="shared" si="4"/>
        <v>8.470588235293755E-2</v>
      </c>
      <c r="AA15" s="10">
        <f t="shared" si="4"/>
        <v>8.5266030013639263E-2</v>
      </c>
      <c r="AB15" s="10">
        <f t="shared" si="4"/>
        <v>8.5786802030450249E-2</v>
      </c>
      <c r="AC15" s="10">
        <f t="shared" si="4"/>
        <v>8.6272189349107867E-2</v>
      </c>
      <c r="AD15" s="10">
        <f t="shared" si="4"/>
        <v>8.6725663716774135E-2</v>
      </c>
      <c r="AE15" s="10">
        <f t="shared" si="4"/>
        <v>8.7150259067346095E-2</v>
      </c>
      <c r="AF15" s="10">
        <f t="shared" si="4"/>
        <v>8.7548638132373471E-2</v>
      </c>
      <c r="AG15" s="28">
        <f t="shared" si="4"/>
        <v>8.792314730109313E-2</v>
      </c>
      <c r="AH15" s="29"/>
    </row>
    <row r="16" spans="1:34" ht="15.75" thickBot="1" x14ac:dyDescent="0.3">
      <c r="AH16" s="7"/>
    </row>
    <row r="17" spans="1:34" ht="15.75" thickBot="1" x14ac:dyDescent="0.3">
      <c r="A17" s="12" t="s">
        <v>15</v>
      </c>
      <c r="B17" s="13"/>
      <c r="C17" s="13"/>
      <c r="D17" s="14"/>
      <c r="AH17" s="7"/>
    </row>
    <row r="18" spans="1:34" x14ac:dyDescent="0.25">
      <c r="A18" s="1" t="s">
        <v>0</v>
      </c>
      <c r="B18" s="1">
        <v>0</v>
      </c>
      <c r="C18" s="1">
        <v>5</v>
      </c>
      <c r="D18" s="1">
        <v>10</v>
      </c>
      <c r="E18" s="1">
        <v>15</v>
      </c>
      <c r="F18" s="1">
        <v>20</v>
      </c>
      <c r="G18" s="1">
        <v>25</v>
      </c>
      <c r="H18" s="1">
        <v>30</v>
      </c>
      <c r="I18" s="1">
        <v>35</v>
      </c>
      <c r="J18" s="1">
        <v>40</v>
      </c>
      <c r="K18" s="1">
        <v>45</v>
      </c>
      <c r="L18" s="1">
        <v>50</v>
      </c>
      <c r="M18" s="1">
        <v>55</v>
      </c>
      <c r="N18" s="1">
        <v>60</v>
      </c>
      <c r="O18" s="1">
        <v>65</v>
      </c>
      <c r="P18" s="1">
        <v>70</v>
      </c>
      <c r="Q18" s="1">
        <v>75</v>
      </c>
      <c r="R18" s="1">
        <v>80</v>
      </c>
      <c r="S18" s="1">
        <v>85</v>
      </c>
      <c r="T18" s="1">
        <v>90</v>
      </c>
      <c r="U18" s="1">
        <v>95</v>
      </c>
      <c r="V18" s="1">
        <v>100</v>
      </c>
      <c r="W18" s="1">
        <v>105</v>
      </c>
      <c r="X18" s="1">
        <v>110</v>
      </c>
      <c r="Y18" s="1">
        <v>115</v>
      </c>
      <c r="Z18" s="1">
        <v>120</v>
      </c>
      <c r="AA18" s="1">
        <v>125</v>
      </c>
      <c r="AB18" s="1">
        <v>130</v>
      </c>
      <c r="AC18" s="1">
        <v>135</v>
      </c>
      <c r="AD18" s="1">
        <v>140</v>
      </c>
      <c r="AE18" s="1">
        <v>145</v>
      </c>
      <c r="AF18" s="1">
        <v>150</v>
      </c>
      <c r="AG18" s="15">
        <v>155</v>
      </c>
      <c r="AH18" s="27"/>
    </row>
    <row r="19" spans="1:34" x14ac:dyDescent="0.25">
      <c r="A19" s="1" t="s">
        <v>16</v>
      </c>
      <c r="B19" s="10">
        <f>1-GAMMADIST(B18,3,1/$B$1,1)</f>
        <v>1</v>
      </c>
      <c r="C19" s="10">
        <f t="shared" ref="C19:AG19" si="5">1-GAMMADIST(C18,3,1/$B$1,1)</f>
        <v>0.99984534692973537</v>
      </c>
      <c r="D19" s="10">
        <f t="shared" si="5"/>
        <v>0.99885151875513789</v>
      </c>
      <c r="E19" s="10">
        <f t="shared" si="5"/>
        <v>0.9964005068169105</v>
      </c>
      <c r="F19" s="10">
        <f t="shared" si="5"/>
        <v>0.99207366813274611</v>
      </c>
      <c r="G19" s="10">
        <f t="shared" si="5"/>
        <v>0.98561232203302929</v>
      </c>
      <c r="H19" s="10">
        <f t="shared" si="5"/>
        <v>0.97688471224736706</v>
      </c>
      <c r="I19" s="10">
        <f t="shared" si="5"/>
        <v>0.96585841587429155</v>
      </c>
      <c r="J19" s="10">
        <f t="shared" si="5"/>
        <v>0.95257740392850976</v>
      </c>
      <c r="K19" s="10">
        <f t="shared" si="5"/>
        <v>0.93714306570208095</v>
      </c>
      <c r="L19" s="10">
        <f t="shared" si="5"/>
        <v>0.91969860292860584</v>
      </c>
      <c r="M19" s="10">
        <f t="shared" si="5"/>
        <v>0.90041628140330521</v>
      </c>
      <c r="N19" s="10">
        <f t="shared" si="5"/>
        <v>0.87948709878363018</v>
      </c>
      <c r="O19" s="10">
        <f t="shared" si="5"/>
        <v>0.85711248909196958</v>
      </c>
      <c r="P19" s="10">
        <f t="shared" si="5"/>
        <v>0.83349773812262984</v>
      </c>
      <c r="Q19" s="10">
        <f t="shared" si="5"/>
        <v>0.80884683053805806</v>
      </c>
      <c r="R19" s="10">
        <f t="shared" si="5"/>
        <v>0.78335848981926293</v>
      </c>
      <c r="S19" s="10">
        <f t="shared" si="5"/>
        <v>0.75722320719858516</v>
      </c>
      <c r="T19" s="10">
        <f t="shared" si="5"/>
        <v>0.73062108593941244</v>
      </c>
      <c r="U19" s="10">
        <f t="shared" si="5"/>
        <v>0.70372035344249784</v>
      </c>
      <c r="V19" s="10">
        <f t="shared" si="5"/>
        <v>0.6766764161830634</v>
      </c>
      <c r="W19" s="10">
        <f t="shared" si="5"/>
        <v>0.649631351882069</v>
      </c>
      <c r="X19" s="10">
        <f t="shared" si="5"/>
        <v>0.62271374999631646</v>
      </c>
      <c r="Y19" s="10">
        <f t="shared" si="5"/>
        <v>0.59603882593206814</v>
      </c>
      <c r="Z19" s="10">
        <f t="shared" si="5"/>
        <v>0.56970874665751048</v>
      </c>
      <c r="AA19" s="10">
        <f t="shared" si="5"/>
        <v>0.54381311588332959</v>
      </c>
      <c r="AB19" s="10">
        <f t="shared" si="5"/>
        <v>0.51842957593605044</v>
      </c>
      <c r="AC19" s="10">
        <f t="shared" si="5"/>
        <v>0.49362449107346174</v>
      </c>
      <c r="AD19" s="10">
        <f t="shared" si="5"/>
        <v>0.46945368346668259</v>
      </c>
      <c r="AE19" s="10">
        <f t="shared" si="5"/>
        <v>0.44596319855718058</v>
      </c>
      <c r="AF19" s="10">
        <f t="shared" si="5"/>
        <v>0.42319008112684342</v>
      </c>
      <c r="AG19" s="10">
        <f t="shared" si="5"/>
        <v>0.40116314731463221</v>
      </c>
      <c r="AH19" s="29"/>
    </row>
    <row r="20" spans="1:34" x14ac:dyDescent="0.25">
      <c r="A20" s="1" t="s">
        <v>17</v>
      </c>
      <c r="B20" s="10">
        <f>GAMMADIST(B18,3,1/$B$1,0)</f>
        <v>0</v>
      </c>
      <c r="C20" s="10">
        <f t="shared" ref="C20:AG20" si="6">GAMMADIST(C18,3,1/$B$1,0)</f>
        <v>9.0483741803595988E-5</v>
      </c>
      <c r="D20" s="10">
        <f t="shared" si="6"/>
        <v>3.274923012311929E-4</v>
      </c>
      <c r="E20" s="10">
        <f t="shared" si="6"/>
        <v>6.6673639861354573E-4</v>
      </c>
      <c r="F20" s="10">
        <f t="shared" si="6"/>
        <v>1.072512073657023E-3</v>
      </c>
      <c r="G20" s="10">
        <f t="shared" si="6"/>
        <v>1.5163266492815837E-3</v>
      </c>
      <c r="H20" s="10">
        <f t="shared" si="6"/>
        <v>1.975721889938495E-3</v>
      </c>
      <c r="I20" s="10">
        <f t="shared" si="6"/>
        <v>2.4332679885779064E-3</v>
      </c>
      <c r="J20" s="10">
        <f t="shared" si="6"/>
        <v>2.8757053703502185E-3</v>
      </c>
      <c r="K20" s="10">
        <f t="shared" si="6"/>
        <v>3.293214243898853E-3</v>
      </c>
      <c r="L20" s="10">
        <f t="shared" si="6"/>
        <v>3.6787944117144234E-3</v>
      </c>
      <c r="M20" s="10">
        <f t="shared" si="6"/>
        <v>4.0277401127467626E-3</v>
      </c>
      <c r="N20" s="10">
        <f t="shared" si="6"/>
        <v>4.3371966515357106E-3</v>
      </c>
      <c r="O20" s="10">
        <f t="shared" si="6"/>
        <v>4.6057873022748164E-3</v>
      </c>
      <c r="P20" s="10">
        <f t="shared" si="6"/>
        <v>4.8333004932554881E-3</v>
      </c>
      <c r="Q20" s="10">
        <f t="shared" si="6"/>
        <v>5.0204286033396729E-3</v>
      </c>
      <c r="R20" s="10">
        <f t="shared" si="6"/>
        <v>5.1685508606631797E-3</v>
      </c>
      <c r="S20" s="10">
        <f t="shared" si="6"/>
        <v>5.2795538451240317E-3</v>
      </c>
      <c r="T20" s="10">
        <f t="shared" si="6"/>
        <v>5.3556839783794044E-3</v>
      </c>
      <c r="U20" s="10">
        <f t="shared" si="6"/>
        <v>5.3994271539371278E-3</v>
      </c>
      <c r="V20" s="10">
        <f t="shared" si="6"/>
        <v>5.4134113294645094E-3</v>
      </c>
      <c r="W20" s="10">
        <f t="shared" si="6"/>
        <v>5.4003284859565027E-3</v>
      </c>
      <c r="X20" s="10">
        <f t="shared" si="6"/>
        <v>5.3628728647369603E-3</v>
      </c>
      <c r="Y20" s="10">
        <f t="shared" si="6"/>
        <v>5.3036928329363185E-3</v>
      </c>
      <c r="Z20" s="10">
        <f t="shared" si="6"/>
        <v>5.225354109470161E-3</v>
      </c>
      <c r="AA20" s="10">
        <f t="shared" si="6"/>
        <v>5.1303124139936759E-3</v>
      </c>
      <c r="AB20" s="10">
        <f t="shared" si="6"/>
        <v>5.0208938872889717E-3</v>
      </c>
      <c r="AC20" s="10">
        <f t="shared" si="6"/>
        <v>4.8992818787277582E-3</v>
      </c>
      <c r="AD20" s="10">
        <f t="shared" si="6"/>
        <v>4.767508909817089E-3</v>
      </c>
      <c r="AE20" s="10">
        <f t="shared" si="6"/>
        <v>4.6274528067438486E-3</v>
      </c>
      <c r="AF20" s="10">
        <f t="shared" si="6"/>
        <v>4.4808361531077558E-3</v>
      </c>
      <c r="AG20" s="10">
        <f t="shared" si="6"/>
        <v>4.3292283500209056E-3</v>
      </c>
      <c r="AH20" s="29"/>
    </row>
    <row r="21" spans="1:34" x14ac:dyDescent="0.25">
      <c r="A21" s="1" t="s">
        <v>18</v>
      </c>
      <c r="B21" s="10">
        <f>B20/B19</f>
        <v>0</v>
      </c>
      <c r="C21" s="10">
        <f t="shared" ref="C21:AG21" si="7">C20/C19</f>
        <v>9.0497737556561111E-5</v>
      </c>
      <c r="D21" s="10">
        <f t="shared" si="7"/>
        <v>3.2786885245901656E-4</v>
      </c>
      <c r="E21" s="10">
        <f t="shared" si="7"/>
        <v>6.6914498141263908E-4</v>
      </c>
      <c r="F21" s="10">
        <f t="shared" si="7"/>
        <v>1.0810810810810813E-3</v>
      </c>
      <c r="G21" s="10">
        <f t="shared" si="7"/>
        <v>1.5384615384615387E-3</v>
      </c>
      <c r="H21" s="10">
        <f t="shared" si="7"/>
        <v>2.0224719101123593E-3</v>
      </c>
      <c r="I21" s="10">
        <f t="shared" si="7"/>
        <v>2.5192802056555265E-3</v>
      </c>
      <c r="J21" s="10">
        <f t="shared" si="7"/>
        <v>3.0188679245283022E-3</v>
      </c>
      <c r="K21" s="10">
        <f t="shared" si="7"/>
        <v>3.5140997830802605E-3</v>
      </c>
      <c r="L21" s="10">
        <f t="shared" si="7"/>
        <v>4.0000000000000001E-3</v>
      </c>
      <c r="M21" s="10">
        <f t="shared" si="7"/>
        <v>4.4731977818853975E-3</v>
      </c>
      <c r="N21" s="10">
        <f t="shared" si="7"/>
        <v>4.9315068493150684E-3</v>
      </c>
      <c r="O21" s="10">
        <f t="shared" si="7"/>
        <v>5.3736089030206723E-3</v>
      </c>
      <c r="P21" s="10">
        <f t="shared" si="7"/>
        <v>5.7988165680473392E-3</v>
      </c>
      <c r="Q21" s="10">
        <f t="shared" si="7"/>
        <v>6.2068965517241403E-3</v>
      </c>
      <c r="R21" s="10">
        <f t="shared" si="7"/>
        <v>6.597938144329899E-3</v>
      </c>
      <c r="S21" s="10">
        <f t="shared" si="7"/>
        <v>6.9722557297949338E-3</v>
      </c>
      <c r="T21" s="10">
        <f t="shared" si="7"/>
        <v>7.3303167420814492E-3</v>
      </c>
      <c r="U21" s="10">
        <f t="shared" si="7"/>
        <v>7.6726886291179639E-3</v>
      </c>
      <c r="V21" s="10">
        <f t="shared" si="7"/>
        <v>8.0000000000000036E-3</v>
      </c>
      <c r="W21" s="10">
        <f t="shared" si="7"/>
        <v>8.3129123468426019E-3</v>
      </c>
      <c r="X21" s="10">
        <f t="shared" si="7"/>
        <v>8.6120996441281135E-3</v>
      </c>
      <c r="Y21" s="10">
        <f t="shared" si="7"/>
        <v>8.8982338099243084E-3</v>
      </c>
      <c r="Z21" s="10">
        <f t="shared" si="7"/>
        <v>9.1719745222929965E-3</v>
      </c>
      <c r="AA21" s="10">
        <f t="shared" si="7"/>
        <v>9.4339622641509448E-3</v>
      </c>
      <c r="AB21" s="10">
        <f t="shared" si="7"/>
        <v>9.6848137535816663E-3</v>
      </c>
      <c r="AC21" s="10">
        <f t="shared" si="7"/>
        <v>9.9251191286589581E-3</v>
      </c>
      <c r="AD21" s="10">
        <f t="shared" si="7"/>
        <v>1.0155440414507775E-2</v>
      </c>
      <c r="AE21" s="10">
        <f t="shared" si="7"/>
        <v>1.0376310919185689E-2</v>
      </c>
      <c r="AF21" s="10">
        <f t="shared" si="7"/>
        <v>1.0588235294117652E-2</v>
      </c>
      <c r="AG21" s="28">
        <f t="shared" si="7"/>
        <v>1.0791690061763056E-2</v>
      </c>
      <c r="AH21" s="29"/>
    </row>
    <row r="22" spans="1:34" x14ac:dyDescent="0.25">
      <c r="AH22" s="7"/>
    </row>
    <row r="23" spans="1:34" x14ac:dyDescent="0.25">
      <c r="A23" s="1" t="s">
        <v>0</v>
      </c>
      <c r="B23" s="1">
        <v>0</v>
      </c>
      <c r="C23" s="1">
        <v>5</v>
      </c>
      <c r="D23" s="1">
        <v>10</v>
      </c>
      <c r="E23" s="1">
        <v>15</v>
      </c>
      <c r="F23" s="1">
        <v>20</v>
      </c>
      <c r="G23" s="1">
        <v>25</v>
      </c>
      <c r="H23" s="1">
        <v>30</v>
      </c>
      <c r="I23" s="1">
        <v>35</v>
      </c>
      <c r="J23" s="1">
        <v>40</v>
      </c>
      <c r="K23" s="1">
        <v>45</v>
      </c>
      <c r="L23" s="1">
        <v>50</v>
      </c>
      <c r="M23" s="1">
        <v>55</v>
      </c>
      <c r="N23" s="1">
        <v>60</v>
      </c>
      <c r="O23" s="1">
        <v>65</v>
      </c>
      <c r="P23" s="1">
        <v>70</v>
      </c>
      <c r="Q23" s="1">
        <v>75</v>
      </c>
      <c r="R23" s="1">
        <v>80</v>
      </c>
      <c r="S23" s="1">
        <v>85</v>
      </c>
      <c r="T23" s="1">
        <v>90</v>
      </c>
      <c r="U23" s="1">
        <v>95</v>
      </c>
      <c r="V23" s="1">
        <v>100</v>
      </c>
      <c r="W23" s="1">
        <v>105</v>
      </c>
      <c r="X23" s="1">
        <v>110</v>
      </c>
      <c r="Y23" s="1">
        <v>115</v>
      </c>
      <c r="Z23" s="1">
        <v>120</v>
      </c>
      <c r="AA23" s="1">
        <v>125</v>
      </c>
      <c r="AB23" s="15">
        <v>130</v>
      </c>
      <c r="AC23" s="1">
        <v>135</v>
      </c>
      <c r="AD23" s="15">
        <v>140</v>
      </c>
      <c r="AE23" s="1">
        <v>145</v>
      </c>
      <c r="AF23" s="15">
        <v>150</v>
      </c>
      <c r="AG23" s="15">
        <v>155</v>
      </c>
      <c r="AH23" s="27"/>
    </row>
    <row r="24" spans="1:34" x14ac:dyDescent="0.25">
      <c r="A24" s="1" t="s">
        <v>31</v>
      </c>
      <c r="B24" s="10">
        <f>POWER(B19,5)</f>
        <v>1</v>
      </c>
      <c r="C24" s="10">
        <f t="shared" ref="C24:AG24" si="8">POWER(C19,5)</f>
        <v>0.99922697378741188</v>
      </c>
      <c r="D24" s="10">
        <f t="shared" si="8"/>
        <v>0.99427076872751141</v>
      </c>
      <c r="E24" s="10">
        <f t="shared" si="8"/>
        <v>0.98213163207205723</v>
      </c>
      <c r="F24" s="10">
        <f t="shared" si="8"/>
        <v>0.96099164788147085</v>
      </c>
      <c r="G24" s="10">
        <f t="shared" si="8"/>
        <v>0.93010209332468419</v>
      </c>
      <c r="H24" s="10">
        <f t="shared" si="8"/>
        <v>0.88964463858425502</v>
      </c>
      <c r="I24" s="10">
        <f t="shared" si="8"/>
        <v>0.84055733370896202</v>
      </c>
      <c r="J24" s="10">
        <f t="shared" si="8"/>
        <v>0.78433460579165815</v>
      </c>
      <c r="K24" s="10">
        <f t="shared" si="8"/>
        <v>0.72281886713838706</v>
      </c>
      <c r="L24" s="10">
        <f t="shared" si="8"/>
        <v>0.65800263662944036</v>
      </c>
      <c r="M24" s="10">
        <f t="shared" si="8"/>
        <v>0.59185687501359863</v>
      </c>
      <c r="N24" s="10">
        <f t="shared" si="8"/>
        <v>0.52619578608987605</v>
      </c>
      <c r="O24" s="10">
        <f t="shared" si="8"/>
        <v>0.46258241225774316</v>
      </c>
      <c r="P24" s="10">
        <f t="shared" si="8"/>
        <v>0.40227415205007144</v>
      </c>
      <c r="Q24" s="10">
        <f t="shared" si="8"/>
        <v>0.34620348894266856</v>
      </c>
      <c r="R24" s="10">
        <f t="shared" si="8"/>
        <v>0.29498692908096008</v>
      </c>
      <c r="S24" s="10">
        <f t="shared" si="8"/>
        <v>0.24895426923789366</v>
      </c>
      <c r="T24" s="10">
        <f t="shared" si="8"/>
        <v>0.2081905486110375</v>
      </c>
      <c r="U24" s="10">
        <f t="shared" si="8"/>
        <v>0.1725840120291999</v>
      </c>
      <c r="V24" s="10">
        <f t="shared" si="8"/>
        <v>0.14187478050776511</v>
      </c>
      <c r="W24" s="10">
        <f t="shared" si="8"/>
        <v>0.11570040554219668</v>
      </c>
      <c r="X24" s="10">
        <f t="shared" si="8"/>
        <v>9.3635875800122587E-2</v>
      </c>
      <c r="Y24" s="10">
        <f t="shared" si="8"/>
        <v>7.5226828529820058E-2</v>
      </c>
      <c r="Z24" s="10">
        <f t="shared" si="8"/>
        <v>6.0015639187481797E-2</v>
      </c>
      <c r="AA24" s="10">
        <f t="shared" si="8"/>
        <v>4.7560716569136192E-2</v>
      </c>
      <c r="AB24" s="28">
        <f t="shared" si="8"/>
        <v>3.7449743576620134E-2</v>
      </c>
      <c r="AC24" s="10">
        <f t="shared" si="8"/>
        <v>2.9307818607886903E-2</v>
      </c>
      <c r="AD24" s="28">
        <f t="shared" si="8"/>
        <v>2.2801517691588408E-2</v>
      </c>
      <c r="AE24" s="10">
        <f t="shared" si="8"/>
        <v>1.7639858957151255E-2</v>
      </c>
      <c r="AF24" s="28">
        <f t="shared" si="8"/>
        <v>1.3573048471273762E-2</v>
      </c>
      <c r="AG24" s="28">
        <f t="shared" si="8"/>
        <v>1.0389751241225067E-2</v>
      </c>
      <c r="AH24" s="29"/>
    </row>
    <row r="25" spans="1:34" x14ac:dyDescent="0.25">
      <c r="A25" s="1" t="s">
        <v>32</v>
      </c>
      <c r="B25" s="10">
        <f>B26*B24</f>
        <v>0</v>
      </c>
      <c r="C25" s="10">
        <f t="shared" ref="C25:AG25" si="9">C26*C24</f>
        <v>4.5213890216624984E-4</v>
      </c>
      <c r="D25" s="10">
        <f t="shared" si="9"/>
        <v>1.6299520798811671E-3</v>
      </c>
      <c r="E25" s="10">
        <f t="shared" si="9"/>
        <v>3.2859422634381082E-3</v>
      </c>
      <c r="F25" s="10">
        <f t="shared" si="9"/>
        <v>5.1945494480079516E-3</v>
      </c>
      <c r="G25" s="10">
        <f t="shared" si="9"/>
        <v>7.1546314871129566E-3</v>
      </c>
      <c r="H25" s="10">
        <f t="shared" si="9"/>
        <v>8.9964064575935882E-3</v>
      </c>
      <c r="I25" s="10">
        <f t="shared" si="9"/>
        <v>1.0587997262657875E-2</v>
      </c>
      <c r="J25" s="10">
        <f t="shared" si="9"/>
        <v>1.1839012917609935E-2</v>
      </c>
      <c r="K25" s="10">
        <f t="shared" si="9"/>
        <v>1.2700288121086629E-2</v>
      </c>
      <c r="L25" s="10">
        <f t="shared" si="9"/>
        <v>1.3160052732588808E-2</v>
      </c>
      <c r="M25" s="10">
        <f t="shared" si="9"/>
        <v>1.3237464302522262E-2</v>
      </c>
      <c r="N25" s="10">
        <f t="shared" si="9"/>
        <v>1.2974690615914752E-2</v>
      </c>
      <c r="O25" s="10">
        <f t="shared" si="9"/>
        <v>1.2428684844444938E-2</v>
      </c>
      <c r="P25" s="10">
        <f t="shared" si="9"/>
        <v>1.1663570089025745E-2</v>
      </c>
      <c r="Q25" s="10">
        <f t="shared" si="9"/>
        <v>1.074424620856558E-2</v>
      </c>
      <c r="R25" s="10">
        <f t="shared" si="9"/>
        <v>9.7315275573100248E-3</v>
      </c>
      <c r="S25" s="10">
        <f t="shared" si="9"/>
        <v>8.6788641507540738E-3</v>
      </c>
      <c r="T25" s="10">
        <f t="shared" si="9"/>
        <v>7.6305133201330505E-3</v>
      </c>
      <c r="U25" s="10">
        <f t="shared" si="9"/>
        <v>6.6209169333200004E-3</v>
      </c>
      <c r="V25" s="10">
        <f t="shared" si="9"/>
        <v>5.6749912203106073E-3</v>
      </c>
      <c r="W25" s="10">
        <f t="shared" si="9"/>
        <v>4.8090366488321148E-3</v>
      </c>
      <c r="X25" s="10">
        <f t="shared" si="9"/>
        <v>4.0320074632792993E-3</v>
      </c>
      <c r="Y25" s="10">
        <f t="shared" si="9"/>
        <v>3.346929545187117E-3</v>
      </c>
      <c r="Z25" s="10">
        <f t="shared" si="9"/>
        <v>2.7523095678335611E-3</v>
      </c>
      <c r="AA25" s="10">
        <f t="shared" si="9"/>
        <v>2.2434300268460469E-3</v>
      </c>
      <c r="AB25" s="28">
        <f t="shared" si="9"/>
        <v>1.8134689582947868E-3</v>
      </c>
      <c r="AC25" s="10">
        <f t="shared" si="9"/>
        <v>1.4544179554220262E-3</v>
      </c>
      <c r="AD25" s="28">
        <f t="shared" si="9"/>
        <v>1.1577972713863549E-3</v>
      </c>
      <c r="AE25" s="10">
        <f t="shared" si="9"/>
        <v>9.1518330554992019E-4</v>
      </c>
      <c r="AF25" s="28">
        <f t="shared" si="9"/>
        <v>7.1857315436155242E-4</v>
      </c>
      <c r="AG25" s="28">
        <f t="shared" si="9"/>
        <v>5.6061487607059473E-4</v>
      </c>
      <c r="AH25" s="29"/>
    </row>
    <row r="26" spans="1:34" x14ac:dyDescent="0.25">
      <c r="A26" s="1" t="s">
        <v>33</v>
      </c>
      <c r="B26" s="10">
        <f>5*B21</f>
        <v>0</v>
      </c>
      <c r="C26" s="10">
        <f t="shared" ref="C26:AG26" si="10">5*C21</f>
        <v>4.5248868778280556E-4</v>
      </c>
      <c r="D26" s="10">
        <f t="shared" si="10"/>
        <v>1.6393442622950828E-3</v>
      </c>
      <c r="E26" s="10">
        <f t="shared" si="10"/>
        <v>3.3457249070631954E-3</v>
      </c>
      <c r="F26" s="10">
        <f t="shared" si="10"/>
        <v>5.4054054054054066E-3</v>
      </c>
      <c r="G26" s="10">
        <f t="shared" si="10"/>
        <v>7.6923076923076936E-3</v>
      </c>
      <c r="H26" s="10">
        <f t="shared" si="10"/>
        <v>1.0112359550561795E-2</v>
      </c>
      <c r="I26" s="10">
        <f t="shared" si="10"/>
        <v>1.2596401028277632E-2</v>
      </c>
      <c r="J26" s="10">
        <f t="shared" si="10"/>
        <v>1.5094339622641511E-2</v>
      </c>
      <c r="K26" s="10">
        <f t="shared" si="10"/>
        <v>1.7570498915401304E-2</v>
      </c>
      <c r="L26" s="10">
        <f t="shared" si="10"/>
        <v>0.02</v>
      </c>
      <c r="M26" s="10">
        <f t="shared" si="10"/>
        <v>2.2365988909426988E-2</v>
      </c>
      <c r="N26" s="10">
        <f t="shared" si="10"/>
        <v>2.4657534246575342E-2</v>
      </c>
      <c r="O26" s="10">
        <f t="shared" si="10"/>
        <v>2.6868044515103363E-2</v>
      </c>
      <c r="P26" s="10">
        <f t="shared" si="10"/>
        <v>2.8994082840236697E-2</v>
      </c>
      <c r="Q26" s="10">
        <f t="shared" si="10"/>
        <v>3.1034482758620703E-2</v>
      </c>
      <c r="R26" s="10">
        <f t="shared" si="10"/>
        <v>3.2989690721649492E-2</v>
      </c>
      <c r="S26" s="10">
        <f t="shared" si="10"/>
        <v>3.4861278648974668E-2</v>
      </c>
      <c r="T26" s="10">
        <f t="shared" si="10"/>
        <v>3.6651583710407248E-2</v>
      </c>
      <c r="U26" s="10">
        <f t="shared" si="10"/>
        <v>3.8363443145589822E-2</v>
      </c>
      <c r="V26" s="10">
        <f t="shared" si="10"/>
        <v>4.0000000000000022E-2</v>
      </c>
      <c r="W26" s="10">
        <f t="shared" si="10"/>
        <v>4.156456173421301E-2</v>
      </c>
      <c r="X26" s="10">
        <f t="shared" si="10"/>
        <v>4.3060498220640564E-2</v>
      </c>
      <c r="Y26" s="10">
        <f t="shared" si="10"/>
        <v>4.449116904962154E-2</v>
      </c>
      <c r="Z26" s="10">
        <f t="shared" si="10"/>
        <v>4.5859872611464986E-2</v>
      </c>
      <c r="AA26" s="10">
        <f t="shared" si="10"/>
        <v>4.716981132075472E-2</v>
      </c>
      <c r="AB26" s="28">
        <f t="shared" si="10"/>
        <v>4.8424068767908335E-2</v>
      </c>
      <c r="AC26" s="10">
        <f t="shared" si="10"/>
        <v>4.9625595643294787E-2</v>
      </c>
      <c r="AD26" s="28">
        <f t="shared" si="10"/>
        <v>5.0777202072538878E-2</v>
      </c>
      <c r="AE26" s="10">
        <f t="shared" si="10"/>
        <v>5.1881554595928442E-2</v>
      </c>
      <c r="AF26" s="28">
        <f t="shared" si="10"/>
        <v>5.2941176470588255E-2</v>
      </c>
      <c r="AG26" s="28">
        <f t="shared" si="10"/>
        <v>5.3958450308815284E-2</v>
      </c>
      <c r="AH26" s="29"/>
    </row>
  </sheetData>
  <mergeCells count="4">
    <mergeCell ref="A3:O4"/>
    <mergeCell ref="A6:L6"/>
    <mergeCell ref="A17:D17"/>
    <mergeCell ref="A11:C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2.11</vt:lpstr>
      <vt:lpstr>2.12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2023-04-02T09:46:38Z</dcterms:modified>
</cp:coreProperties>
</file>