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<sst xmlns="http://schemas.openxmlformats.org/spreadsheetml/2006/main" count="83" uniqueCount="43">
  <si>
    <t xml:space="preserve">Практика 5</t>
  </si>
  <si>
    <t xml:space="preserve">Экономические показатели оборотных средств (сигналы для менеджеров)</t>
  </si>
  <si>
    <t xml:space="preserve">1.</t>
  </si>
  <si>
    <t xml:space="preserve">Определите изменение доходов организации  связи за счет ускорения оборачиваемости обротных средств,</t>
  </si>
  <si>
    <t xml:space="preserve">если известно, что среднегодовая стоимость обротных средств составила.. . ( см.свой вариант)</t>
  </si>
  <si>
    <t xml:space="preserve">а доходы основной деятельности (см.свой вариант)</t>
  </si>
  <si>
    <t xml:space="preserve">длительность одного оборота сократилась на (см.свой вариант) дней</t>
  </si>
  <si>
    <r>
      <rPr>
        <sz val="12"/>
        <color rgb="FF000000"/>
        <rFont val="Arial"/>
        <family val="2"/>
        <charset val="204"/>
      </rPr>
      <t xml:space="preserve">При следующих  исходных данных, представленных в таблице, по </t>
    </r>
    <r>
      <rPr>
        <i val="true"/>
        <sz val="12"/>
        <color rgb="FF000000"/>
        <rFont val="Arial"/>
        <family val="2"/>
        <charset val="204"/>
      </rPr>
      <t xml:space="preserve">вариантам</t>
    </r>
    <r>
      <rPr>
        <i val="true"/>
        <sz val="12"/>
        <color rgb="FF505050"/>
        <rFont val="Arial"/>
        <family val="2"/>
        <charset val="204"/>
      </rPr>
      <t xml:space="preserve">.</t>
    </r>
  </si>
  <si>
    <t xml:space="preserve">Исходные данные </t>
  </si>
  <si>
    <t xml:space="preserve">Вариант </t>
  </si>
  <si>
    <t xml:space="preserve">Сумма стоимости оборотных средств на начало  года(Снг)</t>
  </si>
  <si>
    <t xml:space="preserve"> Стоимость оборотных средств на конец года( Скг) в тыс.руб.</t>
  </si>
  <si>
    <t xml:space="preserve">Доходы от обычных видов деятельности (V) тыс.руб.</t>
  </si>
  <si>
    <t xml:space="preserve">Длительность одного оборота (Диз) сократилась на (в днях)</t>
  </si>
  <si>
    <t xml:space="preserve">Перид (год)</t>
  </si>
  <si>
    <t xml:space="preserve">2.</t>
  </si>
  <si>
    <t xml:space="preserve">Поясните, как изменение длительности оборота влияет на доходы предприятия.</t>
  </si>
  <si>
    <t xml:space="preserve">3.</t>
  </si>
  <si>
    <t xml:space="preserve">Используя отчетность ПАО МТС (баланс и отчет о финансовых результатах), расчитать оборачиваемость запасов за 2021 и 2022гг. </t>
  </si>
  <si>
    <t xml:space="preserve">4.</t>
  </si>
  <si>
    <t xml:space="preserve">Высылать не конечный вариант, а подробный расчет</t>
  </si>
  <si>
    <t xml:space="preserve">Рекомендации по выполнению и оформлению самостоятельной работы</t>
  </si>
  <si>
    <r>
      <rPr>
        <sz val="14"/>
        <color rgb="FF000000"/>
        <rFont val="Calibri"/>
        <family val="2"/>
        <charset val="204"/>
      </rPr>
      <t xml:space="preserve">4.1</t>
    </r>
    <r>
      <rPr>
        <sz val="11"/>
        <color rgb="FF000000"/>
        <rFont val="Calibri"/>
        <family val="2"/>
        <charset val="204"/>
      </rPr>
      <t xml:space="preserve"> Законченная работа должна состоять из номера задания,</t>
    </r>
  </si>
  <si>
    <t xml:space="preserve"> соответствующего номеру в списке группы. (см. файл группы), ФИО студента и ЭКОНОМИЧЕСКИЙ анализ:</t>
  </si>
  <si>
    <t xml:space="preserve">4.2 ФИО студента</t>
  </si>
  <si>
    <t xml:space="preserve">4.3 ЭКОНОМИЧЕСКИЙ анализ</t>
  </si>
  <si>
    <t xml:space="preserve">Задание выполнять используя Excel.</t>
  </si>
  <si>
    <t xml:space="preserve">Ваш вариант –порядковый номер в группе. </t>
  </si>
  <si>
    <t xml:space="preserve">Для получения зачета необходимо выполнить все задания.</t>
  </si>
  <si>
    <t xml:space="preserve">Сср</t>
  </si>
  <si>
    <t xml:space="preserve">Д новая</t>
  </si>
  <si>
    <t xml:space="preserve">Снг</t>
  </si>
  <si>
    <t xml:space="preserve">Коб</t>
  </si>
  <si>
    <t xml:space="preserve">Скг</t>
  </si>
  <si>
    <t xml:space="preserve">Д</t>
  </si>
  <si>
    <t xml:space="preserve">V</t>
  </si>
  <si>
    <t xml:space="preserve">Изменение доходов</t>
  </si>
  <si>
    <t xml:space="preserve">Длительность одного оборота (Д). Показывает, за какой срок к предприятию возвращаются его оборотные средства в виде выручки от реализации продукции. Определяется по формуле:</t>
  </si>
  <si>
    <r>
      <rPr>
        <sz val="20"/>
        <color rgb="FF000000"/>
        <rFont val="Verdana"/>
        <family val="2"/>
        <charset val="204"/>
      </rPr>
      <t xml:space="preserve">Д = Т / К</t>
    </r>
    <r>
      <rPr>
        <sz val="11"/>
        <color rgb="FF000000"/>
        <rFont val="Verdana"/>
        <family val="2"/>
        <charset val="204"/>
      </rPr>
      <t xml:space="preserve">об                 </t>
    </r>
    <r>
      <rPr>
        <sz val="20"/>
        <color rgb="FF000000"/>
        <rFont val="Verdana"/>
        <family val="2"/>
        <charset val="204"/>
      </rPr>
      <t xml:space="preserve"> К</t>
    </r>
    <r>
      <rPr>
        <sz val="12"/>
        <color rgb="FF000000"/>
        <rFont val="Verdana"/>
        <family val="2"/>
        <charset val="204"/>
      </rPr>
      <t xml:space="preserve">об</t>
    </r>
    <r>
      <rPr>
        <sz val="20"/>
        <color rgb="FF000000"/>
        <rFont val="Verdana"/>
        <family val="2"/>
        <charset val="204"/>
      </rPr>
      <t xml:space="preserve">=V/ C</t>
    </r>
    <r>
      <rPr>
        <sz val="11"/>
        <color rgb="FF000000"/>
        <rFont val="Verdana"/>
        <family val="2"/>
        <charset val="204"/>
      </rPr>
      <t xml:space="preserve">ср</t>
    </r>
  </si>
  <si>
    <t xml:space="preserve">где,</t>
  </si>
  <si>
    <t xml:space="preserve">Т - число дней в периоде; месяц, квартал, год</t>
  </si>
  <si>
    <t xml:space="preserve">V - выручка;</t>
  </si>
  <si>
    <r>
      <rPr>
        <sz val="20"/>
        <color rgb="FF000000"/>
        <rFont val="Verdana"/>
        <family val="2"/>
        <charset val="204"/>
      </rPr>
      <t xml:space="preserve">С</t>
    </r>
    <r>
      <rPr>
        <sz val="12"/>
        <color rgb="FF000000"/>
        <rFont val="Verdana"/>
        <family val="2"/>
        <charset val="204"/>
      </rPr>
      <t xml:space="preserve">ср</t>
    </r>
    <r>
      <rPr>
        <sz val="20"/>
        <color rgb="FF000000"/>
        <rFont val="Verdana"/>
        <family val="2"/>
        <charset val="204"/>
      </rPr>
      <t xml:space="preserve"> - среднегодовая стоимости оборотных средств, определяемая как: (Снг + Скг)/2 (сумма стоимости оборотных средств на начало и конец года деленная на два).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</si>
</sst>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#,##0.00"/>
  </numFmts>
  <fonts count="2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0000"/>
      <name val="Times New Roman"/>
      <family val="1"/>
      <charset val="204"/>
    </font>
    <font>
      <u val="single"/>
      <sz val="16"/>
      <color rgb="FF17375E"/>
      <name val="Calibri"/>
      <family val="2"/>
      <charset val="204"/>
    </font>
    <font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i val="true"/>
      <sz val="14"/>
      <color rgb="FF000000"/>
      <name val="Calibri"/>
      <family val="2"/>
      <charset val="204"/>
    </font>
    <font>
      <sz val="12"/>
      <color rgb="FF000000"/>
      <name val="Arial"/>
      <family val="2"/>
      <charset val="204"/>
    </font>
    <font>
      <i val="true"/>
      <sz val="12"/>
      <color rgb="FF000000"/>
      <name val="Arial"/>
      <family val="2"/>
      <charset val="204"/>
    </font>
    <font>
      <i val="true"/>
      <sz val="12"/>
      <color rgb="FF505050"/>
      <name val="Arial"/>
      <family val="2"/>
      <charset val="204"/>
    </font>
    <font>
      <u val="single"/>
      <sz val="11"/>
      <color rgb="FF000000"/>
      <name val="Calibri"/>
      <family val="2"/>
      <charset val="204"/>
    </font>
    <font>
      <sz val="16"/>
      <color rgb="FF000000"/>
      <name val="Times New Roman"/>
      <family val="1"/>
      <charset val="204"/>
    </font>
    <font>
      <b val="true"/>
      <u val="single"/>
      <sz val="16"/>
      <color rgb="FF17375E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17375E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20"/>
      <color rgb="FF000000"/>
      <name val="Verdana"/>
      <family val="2"/>
      <charset val="204"/>
    </font>
    <font>
      <sz val="11"/>
      <color rgb="FF000000"/>
      <name val="Verdana"/>
      <family val="2"/>
      <charset val="204"/>
    </font>
    <font>
      <sz val="12"/>
      <color rgb="FF00000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G45"/>
  <sheetViews>
    <sheetView showFormulas="false" showGridLines="true" showRowColHeaders="true" showZeros="true" rightToLeft="false" tabSelected="true" showOutlineSymbols="true" defaultGridColor="true" view="normal" topLeftCell="C27" colorId="64" zoomScale="100" zoomScaleNormal="100" zoomScalePageLayoutView="100" workbookViewId="0">
      <selection pane="topLeft" activeCell="K36" activeCellId="0" sqref="K36"/>
    </sheetView>
  </sheetViews>
  <sheetFormatPr defaultColWidth="8.66796875" defaultRowHeight="14.25" zeroHeight="false" outlineLevelRow="0" outlineLevelCol="0"/>
  <cols>
    <col collapsed="false" customWidth="true" hidden="false" outlineLevel="0" max="2" min="2" style="0" width="5.33"/>
    <col collapsed="false" customWidth="true" hidden="false" outlineLevel="0" max="3" min="3" style="0" width="39.55"/>
    <col collapsed="false" customWidth="true" hidden="false" outlineLevel="0" max="4" min="4" style="0" width="11.89"/>
    <col collapsed="false" customWidth="true" hidden="false" outlineLevel="0" max="5" min="5" style="0" width="11.11"/>
    <col collapsed="false" customWidth="true" hidden="false" outlineLevel="0" max="6" min="6" style="0" width="10.44"/>
    <col collapsed="false" customWidth="true" hidden="false" outlineLevel="0" max="7" min="7" style="0" width="11.33"/>
    <col collapsed="false" customWidth="true" hidden="false" outlineLevel="0" max="8" min="8" style="0" width="11.11"/>
    <col collapsed="false" customWidth="true" hidden="false" outlineLevel="0" max="9" min="9" style="0" width="10.34"/>
    <col collapsed="false" customWidth="true" hidden="false" outlineLevel="0" max="11" min="11" style="0" width="11.51"/>
    <col collapsed="false" customWidth="true" hidden="false" outlineLevel="0" max="14" min="14" style="0" width="10.66"/>
    <col collapsed="false" customWidth="true" hidden="false" outlineLevel="0" max="19" min="19" style="0" width="9"/>
  </cols>
  <sheetData>
    <row r="1" customFormat="false" ht="29.15" hidden="false" customHeight="false" outlineLevel="0" collapsed="false">
      <c r="C1" s="1" t="s">
        <v>0</v>
      </c>
    </row>
    <row r="2" customFormat="false" ht="19.7" hidden="false" customHeight="false" outlineLevel="0" collapsed="false">
      <c r="C2" s="2" t="s">
        <v>1</v>
      </c>
      <c r="D2" s="3"/>
      <c r="E2" s="3"/>
      <c r="F2" s="3"/>
    </row>
    <row r="4" customFormat="false" ht="24.45" hidden="false" customHeight="false" outlineLevel="0" collapsed="false">
      <c r="B4" s="4" t="s">
        <v>2</v>
      </c>
      <c r="C4" s="5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false" ht="17.35" hidden="false" customHeight="false" outlineLevel="0" collapsed="false">
      <c r="C5" s="5" t="s">
        <v>4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7.35" hidden="false" customHeight="false" outlineLevel="0" collapsed="false">
      <c r="C6" s="5" t="s">
        <v>5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7.35" hidden="false" customHeight="false" outlineLevel="0" collapsed="false">
      <c r="C7" s="5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</row>
    <row r="10" customFormat="false" ht="14.25" hidden="false" customHeight="false" outlineLevel="0" collapsed="false">
      <c r="C10" s="6" t="s">
        <v>7</v>
      </c>
      <c r="J10" s="7"/>
    </row>
    <row r="11" customFormat="false" ht="19.7" hidden="false" customHeight="false" outlineLevel="0" collapsed="false">
      <c r="C11" s="8"/>
      <c r="J11" s="9"/>
    </row>
    <row r="12" customFormat="false" ht="16.5" hidden="false" customHeight="true" outlineLevel="0" collapsed="false">
      <c r="B12" s="10"/>
      <c r="C12" s="11" t="s">
        <v>8</v>
      </c>
      <c r="D12" s="12" t="s">
        <v>9</v>
      </c>
      <c r="E12" s="12" t="s">
        <v>9</v>
      </c>
      <c r="F12" s="12" t="s">
        <v>9</v>
      </c>
      <c r="G12" s="12" t="s">
        <v>9</v>
      </c>
      <c r="H12" s="13" t="s">
        <v>9</v>
      </c>
      <c r="I12" s="12" t="s">
        <v>9</v>
      </c>
      <c r="J12" s="14" t="s">
        <v>9</v>
      </c>
      <c r="K12" s="12" t="s">
        <v>9</v>
      </c>
      <c r="L12" s="13" t="s">
        <v>9</v>
      </c>
      <c r="M12" s="13" t="s">
        <v>9</v>
      </c>
      <c r="N12" s="13" t="s">
        <v>9</v>
      </c>
      <c r="O12" s="13" t="s">
        <v>9</v>
      </c>
      <c r="P12" s="13" t="s">
        <v>9</v>
      </c>
      <c r="Q12" s="12" t="s">
        <v>9</v>
      </c>
      <c r="R12" s="13" t="s">
        <v>9</v>
      </c>
      <c r="S12" s="13" t="s">
        <v>9</v>
      </c>
      <c r="T12" s="13" t="s">
        <v>9</v>
      </c>
      <c r="U12" s="12" t="s">
        <v>9</v>
      </c>
      <c r="V12" s="13" t="s">
        <v>9</v>
      </c>
      <c r="W12" s="13" t="s">
        <v>9</v>
      </c>
      <c r="X12" s="13" t="s">
        <v>9</v>
      </c>
      <c r="Y12" s="13" t="s">
        <v>9</v>
      </c>
      <c r="Z12" s="12" t="s">
        <v>9</v>
      </c>
      <c r="AA12" s="12" t="s">
        <v>9</v>
      </c>
      <c r="AB12" s="13" t="s">
        <v>9</v>
      </c>
      <c r="AC12" s="13" t="s">
        <v>9</v>
      </c>
      <c r="AD12" s="13" t="s">
        <v>9</v>
      </c>
      <c r="AE12" s="13" t="s">
        <v>9</v>
      </c>
      <c r="AF12" s="13" t="s">
        <v>9</v>
      </c>
      <c r="AG12" s="13" t="s">
        <v>9</v>
      </c>
    </row>
    <row r="13" customFormat="false" ht="15" hidden="false" customHeight="true" outlineLevel="0" collapsed="false">
      <c r="B13" s="15"/>
      <c r="C13" s="11"/>
      <c r="D13" s="16" t="n">
        <v>1</v>
      </c>
      <c r="E13" s="16" t="n">
        <v>2</v>
      </c>
      <c r="F13" s="16" t="n">
        <v>3</v>
      </c>
      <c r="G13" s="16" t="n">
        <v>4</v>
      </c>
      <c r="H13" s="17" t="n">
        <v>5</v>
      </c>
      <c r="I13" s="18" t="n">
        <v>6</v>
      </c>
      <c r="J13" s="19" t="n">
        <v>7</v>
      </c>
      <c r="K13" s="18" t="n">
        <v>8</v>
      </c>
      <c r="L13" s="18" t="n">
        <v>9</v>
      </c>
      <c r="M13" s="15" t="n">
        <v>10</v>
      </c>
      <c r="N13" s="18" t="n">
        <v>11</v>
      </c>
      <c r="O13" s="15" t="n">
        <v>12</v>
      </c>
      <c r="P13" s="15" t="n">
        <v>13</v>
      </c>
      <c r="Q13" s="20" t="n">
        <v>14</v>
      </c>
      <c r="R13" s="21" t="n">
        <v>15</v>
      </c>
      <c r="S13" s="18" t="n">
        <v>16</v>
      </c>
      <c r="T13" s="18" t="n">
        <v>17</v>
      </c>
      <c r="U13" s="18" t="n">
        <v>18</v>
      </c>
      <c r="V13" s="18" t="n">
        <v>19</v>
      </c>
      <c r="W13" s="20" t="n">
        <f aca="false">V13+1</f>
        <v>20</v>
      </c>
      <c r="X13" s="21" t="n">
        <f aca="false">W13+1</f>
        <v>21</v>
      </c>
      <c r="Y13" s="18" t="n">
        <f aca="false">X13+1</f>
        <v>22</v>
      </c>
      <c r="Z13" s="18" t="n">
        <f aca="false">Y13+1</f>
        <v>23</v>
      </c>
      <c r="AA13" s="18" t="n">
        <f aca="false">Z13+1</f>
        <v>24</v>
      </c>
      <c r="AB13" s="18" t="n">
        <f aca="false">AA13+1</f>
        <v>25</v>
      </c>
      <c r="AC13" s="18" t="n">
        <f aca="false">AB13+1</f>
        <v>26</v>
      </c>
      <c r="AD13" s="18" t="n">
        <f aca="false">AC13+1</f>
        <v>27</v>
      </c>
      <c r="AE13" s="18" t="n">
        <f aca="false">AD13+1</f>
        <v>28</v>
      </c>
      <c r="AF13" s="18" t="n">
        <f aca="false">AE13+1</f>
        <v>29</v>
      </c>
      <c r="AG13" s="18" t="n">
        <f aca="false">AF13+1</f>
        <v>30</v>
      </c>
    </row>
    <row r="14" customFormat="false" ht="34.5" hidden="false" customHeight="true" outlineLevel="0" collapsed="false">
      <c r="B14" s="15" t="n">
        <v>1</v>
      </c>
      <c r="C14" s="22" t="s">
        <v>10</v>
      </c>
      <c r="D14" s="16" t="n">
        <v>89</v>
      </c>
      <c r="E14" s="16" t="n">
        <v>110</v>
      </c>
      <c r="F14" s="16" t="n">
        <v>100</v>
      </c>
      <c r="G14" s="16" t="n">
        <v>110</v>
      </c>
      <c r="H14" s="17" t="n">
        <v>103</v>
      </c>
      <c r="I14" s="18" t="n">
        <v>144</v>
      </c>
      <c r="J14" s="19" t="n">
        <v>58</v>
      </c>
      <c r="K14" s="18" t="n">
        <v>68</v>
      </c>
      <c r="L14" s="20" t="n">
        <v>120</v>
      </c>
      <c r="M14" s="15" t="n">
        <v>140</v>
      </c>
      <c r="N14" s="18" t="n">
        <v>125</v>
      </c>
      <c r="O14" s="15" t="n">
        <v>144</v>
      </c>
      <c r="P14" s="15" t="n">
        <v>120</v>
      </c>
      <c r="Q14" s="20" t="n">
        <v>170</v>
      </c>
      <c r="R14" s="21" t="n">
        <v>175</v>
      </c>
      <c r="S14" s="18" t="n">
        <v>170</v>
      </c>
      <c r="T14" s="18" t="n">
        <v>170</v>
      </c>
      <c r="U14" s="18" t="n">
        <v>140</v>
      </c>
      <c r="V14" s="18" t="n">
        <v>200</v>
      </c>
      <c r="W14" s="20" t="n">
        <v>150</v>
      </c>
      <c r="X14" s="21" t="n">
        <v>190</v>
      </c>
      <c r="Y14" s="18" t="n">
        <v>210</v>
      </c>
      <c r="Z14" s="18" t="n">
        <v>180</v>
      </c>
      <c r="AA14" s="18" t="n">
        <v>235</v>
      </c>
      <c r="AB14" s="18" t="n">
        <v>190</v>
      </c>
      <c r="AC14" s="18" t="n">
        <v>160</v>
      </c>
      <c r="AD14" s="18" t="n">
        <v>220</v>
      </c>
      <c r="AE14" s="18" t="n">
        <v>180</v>
      </c>
      <c r="AF14" s="18" t="n">
        <v>255</v>
      </c>
      <c r="AG14" s="18" t="n">
        <v>200</v>
      </c>
    </row>
    <row r="15" customFormat="false" ht="26.85" hidden="false" customHeight="false" outlineLevel="0" collapsed="false">
      <c r="B15" s="21" t="n">
        <v>2</v>
      </c>
      <c r="C15" s="23" t="s">
        <v>11</v>
      </c>
      <c r="D15" s="24" t="n">
        <v>91</v>
      </c>
      <c r="E15" s="16" t="n">
        <v>75</v>
      </c>
      <c r="F15" s="16" t="n">
        <v>86</v>
      </c>
      <c r="G15" s="16" t="n">
        <v>77</v>
      </c>
      <c r="H15" s="17" t="n">
        <v>86</v>
      </c>
      <c r="I15" s="25" t="n">
        <v>56</v>
      </c>
      <c r="J15" s="26" t="n">
        <v>146</v>
      </c>
      <c r="K15" s="25" t="n">
        <v>170</v>
      </c>
      <c r="L15" s="27" t="n">
        <v>118</v>
      </c>
      <c r="M15" s="28" t="n">
        <v>120</v>
      </c>
      <c r="N15" s="29" t="n">
        <v>144</v>
      </c>
      <c r="O15" s="29" t="n">
        <v>136</v>
      </c>
      <c r="P15" s="29" t="n">
        <v>160</v>
      </c>
      <c r="Q15" s="30" t="n">
        <v>130</v>
      </c>
      <c r="R15" s="29" t="n">
        <v>135</v>
      </c>
      <c r="S15" s="31" t="n">
        <v>150</v>
      </c>
      <c r="T15" s="32" t="n">
        <v>150</v>
      </c>
      <c r="U15" s="32" t="n">
        <v>180</v>
      </c>
      <c r="V15" s="32" t="n">
        <v>160</v>
      </c>
      <c r="W15" s="33" t="n">
        <v>186</v>
      </c>
      <c r="X15" s="21" t="n">
        <v>194</v>
      </c>
      <c r="Y15" s="32" t="n">
        <v>190</v>
      </c>
      <c r="Z15" s="21" t="n">
        <v>210</v>
      </c>
      <c r="AA15" s="32" t="n">
        <v>175</v>
      </c>
      <c r="AB15" s="32" t="n">
        <v>170</v>
      </c>
      <c r="AC15" s="32" t="n">
        <v>200</v>
      </c>
      <c r="AD15" s="32" t="n">
        <v>190</v>
      </c>
      <c r="AE15" s="32" t="n">
        <v>210</v>
      </c>
      <c r="AF15" s="32" t="n">
        <v>171</v>
      </c>
      <c r="AG15" s="32" t="n">
        <v>164</v>
      </c>
    </row>
    <row r="16" customFormat="false" ht="26.85" hidden="false" customHeight="false" outlineLevel="0" collapsed="false">
      <c r="B16" s="21" t="n">
        <v>3</v>
      </c>
      <c r="C16" s="34" t="s">
        <v>12</v>
      </c>
      <c r="D16" s="35" t="n">
        <v>1200</v>
      </c>
      <c r="E16" s="36" t="n">
        <v>6500</v>
      </c>
      <c r="F16" s="36" t="n">
        <v>1280</v>
      </c>
      <c r="G16" s="36" t="n">
        <v>1290</v>
      </c>
      <c r="H16" s="37" t="n">
        <v>1300</v>
      </c>
      <c r="I16" s="38" t="n">
        <v>6200</v>
      </c>
      <c r="J16" s="39" t="n">
        <v>1350</v>
      </c>
      <c r="K16" s="38" t="n">
        <v>1360</v>
      </c>
      <c r="L16" s="40" t="n">
        <v>1380</v>
      </c>
      <c r="M16" s="41" t="n">
        <v>1400</v>
      </c>
      <c r="N16" s="42" t="n">
        <v>1410</v>
      </c>
      <c r="O16" s="29" t="n">
        <f aca="false">N16+30</f>
        <v>1440</v>
      </c>
      <c r="P16" s="29" t="n">
        <f aca="false">O16+30</f>
        <v>1470</v>
      </c>
      <c r="Q16" s="30" t="n">
        <f aca="false">P16+30</f>
        <v>1500</v>
      </c>
      <c r="R16" s="29" t="n">
        <f aca="false">Q16+30</f>
        <v>1530</v>
      </c>
      <c r="S16" s="31" t="n">
        <f aca="false">R16+30</f>
        <v>1560</v>
      </c>
      <c r="T16" s="31" t="n">
        <f aca="false">S16+30</f>
        <v>1590</v>
      </c>
      <c r="U16" s="31" t="n">
        <f aca="false">T16+30</f>
        <v>1620</v>
      </c>
      <c r="V16" s="31" t="n">
        <f aca="false">U16+30</f>
        <v>1650</v>
      </c>
      <c r="W16" s="30" t="n">
        <f aca="false">V16+30</f>
        <v>1680</v>
      </c>
      <c r="X16" s="29" t="n">
        <f aca="false">W16+30</f>
        <v>1710</v>
      </c>
      <c r="Y16" s="31" t="n">
        <f aca="false">X16+30</f>
        <v>1740</v>
      </c>
      <c r="Z16" s="31" t="n">
        <f aca="false">Y16+30</f>
        <v>1770</v>
      </c>
      <c r="AA16" s="31" t="n">
        <f aca="false">Z16+30</f>
        <v>1800</v>
      </c>
      <c r="AB16" s="31" t="n">
        <f aca="false">AA16+30</f>
        <v>1830</v>
      </c>
      <c r="AC16" s="31" t="n">
        <f aca="false">AB16+30</f>
        <v>1860</v>
      </c>
      <c r="AD16" s="31" t="n">
        <f aca="false">AC16+30</f>
        <v>1890</v>
      </c>
      <c r="AE16" s="31" t="n">
        <f aca="false">AD16+30</f>
        <v>1920</v>
      </c>
      <c r="AF16" s="31" t="n">
        <f aca="false">AE16+30</f>
        <v>1950</v>
      </c>
      <c r="AG16" s="31" t="n">
        <f aca="false">AF16+30</f>
        <v>1980</v>
      </c>
    </row>
    <row r="17" customFormat="false" ht="26.85" hidden="false" customHeight="false" outlineLevel="0" collapsed="false">
      <c r="B17" s="21" t="n">
        <v>4</v>
      </c>
      <c r="C17" s="43" t="s">
        <v>13</v>
      </c>
      <c r="D17" s="44" t="n">
        <v>4</v>
      </c>
      <c r="E17" s="31" t="n">
        <v>4</v>
      </c>
      <c r="F17" s="45" t="n">
        <v>4</v>
      </c>
      <c r="G17" s="45" t="n">
        <v>4</v>
      </c>
      <c r="H17" s="46" t="n">
        <v>4</v>
      </c>
      <c r="I17" s="31" t="n">
        <v>4</v>
      </c>
      <c r="J17" s="47" t="n">
        <v>4</v>
      </c>
      <c r="K17" s="31" t="n">
        <v>4</v>
      </c>
      <c r="L17" s="29" t="n">
        <v>4</v>
      </c>
      <c r="M17" s="31" t="n">
        <v>4</v>
      </c>
      <c r="N17" s="38" t="n">
        <v>5</v>
      </c>
      <c r="O17" s="38" t="n">
        <v>5</v>
      </c>
      <c r="P17" s="38" t="n">
        <v>5</v>
      </c>
      <c r="Q17" s="38" t="n">
        <v>6</v>
      </c>
      <c r="R17" s="38" t="n">
        <v>7</v>
      </c>
      <c r="S17" s="38" t="n">
        <v>8</v>
      </c>
      <c r="T17" s="38" t="n">
        <v>9</v>
      </c>
      <c r="U17" s="25" t="n">
        <v>6</v>
      </c>
      <c r="V17" s="25" t="n">
        <v>7</v>
      </c>
      <c r="W17" s="25" t="n">
        <v>4</v>
      </c>
      <c r="X17" s="25" t="n">
        <v>9</v>
      </c>
      <c r="Y17" s="25" t="n">
        <v>6</v>
      </c>
      <c r="Z17" s="25" t="n">
        <v>7</v>
      </c>
      <c r="AA17" s="25" t="n">
        <v>8</v>
      </c>
      <c r="AB17" s="25" t="n">
        <v>9</v>
      </c>
      <c r="AC17" s="25" t="n">
        <v>6</v>
      </c>
      <c r="AD17" s="25" t="n">
        <v>7</v>
      </c>
      <c r="AE17" s="25" t="n">
        <v>8</v>
      </c>
      <c r="AF17" s="25" t="n">
        <v>9</v>
      </c>
      <c r="AG17" s="25" t="n">
        <v>18</v>
      </c>
    </row>
    <row r="18" customFormat="false" ht="20.85" hidden="false" customHeight="false" outlineLevel="0" collapsed="false">
      <c r="B18" s="15" t="n">
        <v>5</v>
      </c>
      <c r="C18" s="48" t="s">
        <v>14</v>
      </c>
      <c r="D18" s="49" t="n">
        <v>365</v>
      </c>
      <c r="E18" s="49" t="n">
        <v>365</v>
      </c>
      <c r="F18" s="49" t="n">
        <v>365</v>
      </c>
      <c r="G18" s="16" t="n">
        <v>365</v>
      </c>
      <c r="H18" s="50" t="n">
        <v>365</v>
      </c>
      <c r="I18" s="51" t="n">
        <v>365</v>
      </c>
      <c r="J18" s="52" t="n">
        <v>365</v>
      </c>
      <c r="K18" s="53" t="n">
        <v>365</v>
      </c>
      <c r="L18" s="53" t="n">
        <v>365</v>
      </c>
      <c r="M18" s="32" t="n">
        <v>365</v>
      </c>
      <c r="N18" s="32" t="n">
        <v>365</v>
      </c>
      <c r="O18" s="32" t="n">
        <v>365</v>
      </c>
      <c r="P18" s="32" t="n">
        <v>365</v>
      </c>
      <c r="Q18" s="32" t="n">
        <v>365</v>
      </c>
      <c r="R18" s="32" t="n">
        <v>365</v>
      </c>
      <c r="S18" s="32" t="n">
        <v>365</v>
      </c>
      <c r="T18" s="32" t="n">
        <v>365</v>
      </c>
      <c r="U18" s="32" t="n">
        <v>365</v>
      </c>
      <c r="V18" s="32" t="n">
        <v>365</v>
      </c>
      <c r="W18" s="32" t="n">
        <v>365</v>
      </c>
      <c r="X18" s="32" t="n">
        <v>365</v>
      </c>
      <c r="Y18" s="32" t="n">
        <v>365</v>
      </c>
      <c r="Z18" s="32" t="n">
        <v>365</v>
      </c>
      <c r="AA18" s="32" t="n">
        <v>365</v>
      </c>
      <c r="AB18" s="32" t="n">
        <v>365</v>
      </c>
      <c r="AC18" s="32" t="n">
        <v>365</v>
      </c>
      <c r="AD18" s="32" t="n">
        <v>365</v>
      </c>
      <c r="AE18" s="32" t="n">
        <v>365</v>
      </c>
      <c r="AF18" s="32" t="n">
        <v>365</v>
      </c>
      <c r="AG18" s="32" t="n">
        <v>365</v>
      </c>
    </row>
    <row r="19" customFormat="false" ht="14.25" hidden="false" customHeight="false" outlineLevel="0" collapsed="false">
      <c r="J19" s="9"/>
    </row>
    <row r="20" customFormat="false" ht="14.25" hidden="false" customHeight="false" outlineLevel="0" collapsed="false">
      <c r="J20" s="9"/>
    </row>
    <row r="21" customFormat="false" ht="24.45" hidden="false" customHeight="false" outlineLevel="0" collapsed="false">
      <c r="B21" s="4" t="s">
        <v>15</v>
      </c>
      <c r="C21" s="54" t="s">
        <v>16</v>
      </c>
      <c r="J21" s="9"/>
      <c r="W21" s="55"/>
    </row>
    <row r="22" customFormat="false" ht="24.45" hidden="false" customHeight="false" outlineLevel="0" collapsed="false">
      <c r="B22" s="4" t="s">
        <v>17</v>
      </c>
      <c r="C22" s="54" t="s">
        <v>18</v>
      </c>
      <c r="J22" s="9"/>
      <c r="W22" s="55"/>
    </row>
    <row r="23" customFormat="false" ht="24.45" hidden="false" customHeight="false" outlineLevel="0" collapsed="false">
      <c r="B23" s="4" t="s">
        <v>19</v>
      </c>
      <c r="C23" s="54" t="s">
        <v>20</v>
      </c>
      <c r="D23" s="54"/>
      <c r="F23" s="20"/>
      <c r="J23" s="9"/>
    </row>
    <row r="24" customFormat="false" ht="14.25" hidden="false" customHeight="false" outlineLevel="0" collapsed="false">
      <c r="B24" s="0" t="s">
        <v>21</v>
      </c>
      <c r="J24" s="9"/>
    </row>
    <row r="25" customFormat="false" ht="20.85" hidden="false" customHeight="false" outlineLevel="0" collapsed="false">
      <c r="B25" s="54" t="s">
        <v>22</v>
      </c>
      <c r="C25" s="54"/>
      <c r="J25" s="9"/>
    </row>
    <row r="26" customFormat="false" ht="14.25" hidden="false" customHeight="false" outlineLevel="0" collapsed="false">
      <c r="B26" s="0" t="s">
        <v>23</v>
      </c>
    </row>
    <row r="27" customFormat="false" ht="17.35" hidden="false" customHeight="false" outlineLevel="0" collapsed="false">
      <c r="B27" s="54" t="s">
        <v>24</v>
      </c>
    </row>
    <row r="28" customFormat="false" ht="17.35" hidden="false" customHeight="false" outlineLevel="0" collapsed="false">
      <c r="B28" s="54" t="s">
        <v>25</v>
      </c>
    </row>
    <row r="29" customFormat="false" ht="14.25" hidden="false" customHeight="false" outlineLevel="0" collapsed="false">
      <c r="B29" s="0" t="s">
        <v>26</v>
      </c>
    </row>
    <row r="30" customFormat="false" ht="14.25" hidden="false" customHeight="false" outlineLevel="0" collapsed="false">
      <c r="B30" s="0" t="s">
        <v>27</v>
      </c>
    </row>
    <row r="31" customFormat="false" ht="15" hidden="false" customHeight="true" outlineLevel="0" collapsed="false">
      <c r="B31" s="0" t="s">
        <v>28</v>
      </c>
    </row>
    <row r="32" customFormat="false" ht="24" hidden="false" customHeight="true" outlineLevel="0" collapsed="false">
      <c r="B32" s="4"/>
      <c r="J32" s="0" t="n">
        <v>2022</v>
      </c>
      <c r="M32" s="0" t="n">
        <v>2021</v>
      </c>
    </row>
    <row r="33" customFormat="false" ht="18" hidden="false" customHeight="true" outlineLevel="0" collapsed="false">
      <c r="D33" s="56" t="s">
        <v>29</v>
      </c>
      <c r="E33" s="56" t="n">
        <f aca="false">(N14+N15)/2</f>
        <v>134.5</v>
      </c>
      <c r="G33" s="57" t="s">
        <v>30</v>
      </c>
      <c r="H33" s="58" t="n">
        <f aca="false">E35-N17</f>
        <v>29.8173758865248</v>
      </c>
      <c r="J33" s="59" t="s">
        <v>31</v>
      </c>
      <c r="K33" s="59" t="n">
        <v>781936</v>
      </c>
      <c r="M33" s="59" t="s">
        <v>31</v>
      </c>
      <c r="N33" s="59" t="n">
        <v>914524</v>
      </c>
    </row>
    <row r="34" customFormat="false" ht="18" hidden="false" customHeight="true" outlineLevel="0" collapsed="false">
      <c r="D34" s="56" t="s">
        <v>32</v>
      </c>
      <c r="E34" s="60" t="n">
        <f aca="false">N16/E33</f>
        <v>10.4832713754647</v>
      </c>
      <c r="G34" s="57" t="s">
        <v>32</v>
      </c>
      <c r="H34" s="58" t="n">
        <f aca="false">N18/H33</f>
        <v>12.2411845156687</v>
      </c>
      <c r="J34" s="59" t="s">
        <v>33</v>
      </c>
      <c r="K34" s="59" t="n">
        <v>1998280</v>
      </c>
      <c r="M34" s="59" t="s">
        <v>33</v>
      </c>
      <c r="N34" s="59" t="n">
        <v>781936</v>
      </c>
    </row>
    <row r="35" customFormat="false" ht="20.85" hidden="false" customHeight="true" outlineLevel="0" collapsed="false">
      <c r="D35" s="56" t="s">
        <v>34</v>
      </c>
      <c r="E35" s="60" t="n">
        <f aca="false">N18/E34</f>
        <v>34.8173758865248</v>
      </c>
      <c r="G35" s="57" t="s">
        <v>35</v>
      </c>
      <c r="H35" s="58" t="n">
        <f aca="false">H34*E33</f>
        <v>1646.43931735744</v>
      </c>
      <c r="J35" s="59" t="s">
        <v>29</v>
      </c>
      <c r="K35" s="59" t="n">
        <f aca="false">(K34+K33)/2</f>
        <v>1390108</v>
      </c>
      <c r="M35" s="59" t="s">
        <v>29</v>
      </c>
      <c r="N35" s="59" t="n">
        <f aca="false">(N34+N33)/2</f>
        <v>848230</v>
      </c>
    </row>
    <row r="36" customFormat="false" ht="32.05" hidden="false" customHeight="true" outlineLevel="0" collapsed="false">
      <c r="G36" s="61" t="s">
        <v>36</v>
      </c>
      <c r="H36" s="58" t="n">
        <f aca="false">H35-N16</f>
        <v>236.439317357436</v>
      </c>
      <c r="J36" s="59" t="s">
        <v>35</v>
      </c>
      <c r="K36" s="59" t="n">
        <v>391573447</v>
      </c>
      <c r="M36" s="59" t="s">
        <v>35</v>
      </c>
      <c r="N36" s="59" t="n">
        <v>373326442</v>
      </c>
    </row>
    <row r="37" customFormat="false" ht="18" hidden="false" customHeight="true" outlineLevel="0" collapsed="false">
      <c r="J37" s="59" t="s">
        <v>32</v>
      </c>
      <c r="K37" s="62" t="n">
        <f aca="false">K36/K35</f>
        <v>281.685629461884</v>
      </c>
      <c r="M37" s="59" t="s">
        <v>32</v>
      </c>
      <c r="N37" s="62" t="n">
        <f aca="false">N36/N35</f>
        <v>440.124072480341</v>
      </c>
    </row>
    <row r="38" customFormat="false" ht="14.25" hidden="false" customHeight="false" outlineLevel="0" collapsed="false">
      <c r="J38" s="59" t="s">
        <v>34</v>
      </c>
      <c r="K38" s="62" t="n">
        <f aca="false">N18/K37</f>
        <v>1.29577075230027</v>
      </c>
      <c r="M38" s="59" t="s">
        <v>34</v>
      </c>
      <c r="N38" s="62" t="n">
        <f aca="false">Q18/N37</f>
        <v>0.829311602846498</v>
      </c>
    </row>
    <row r="40" customFormat="false" ht="277.6" hidden="false" customHeight="false" outlineLevel="0" collapsed="false">
      <c r="C40" s="63" t="s">
        <v>37</v>
      </c>
    </row>
    <row r="41" customFormat="false" ht="29.1" hidden="false" customHeight="false" outlineLevel="0" collapsed="false">
      <c r="C41" s="64" t="s">
        <v>38</v>
      </c>
    </row>
    <row r="42" customFormat="false" ht="24" hidden="false" customHeight="false" outlineLevel="0" collapsed="false">
      <c r="C42" s="64" t="s">
        <v>39</v>
      </c>
    </row>
    <row r="43" customFormat="false" ht="24" hidden="false" customHeight="false" outlineLevel="0" collapsed="false">
      <c r="C43" s="64" t="s">
        <v>40</v>
      </c>
    </row>
    <row r="44" customFormat="false" ht="24" hidden="false" customHeight="false" outlineLevel="0" collapsed="false">
      <c r="C44" s="64" t="s">
        <v>41</v>
      </c>
    </row>
    <row r="45" customFormat="false" ht="222.35" hidden="false" customHeight="false" outlineLevel="0" collapsed="false">
      <c r="C45" s="63" t="s">
        <v>42</v>
      </c>
    </row>
  </sheetData>
  <mergeCells count="1">
    <mergeCell ref="C12:C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LibreOffice/24.2.2.2$Linux_X86_64 LibreOffice_project/420$Build-2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2021-03-15T12:09:21Z</dcterms:created>
  <dc:creator>Надин</dc:creator>
  <dc:description/>
  <dc:language>ru-RU</dc:language>
  <cp:lastModifiedBy/>
  <dcterms:modified xsi:type="dcterms:W3CDTF">2024-04-04T10:20:59Z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