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<sst xmlns="http://schemas.openxmlformats.org/spreadsheetml/2006/main" count="246" uniqueCount="145">
  <si>
    <t xml:space="preserve">Практика 7</t>
  </si>
  <si>
    <t xml:space="preserve">Задание</t>
  </si>
  <si>
    <t xml:space="preserve">1. Определите отчисления на социальные нужды (ОСН):</t>
  </si>
  <si>
    <t xml:space="preserve">  1.1  формирующие себестоимость услуг связи ?</t>
  </si>
  <si>
    <t xml:space="preserve">  1.2       принимаемые в расчете налога на прибыль ?</t>
  </si>
  <si>
    <t xml:space="preserve">Расходы по экономическим элементам делятся :</t>
  </si>
  <si>
    <t xml:space="preserve">•     материальные затраты;</t>
  </si>
  <si>
    <t xml:space="preserve">•     затраты на оплату труда;</t>
  </si>
  <si>
    <t xml:space="preserve">•  отчисления на социальные нужды;</t>
  </si>
  <si>
    <t xml:space="preserve">•    амортизация;</t>
  </si>
  <si>
    <t xml:space="preserve">•    прочие затраты (ремонт основных средств, почтово-телеграфные, телефонные, командиро­вочные, представительские и др.).</t>
  </si>
  <si>
    <t xml:space="preserve">Эта группировка является единой и обязательной для организаций всех отраслей народного хозяйства. </t>
  </si>
  <si>
    <t xml:space="preserve"> Группировка затрат по  элементам показывает, что именно израсходовано на услуги связи, выполнение работ.</t>
  </si>
  <si>
    <t xml:space="preserve">Каково соотношение отдельных элементов затрат в общей сумме расходов.</t>
  </si>
  <si>
    <t xml:space="preserve">На практике под элементом расхода понимают экономически однородные затраты. </t>
  </si>
  <si>
    <t xml:space="preserve">В соответствии с Федеральным законом от 03.07.2016 г.№ 243-ФЗ начисляются Страховые взносы в следующие государственные  фонды – </t>
  </si>
  <si>
    <t xml:space="preserve">1. Пенсионный фонд </t>
  </si>
  <si>
    <t xml:space="preserve">2. Фонд социального страхования   </t>
  </si>
  <si>
    <t xml:space="preserve">3. Фонд обязательного медицинского страхования </t>
  </si>
  <si>
    <t xml:space="preserve">4. Страхование от несчастных случаев и профессиональных заболеваний</t>
  </si>
  <si>
    <t xml:space="preserve">предназначенные для мобилизации средств  реализации права граждан на государ­ственное пенсионное и социальное обеспечение и медицинскую по­мощь.</t>
  </si>
  <si>
    <t xml:space="preserve">Объектом для исчисления страховых взносов признаются выплаты, вознаграждения и иные доходы</t>
  </si>
  <si>
    <t xml:space="preserve"> начисляемые работодателями в пользу работников по всем основаниям</t>
  </si>
  <si>
    <t xml:space="preserve">Основная оплата труда, доплата за отклонение от нормальных условий труда: работа в вечернее время с 22 до 24 часов, ночное время с 24 до 6 часов, </t>
  </si>
  <si>
    <t xml:space="preserve">праздничные дни, сверхурочные часы и т.д. </t>
  </si>
  <si>
    <t xml:space="preserve">Оплата ежегодного отпуска, оплата трех первых календарных дней нетрудоспособности. </t>
  </si>
  <si>
    <t xml:space="preserve"> Наименование фондов</t>
  </si>
  <si>
    <t xml:space="preserve">Тарифы</t>
  </si>
  <si>
    <t xml:space="preserve">Предельный размер для расчета страховых взносов, руб.</t>
  </si>
  <si>
    <t xml:space="preserve">1.Пенсионный фонд(ПФР)</t>
  </si>
  <si>
    <t xml:space="preserve">При доходе свыше 1917000руб.ставка 15,1%</t>
  </si>
  <si>
    <t xml:space="preserve">2.Фонд социального страхования (ФСС)</t>
  </si>
  <si>
    <t xml:space="preserve">3.Фонд медицинского страхования (ФМС)</t>
  </si>
  <si>
    <t xml:space="preserve">итого</t>
  </si>
  <si>
    <t xml:space="preserve">4.Страхование от несчастных случаев на производстве и профессиональных заболеваний</t>
  </si>
  <si>
    <t xml:space="preserve">         0,2-8,5% </t>
  </si>
  <si>
    <t xml:space="preserve">Нет предела</t>
  </si>
  <si>
    <t xml:space="preserve">(СНС и ПЗ)</t>
  </si>
  <si>
    <t xml:space="preserve">Устанавливается в зависимости от риска</t>
  </si>
  <si>
    <t xml:space="preserve">При расчете себестоимости в  отчисления на социальные нужды включаются расходы на добровольное страхование сотрудников (ДМС) без ограничения</t>
  </si>
  <si>
    <t xml:space="preserve">При расчете налога на прибыль можно включать в расходы 4% от затрат на оплату труда (З)</t>
  </si>
  <si>
    <t xml:space="preserve">1.Определите отчисления на социальные нужды (ОСН):</t>
  </si>
  <si>
    <t xml:space="preserve">1.1      формирующие себестоимость услуг связи</t>
  </si>
  <si>
    <t xml:space="preserve">1.2       принимаемые в расчете налога на прибыль,</t>
  </si>
  <si>
    <t xml:space="preserve">Для начисления страховых взносов используйте данные таблицы 1. </t>
  </si>
  <si>
    <t xml:space="preserve">ОСН( отчисления на социальные нужды)=ОС( обязательное страхование )+ДМС(добровольное медицинское страхование)</t>
  </si>
  <si>
    <t xml:space="preserve">ОСН=ПФР+ФСС+ФМС+ СНСиПЗ+ДМС</t>
  </si>
  <si>
    <r>
      <rPr>
        <sz val="20"/>
        <color theme="1"/>
        <rFont val="Calibri"/>
        <family val="2"/>
        <charset val="204"/>
      </rPr>
      <t xml:space="preserve">З</t>
    </r>
    <r>
      <rPr>
        <sz val="11"/>
        <color theme="1"/>
        <rFont val="Calibri"/>
        <family val="2"/>
        <charset val="204"/>
      </rPr>
      <t xml:space="preserve">-</t>
    </r>
    <r>
      <rPr>
        <sz val="16"/>
        <color theme="1"/>
        <rFont val="Calibri"/>
        <family val="2"/>
        <charset val="204"/>
      </rPr>
      <t xml:space="preserve"> затраты на оплату труда, необходимо взять из предыдущего задания</t>
    </r>
  </si>
  <si>
    <r>
      <rPr>
        <sz val="16"/>
        <color theme="1"/>
        <rFont val="Calibri"/>
        <family val="2"/>
        <charset val="204"/>
      </rPr>
      <t xml:space="preserve">ДМС</t>
    </r>
    <r>
      <rPr>
        <i val="true"/>
        <sz val="16"/>
        <color theme="1"/>
        <rFont val="Calibri"/>
        <family val="2"/>
        <charset val="204"/>
      </rPr>
      <t xml:space="preserve">п=Затраты на оплату труда*6%</t>
    </r>
  </si>
  <si>
    <t xml:space="preserve">                                                                                                                                  </t>
  </si>
  <si>
    <t xml:space="preserve">Таблица 1</t>
  </si>
  <si>
    <t xml:space="preserve">Название фонда</t>
  </si>
  <si>
    <t xml:space="preserve">ставка</t>
  </si>
  <si>
    <t xml:space="preserve">База для начисления страховых взносов</t>
  </si>
  <si>
    <t xml:space="preserve">Начисленная сумма</t>
  </si>
  <si>
    <r>
      <rPr>
        <sz val="11"/>
        <color theme="1"/>
        <rFont val="Calibri"/>
        <family val="2"/>
        <charset val="204"/>
      </rPr>
      <t xml:space="preserve"> Затраты на оплату труда - </t>
    </r>
    <r>
      <rPr>
        <sz val="20"/>
        <color theme="1"/>
        <rFont val="Calibri"/>
        <family val="2"/>
        <charset val="204"/>
      </rPr>
      <t xml:space="preserve">З</t>
    </r>
    <r>
      <rPr>
        <sz val="11"/>
        <color theme="1"/>
        <rFont val="Calibri"/>
        <family val="2"/>
        <charset val="204"/>
      </rPr>
      <t xml:space="preserve">(данные  практики 6)</t>
    </r>
  </si>
  <si>
    <t xml:space="preserve">1. ПФР</t>
  </si>
  <si>
    <t xml:space="preserve">2. ФСС</t>
  </si>
  <si>
    <t xml:space="preserve">3. ФМС</t>
  </si>
  <si>
    <t xml:space="preserve">4. СНСиПЗ</t>
  </si>
  <si>
    <t xml:space="preserve">5.Добровольное медицинское страхование (ДМС)</t>
  </si>
  <si>
    <t xml:space="preserve"> Без ограничения  при формировании себестоимости</t>
  </si>
  <si>
    <t xml:space="preserve">6.Добровольное медицинское страхование (ДМС)</t>
  </si>
  <si>
    <t xml:space="preserve">6 % от затрат на оплату труда(для расчета налога на прибыль)</t>
  </si>
  <si>
    <t xml:space="preserve">Таблица 2</t>
  </si>
  <si>
    <t xml:space="preserve">вариант</t>
  </si>
  <si>
    <t xml:space="preserve">Добровольное медицинское страхование (ДМС)</t>
  </si>
  <si>
    <t xml:space="preserve">руб.</t>
  </si>
  <si>
    <t xml:space="preserve">ОКВЭД</t>
  </si>
  <si>
    <t xml:space="preserve">61.20</t>
  </si>
  <si>
    <t xml:space="preserve">60.10</t>
  </si>
  <si>
    <t xml:space="preserve">60.10.1</t>
  </si>
  <si>
    <t xml:space="preserve">60.10.2</t>
  </si>
  <si>
    <t xml:space="preserve">60.10.3</t>
  </si>
  <si>
    <t xml:space="preserve">60.10.4</t>
  </si>
  <si>
    <t xml:space="preserve">60.10.5</t>
  </si>
  <si>
    <t xml:space="preserve">60.10.6</t>
  </si>
  <si>
    <t xml:space="preserve">60.10.7</t>
  </si>
  <si>
    <t xml:space="preserve">42.22.2</t>
  </si>
  <si>
    <t xml:space="preserve">60.10.9</t>
  </si>
  <si>
    <t xml:space="preserve">25.30.22</t>
  </si>
  <si>
    <t xml:space="preserve">61.20.2</t>
  </si>
  <si>
    <t xml:space="preserve">61.20.3</t>
  </si>
  <si>
    <t xml:space="preserve">61.20.4</t>
  </si>
  <si>
    <t xml:space="preserve">52.23.22</t>
  </si>
  <si>
    <t xml:space="preserve">77.39.24</t>
  </si>
  <si>
    <t xml:space="preserve">61.30.1</t>
  </si>
  <si>
    <t xml:space="preserve">61.30.2</t>
  </si>
  <si>
    <t xml:space="preserve">61.90</t>
  </si>
  <si>
    <t xml:space="preserve">61.30.4</t>
  </si>
  <si>
    <t xml:space="preserve">62.01</t>
  </si>
  <si>
    <t xml:space="preserve">62.02</t>
  </si>
  <si>
    <t xml:space="preserve">62.02.01</t>
  </si>
  <si>
    <t xml:space="preserve">62.02.02</t>
  </si>
  <si>
    <t xml:space="preserve">62.02.03</t>
  </si>
  <si>
    <t xml:space="preserve">62.02.04</t>
  </si>
  <si>
    <t xml:space="preserve">62.02.09</t>
  </si>
  <si>
    <t xml:space="preserve">62.03.01</t>
  </si>
  <si>
    <t xml:space="preserve">62.03.12</t>
  </si>
  <si>
    <t xml:space="preserve">Вид деятельности</t>
  </si>
  <si>
    <t xml:space="preserve">определить по ОКВЭДУ</t>
  </si>
  <si>
    <t xml:space="preserve">https://kontur.ru/</t>
  </si>
  <si>
    <t xml:space="preserve">Чтобы найти свой тариф, нажмите на клавиатуре «Ctrl+F» и введите в строку поиска код ОКВЭД вашего основного вида деятельности.</t>
  </si>
  <si>
    <t xml:space="preserve">https://kontur.ru/articles/5715#:~:text</t>
  </si>
  <si>
    <t xml:space="preserve">ФСС - Страховые тарифы и классификация видов ...</t>
  </si>
  <si>
    <t xml:space="preserve">http://fss.gov.ru › fund › activity › accident_insuranc</t>
  </si>
  <si>
    <t xml:space="preserve">сайт Фонда Социального страхования, для определения вида экономической деятельнсти для класса профессионального риска</t>
  </si>
  <si>
    <t xml:space="preserve">Исходные данные</t>
  </si>
  <si>
    <t xml:space="preserve">Вариант</t>
  </si>
  <si>
    <t xml:space="preserve">Оклад сотрудника</t>
  </si>
  <si>
    <t xml:space="preserve">Месяц начисления</t>
  </si>
  <si>
    <t xml:space="preserve">Январь 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</si>
  <si>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</si>
  <si>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</si>
  <si>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</si>
  <si>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</si>
  <si>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</si>
  <si>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</si>
  <si>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</si>
  <si>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</si>
  <si>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</si>
  <si>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</si>
  <si>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</si>
  <si>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февраль</t>
  </si>
  <si>
    <t xml:space="preserve">Июль</t>
  </si>
  <si>
    <t xml:space="preserve">январь</t>
  </si>
  <si>
    <t xml:space="preserve">Март</t>
  </si>
  <si>
    <t xml:space="preserve">2. Начислите оплату больничного листа</t>
  </si>
  <si>
    <t xml:space="preserve">  2.1 определите сумму первых трех оплачиваемых за счет работодателя (расходы предприятия)</t>
  </si>
  <si>
    <t xml:space="preserve">  2.2 определите сумму возмещаемую из ФСС для оплаты больничноно листа</t>
  </si>
  <si>
    <t xml:space="preserve">Доход за 2020</t>
  </si>
  <si>
    <t xml:space="preserve">Доход за 2021</t>
  </si>
  <si>
    <t xml:space="preserve">количество дней болезни</t>
  </si>
  <si>
    <t xml:space="preserve">Стаж</t>
  </si>
  <si>
    <t xml:space="preserve">3 дня за счет работодателя</t>
  </si>
  <si>
    <t xml:space="preserve"> За счет ФСС</t>
  </si>
  <si>
    <t xml:space="preserve">Сумма оплаты больничного листа</t>
  </si>
  <si>
    <t xml:space="preserve">Средний доход в день за 2 года</t>
  </si>
  <si>
    <t xml:space="preserve">Процент за стаж</t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</si>
  <si>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</si>
  <si>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</si>
  <si>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расчетов с выводами</t>
  </si>
  <si>
    <t xml:space="preserve">Задание выполнять используя Excel.</t>
  </si>
  <si>
    <t xml:space="preserve">Ваш вариант –порядковый номер в группе. </t>
  </si>
  <si>
    <t xml:space="preserve">Для получения зачета необходимо выполнить все задания вовремя.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</si>
</sst>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%"/>
    <numFmt numFmtId="167" formatCode="General"/>
    <numFmt numFmtId="168" formatCode="#,##0.00"/>
    <numFmt numFmtId="169" formatCode="0.00"/>
  </numFmts>
  <fonts count="28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/>
      <name val="Calibri"/>
      <family val="2"/>
      <charset val="204"/>
    </font>
    <font>
      <b val="true"/>
      <i val="true"/>
      <sz val="20"/>
      <color theme="1"/>
      <name val="Calibri"/>
      <family val="2"/>
      <charset val="204"/>
    </font>
    <font>
      <sz val="20"/>
      <color theme="1"/>
      <name val="Calibri"/>
      <family val="2"/>
      <charset val="204"/>
    </font>
    <font>
      <i val="true"/>
      <sz val="20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i val="true"/>
      <sz val="11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2B2B2B"/>
      <name val="Arial"/>
      <family val="2"/>
      <charset val="204"/>
    </font>
    <font>
      <b val="true"/>
      <sz val="20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8"/>
      <color rgb="FFFF0000"/>
      <name val="Calibri"/>
      <family val="2"/>
      <charset val="204"/>
    </font>
    <font>
      <i val="true"/>
      <sz val="16"/>
      <color theme="1"/>
      <name val="Calibri"/>
      <family val="2"/>
      <charset val="204"/>
    </font>
    <font>
      <b val="true"/>
      <sz val="14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b val="true"/>
      <sz val="10"/>
      <color theme="1"/>
      <name val="Arial"/>
      <family val="2"/>
      <charset val="204"/>
    </font>
    <font>
      <sz val="11"/>
      <color rgb="FF222222"/>
      <name val="Arial"/>
      <family val="2"/>
      <charset val="204"/>
    </font>
    <font>
      <sz val="18"/>
      <color theme="1"/>
      <name val="Calibri"/>
      <family val="2"/>
      <charset val="204"/>
    </font>
    <font>
      <u val="single"/>
      <sz val="11"/>
      <color theme="10"/>
      <name val="Calibri"/>
      <family val="2"/>
      <charset val="204"/>
    </font>
    <font>
      <b val="true"/>
      <sz val="18"/>
      <color theme="1"/>
      <name val="Calibri"/>
      <family val="2"/>
      <charset val="204"/>
    </font>
    <font>
      <sz val="11"/>
      <color rgb="FF111111"/>
      <name val="Calibri"/>
      <family val="2"/>
      <charset val="204"/>
    </font>
    <font>
      <b val="true"/>
      <sz val="16"/>
      <color theme="1"/>
      <name val="Calibri"/>
      <family val="2"/>
      <charset val="204"/>
    </font>
    <font>
      <i val="true"/>
      <sz val="14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0"/>
        <bgColor rgb="FFF2F2F2"/>
      </patternFill>
    </fill>
    <fill>
      <patternFill patternType="solid">
        <fgColor theme="0" tint="-0.05"/>
        <bgColor rgb="FFEEECE1"/>
      </patternFill>
    </fill>
    <fill>
      <patternFill patternType="solid">
        <fgColor theme="2"/>
        <bgColor rgb="FFF2F2F2"/>
      </patternFill>
    </fill>
    <fill>
      <patternFill patternType="solid">
        <fgColor theme="2" tint="-0.1"/>
        <bgColor rgb="FFEEECE1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111111"/>
      <rgbColor rgb="FF222222"/>
      <rgbColor rgb="FF993300"/>
      <rgbColor rgb="FF993366"/>
      <rgbColor rgb="FF333399"/>
      <rgbColor rgb="FF2B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ss.gov.ru/ru/fund/activity/accident_insurance/108/index.shtml" TargetMode="External"/><Relationship Id="rId2" Type="http://schemas.openxmlformats.org/officeDocument/2006/relationships/hyperlink" Target="http://fss.gov.ru/ru/fund/activity/accident_insurance/108/index.s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G104"/>
  <sheetViews>
    <sheetView showFormulas="false" showGridLines="true" showRowColHeaders="true" showZeros="true" rightToLeft="false" tabSelected="true" showOutlineSymbols="true" defaultGridColor="true" view="normal" topLeftCell="B78" colorId="64" zoomScale="85" zoomScaleNormal="85" zoomScalePageLayoutView="100" workbookViewId="0">
      <selection pane="topLeft" activeCell="F98" activeCellId="0" sqref="F98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26.11"/>
    <col collapsed="false" customWidth="true" hidden="false" outlineLevel="0" max="3" min="3" style="0" width="22.44"/>
    <col collapsed="false" customWidth="true" hidden="false" outlineLevel="0" max="4" min="4" style="0" width="25.11"/>
    <col collapsed="false" customWidth="true" hidden="false" outlineLevel="0" max="5" min="5" style="0" width="21.11"/>
    <col collapsed="false" customWidth="true" hidden="false" outlineLevel="0" max="6" min="6" style="0" width="21.48"/>
    <col collapsed="false" customWidth="true" hidden="false" outlineLevel="0" max="7" min="7" style="0" width="13.98"/>
  </cols>
  <sheetData>
    <row r="2" customFormat="false" ht="26.8" hidden="false" customHeight="false" outlineLevel="0" collapsed="false">
      <c r="B2" s="1" t="s">
        <v>0</v>
      </c>
    </row>
    <row r="3" customFormat="false" ht="26.8" hidden="false" customHeight="false" outlineLevel="0" collapsed="false">
      <c r="B3" s="1" t="s">
        <v>1</v>
      </c>
    </row>
    <row r="4" customFormat="false" ht="24.45" hidden="false" customHeight="false" outlineLevel="0" collapsed="false">
      <c r="B4" s="2" t="s">
        <v>2</v>
      </c>
      <c r="C4" s="3"/>
      <c r="D4" s="3"/>
      <c r="E4" s="3"/>
    </row>
    <row r="5" customFormat="false" ht="24.45" hidden="false" customHeight="false" outlineLevel="0" collapsed="false">
      <c r="B5" s="4" t="s">
        <v>3</v>
      </c>
      <c r="C5" s="4"/>
      <c r="D5" s="5"/>
      <c r="E5" s="6"/>
    </row>
    <row r="6" customFormat="false" ht="24.45" hidden="false" customHeight="false" outlineLevel="0" collapsed="false">
      <c r="B6" s="4" t="s">
        <v>4</v>
      </c>
      <c r="C6" s="7"/>
      <c r="D6" s="5"/>
      <c r="E6" s="6"/>
    </row>
    <row r="7" customFormat="false" ht="24.45" hidden="false" customHeight="false" outlineLevel="0" collapsed="false">
      <c r="B7" s="8" t="s">
        <v>5</v>
      </c>
      <c r="C7" s="9"/>
      <c r="D7" s="10"/>
      <c r="E7" s="11"/>
      <c r="F7" s="11"/>
      <c r="G7" s="11"/>
    </row>
    <row r="8" customFormat="false" ht="14.25" hidden="false" customHeight="false" outlineLevel="0" collapsed="false">
      <c r="B8" s="11" t="s">
        <v>6</v>
      </c>
      <c r="C8" s="11"/>
      <c r="D8" s="11"/>
      <c r="E8" s="11"/>
      <c r="F8" s="11"/>
      <c r="G8" s="11"/>
    </row>
    <row r="9" customFormat="false" ht="14.25" hidden="false" customHeight="false" outlineLevel="0" collapsed="false">
      <c r="B9" s="11" t="s">
        <v>7</v>
      </c>
      <c r="C9" s="11"/>
      <c r="D9" s="11"/>
      <c r="E9" s="11"/>
      <c r="F9" s="11"/>
      <c r="G9" s="11"/>
    </row>
    <row r="10" customFormat="false" ht="19.7" hidden="false" customHeight="false" outlineLevel="0" collapsed="false">
      <c r="B10" s="12" t="s">
        <v>8</v>
      </c>
      <c r="C10" s="13"/>
      <c r="D10" s="11"/>
      <c r="E10" s="11"/>
      <c r="F10" s="11"/>
      <c r="G10" s="11"/>
    </row>
    <row r="11" customFormat="false" ht="14.25" hidden="false" customHeight="false" outlineLevel="0" collapsed="false">
      <c r="B11" s="11" t="s">
        <v>9</v>
      </c>
      <c r="C11" s="11"/>
      <c r="D11" s="11"/>
      <c r="E11" s="11"/>
      <c r="F11" s="11"/>
      <c r="G11" s="11"/>
    </row>
    <row r="12" customFormat="false" ht="14.25" hidden="false" customHeight="false" outlineLevel="0" collapsed="false">
      <c r="B12" s="11" t="s">
        <v>10</v>
      </c>
      <c r="C12" s="11"/>
      <c r="D12" s="11"/>
      <c r="E12" s="11"/>
      <c r="F12" s="11"/>
      <c r="G12" s="11"/>
    </row>
    <row r="14" customFormat="false" ht="17.35" hidden="false" customHeight="false" outlineLevel="0" collapsed="false">
      <c r="B14" s="14" t="s">
        <v>11</v>
      </c>
    </row>
    <row r="15" customFormat="false" ht="17.35" hidden="false" customHeight="false" outlineLevel="0" collapsed="false">
      <c r="B15" s="14" t="s">
        <v>12</v>
      </c>
    </row>
    <row r="16" customFormat="false" ht="17.35" hidden="false" customHeight="false" outlineLevel="0" collapsed="false">
      <c r="B16" s="14" t="s">
        <v>13</v>
      </c>
    </row>
    <row r="17" customFormat="false" ht="17.35" hidden="false" customHeight="false" outlineLevel="0" collapsed="false">
      <c r="B17" s="14" t="s">
        <v>14</v>
      </c>
    </row>
    <row r="19" customFormat="false" ht="14.25" hidden="false" customHeight="false" outlineLevel="0" collapsed="false">
      <c r="B19" s="0" t="s">
        <v>15</v>
      </c>
    </row>
    <row r="20" customFormat="false" ht="14.25" hidden="false" customHeight="false" outlineLevel="0" collapsed="false">
      <c r="B20" s="15" t="s">
        <v>16</v>
      </c>
      <c r="C20" s="15"/>
      <c r="D20" s="15"/>
    </row>
    <row r="21" customFormat="false" ht="14.25" hidden="false" customHeight="false" outlineLevel="0" collapsed="false">
      <c r="B21" s="15" t="s">
        <v>17</v>
      </c>
      <c r="C21" s="15"/>
      <c r="D21" s="15"/>
    </row>
    <row r="22" customFormat="false" ht="14.25" hidden="false" customHeight="false" outlineLevel="0" collapsed="false">
      <c r="B22" s="15" t="s">
        <v>18</v>
      </c>
      <c r="C22" s="15"/>
      <c r="D22" s="15"/>
    </row>
    <row r="23" customFormat="false" ht="14.25" hidden="false" customHeight="false" outlineLevel="0" collapsed="false">
      <c r="B23" s="15" t="s">
        <v>19</v>
      </c>
      <c r="C23" s="15"/>
      <c r="D23" s="15"/>
    </row>
    <row r="25" customFormat="false" ht="14.25" hidden="false" customHeight="false" outlineLevel="0" collapsed="false">
      <c r="B25" s="0" t="s">
        <v>20</v>
      </c>
    </row>
    <row r="26" customFormat="false" ht="14.25" hidden="false" customHeight="false" outlineLevel="0" collapsed="false">
      <c r="B26" s="0" t="s">
        <v>21</v>
      </c>
    </row>
    <row r="27" customFormat="false" ht="14.25" hidden="false" customHeight="false" outlineLevel="0" collapsed="false">
      <c r="B27" s="0" t="s">
        <v>22</v>
      </c>
    </row>
    <row r="28" customFormat="false" ht="14.25" hidden="false" customHeight="false" outlineLevel="0" collapsed="false">
      <c r="B28" s="0" t="s">
        <v>23</v>
      </c>
    </row>
    <row r="29" customFormat="false" ht="14.25" hidden="false" customHeight="false" outlineLevel="0" collapsed="false">
      <c r="B29" s="0" t="s">
        <v>24</v>
      </c>
    </row>
    <row r="30" customFormat="false" ht="14.25" hidden="false" customHeight="false" outlineLevel="0" collapsed="false">
      <c r="B30" s="0" t="s">
        <v>25</v>
      </c>
    </row>
    <row r="32" customFormat="false" ht="15" hidden="false" customHeight="false" outlineLevel="0" collapsed="false">
      <c r="B32" s="16"/>
    </row>
    <row r="33" customFormat="false" ht="30" hidden="false" customHeight="true" outlineLevel="0" collapsed="false">
      <c r="B33" s="17" t="s">
        <v>26</v>
      </c>
      <c r="C33" s="17" t="s">
        <v>27</v>
      </c>
      <c r="D33" s="17" t="s">
        <v>28</v>
      </c>
    </row>
    <row r="34" customFormat="false" ht="15" hidden="false" customHeight="true" outlineLevel="0" collapsed="false">
      <c r="B34" s="17"/>
      <c r="C34" s="17"/>
      <c r="D34" s="17"/>
    </row>
    <row r="35" customFormat="false" ht="45" hidden="false" customHeight="true" outlineLevel="0" collapsed="false">
      <c r="B35" s="18" t="s">
        <v>29</v>
      </c>
      <c r="C35" s="19" t="n">
        <v>0.22</v>
      </c>
      <c r="D35" s="20" t="s">
        <v>30</v>
      </c>
    </row>
    <row r="36" customFormat="false" ht="45.75" hidden="false" customHeight="true" outlineLevel="0" collapsed="false">
      <c r="B36" s="18" t="s">
        <v>31</v>
      </c>
      <c r="C36" s="21" t="n">
        <v>0.029</v>
      </c>
      <c r="D36" s="20"/>
    </row>
    <row r="37" customFormat="false" ht="56.25" hidden="false" customHeight="true" outlineLevel="0" collapsed="false">
      <c r="B37" s="18" t="s">
        <v>32</v>
      </c>
      <c r="C37" s="21" t="n">
        <v>0.051</v>
      </c>
      <c r="D37" s="20"/>
    </row>
    <row r="38" customFormat="false" ht="15" hidden="false" customHeight="false" outlineLevel="0" collapsed="false">
      <c r="B38" s="18" t="s">
        <v>33</v>
      </c>
      <c r="C38" s="19" t="n">
        <v>0.3</v>
      </c>
      <c r="D38" s="20"/>
    </row>
    <row r="39" customFormat="false" ht="94.5" hidden="false" customHeight="true" outlineLevel="0" collapsed="false">
      <c r="B39" s="22" t="s">
        <v>34</v>
      </c>
      <c r="C39" s="23" t="s">
        <v>35</v>
      </c>
      <c r="D39" s="17" t="s">
        <v>36</v>
      </c>
    </row>
    <row r="40" customFormat="false" ht="42" hidden="false" customHeight="true" outlineLevel="0" collapsed="false">
      <c r="B40" s="24" t="s">
        <v>37</v>
      </c>
      <c r="C40" s="20" t="s">
        <v>38</v>
      </c>
      <c r="D40" s="17"/>
    </row>
    <row r="42" customFormat="false" ht="14.25" hidden="false" customHeight="false" outlineLevel="0" collapsed="false">
      <c r="B42" s="0" t="s">
        <v>39</v>
      </c>
    </row>
    <row r="43" customFormat="false" ht="14.25" hidden="false" customHeight="false" outlineLevel="0" collapsed="false">
      <c r="B43" s="0" t="s">
        <v>40</v>
      </c>
    </row>
    <row r="44" customFormat="false" ht="24.45" hidden="false" customHeight="false" outlineLevel="0" collapsed="false">
      <c r="B44" s="25" t="s">
        <v>1</v>
      </c>
    </row>
    <row r="45" customFormat="false" ht="46.25" hidden="false" customHeight="false" outlineLevel="0" collapsed="false">
      <c r="A45" s="26"/>
      <c r="B45" s="27" t="s">
        <v>41</v>
      </c>
      <c r="C45" s="26"/>
      <c r="D45" s="26"/>
      <c r="E45" s="26"/>
    </row>
    <row r="46" customFormat="false" ht="19.7" hidden="false" customHeight="false" outlineLevel="0" collapsed="false">
      <c r="B46" s="28" t="s">
        <v>42</v>
      </c>
      <c r="C46" s="28"/>
      <c r="D46" s="28"/>
      <c r="E46" s="29" t="n">
        <f aca="false">F61+E61</f>
        <v>32930.87</v>
      </c>
    </row>
    <row r="47" customFormat="false" ht="22.05" hidden="false" customHeight="false" outlineLevel="0" collapsed="false">
      <c r="B47" s="28" t="s">
        <v>43</v>
      </c>
      <c r="C47" s="28"/>
      <c r="D47" s="28"/>
      <c r="E47" s="30" t="n">
        <f aca="false">F61+E62</f>
        <v>29691.97</v>
      </c>
    </row>
    <row r="48" customFormat="false" ht="14.25" hidden="false" customHeight="false" outlineLevel="0" collapsed="false">
      <c r="B48" s="31" t="s">
        <v>44</v>
      </c>
    </row>
    <row r="49" customFormat="false" ht="14.25" hidden="false" customHeight="false" outlineLevel="0" collapsed="false">
      <c r="B49" s="32" t="s">
        <v>45</v>
      </c>
    </row>
    <row r="50" customFormat="false" ht="14.25" hidden="false" customHeight="false" outlineLevel="0" collapsed="false">
      <c r="B50" s="32" t="s">
        <v>46</v>
      </c>
    </row>
    <row r="51" customFormat="false" ht="29.1" hidden="false" customHeight="false" outlineLevel="0" collapsed="false">
      <c r="B51" s="33" t="s">
        <v>47</v>
      </c>
      <c r="C51" s="34"/>
      <c r="D51" s="34"/>
      <c r="E51" s="34"/>
      <c r="F51" s="34"/>
    </row>
    <row r="52" customFormat="false" ht="14.25" hidden="false" customHeight="false" outlineLevel="0" collapsed="false">
      <c r="B52" s="32"/>
    </row>
    <row r="53" customFormat="false" ht="22.35" hidden="false" customHeight="false" outlineLevel="0" collapsed="false">
      <c r="B53" s="35" t="s">
        <v>48</v>
      </c>
    </row>
    <row r="54" customFormat="false" ht="17.35" hidden="false" customHeight="false" outlineLevel="0" collapsed="false">
      <c r="B54" s="32" t="s">
        <v>49</v>
      </c>
      <c r="D54" s="32"/>
      <c r="E54" s="36" t="s">
        <v>50</v>
      </c>
    </row>
    <row r="55" customFormat="false" ht="31.3" hidden="false" customHeight="true" outlineLevel="0" collapsed="false">
      <c r="B55" s="37" t="s">
        <v>51</v>
      </c>
      <c r="C55" s="37" t="s">
        <v>52</v>
      </c>
      <c r="D55" s="38" t="s">
        <v>53</v>
      </c>
      <c r="E55" s="37" t="s">
        <v>54</v>
      </c>
    </row>
    <row r="56" customFormat="false" ht="44" hidden="false" customHeight="false" outlineLevel="0" collapsed="false">
      <c r="B56" s="37"/>
      <c r="C56" s="37"/>
      <c r="D56" s="39" t="s">
        <v>55</v>
      </c>
      <c r="E56" s="37"/>
    </row>
    <row r="57" customFormat="false" ht="29.1" hidden="false" customHeight="false" outlineLevel="0" collapsed="false">
      <c r="B57" s="24" t="s">
        <v>56</v>
      </c>
      <c r="C57" s="40" t="n">
        <v>0.22</v>
      </c>
      <c r="D57" s="41" t="n">
        <v>62685</v>
      </c>
      <c r="E57" s="39" t="n">
        <f aca="false">C57*D57</f>
        <v>13790.7</v>
      </c>
    </row>
    <row r="58" customFormat="false" ht="29" hidden="false" customHeight="false" outlineLevel="0" collapsed="false">
      <c r="B58" s="24" t="s">
        <v>57</v>
      </c>
      <c r="C58" s="42" t="n">
        <v>0.029</v>
      </c>
      <c r="D58" s="41" t="n">
        <v>62685</v>
      </c>
      <c r="E58" s="39" t="n">
        <f aca="false">C58*D58</f>
        <v>1817.865</v>
      </c>
    </row>
    <row r="59" customFormat="false" ht="29" hidden="false" customHeight="false" outlineLevel="0" collapsed="false">
      <c r="B59" s="24" t="s">
        <v>58</v>
      </c>
      <c r="C59" s="43" t="n">
        <v>0.051</v>
      </c>
      <c r="D59" s="41" t="n">
        <v>62685</v>
      </c>
      <c r="E59" s="39" t="n">
        <f aca="false">C59*D59</f>
        <v>3196.935</v>
      </c>
    </row>
    <row r="60" customFormat="false" ht="91" hidden="false" customHeight="false" outlineLevel="0" collapsed="false">
      <c r="B60" s="24" t="s">
        <v>59</v>
      </c>
      <c r="C60" s="44" t="n">
        <v>0.002</v>
      </c>
      <c r="D60" s="41" t="n">
        <v>62685</v>
      </c>
      <c r="E60" s="39" t="n">
        <f aca="false">C60*D60</f>
        <v>125.37</v>
      </c>
    </row>
    <row r="61" customFormat="false" ht="57.75" hidden="false" customHeight="true" outlineLevel="0" collapsed="false">
      <c r="B61" s="24" t="s">
        <v>60</v>
      </c>
      <c r="C61" s="39" t="s">
        <v>61</v>
      </c>
      <c r="D61" s="41" t="n">
        <v>62685</v>
      </c>
      <c r="E61" s="45" t="n">
        <v>7000</v>
      </c>
      <c r="F61" s="46" t="n">
        <f aca="false">SUM(E57:E61)</f>
        <v>25930.87</v>
      </c>
    </row>
    <row r="62" customFormat="false" ht="46.25" hidden="false" customHeight="false" outlineLevel="0" collapsed="false">
      <c r="B62" s="47" t="s">
        <v>62</v>
      </c>
      <c r="C62" s="48" t="s">
        <v>63</v>
      </c>
      <c r="D62" s="49" t="n">
        <v>62685</v>
      </c>
      <c r="E62" s="50" t="n">
        <f aca="false">D62*0.06</f>
        <v>3761.1</v>
      </c>
    </row>
    <row r="63" customFormat="false" ht="24.45" hidden="false" customHeight="false" outlineLevel="0" collapsed="false">
      <c r="B63" s="51"/>
      <c r="C63" s="52"/>
      <c r="D63" s="53"/>
      <c r="E63" s="51" t="n">
        <f aca="false">SUM(E57:E62)</f>
        <v>29691.97</v>
      </c>
    </row>
    <row r="64" customFormat="false" ht="14.25" hidden="false" customHeight="false" outlineLevel="0" collapsed="false">
      <c r="B64" s="54"/>
      <c r="C64" s="55"/>
    </row>
    <row r="65" customFormat="false" ht="24.45" hidden="false" customHeight="false" outlineLevel="0" collapsed="false">
      <c r="E65" s="25" t="s">
        <v>64</v>
      </c>
    </row>
    <row r="66" customFormat="false" ht="14.25" hidden="false" customHeight="false" outlineLevel="0" collapsed="false">
      <c r="D66" s="56" t="s">
        <v>65</v>
      </c>
      <c r="E66" s="57" t="s">
        <v>65</v>
      </c>
      <c r="F66" s="57" t="s">
        <v>65</v>
      </c>
      <c r="G66" s="57" t="s">
        <v>65</v>
      </c>
      <c r="H66" s="57" t="s">
        <v>65</v>
      </c>
      <c r="I66" s="57" t="s">
        <v>65</v>
      </c>
      <c r="J66" s="57" t="s">
        <v>65</v>
      </c>
      <c r="K66" s="57" t="s">
        <v>65</v>
      </c>
      <c r="L66" s="57" t="s">
        <v>65</v>
      </c>
      <c r="M66" s="57" t="s">
        <v>65</v>
      </c>
      <c r="N66" s="57" t="s">
        <v>65</v>
      </c>
      <c r="O66" s="57" t="s">
        <v>65</v>
      </c>
      <c r="P66" s="57" t="s">
        <v>65</v>
      </c>
      <c r="Q66" s="57" t="s">
        <v>65</v>
      </c>
      <c r="R66" s="57" t="s">
        <v>65</v>
      </c>
      <c r="S66" s="57" t="s">
        <v>65</v>
      </c>
      <c r="T66" s="57" t="s">
        <v>65</v>
      </c>
      <c r="U66" s="57" t="s">
        <v>65</v>
      </c>
      <c r="V66" s="57" t="s">
        <v>65</v>
      </c>
      <c r="W66" s="57" t="s">
        <v>65</v>
      </c>
      <c r="X66" s="57" t="s">
        <v>65</v>
      </c>
      <c r="Y66" s="57" t="s">
        <v>65</v>
      </c>
      <c r="Z66" s="57" t="s">
        <v>65</v>
      </c>
      <c r="AA66" s="57" t="s">
        <v>65</v>
      </c>
      <c r="AB66" s="57" t="s">
        <v>65</v>
      </c>
      <c r="AC66" s="57" t="s">
        <v>65</v>
      </c>
      <c r="AD66" s="57" t="s">
        <v>65</v>
      </c>
      <c r="AE66" s="57" t="s">
        <v>65</v>
      </c>
      <c r="AF66" s="58" t="s">
        <v>65</v>
      </c>
      <c r="AG66" s="58" t="s">
        <v>65</v>
      </c>
    </row>
    <row r="67" customFormat="false" ht="14.25" hidden="false" customHeight="false" outlineLevel="0" collapsed="false">
      <c r="B67" s="59"/>
      <c r="C67" s="60"/>
      <c r="D67" s="61" t="n">
        <v>1</v>
      </c>
      <c r="E67" s="61" t="n">
        <f aca="false">D67+1</f>
        <v>2</v>
      </c>
      <c r="F67" s="62" t="n">
        <f aca="false">E67+1</f>
        <v>3</v>
      </c>
      <c r="G67" s="63" t="n">
        <f aca="false">F67+1</f>
        <v>4</v>
      </c>
      <c r="H67" s="63" t="n">
        <f aca="false">G67+1</f>
        <v>5</v>
      </c>
      <c r="I67" s="63" t="n">
        <f aca="false">H67+1</f>
        <v>6</v>
      </c>
      <c r="J67" s="63" t="n">
        <f aca="false">I67+1</f>
        <v>7</v>
      </c>
      <c r="K67" s="63" t="n">
        <f aca="false">J67+1</f>
        <v>8</v>
      </c>
      <c r="L67" s="63" t="n">
        <f aca="false">K67+1</f>
        <v>9</v>
      </c>
      <c r="M67" s="63" t="n">
        <f aca="false">L67+1</f>
        <v>10</v>
      </c>
      <c r="N67" s="63" t="n">
        <f aca="false">M67+1</f>
        <v>11</v>
      </c>
      <c r="O67" s="63" t="n">
        <f aca="false">N67+1</f>
        <v>12</v>
      </c>
      <c r="P67" s="63" t="n">
        <f aca="false">O67+1</f>
        <v>13</v>
      </c>
      <c r="Q67" s="63" t="n">
        <f aca="false">P67+1</f>
        <v>14</v>
      </c>
      <c r="R67" s="63" t="n">
        <f aca="false">Q67+1</f>
        <v>15</v>
      </c>
      <c r="S67" s="63" t="n">
        <f aca="false">R67+1</f>
        <v>16</v>
      </c>
      <c r="T67" s="63" t="n">
        <f aca="false">S67+1</f>
        <v>17</v>
      </c>
      <c r="U67" s="63" t="n">
        <f aca="false">T67+1</f>
        <v>18</v>
      </c>
      <c r="V67" s="63" t="n">
        <f aca="false">U67+1</f>
        <v>19</v>
      </c>
      <c r="W67" s="63" t="n">
        <f aca="false">V67+1</f>
        <v>20</v>
      </c>
      <c r="X67" s="63" t="n">
        <f aca="false">W67+1</f>
        <v>21</v>
      </c>
      <c r="Y67" s="63" t="n">
        <f aca="false">X67+1</f>
        <v>22</v>
      </c>
      <c r="Z67" s="63" t="n">
        <f aca="false">Y67+1</f>
        <v>23</v>
      </c>
      <c r="AA67" s="63" t="n">
        <f aca="false">Z67+1</f>
        <v>24</v>
      </c>
      <c r="AB67" s="63" t="n">
        <f aca="false">AA67+1</f>
        <v>25</v>
      </c>
      <c r="AC67" s="63" t="n">
        <f aca="false">AB67+1</f>
        <v>26</v>
      </c>
      <c r="AD67" s="63" t="n">
        <f aca="false">AC67+1</f>
        <v>27</v>
      </c>
      <c r="AE67" s="63" t="n">
        <f aca="false">AD67+1</f>
        <v>28</v>
      </c>
      <c r="AF67" s="64" t="n">
        <f aca="false">AE67+1</f>
        <v>29</v>
      </c>
      <c r="AG67" s="64" t="n">
        <f aca="false">AF67+1</f>
        <v>30</v>
      </c>
    </row>
    <row r="68" customFormat="false" ht="99.95" hidden="false" customHeight="false" outlineLevel="0" collapsed="false">
      <c r="B68" s="65" t="s">
        <v>66</v>
      </c>
      <c r="C68" s="66" t="s">
        <v>67</v>
      </c>
      <c r="D68" s="67" t="n">
        <v>6000</v>
      </c>
      <c r="E68" s="68" t="n">
        <f aca="false">D68+100</f>
        <v>6100</v>
      </c>
      <c r="F68" s="69" t="n">
        <f aca="false">E68+100</f>
        <v>6200</v>
      </c>
      <c r="G68" s="70" t="n">
        <f aca="false">F68+100</f>
        <v>6300</v>
      </c>
      <c r="H68" s="70" t="n">
        <f aca="false">G68+100</f>
        <v>6400</v>
      </c>
      <c r="I68" s="70" t="n">
        <f aca="false">H68+100</f>
        <v>6500</v>
      </c>
      <c r="J68" s="70" t="n">
        <f aca="false">I68+100</f>
        <v>6600</v>
      </c>
      <c r="K68" s="70" t="n">
        <f aca="false">J68+100</f>
        <v>6700</v>
      </c>
      <c r="L68" s="70" t="n">
        <f aca="false">K68+100</f>
        <v>6800</v>
      </c>
      <c r="M68" s="70" t="n">
        <f aca="false">L68+100</f>
        <v>6900</v>
      </c>
      <c r="N68" s="70" t="n">
        <f aca="false">M68+100</f>
        <v>7000</v>
      </c>
      <c r="O68" s="70" t="n">
        <f aca="false">N68+100</f>
        <v>7100</v>
      </c>
      <c r="P68" s="70" t="n">
        <f aca="false">O68+100</f>
        <v>7200</v>
      </c>
      <c r="Q68" s="70" t="n">
        <f aca="false">P68+100</f>
        <v>7300</v>
      </c>
      <c r="R68" s="70" t="n">
        <f aca="false">Q68+100</f>
        <v>7400</v>
      </c>
      <c r="S68" s="70" t="n">
        <f aca="false">R68+100</f>
        <v>7500</v>
      </c>
      <c r="T68" s="70" t="n">
        <f aca="false">S68+100</f>
        <v>7600</v>
      </c>
      <c r="U68" s="70" t="n">
        <f aca="false">T68+100</f>
        <v>7700</v>
      </c>
      <c r="V68" s="70" t="n">
        <f aca="false">U68+100</f>
        <v>7800</v>
      </c>
      <c r="W68" s="70" t="n">
        <f aca="false">V68+100</f>
        <v>7900</v>
      </c>
      <c r="X68" s="70" t="n">
        <f aca="false">W68+100</f>
        <v>8000</v>
      </c>
      <c r="Y68" s="70" t="n">
        <f aca="false">X68+100</f>
        <v>8100</v>
      </c>
      <c r="Z68" s="70" t="n">
        <f aca="false">Y68+100</f>
        <v>8200</v>
      </c>
      <c r="AA68" s="70" t="n">
        <f aca="false">Z68+100</f>
        <v>8300</v>
      </c>
      <c r="AB68" s="70" t="n">
        <f aca="false">AA68+100</f>
        <v>8400</v>
      </c>
      <c r="AC68" s="70" t="n">
        <f aca="false">AB68+100</f>
        <v>8500</v>
      </c>
      <c r="AD68" s="70" t="n">
        <f aca="false">AC68+100</f>
        <v>8600</v>
      </c>
      <c r="AE68" s="70" t="n">
        <f aca="false">AD68+100</f>
        <v>8700</v>
      </c>
      <c r="AF68" s="70" t="n">
        <f aca="false">AE68+100</f>
        <v>8800</v>
      </c>
      <c r="AG68" s="71" t="n">
        <f aca="false">AF68+100</f>
        <v>8900</v>
      </c>
    </row>
    <row r="69" customFormat="false" ht="22.05" hidden="false" customHeight="false" outlineLevel="0" collapsed="false">
      <c r="B69" s="72" t="s">
        <v>68</v>
      </c>
      <c r="C69" s="73"/>
      <c r="D69" s="74" t="s">
        <v>69</v>
      </c>
      <c r="E69" s="75" t="s">
        <v>70</v>
      </c>
      <c r="F69" s="76" t="s">
        <v>71</v>
      </c>
      <c r="G69" s="76" t="s">
        <v>72</v>
      </c>
      <c r="H69" s="76" t="s">
        <v>73</v>
      </c>
      <c r="I69" s="76" t="s">
        <v>74</v>
      </c>
      <c r="J69" s="76" t="s">
        <v>75</v>
      </c>
      <c r="K69" s="76" t="s">
        <v>76</v>
      </c>
      <c r="L69" s="76" t="s">
        <v>77</v>
      </c>
      <c r="M69" s="76" t="s">
        <v>78</v>
      </c>
      <c r="N69" s="76" t="s">
        <v>79</v>
      </c>
      <c r="O69" s="77" t="s">
        <v>80</v>
      </c>
      <c r="P69" s="77" t="s">
        <v>81</v>
      </c>
      <c r="Q69" s="77" t="s">
        <v>82</v>
      </c>
      <c r="R69" s="77" t="s">
        <v>83</v>
      </c>
      <c r="S69" s="77" t="s">
        <v>84</v>
      </c>
      <c r="T69" s="77" t="s">
        <v>85</v>
      </c>
      <c r="U69" s="77" t="s">
        <v>86</v>
      </c>
      <c r="V69" s="77" t="s">
        <v>87</v>
      </c>
      <c r="W69" s="77" t="s">
        <v>88</v>
      </c>
      <c r="X69" s="77" t="s">
        <v>89</v>
      </c>
      <c r="Y69" s="77" t="s">
        <v>90</v>
      </c>
      <c r="Z69" s="77" t="s">
        <v>91</v>
      </c>
      <c r="AA69" s="77" t="s">
        <v>92</v>
      </c>
      <c r="AB69" s="77" t="s">
        <v>93</v>
      </c>
      <c r="AC69" s="77" t="s">
        <v>94</v>
      </c>
      <c r="AD69" s="77" t="s">
        <v>95</v>
      </c>
      <c r="AE69" s="77" t="s">
        <v>96</v>
      </c>
      <c r="AF69" s="77" t="s">
        <v>97</v>
      </c>
      <c r="AG69" s="78" t="s">
        <v>98</v>
      </c>
    </row>
    <row r="70" customFormat="false" ht="22.05" hidden="false" customHeight="false" outlineLevel="0" collapsed="false">
      <c r="B70" s="79" t="s">
        <v>99</v>
      </c>
      <c r="C70" s="80" t="s">
        <v>100</v>
      </c>
      <c r="D70" s="81"/>
      <c r="E70" s="76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3"/>
    </row>
    <row r="71" customFormat="false" ht="14.25" hidden="false" customHeight="false" outlineLevel="0" collapsed="false">
      <c r="B71" s="84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3"/>
    </row>
    <row r="72" customFormat="false" ht="14.25" hidden="false" customHeight="false" outlineLevel="0" collapsed="false">
      <c r="H72" s="11"/>
      <c r="I72" s="85"/>
    </row>
    <row r="73" customFormat="false" ht="14.25" hidden="false" customHeight="false" outlineLevel="0" collapsed="false">
      <c r="B73" s="0" t="s">
        <v>101</v>
      </c>
      <c r="C73" s="55" t="s">
        <v>102</v>
      </c>
    </row>
    <row r="74" customFormat="false" ht="14.25" hidden="false" customHeight="false" outlineLevel="0" collapsed="false">
      <c r="B74" s="0" t="s">
        <v>103</v>
      </c>
      <c r="K74" s="13"/>
    </row>
    <row r="76" customFormat="false" ht="16.4" hidden="false" customHeight="false" outlineLevel="0" collapsed="false">
      <c r="B76" s="86" t="s">
        <v>104</v>
      </c>
    </row>
    <row r="77" customFormat="false" ht="16.4" hidden="false" customHeight="false" outlineLevel="0" collapsed="false">
      <c r="B77" s="86" t="s">
        <v>105</v>
      </c>
      <c r="C77" s="46" t="s">
        <v>106</v>
      </c>
      <c r="AF77" s="87"/>
    </row>
    <row r="79" customFormat="false" ht="16.4" hidden="false" customHeight="true" outlineLevel="0" collapsed="false">
      <c r="B79" s="88" t="s">
        <v>107</v>
      </c>
      <c r="C79" s="38" t="s">
        <v>108</v>
      </c>
      <c r="D79" s="38" t="s">
        <v>108</v>
      </c>
      <c r="E79" s="38" t="s">
        <v>108</v>
      </c>
      <c r="F79" s="38" t="s">
        <v>108</v>
      </c>
      <c r="G79" s="38" t="s">
        <v>108</v>
      </c>
      <c r="H79" s="89" t="s">
        <v>108</v>
      </c>
      <c r="I79" s="38" t="s">
        <v>108</v>
      </c>
      <c r="J79" s="38" t="s">
        <v>108</v>
      </c>
      <c r="K79" s="38" t="s">
        <v>108</v>
      </c>
      <c r="L79" s="38" t="s">
        <v>108</v>
      </c>
      <c r="M79" s="38" t="s">
        <v>108</v>
      </c>
      <c r="N79" s="88" t="n">
        <v>12</v>
      </c>
      <c r="O79" s="38" t="s">
        <v>108</v>
      </c>
      <c r="P79" s="38" t="s">
        <v>108</v>
      </c>
      <c r="Q79" s="38" t="s">
        <v>108</v>
      </c>
      <c r="R79" s="38" t="s">
        <v>108</v>
      </c>
      <c r="S79" s="38" t="s">
        <v>108</v>
      </c>
      <c r="T79" s="38" t="s">
        <v>108</v>
      </c>
      <c r="U79" s="38" t="s">
        <v>108</v>
      </c>
      <c r="V79" s="38" t="s">
        <v>108</v>
      </c>
      <c r="W79" s="38" t="s">
        <v>108</v>
      </c>
      <c r="X79" s="38" t="s">
        <v>108</v>
      </c>
      <c r="Y79" s="38" t="s">
        <v>108</v>
      </c>
      <c r="Z79" s="38" t="s">
        <v>108</v>
      </c>
      <c r="AA79" s="38" t="s">
        <v>108</v>
      </c>
      <c r="AB79" s="38" t="s">
        <v>108</v>
      </c>
      <c r="AC79" s="38" t="s">
        <v>108</v>
      </c>
      <c r="AD79" s="38" t="s">
        <v>108</v>
      </c>
      <c r="AE79" s="38" t="s">
        <v>108</v>
      </c>
      <c r="AF79" s="38" t="s">
        <v>108</v>
      </c>
    </row>
    <row r="80" customFormat="false" ht="16.4" hidden="false" customHeight="false" outlineLevel="0" collapsed="false">
      <c r="B80" s="88"/>
      <c r="C80" s="90" t="n">
        <v>1</v>
      </c>
      <c r="D80" s="90" t="n">
        <v>2</v>
      </c>
      <c r="E80" s="90" t="n">
        <v>3</v>
      </c>
      <c r="F80" s="90" t="n">
        <v>4</v>
      </c>
      <c r="G80" s="90" t="n">
        <v>5</v>
      </c>
      <c r="H80" s="89"/>
      <c r="I80" s="90" t="n">
        <v>7</v>
      </c>
      <c r="J80" s="90" t="n">
        <v>8</v>
      </c>
      <c r="K80" s="90" t="n">
        <v>9</v>
      </c>
      <c r="L80" s="90" t="n">
        <v>10</v>
      </c>
      <c r="M80" s="90" t="n">
        <v>11</v>
      </c>
      <c r="N80" s="88"/>
      <c r="O80" s="90" t="n">
        <v>13</v>
      </c>
      <c r="P80" s="90" t="n">
        <v>14</v>
      </c>
      <c r="Q80" s="90" t="n">
        <v>15</v>
      </c>
      <c r="R80" s="90" t="n">
        <v>16</v>
      </c>
      <c r="S80" s="90" t="n">
        <f aca="false">R80+1</f>
        <v>17</v>
      </c>
      <c r="T80" s="90" t="n">
        <f aca="false">S80+1</f>
        <v>18</v>
      </c>
      <c r="U80" s="90" t="n">
        <f aca="false">T80+1</f>
        <v>19</v>
      </c>
      <c r="V80" s="90" t="n">
        <f aca="false">U80+1</f>
        <v>20</v>
      </c>
      <c r="W80" s="90" t="n">
        <f aca="false">V80+1</f>
        <v>21</v>
      </c>
      <c r="X80" s="90" t="n">
        <f aca="false">W80+1</f>
        <v>22</v>
      </c>
      <c r="Y80" s="90" t="n">
        <f aca="false">X80+1</f>
        <v>23</v>
      </c>
      <c r="Z80" s="90" t="n">
        <f aca="false">Y80+1</f>
        <v>24</v>
      </c>
      <c r="AA80" s="90" t="n">
        <f aca="false">Z80+1</f>
        <v>25</v>
      </c>
      <c r="AB80" s="90" t="n">
        <f aca="false">AA80+1</f>
        <v>26</v>
      </c>
      <c r="AC80" s="90" t="n">
        <f aca="false">AB80+1</f>
        <v>27</v>
      </c>
      <c r="AD80" s="90" t="n">
        <f aca="false">AC80+1</f>
        <v>28</v>
      </c>
      <c r="AE80" s="90" t="n">
        <f aca="false">AD80+1</f>
        <v>29</v>
      </c>
    </row>
    <row r="81" customFormat="false" ht="16.4" hidden="false" customHeight="false" outlineLevel="0" collapsed="false">
      <c r="B81" s="24" t="s">
        <v>109</v>
      </c>
      <c r="C81" s="90" t="n">
        <v>59000</v>
      </c>
      <c r="D81" s="90" t="n">
        <v>50000</v>
      </c>
      <c r="E81" s="90" t="n">
        <v>55000</v>
      </c>
      <c r="F81" s="90" t="n">
        <v>51000</v>
      </c>
      <c r="G81" s="90" t="n">
        <v>48000</v>
      </c>
      <c r="H81" s="24" t="n">
        <v>49000</v>
      </c>
      <c r="I81" s="90" t="n">
        <v>59000</v>
      </c>
      <c r="J81" s="90" t="n">
        <v>60000</v>
      </c>
      <c r="K81" s="90" t="n">
        <v>56000</v>
      </c>
      <c r="L81" s="90" t="n">
        <v>57000</v>
      </c>
      <c r="M81" s="90" t="n">
        <v>58000</v>
      </c>
      <c r="N81" s="24" t="n">
        <v>59000</v>
      </c>
      <c r="O81" s="90" t="n">
        <v>60000</v>
      </c>
      <c r="P81" s="90" t="n">
        <v>50000</v>
      </c>
      <c r="Q81" s="90" t="n">
        <v>55000</v>
      </c>
      <c r="R81" s="90" t="n">
        <v>54000</v>
      </c>
      <c r="S81" s="90" t="n">
        <v>68000</v>
      </c>
      <c r="T81" s="90" t="n">
        <v>59000</v>
      </c>
      <c r="U81" s="90" t="n">
        <v>70000</v>
      </c>
      <c r="V81" s="90" t="n">
        <v>75000</v>
      </c>
      <c r="W81" s="90" t="n">
        <v>70000</v>
      </c>
      <c r="X81" s="90" t="n">
        <v>58000</v>
      </c>
      <c r="Y81" s="90" t="n">
        <v>59000</v>
      </c>
      <c r="Z81" s="90" t="n">
        <v>61000</v>
      </c>
      <c r="AA81" s="90" t="n">
        <v>59000</v>
      </c>
      <c r="AB81" s="90" t="n">
        <v>80000</v>
      </c>
      <c r="AC81" s="90" t="n">
        <v>68000</v>
      </c>
      <c r="AD81" s="90" t="n">
        <v>69000</v>
      </c>
      <c r="AE81" s="90" t="n">
        <v>71000</v>
      </c>
      <c r="AF81" s="91" t="n">
        <v>72000</v>
      </c>
    </row>
    <row r="82" customFormat="false" ht="16.4" hidden="false" customHeight="true" outlineLevel="0" collapsed="false">
      <c r="B82" s="37" t="s">
        <v>110</v>
      </c>
      <c r="C82" s="37" t="s">
        <v>111</v>
      </c>
      <c r="D82" s="92" t="s">
        <v>112</v>
      </c>
      <c r="E82" s="92" t="s">
        <v>113</v>
      </c>
      <c r="F82" s="92" t="s">
        <v>114</v>
      </c>
      <c r="G82" s="37" t="s">
        <v>115</v>
      </c>
      <c r="H82" s="37" t="s">
        <v>116</v>
      </c>
      <c r="I82" s="37" t="s">
        <v>117</v>
      </c>
      <c r="J82" s="92" t="s">
        <v>118</v>
      </c>
      <c r="K82" s="92" t="s">
        <v>119</v>
      </c>
      <c r="L82" s="92" t="s">
        <v>120</v>
      </c>
      <c r="M82" s="37" t="s">
        <v>121</v>
      </c>
      <c r="N82" s="37" t="s">
        <v>122</v>
      </c>
      <c r="O82" s="37" t="s">
        <v>111</v>
      </c>
      <c r="P82" s="92" t="s">
        <v>123</v>
      </c>
      <c r="Q82" s="92" t="s">
        <v>113</v>
      </c>
      <c r="R82" s="92" t="s">
        <v>114</v>
      </c>
      <c r="S82" s="37" t="s">
        <v>115</v>
      </c>
      <c r="T82" s="37" t="s">
        <v>116</v>
      </c>
      <c r="U82" s="92" t="s">
        <v>117</v>
      </c>
      <c r="V82" s="92" t="s">
        <v>118</v>
      </c>
      <c r="W82" s="92" t="s">
        <v>124</v>
      </c>
      <c r="X82" s="37" t="s">
        <v>118</v>
      </c>
      <c r="Y82" s="37" t="s">
        <v>119</v>
      </c>
      <c r="Z82" s="92" t="s">
        <v>120</v>
      </c>
      <c r="AA82" s="92" t="s">
        <v>121</v>
      </c>
      <c r="AB82" s="92" t="s">
        <v>122</v>
      </c>
      <c r="AC82" s="37" t="s">
        <v>125</v>
      </c>
      <c r="AD82" s="37" t="s">
        <v>123</v>
      </c>
      <c r="AE82" s="92" t="s">
        <v>126</v>
      </c>
    </row>
    <row r="83" customFormat="false" ht="14.25" hidden="false" customHeight="false" outlineLevel="0" collapsed="false">
      <c r="B83" s="37"/>
      <c r="C83" s="37"/>
      <c r="D83" s="90"/>
      <c r="E83" s="90"/>
      <c r="F83" s="90"/>
      <c r="G83" s="37"/>
      <c r="H83" s="37"/>
      <c r="I83" s="37"/>
      <c r="J83" s="90"/>
      <c r="K83" s="90"/>
      <c r="L83" s="90"/>
      <c r="M83" s="37"/>
      <c r="N83" s="37"/>
      <c r="O83" s="37"/>
      <c r="P83" s="90"/>
      <c r="Q83" s="90"/>
      <c r="R83" s="90"/>
      <c r="S83" s="37"/>
      <c r="T83" s="37"/>
      <c r="U83" s="90"/>
      <c r="V83" s="90"/>
      <c r="W83" s="90"/>
      <c r="X83" s="37"/>
      <c r="Y83" s="37"/>
      <c r="Z83" s="90"/>
      <c r="AA83" s="90"/>
      <c r="AB83" s="90"/>
      <c r="AC83" s="37"/>
      <c r="AD83" s="37"/>
      <c r="AE83" s="90"/>
    </row>
    <row r="84" customFormat="false" ht="14.25" hidden="false" customHeight="false" outlineLevel="0" collapsed="false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</row>
    <row r="85" customFormat="false" ht="22.05" hidden="false" customHeight="false" outlineLevel="0" collapsed="false">
      <c r="B85" s="93" t="s">
        <v>127</v>
      </c>
      <c r="C85" s="94"/>
      <c r="D85" s="94"/>
      <c r="E85" s="95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</row>
    <row r="86" customFormat="false" ht="19.7" hidden="false" customHeight="false" outlineLevel="0" collapsed="false">
      <c r="B86" s="96" t="s">
        <v>128</v>
      </c>
      <c r="C86" s="96"/>
      <c r="D86" s="96"/>
      <c r="E86" s="9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</row>
    <row r="87" customFormat="false" ht="19.7" hidden="false" customHeight="false" outlineLevel="0" collapsed="false">
      <c r="B87" s="96" t="s">
        <v>129</v>
      </c>
      <c r="C87" s="97"/>
      <c r="D87" s="97"/>
      <c r="E87" s="97"/>
    </row>
    <row r="89" customFormat="false" ht="16.4" hidden="false" customHeight="true" outlineLevel="0" collapsed="false">
      <c r="B89" s="88" t="s">
        <v>107</v>
      </c>
      <c r="C89" s="38" t="s">
        <v>108</v>
      </c>
      <c r="D89" s="38" t="s">
        <v>108</v>
      </c>
      <c r="E89" s="38" t="s">
        <v>108</v>
      </c>
      <c r="F89" s="38" t="s">
        <v>108</v>
      </c>
      <c r="G89" s="38" t="s">
        <v>108</v>
      </c>
      <c r="H89" s="89" t="s">
        <v>108</v>
      </c>
      <c r="I89" s="38" t="s">
        <v>108</v>
      </c>
      <c r="J89" s="38" t="s">
        <v>108</v>
      </c>
      <c r="K89" s="38" t="s">
        <v>108</v>
      </c>
      <c r="L89" s="38" t="s">
        <v>108</v>
      </c>
      <c r="M89" s="38" t="s">
        <v>108</v>
      </c>
      <c r="N89" s="88" t="n">
        <v>12</v>
      </c>
      <c r="O89" s="38" t="s">
        <v>108</v>
      </c>
      <c r="P89" s="38" t="s">
        <v>108</v>
      </c>
      <c r="Q89" s="38" t="s">
        <v>108</v>
      </c>
      <c r="R89" s="38" t="s">
        <v>108</v>
      </c>
      <c r="S89" s="38" t="s">
        <v>108</v>
      </c>
      <c r="T89" s="38" t="s">
        <v>108</v>
      </c>
      <c r="U89" s="38" t="s">
        <v>108</v>
      </c>
      <c r="V89" s="38" t="s">
        <v>108</v>
      </c>
      <c r="W89" s="38" t="s">
        <v>108</v>
      </c>
      <c r="X89" s="38" t="s">
        <v>108</v>
      </c>
      <c r="Y89" s="38" t="s">
        <v>108</v>
      </c>
      <c r="Z89" s="38" t="s">
        <v>108</v>
      </c>
      <c r="AA89" s="38" t="s">
        <v>108</v>
      </c>
      <c r="AB89" s="38" t="s">
        <v>108</v>
      </c>
      <c r="AC89" s="38" t="s">
        <v>108</v>
      </c>
      <c r="AD89" s="38" t="s">
        <v>108</v>
      </c>
      <c r="AE89" s="38" t="s">
        <v>108</v>
      </c>
      <c r="AF89" s="38" t="s">
        <v>108</v>
      </c>
    </row>
    <row r="90" customFormat="false" ht="16.4" hidden="false" customHeight="false" outlineLevel="0" collapsed="false">
      <c r="B90" s="88"/>
      <c r="C90" s="24" t="n">
        <v>1</v>
      </c>
      <c r="D90" s="24" t="n">
        <v>2</v>
      </c>
      <c r="E90" s="90" t="n">
        <v>3</v>
      </c>
      <c r="F90" s="90" t="n">
        <v>4</v>
      </c>
      <c r="G90" s="90" t="n">
        <v>5</v>
      </c>
      <c r="H90" s="89"/>
      <c r="I90" s="90" t="n">
        <v>7</v>
      </c>
      <c r="J90" s="90" t="n">
        <v>8</v>
      </c>
      <c r="K90" s="24" t="n">
        <v>9</v>
      </c>
      <c r="L90" s="90" t="n">
        <v>10</v>
      </c>
      <c r="M90" s="90" t="n">
        <v>11</v>
      </c>
      <c r="N90" s="88"/>
      <c r="O90" s="90" t="n">
        <v>13</v>
      </c>
      <c r="P90" s="90" t="n">
        <v>14</v>
      </c>
      <c r="Q90" s="90" t="n">
        <v>15</v>
      </c>
      <c r="R90" s="90" t="n">
        <v>16</v>
      </c>
      <c r="S90" s="90" t="n">
        <f aca="false">R90+1</f>
        <v>17</v>
      </c>
      <c r="T90" s="90" t="n">
        <f aca="false">S90+1</f>
        <v>18</v>
      </c>
      <c r="U90" s="90" t="n">
        <f aca="false">T90+1</f>
        <v>19</v>
      </c>
      <c r="V90" s="90" t="n">
        <f aca="false">U90+1</f>
        <v>20</v>
      </c>
      <c r="W90" s="90" t="n">
        <f aca="false">V90+1</f>
        <v>21</v>
      </c>
      <c r="X90" s="90" t="n">
        <f aca="false">W90+1</f>
        <v>22</v>
      </c>
      <c r="Y90" s="90" t="n">
        <f aca="false">X90+1</f>
        <v>23</v>
      </c>
      <c r="Z90" s="90" t="n">
        <f aca="false">Y90+1</f>
        <v>24</v>
      </c>
      <c r="AA90" s="90" t="n">
        <f aca="false">Z90+1</f>
        <v>25</v>
      </c>
      <c r="AB90" s="90" t="n">
        <f aca="false">AA90+1</f>
        <v>26</v>
      </c>
      <c r="AC90" s="90" t="n">
        <f aca="false">AB90+1</f>
        <v>27</v>
      </c>
      <c r="AD90" s="90" t="n">
        <f aca="false">AC90+1</f>
        <v>28</v>
      </c>
      <c r="AE90" s="90" t="n">
        <f aca="false">AD90+1</f>
        <v>29</v>
      </c>
      <c r="AF90" s="90" t="n">
        <f aca="false">AE90+1</f>
        <v>30</v>
      </c>
    </row>
    <row r="91" customFormat="false" ht="14.25" hidden="false" customHeight="false" outlineLevel="0" collapsed="false">
      <c r="B91" s="68" t="s">
        <v>130</v>
      </c>
      <c r="C91" s="68" t="n">
        <f aca="false">54000*12</f>
        <v>648000</v>
      </c>
      <c r="D91" s="68" t="n">
        <f aca="false">D81*12</f>
        <v>600000</v>
      </c>
      <c r="E91" s="68" t="n">
        <f aca="false">E81*12</f>
        <v>660000</v>
      </c>
      <c r="F91" s="68" t="n">
        <f aca="false">F81*12</f>
        <v>612000</v>
      </c>
      <c r="G91" s="68" t="n">
        <f aca="false">G81*12</f>
        <v>576000</v>
      </c>
      <c r="H91" s="68" t="n">
        <f aca="false">H81*12</f>
        <v>588000</v>
      </c>
      <c r="I91" s="68" t="n">
        <f aca="false">I81*12</f>
        <v>708000</v>
      </c>
      <c r="J91" s="68" t="n">
        <f aca="false">J81*12</f>
        <v>720000</v>
      </c>
      <c r="K91" s="68" t="n">
        <f aca="false">K81*12</f>
        <v>672000</v>
      </c>
      <c r="L91" s="68" t="n">
        <f aca="false">L81*12</f>
        <v>684000</v>
      </c>
      <c r="M91" s="68" t="n">
        <f aca="false">M81*12</f>
        <v>696000</v>
      </c>
      <c r="N91" s="68" t="n">
        <f aca="false">N81*12</f>
        <v>708000</v>
      </c>
      <c r="O91" s="68" t="n">
        <f aca="false">O81*12</f>
        <v>720000</v>
      </c>
      <c r="P91" s="98" t="n">
        <f aca="false">P81*12</f>
        <v>600000</v>
      </c>
      <c r="Q91" s="99" t="n">
        <f aca="false">Q81*12</f>
        <v>660000</v>
      </c>
      <c r="R91" s="99" t="n">
        <f aca="false">R81*12</f>
        <v>648000</v>
      </c>
      <c r="S91" s="99" t="n">
        <f aca="false">S81*12</f>
        <v>816000</v>
      </c>
      <c r="T91" s="99" t="n">
        <f aca="false">T81*12</f>
        <v>708000</v>
      </c>
      <c r="U91" s="99" t="n">
        <f aca="false">U81*12</f>
        <v>840000</v>
      </c>
      <c r="V91" s="99" t="n">
        <f aca="false">V81*12</f>
        <v>900000</v>
      </c>
      <c r="W91" s="99" t="n">
        <f aca="false">W81*12</f>
        <v>840000</v>
      </c>
      <c r="X91" s="99" t="n">
        <f aca="false">X81*12</f>
        <v>696000</v>
      </c>
      <c r="Y91" s="99" t="n">
        <f aca="false">Y81*12</f>
        <v>708000</v>
      </c>
      <c r="Z91" s="99" t="n">
        <f aca="false">Z81*12</f>
        <v>732000</v>
      </c>
      <c r="AA91" s="99" t="n">
        <f aca="false">AA81*12</f>
        <v>708000</v>
      </c>
      <c r="AB91" s="99" t="n">
        <f aca="false">AB81*12</f>
        <v>960000</v>
      </c>
      <c r="AC91" s="99" t="n">
        <f aca="false">AC81*12</f>
        <v>816000</v>
      </c>
      <c r="AD91" s="99" t="n">
        <f aca="false">AD81*12</f>
        <v>828000</v>
      </c>
      <c r="AE91" s="99" t="n">
        <f aca="false">AE81*12</f>
        <v>852000</v>
      </c>
      <c r="AF91" s="99" t="n">
        <f aca="false">AF81*12</f>
        <v>864000</v>
      </c>
    </row>
    <row r="92" customFormat="false" ht="14.25" hidden="false" customHeight="false" outlineLevel="0" collapsed="false">
      <c r="B92" s="75" t="s">
        <v>131</v>
      </c>
      <c r="C92" s="75" t="n">
        <f aca="false">C91+12000</f>
        <v>660000</v>
      </c>
      <c r="D92" s="75" t="n">
        <f aca="false">D91+12000</f>
        <v>612000</v>
      </c>
      <c r="E92" s="75" t="n">
        <f aca="false">E91+12000</f>
        <v>672000</v>
      </c>
      <c r="F92" s="75" t="n">
        <f aca="false">F91+12000</f>
        <v>624000</v>
      </c>
      <c r="G92" s="75" t="n">
        <f aca="false">G91+12000</f>
        <v>588000</v>
      </c>
      <c r="H92" s="75" t="n">
        <f aca="false">H91+12000</f>
        <v>600000</v>
      </c>
      <c r="I92" s="75" t="n">
        <f aca="false">I91+12000</f>
        <v>720000</v>
      </c>
      <c r="J92" s="75" t="n">
        <f aca="false">J91+12000</f>
        <v>732000</v>
      </c>
      <c r="K92" s="75" t="n">
        <f aca="false">K91+12000</f>
        <v>684000</v>
      </c>
      <c r="L92" s="75" t="n">
        <f aca="false">L91+12000</f>
        <v>696000</v>
      </c>
      <c r="M92" s="75" t="n">
        <f aca="false">M91+12000</f>
        <v>708000</v>
      </c>
      <c r="N92" s="75" t="n">
        <f aca="false">N91+12000</f>
        <v>720000</v>
      </c>
      <c r="O92" s="75" t="n">
        <f aca="false">O91+12000</f>
        <v>732000</v>
      </c>
      <c r="P92" s="76" t="n">
        <f aca="false">P91+12000</f>
        <v>612000</v>
      </c>
      <c r="Q92" s="100" t="n">
        <f aca="false">Q91+12000</f>
        <v>672000</v>
      </c>
      <c r="R92" s="100" t="n">
        <f aca="false">R91+12000</f>
        <v>660000</v>
      </c>
      <c r="S92" s="100" t="n">
        <f aca="false">S91+12000</f>
        <v>828000</v>
      </c>
      <c r="T92" s="100" t="n">
        <f aca="false">T91+12000</f>
        <v>720000</v>
      </c>
      <c r="U92" s="100" t="n">
        <f aca="false">U91+12000</f>
        <v>852000</v>
      </c>
      <c r="V92" s="100" t="n">
        <f aca="false">V91+12000</f>
        <v>912000</v>
      </c>
      <c r="W92" s="100" t="n">
        <f aca="false">W91+12000</f>
        <v>852000</v>
      </c>
      <c r="X92" s="100" t="n">
        <f aca="false">X91+12000</f>
        <v>708000</v>
      </c>
      <c r="Y92" s="100" t="n">
        <f aca="false">Y91+12000</f>
        <v>720000</v>
      </c>
      <c r="Z92" s="100" t="n">
        <f aca="false">Z91+12000</f>
        <v>744000</v>
      </c>
      <c r="AA92" s="100" t="n">
        <f aca="false">AA91+12000</f>
        <v>720000</v>
      </c>
      <c r="AB92" s="100" t="n">
        <f aca="false">AB91+12000</f>
        <v>972000</v>
      </c>
      <c r="AC92" s="100" t="n">
        <f aca="false">AC91+12000</f>
        <v>828000</v>
      </c>
      <c r="AD92" s="100" t="n">
        <f aca="false">AD91+12000</f>
        <v>840000</v>
      </c>
      <c r="AE92" s="100" t="n">
        <f aca="false">AE91+12000</f>
        <v>864000</v>
      </c>
      <c r="AF92" s="100" t="n">
        <f aca="false">AF91+12000</f>
        <v>876000</v>
      </c>
    </row>
    <row r="93" customFormat="false" ht="14.25" hidden="false" customHeight="false" outlineLevel="0" collapsed="false">
      <c r="B93" s="75" t="s">
        <v>132</v>
      </c>
      <c r="C93" s="75" t="n">
        <v>7</v>
      </c>
      <c r="D93" s="75" t="n">
        <f aca="false">C93+1</f>
        <v>8</v>
      </c>
      <c r="E93" s="75" t="n">
        <f aca="false">D93+1</f>
        <v>9</v>
      </c>
      <c r="F93" s="75" t="n">
        <f aca="false">E93+1</f>
        <v>10</v>
      </c>
      <c r="G93" s="75" t="n">
        <f aca="false">F93+1</f>
        <v>11</v>
      </c>
      <c r="H93" s="75" t="n">
        <f aca="false">G93+1</f>
        <v>12</v>
      </c>
      <c r="I93" s="75" t="n">
        <f aca="false">H93+1</f>
        <v>13</v>
      </c>
      <c r="J93" s="75" t="n">
        <f aca="false">I93+1</f>
        <v>14</v>
      </c>
      <c r="K93" s="75" t="n">
        <v>7</v>
      </c>
      <c r="L93" s="75" t="n">
        <f aca="false">K93+1</f>
        <v>8</v>
      </c>
      <c r="M93" s="75" t="n">
        <f aca="false">L93+1</f>
        <v>9</v>
      </c>
      <c r="N93" s="75" t="n">
        <f aca="false">M93+1</f>
        <v>10</v>
      </c>
      <c r="O93" s="75" t="n">
        <f aca="false">N93+1</f>
        <v>11</v>
      </c>
      <c r="P93" s="76" t="n">
        <f aca="false">O93+1</f>
        <v>12</v>
      </c>
      <c r="Q93" s="100" t="n">
        <v>5</v>
      </c>
      <c r="R93" s="100" t="n">
        <f aca="false">Q93+1</f>
        <v>6</v>
      </c>
      <c r="S93" s="100" t="n">
        <f aca="false">R93+1</f>
        <v>7</v>
      </c>
      <c r="T93" s="100" t="n">
        <f aca="false">S93+1</f>
        <v>8</v>
      </c>
      <c r="U93" s="100" t="n">
        <f aca="false">T93+1</f>
        <v>9</v>
      </c>
      <c r="V93" s="100" t="n">
        <f aca="false">U93+1</f>
        <v>10</v>
      </c>
      <c r="W93" s="100" t="n">
        <f aca="false">V93+1</f>
        <v>11</v>
      </c>
      <c r="X93" s="100" t="n">
        <f aca="false">W93+1</f>
        <v>12</v>
      </c>
      <c r="Y93" s="100" t="n">
        <f aca="false">X93+1</f>
        <v>13</v>
      </c>
      <c r="Z93" s="100" t="n">
        <v>5</v>
      </c>
      <c r="AA93" s="100" t="n">
        <f aca="false">Z93+1</f>
        <v>6</v>
      </c>
      <c r="AB93" s="100" t="n">
        <f aca="false">AA93+1</f>
        <v>7</v>
      </c>
      <c r="AC93" s="100" t="n">
        <f aca="false">AB93+1</f>
        <v>8</v>
      </c>
      <c r="AD93" s="100" t="n">
        <f aca="false">AC93+1</f>
        <v>9</v>
      </c>
      <c r="AE93" s="100" t="n">
        <f aca="false">AD93+1</f>
        <v>10</v>
      </c>
      <c r="AF93" s="100" t="n">
        <f aca="false">AE93+1</f>
        <v>11</v>
      </c>
    </row>
    <row r="94" customFormat="false" ht="14.25" hidden="false" customHeight="false" outlineLevel="0" collapsed="false">
      <c r="B94" s="101" t="s">
        <v>133</v>
      </c>
      <c r="C94" s="101" t="n">
        <v>1</v>
      </c>
      <c r="D94" s="101" t="n">
        <f aca="false">C94+1</f>
        <v>2</v>
      </c>
      <c r="E94" s="101" t="n">
        <f aca="false">D94+1</f>
        <v>3</v>
      </c>
      <c r="F94" s="101" t="n">
        <f aca="false">E94+1</f>
        <v>4</v>
      </c>
      <c r="G94" s="75" t="n">
        <f aca="false">F94+1</f>
        <v>5</v>
      </c>
      <c r="H94" s="101" t="n">
        <v>5.9</v>
      </c>
      <c r="I94" s="101" t="n">
        <v>1</v>
      </c>
      <c r="J94" s="101" t="n">
        <f aca="false">I94+1</f>
        <v>2</v>
      </c>
      <c r="K94" s="101" t="n">
        <f aca="false">J94+1</f>
        <v>3</v>
      </c>
      <c r="L94" s="101" t="n">
        <f aca="false">K94+1</f>
        <v>4</v>
      </c>
      <c r="M94" s="101" t="n">
        <f aca="false">L94+1</f>
        <v>5</v>
      </c>
      <c r="N94" s="101" t="n">
        <v>5.9</v>
      </c>
      <c r="O94" s="101" t="n">
        <v>1</v>
      </c>
      <c r="P94" s="82" t="n">
        <f aca="false">O94+1</f>
        <v>2</v>
      </c>
      <c r="Q94" s="83" t="n">
        <f aca="false">P94+1</f>
        <v>3</v>
      </c>
      <c r="R94" s="83" t="n">
        <f aca="false">Q94+1</f>
        <v>4</v>
      </c>
      <c r="S94" s="83" t="n">
        <f aca="false">R94+1</f>
        <v>5</v>
      </c>
      <c r="T94" s="83" t="n">
        <v>5.9</v>
      </c>
      <c r="U94" s="83" t="n">
        <v>1</v>
      </c>
      <c r="V94" s="83" t="n">
        <f aca="false">U94+1</f>
        <v>2</v>
      </c>
      <c r="W94" s="83" t="n">
        <f aca="false">V94+1</f>
        <v>3</v>
      </c>
      <c r="X94" s="83" t="n">
        <f aca="false">W94+1</f>
        <v>4</v>
      </c>
      <c r="Y94" s="83" t="n">
        <f aca="false">X94+1</f>
        <v>5</v>
      </c>
      <c r="Z94" s="83" t="n">
        <v>5.9</v>
      </c>
      <c r="AA94" s="83" t="n">
        <v>1</v>
      </c>
      <c r="AB94" s="83" t="n">
        <f aca="false">AA94+1</f>
        <v>2</v>
      </c>
      <c r="AC94" s="83" t="n">
        <f aca="false">AB94+1</f>
        <v>3</v>
      </c>
      <c r="AD94" s="83" t="n">
        <f aca="false">AC94+1</f>
        <v>4</v>
      </c>
      <c r="AE94" s="83" t="n">
        <f aca="false">AD94+1</f>
        <v>5</v>
      </c>
      <c r="AF94" s="83" t="n">
        <v>5.9</v>
      </c>
    </row>
    <row r="96" customFormat="false" ht="31.3" hidden="false" customHeight="false" outlineLevel="0" collapsed="false">
      <c r="C96" s="102" t="s">
        <v>134</v>
      </c>
      <c r="D96" s="103" t="s">
        <v>135</v>
      </c>
      <c r="E96" s="102" t="s">
        <v>136</v>
      </c>
      <c r="F96" s="104" t="s">
        <v>137</v>
      </c>
      <c r="G96" s="104" t="s">
        <v>138</v>
      </c>
    </row>
    <row r="97" customFormat="false" ht="40.5" hidden="false" customHeight="true" outlineLevel="0" collapsed="false">
      <c r="C97" s="105" t="n">
        <f aca="false">3*F97*G97</f>
        <v>4615.89041095891</v>
      </c>
      <c r="D97" s="106" t="n">
        <f aca="false">(M93-3)*F97</f>
        <v>11539.7260273973</v>
      </c>
      <c r="E97" s="105" t="n">
        <f aca="false">C97+D97</f>
        <v>16155.6164383562</v>
      </c>
      <c r="F97" s="107" t="n">
        <f aca="false">(M91+M92)/730</f>
        <v>1923.28767123288</v>
      </c>
      <c r="G97" s="108" t="n">
        <v>0.8</v>
      </c>
    </row>
    <row r="98" customFormat="false" ht="14.25" hidden="false" customHeight="false" outlineLevel="0" collapsed="false">
      <c r="C98" s="109"/>
    </row>
    <row r="99" customFormat="false" ht="19.7" hidden="false" customHeight="false" outlineLevel="0" collapsed="false">
      <c r="B99" s="110" t="s">
        <v>139</v>
      </c>
    </row>
    <row r="100" customFormat="false" ht="14.25" hidden="false" customHeight="false" outlineLevel="0" collapsed="false">
      <c r="B100" s="32" t="s">
        <v>140</v>
      </c>
    </row>
    <row r="101" customFormat="false" ht="14.25" hidden="false" customHeight="false" outlineLevel="0" collapsed="false">
      <c r="B101" s="32" t="s">
        <v>141</v>
      </c>
    </row>
    <row r="102" customFormat="false" ht="17.35" hidden="false" customHeight="false" outlineLevel="0" collapsed="false">
      <c r="B102" s="111" t="s">
        <v>142</v>
      </c>
    </row>
    <row r="103" customFormat="false" ht="17.35" hidden="false" customHeight="false" outlineLevel="0" collapsed="false">
      <c r="B103" s="111" t="s">
        <v>143</v>
      </c>
    </row>
    <row r="104" customFormat="false" ht="17.35" hidden="false" customHeight="false" outlineLevel="0" collapsed="false">
      <c r="B104" s="112" t="s">
        <v>144</v>
      </c>
    </row>
  </sheetData>
  <mergeCells count="27">
    <mergeCell ref="B33:B34"/>
    <mergeCell ref="C33:C34"/>
    <mergeCell ref="D33:D34"/>
    <mergeCell ref="D39:D40"/>
    <mergeCell ref="B55:B56"/>
    <mergeCell ref="C55:C56"/>
    <mergeCell ref="E55:E56"/>
    <mergeCell ref="B79:B80"/>
    <mergeCell ref="H79:H80"/>
    <mergeCell ref="N79:N80"/>
    <mergeCell ref="B82:B83"/>
    <mergeCell ref="C82:C83"/>
    <mergeCell ref="G82:G83"/>
    <mergeCell ref="H82:H83"/>
    <mergeCell ref="I82:I83"/>
    <mergeCell ref="M82:M83"/>
    <mergeCell ref="N82:N83"/>
    <mergeCell ref="O82:O83"/>
    <mergeCell ref="S82:S83"/>
    <mergeCell ref="T82:T83"/>
    <mergeCell ref="X82:X83"/>
    <mergeCell ref="Y82:Y83"/>
    <mergeCell ref="AC82:AC83"/>
    <mergeCell ref="AD82:AD83"/>
    <mergeCell ref="B89:B90"/>
    <mergeCell ref="H89:H90"/>
    <mergeCell ref="N89:N90"/>
  </mergeCells>
  <hyperlinks>
    <hyperlink ref="B76" r:id="rId1" display="ФСС - Страховые тарифы и классификация видов ..."/>
    <hyperlink ref="B77" r:id="rId2" display="http://fss.gov.ru › fund › activity › accident_insuran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2021-04-17T10:59:50Z</dcterms:created>
  <dc:creator>Надин</dc:creator>
  <dc:description/>
  <dc:language>ru-RU</dc:language>
  <cp:lastModifiedBy/>
  <dcterms:modified xsi:type="dcterms:W3CDTF">2024-04-25T04:56:59Z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