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5547AEF5-6FC5-48C2-B40F-E1D7F5204C7D}" xr6:coauthVersionLast="36" xr6:coauthVersionMax="36" xr10:uidLastSave="{00000000-0000-0000-0000-000000000000}"/>
  <bookViews>
    <workbookView xWindow="0" yWindow="0" windowWidth="22260" windowHeight="12648" xr2:uid="{00000000-000D-0000-FFFF-FFFF00000000}"/>
  </bookViews>
  <sheets>
    <sheet name="DashBoard" sheetId="6" r:id="rId1"/>
    <sheet name="Pivot" sheetId="10" r:id="rId2"/>
    <sheet name="MergeData" sheetId="9" r:id="rId3"/>
    <sheet name="FirstPartId1-to891" sheetId="1" r:id="rId4"/>
    <sheet name="SecondPartId892-to1309" sheetId="2" r:id="rId5"/>
    <sheet name="GenderSurvived" sheetId="4" r:id="rId6"/>
  </sheets>
  <definedNames>
    <definedName name="_xlcn.WorksheetConnection_titanicAnalysis.xlsxMergeData1" hidden="1">MergeData!$A$1:$O$1310</definedName>
    <definedName name="ExternalData_1" localSheetId="5" hidden="1">GenderSurvived!$A$1:$B$419</definedName>
    <definedName name="FirstID1_891">'FirstPartId1-to891'!$A$1:$L$892</definedName>
    <definedName name="GendersSurvived">GenderSurvived!$A$1:$C$419</definedName>
    <definedName name="SecondID892_1309">'SecondPartId892-to1309'!$A$1:$K$419</definedName>
    <definedName name="Slicer_Child_Adult">#N/A</definedName>
    <definedName name="Slicer_Pclass">#N/A</definedName>
    <definedName name="Slicer_Sex">#N/A</definedName>
    <definedName name="Slicer_Survived">#N/A</definedName>
  </definedNames>
  <calcPr calcId="191029"/>
  <pivotCaches>
    <pivotCache cacheId="2108" r:id="rId7"/>
    <pivotCache cacheId="2111" r:id="rId8"/>
    <pivotCache cacheId="2114" r:id="rId9"/>
    <pivotCache cacheId="2117" r:id="rId10"/>
    <pivotCache cacheId="2120" r:id="rId11"/>
    <pivotCache cacheId="2123" r:id="rId12"/>
    <pivotCache cacheId="2126" r:id="rId13"/>
  </pivotCaches>
  <extLst>
    <ext xmlns:x14="http://schemas.microsoft.com/office/spreadsheetml/2009/9/main" uri="{876F7934-8845-4945-9796-88D515C7AA90}">
      <x14:pivotCaches>
        <pivotCache cacheId="2107"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Data" name="MergeData" connection="WorksheetConnection_titanicAnalysis.xlsx!MergeData"/>
        </x15:modelTables>
      </x15:dataModel>
    </ext>
  </extLst>
</workbook>
</file>

<file path=xl/calcChain.xml><?xml version="1.0" encoding="utf-8"?>
<calcChain xmlns="http://schemas.openxmlformats.org/spreadsheetml/2006/main">
  <c r="M23" i="9" l="1"/>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M954" i="9"/>
  <c r="M955" i="9"/>
  <c r="M956" i="9"/>
  <c r="M957" i="9"/>
  <c r="M958" i="9"/>
  <c r="M959" i="9"/>
  <c r="M960" i="9"/>
  <c r="M961" i="9"/>
  <c r="M962" i="9"/>
  <c r="M963" i="9"/>
  <c r="M964" i="9"/>
  <c r="M965" i="9"/>
  <c r="M966" i="9"/>
  <c r="M967" i="9"/>
  <c r="M968" i="9"/>
  <c r="M969" i="9"/>
  <c r="M970" i="9"/>
  <c r="M971" i="9"/>
  <c r="M972" i="9"/>
  <c r="M973" i="9"/>
  <c r="M974" i="9"/>
  <c r="M975" i="9"/>
  <c r="M976" i="9"/>
  <c r="M977" i="9"/>
  <c r="M978" i="9"/>
  <c r="M979" i="9"/>
  <c r="M980" i="9"/>
  <c r="M981" i="9"/>
  <c r="M982" i="9"/>
  <c r="M983" i="9"/>
  <c r="M984" i="9"/>
  <c r="M985" i="9"/>
  <c r="M986" i="9"/>
  <c r="M987" i="9"/>
  <c r="M988" i="9"/>
  <c r="M989" i="9"/>
  <c r="M990" i="9"/>
  <c r="M991" i="9"/>
  <c r="M992" i="9"/>
  <c r="M993" i="9"/>
  <c r="M994" i="9"/>
  <c r="M995" i="9"/>
  <c r="M996" i="9"/>
  <c r="M997" i="9"/>
  <c r="M998" i="9"/>
  <c r="M999" i="9"/>
  <c r="M1000" i="9"/>
  <c r="M1001" i="9"/>
  <c r="M1002" i="9"/>
  <c r="M1003" i="9"/>
  <c r="M1004" i="9"/>
  <c r="M1005" i="9"/>
  <c r="M1006" i="9"/>
  <c r="M1007" i="9"/>
  <c r="M1008" i="9"/>
  <c r="M1009" i="9"/>
  <c r="M1010" i="9"/>
  <c r="M1011" i="9"/>
  <c r="M1012" i="9"/>
  <c r="M1013" i="9"/>
  <c r="M1014" i="9"/>
  <c r="M1015" i="9"/>
  <c r="M1016" i="9"/>
  <c r="M1017" i="9"/>
  <c r="M1018" i="9"/>
  <c r="M1019" i="9"/>
  <c r="M1020" i="9"/>
  <c r="M1021" i="9"/>
  <c r="M1022" i="9"/>
  <c r="M1023" i="9"/>
  <c r="M1024" i="9"/>
  <c r="M1025" i="9"/>
  <c r="M1026" i="9"/>
  <c r="M1027" i="9"/>
  <c r="M1028" i="9"/>
  <c r="M1029" i="9"/>
  <c r="M1030" i="9"/>
  <c r="M1031" i="9"/>
  <c r="M1032" i="9"/>
  <c r="M1033" i="9"/>
  <c r="M1034" i="9"/>
  <c r="M1035" i="9"/>
  <c r="M1036" i="9"/>
  <c r="M1037" i="9"/>
  <c r="M1038" i="9"/>
  <c r="M1039" i="9"/>
  <c r="M1040" i="9"/>
  <c r="M1041" i="9"/>
  <c r="M1042" i="9"/>
  <c r="M1043" i="9"/>
  <c r="M1044" i="9"/>
  <c r="M1045" i="9"/>
  <c r="M1046" i="9"/>
  <c r="M1047" i="9"/>
  <c r="M1048" i="9"/>
  <c r="M1049" i="9"/>
  <c r="M1050" i="9"/>
  <c r="M1051" i="9"/>
  <c r="M1052" i="9"/>
  <c r="M1053" i="9"/>
  <c r="M1054" i="9"/>
  <c r="M1055" i="9"/>
  <c r="M1056" i="9"/>
  <c r="M1057" i="9"/>
  <c r="M1058" i="9"/>
  <c r="M1059" i="9"/>
  <c r="M1060" i="9"/>
  <c r="M1061" i="9"/>
  <c r="M1062" i="9"/>
  <c r="M1063" i="9"/>
  <c r="M1064" i="9"/>
  <c r="M1065" i="9"/>
  <c r="M1066" i="9"/>
  <c r="M1067" i="9"/>
  <c r="M1068" i="9"/>
  <c r="M1069" i="9"/>
  <c r="M1070" i="9"/>
  <c r="M1071" i="9"/>
  <c r="M1072" i="9"/>
  <c r="M1073" i="9"/>
  <c r="M1074" i="9"/>
  <c r="M1075" i="9"/>
  <c r="M1076" i="9"/>
  <c r="M1077" i="9"/>
  <c r="M1078" i="9"/>
  <c r="M1079" i="9"/>
  <c r="M1080" i="9"/>
  <c r="M1081" i="9"/>
  <c r="M1082" i="9"/>
  <c r="M1083" i="9"/>
  <c r="M1084" i="9"/>
  <c r="M1085" i="9"/>
  <c r="M1086" i="9"/>
  <c r="M1087" i="9"/>
  <c r="M1088" i="9"/>
  <c r="M1089" i="9"/>
  <c r="M1090" i="9"/>
  <c r="M1091" i="9"/>
  <c r="M1092" i="9"/>
  <c r="M1093" i="9"/>
  <c r="M1094" i="9"/>
  <c r="M1095" i="9"/>
  <c r="M1096" i="9"/>
  <c r="M1097" i="9"/>
  <c r="M1098" i="9"/>
  <c r="M1099" i="9"/>
  <c r="M1100" i="9"/>
  <c r="M1101" i="9"/>
  <c r="M1102" i="9"/>
  <c r="M1103" i="9"/>
  <c r="M1104" i="9"/>
  <c r="M1105" i="9"/>
  <c r="M1106" i="9"/>
  <c r="M1107" i="9"/>
  <c r="M1108" i="9"/>
  <c r="M1109" i="9"/>
  <c r="M1110" i="9"/>
  <c r="M1111" i="9"/>
  <c r="M1112" i="9"/>
  <c r="M1113" i="9"/>
  <c r="M1114" i="9"/>
  <c r="M1115" i="9"/>
  <c r="M1116" i="9"/>
  <c r="M1117" i="9"/>
  <c r="M1118" i="9"/>
  <c r="M1119" i="9"/>
  <c r="M1120" i="9"/>
  <c r="M1121" i="9"/>
  <c r="M1122" i="9"/>
  <c r="M1123" i="9"/>
  <c r="M1124" i="9"/>
  <c r="M1125" i="9"/>
  <c r="M1126" i="9"/>
  <c r="M1127" i="9"/>
  <c r="M1128" i="9"/>
  <c r="M1129" i="9"/>
  <c r="M1130" i="9"/>
  <c r="M1131" i="9"/>
  <c r="M1132" i="9"/>
  <c r="M1133" i="9"/>
  <c r="M1134" i="9"/>
  <c r="M1135" i="9"/>
  <c r="M1136" i="9"/>
  <c r="M1137" i="9"/>
  <c r="M1138" i="9"/>
  <c r="M1139" i="9"/>
  <c r="M1140" i="9"/>
  <c r="M1141" i="9"/>
  <c r="M1142" i="9"/>
  <c r="M1143" i="9"/>
  <c r="M1144" i="9"/>
  <c r="M1145" i="9"/>
  <c r="M1146" i="9"/>
  <c r="M1147" i="9"/>
  <c r="M1148" i="9"/>
  <c r="M1149" i="9"/>
  <c r="M1150" i="9"/>
  <c r="M1151" i="9"/>
  <c r="M1152" i="9"/>
  <c r="M1153" i="9"/>
  <c r="M1154" i="9"/>
  <c r="M1155" i="9"/>
  <c r="M1156" i="9"/>
  <c r="M1157" i="9"/>
  <c r="M1158" i="9"/>
  <c r="M1159" i="9"/>
  <c r="M1160" i="9"/>
  <c r="M1161" i="9"/>
  <c r="M1162" i="9"/>
  <c r="M1163" i="9"/>
  <c r="M1164" i="9"/>
  <c r="M1165" i="9"/>
  <c r="M1166" i="9"/>
  <c r="M1167" i="9"/>
  <c r="M1168" i="9"/>
  <c r="M1169" i="9"/>
  <c r="M1170" i="9"/>
  <c r="M1171" i="9"/>
  <c r="M1172" i="9"/>
  <c r="M1173" i="9"/>
  <c r="M1174" i="9"/>
  <c r="M1175" i="9"/>
  <c r="M1176" i="9"/>
  <c r="M1177" i="9"/>
  <c r="M1178" i="9"/>
  <c r="M1179" i="9"/>
  <c r="M1180" i="9"/>
  <c r="M1181" i="9"/>
  <c r="M1182" i="9"/>
  <c r="M1183" i="9"/>
  <c r="M1184" i="9"/>
  <c r="M1185" i="9"/>
  <c r="M1186" i="9"/>
  <c r="M1187" i="9"/>
  <c r="M1188" i="9"/>
  <c r="M1189" i="9"/>
  <c r="M1190" i="9"/>
  <c r="M1191" i="9"/>
  <c r="M1192" i="9"/>
  <c r="M1193" i="9"/>
  <c r="M1194" i="9"/>
  <c r="M1195" i="9"/>
  <c r="M1196" i="9"/>
  <c r="M1197" i="9"/>
  <c r="M1198" i="9"/>
  <c r="M1199" i="9"/>
  <c r="M1200" i="9"/>
  <c r="M1201" i="9"/>
  <c r="M1202" i="9"/>
  <c r="M1203" i="9"/>
  <c r="M1204" i="9"/>
  <c r="M1205" i="9"/>
  <c r="M1206" i="9"/>
  <c r="M1207" i="9"/>
  <c r="M1208" i="9"/>
  <c r="M1209" i="9"/>
  <c r="M1210" i="9"/>
  <c r="M1211" i="9"/>
  <c r="M1212" i="9"/>
  <c r="M1213" i="9"/>
  <c r="M1214" i="9"/>
  <c r="M1215" i="9"/>
  <c r="M1216" i="9"/>
  <c r="M1217" i="9"/>
  <c r="M1218" i="9"/>
  <c r="M1219" i="9"/>
  <c r="M1220" i="9"/>
  <c r="M1221" i="9"/>
  <c r="M1222" i="9"/>
  <c r="M1223" i="9"/>
  <c r="M1224" i="9"/>
  <c r="M1225" i="9"/>
  <c r="M1226" i="9"/>
  <c r="M1227" i="9"/>
  <c r="M1228" i="9"/>
  <c r="M1229" i="9"/>
  <c r="M1230" i="9"/>
  <c r="M1231" i="9"/>
  <c r="M1232" i="9"/>
  <c r="M1233" i="9"/>
  <c r="M1234" i="9"/>
  <c r="M1235" i="9"/>
  <c r="M1236" i="9"/>
  <c r="M1237" i="9"/>
  <c r="M1238" i="9"/>
  <c r="M1239" i="9"/>
  <c r="M1240" i="9"/>
  <c r="M1241" i="9"/>
  <c r="M1242" i="9"/>
  <c r="M1243" i="9"/>
  <c r="M1244" i="9"/>
  <c r="M1245" i="9"/>
  <c r="M1246" i="9"/>
  <c r="M1247" i="9"/>
  <c r="M1248" i="9"/>
  <c r="M1249" i="9"/>
  <c r="M1250" i="9"/>
  <c r="M1251" i="9"/>
  <c r="M1252" i="9"/>
  <c r="M1253" i="9"/>
  <c r="M1254" i="9"/>
  <c r="M1255" i="9"/>
  <c r="M1256" i="9"/>
  <c r="M1257" i="9"/>
  <c r="M1258" i="9"/>
  <c r="M1259" i="9"/>
  <c r="M1260" i="9"/>
  <c r="M1261" i="9"/>
  <c r="M1262" i="9"/>
  <c r="M1263" i="9"/>
  <c r="M1264" i="9"/>
  <c r="M1265" i="9"/>
  <c r="M1266" i="9"/>
  <c r="M1267" i="9"/>
  <c r="M1268" i="9"/>
  <c r="M1269" i="9"/>
  <c r="M1270" i="9"/>
  <c r="M1271" i="9"/>
  <c r="M1272" i="9"/>
  <c r="M1273" i="9"/>
  <c r="M1274" i="9"/>
  <c r="M1275" i="9"/>
  <c r="M1276" i="9"/>
  <c r="M1277" i="9"/>
  <c r="M1278" i="9"/>
  <c r="M1279" i="9"/>
  <c r="M1280" i="9"/>
  <c r="M1281" i="9"/>
  <c r="M1282" i="9"/>
  <c r="M1283" i="9"/>
  <c r="M1284" i="9"/>
  <c r="M1285" i="9"/>
  <c r="M1286" i="9"/>
  <c r="M1287" i="9"/>
  <c r="M1288" i="9"/>
  <c r="M1289" i="9"/>
  <c r="M1290" i="9"/>
  <c r="M1291" i="9"/>
  <c r="M1292" i="9"/>
  <c r="M1293" i="9"/>
  <c r="M1294" i="9"/>
  <c r="M1295" i="9"/>
  <c r="M1296" i="9"/>
  <c r="M1297" i="9"/>
  <c r="M1298" i="9"/>
  <c r="M1299" i="9"/>
  <c r="M1300" i="9"/>
  <c r="M1301" i="9"/>
  <c r="M1302" i="9"/>
  <c r="M1303" i="9"/>
  <c r="M1304" i="9"/>
  <c r="M1305" i="9"/>
  <c r="M1306" i="9"/>
  <c r="M1307" i="9"/>
  <c r="M1308" i="9"/>
  <c r="M1309" i="9"/>
  <c r="M1310" i="9"/>
  <c r="M3" i="9"/>
  <c r="M4" i="9"/>
  <c r="M5" i="9"/>
  <c r="M6" i="9"/>
  <c r="M7" i="9"/>
  <c r="M8" i="9"/>
  <c r="M9" i="9"/>
  <c r="M10" i="9"/>
  <c r="M11" i="9"/>
  <c r="M12" i="9"/>
  <c r="M13" i="9"/>
  <c r="M14" i="9"/>
  <c r="M15" i="9"/>
  <c r="M16" i="9"/>
  <c r="M17" i="9"/>
  <c r="M18" i="9"/>
  <c r="M19" i="9"/>
  <c r="M20" i="9"/>
  <c r="M21" i="9"/>
  <c r="M22" i="9"/>
  <c r="M2" i="9"/>
  <c r="L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1002" i="9"/>
  <c r="L1003" i="9"/>
  <c r="L1004" i="9"/>
  <c r="L1005" i="9"/>
  <c r="L1006" i="9"/>
  <c r="L1007" i="9"/>
  <c r="L1008" i="9"/>
  <c r="L1009" i="9"/>
  <c r="L1010" i="9"/>
  <c r="L1011" i="9"/>
  <c r="L1012" i="9"/>
  <c r="L1013" i="9"/>
  <c r="L1014" i="9"/>
  <c r="L1015" i="9"/>
  <c r="L1016" i="9"/>
  <c r="L1017" i="9"/>
  <c r="L1018" i="9"/>
  <c r="L1019" i="9"/>
  <c r="L1020" i="9"/>
  <c r="L1021" i="9"/>
  <c r="L1022" i="9"/>
  <c r="L1023" i="9"/>
  <c r="L1024" i="9"/>
  <c r="L1025" i="9"/>
  <c r="L1026" i="9"/>
  <c r="L1027" i="9"/>
  <c r="L1028" i="9"/>
  <c r="L1029" i="9"/>
  <c r="L1030" i="9"/>
  <c r="L1031" i="9"/>
  <c r="L1032" i="9"/>
  <c r="L1033" i="9"/>
  <c r="L1034" i="9"/>
  <c r="L1035" i="9"/>
  <c r="L1036" i="9"/>
  <c r="L1037" i="9"/>
  <c r="L1038" i="9"/>
  <c r="L1039" i="9"/>
  <c r="L1040" i="9"/>
  <c r="L1041" i="9"/>
  <c r="L1042" i="9"/>
  <c r="L1043" i="9"/>
  <c r="L1044" i="9"/>
  <c r="L1045" i="9"/>
  <c r="L1046" i="9"/>
  <c r="L1047" i="9"/>
  <c r="L1048" i="9"/>
  <c r="L1049" i="9"/>
  <c r="L1050" i="9"/>
  <c r="L1051" i="9"/>
  <c r="L1052" i="9"/>
  <c r="L1053" i="9"/>
  <c r="L1054" i="9"/>
  <c r="L1055" i="9"/>
  <c r="L1056" i="9"/>
  <c r="L1057" i="9"/>
  <c r="L1058" i="9"/>
  <c r="L1059" i="9"/>
  <c r="L1060" i="9"/>
  <c r="L1061" i="9"/>
  <c r="L1062" i="9"/>
  <c r="L1063" i="9"/>
  <c r="L1064" i="9"/>
  <c r="L1065" i="9"/>
  <c r="L1066" i="9"/>
  <c r="L1067" i="9"/>
  <c r="L1068" i="9"/>
  <c r="L1069" i="9"/>
  <c r="L1070" i="9"/>
  <c r="L1071" i="9"/>
  <c r="L1072" i="9"/>
  <c r="L1073" i="9"/>
  <c r="L1074" i="9"/>
  <c r="L1075" i="9"/>
  <c r="L1076" i="9"/>
  <c r="L1077" i="9"/>
  <c r="L1078" i="9"/>
  <c r="L1079" i="9"/>
  <c r="L1080" i="9"/>
  <c r="L1081" i="9"/>
  <c r="L1082" i="9"/>
  <c r="L1083" i="9"/>
  <c r="L1084" i="9"/>
  <c r="L1085" i="9"/>
  <c r="L1086" i="9"/>
  <c r="L1087" i="9"/>
  <c r="L1088" i="9"/>
  <c r="L1089" i="9"/>
  <c r="L1090" i="9"/>
  <c r="L1091" i="9"/>
  <c r="L1092" i="9"/>
  <c r="L1093" i="9"/>
  <c r="L1094" i="9"/>
  <c r="L1095" i="9"/>
  <c r="L1096" i="9"/>
  <c r="L1097" i="9"/>
  <c r="L1098" i="9"/>
  <c r="L1099" i="9"/>
  <c r="L1100" i="9"/>
  <c r="L1101" i="9"/>
  <c r="L1102" i="9"/>
  <c r="L1103" i="9"/>
  <c r="L1104" i="9"/>
  <c r="L1105" i="9"/>
  <c r="L1106" i="9"/>
  <c r="L1107" i="9"/>
  <c r="L1108" i="9"/>
  <c r="L1109" i="9"/>
  <c r="L1110" i="9"/>
  <c r="L1111" i="9"/>
  <c r="L1112" i="9"/>
  <c r="L1113" i="9"/>
  <c r="L1114" i="9"/>
  <c r="L1115" i="9"/>
  <c r="L1116" i="9"/>
  <c r="L1117" i="9"/>
  <c r="L1118" i="9"/>
  <c r="L1119" i="9"/>
  <c r="L1120" i="9"/>
  <c r="L1121" i="9"/>
  <c r="L1122" i="9"/>
  <c r="L1123" i="9"/>
  <c r="L1124" i="9"/>
  <c r="L1125" i="9"/>
  <c r="L1126" i="9"/>
  <c r="L1127" i="9"/>
  <c r="L1128" i="9"/>
  <c r="L1129" i="9"/>
  <c r="L1130" i="9"/>
  <c r="L1131" i="9"/>
  <c r="L1132" i="9"/>
  <c r="L1133" i="9"/>
  <c r="L1134" i="9"/>
  <c r="L1135" i="9"/>
  <c r="L1136" i="9"/>
  <c r="L1137" i="9"/>
  <c r="L1138" i="9"/>
  <c r="L1139" i="9"/>
  <c r="L1140" i="9"/>
  <c r="L1141" i="9"/>
  <c r="L1142" i="9"/>
  <c r="L1143" i="9"/>
  <c r="L1144" i="9"/>
  <c r="L1145" i="9"/>
  <c r="L1146" i="9"/>
  <c r="L1147" i="9"/>
  <c r="L1148" i="9"/>
  <c r="L1149" i="9"/>
  <c r="L1150" i="9"/>
  <c r="L1151" i="9"/>
  <c r="L1152" i="9"/>
  <c r="L1153" i="9"/>
  <c r="L1154" i="9"/>
  <c r="L1155" i="9"/>
  <c r="L1156" i="9"/>
  <c r="L1157" i="9"/>
  <c r="L1158" i="9"/>
  <c r="L1159" i="9"/>
  <c r="L1160" i="9"/>
  <c r="L1161" i="9"/>
  <c r="L1162" i="9"/>
  <c r="L1163" i="9"/>
  <c r="L1164" i="9"/>
  <c r="L1165" i="9"/>
  <c r="L1166" i="9"/>
  <c r="L1167" i="9"/>
  <c r="L1168" i="9"/>
  <c r="L1169" i="9"/>
  <c r="L1170" i="9"/>
  <c r="L1171" i="9"/>
  <c r="L1172" i="9"/>
  <c r="L1173" i="9"/>
  <c r="L1174" i="9"/>
  <c r="L1175" i="9"/>
  <c r="L1176" i="9"/>
  <c r="L1177" i="9"/>
  <c r="L1178" i="9"/>
  <c r="L1179" i="9"/>
  <c r="L1180" i="9"/>
  <c r="L1181" i="9"/>
  <c r="L1182" i="9"/>
  <c r="L1183" i="9"/>
  <c r="L1184" i="9"/>
  <c r="L1185" i="9"/>
  <c r="L1186" i="9"/>
  <c r="L1187" i="9"/>
  <c r="L1188" i="9"/>
  <c r="L1189" i="9"/>
  <c r="L1190" i="9"/>
  <c r="L1191" i="9"/>
  <c r="L1192" i="9"/>
  <c r="L1193" i="9"/>
  <c r="L1194" i="9"/>
  <c r="L1195" i="9"/>
  <c r="L1196" i="9"/>
  <c r="L1197" i="9"/>
  <c r="L1198" i="9"/>
  <c r="L1199" i="9"/>
  <c r="L1200" i="9"/>
  <c r="L1201" i="9"/>
  <c r="L1202" i="9"/>
  <c r="L1203" i="9"/>
  <c r="L1204" i="9"/>
  <c r="L1205" i="9"/>
  <c r="L1206" i="9"/>
  <c r="L1207" i="9"/>
  <c r="L1208" i="9"/>
  <c r="L1209" i="9"/>
  <c r="L1210" i="9"/>
  <c r="L1211" i="9"/>
  <c r="L1212" i="9"/>
  <c r="L1213" i="9"/>
  <c r="L1214" i="9"/>
  <c r="L1215" i="9"/>
  <c r="L1216" i="9"/>
  <c r="L1217" i="9"/>
  <c r="L1218" i="9"/>
  <c r="L1219" i="9"/>
  <c r="L1220" i="9"/>
  <c r="L1221" i="9"/>
  <c r="L1222" i="9"/>
  <c r="L1223" i="9"/>
  <c r="L1224" i="9"/>
  <c r="L1225" i="9"/>
  <c r="L1226" i="9"/>
  <c r="L1227" i="9"/>
  <c r="L1228" i="9"/>
  <c r="L1229" i="9"/>
  <c r="L1230" i="9"/>
  <c r="L1231" i="9"/>
  <c r="L1232" i="9"/>
  <c r="L1233" i="9"/>
  <c r="L1234" i="9"/>
  <c r="L1235" i="9"/>
  <c r="L1236" i="9"/>
  <c r="L1237" i="9"/>
  <c r="L1238" i="9"/>
  <c r="L1239" i="9"/>
  <c r="L1240" i="9"/>
  <c r="L1241" i="9"/>
  <c r="L1242" i="9"/>
  <c r="L1243" i="9"/>
  <c r="L1244" i="9"/>
  <c r="L1245" i="9"/>
  <c r="L1246" i="9"/>
  <c r="L1247" i="9"/>
  <c r="L1248" i="9"/>
  <c r="L1249" i="9"/>
  <c r="L1250" i="9"/>
  <c r="L1251" i="9"/>
  <c r="L1252" i="9"/>
  <c r="L1253" i="9"/>
  <c r="L1254" i="9"/>
  <c r="L1255" i="9"/>
  <c r="L1256" i="9"/>
  <c r="L1257" i="9"/>
  <c r="L1258" i="9"/>
  <c r="L1259" i="9"/>
  <c r="L1260" i="9"/>
  <c r="L1261" i="9"/>
  <c r="L1262" i="9"/>
  <c r="L1263" i="9"/>
  <c r="L1264" i="9"/>
  <c r="L1265" i="9"/>
  <c r="L1266" i="9"/>
  <c r="L1267" i="9"/>
  <c r="L1268" i="9"/>
  <c r="L1269" i="9"/>
  <c r="L1270" i="9"/>
  <c r="L1271" i="9"/>
  <c r="L1272" i="9"/>
  <c r="L1273" i="9"/>
  <c r="L1274" i="9"/>
  <c r="L1275" i="9"/>
  <c r="L1276" i="9"/>
  <c r="L1277" i="9"/>
  <c r="L1278" i="9"/>
  <c r="L1279" i="9"/>
  <c r="L1280" i="9"/>
  <c r="L1281" i="9"/>
  <c r="L1282" i="9"/>
  <c r="L1283" i="9"/>
  <c r="L1284" i="9"/>
  <c r="L1285" i="9"/>
  <c r="L1286" i="9"/>
  <c r="L1287" i="9"/>
  <c r="L1288" i="9"/>
  <c r="L1289" i="9"/>
  <c r="L1290" i="9"/>
  <c r="L1291" i="9"/>
  <c r="L1292" i="9"/>
  <c r="L1293" i="9"/>
  <c r="L1294" i="9"/>
  <c r="L1295" i="9"/>
  <c r="L1296" i="9"/>
  <c r="L1297" i="9"/>
  <c r="L1298" i="9"/>
  <c r="L1299" i="9"/>
  <c r="L1300" i="9"/>
  <c r="L1301" i="9"/>
  <c r="L1302" i="9"/>
  <c r="L1303" i="9"/>
  <c r="L1304" i="9"/>
  <c r="L1305" i="9"/>
  <c r="L1306" i="9"/>
  <c r="L1307" i="9"/>
  <c r="L1308" i="9"/>
  <c r="L1309" i="9"/>
  <c r="L1310" i="9"/>
  <c r="N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319" i="9"/>
  <c r="N320" i="9"/>
  <c r="N321" i="9"/>
  <c r="N322" i="9"/>
  <c r="N323" i="9"/>
  <c r="N324" i="9"/>
  <c r="N325" i="9"/>
  <c r="N326" i="9"/>
  <c r="N327" i="9"/>
  <c r="N328" i="9"/>
  <c r="N329" i="9"/>
  <c r="N330" i="9"/>
  <c r="N331" i="9"/>
  <c r="N332" i="9"/>
  <c r="N333" i="9"/>
  <c r="N334" i="9"/>
  <c r="N335" i="9"/>
  <c r="N336" i="9"/>
  <c r="N337" i="9"/>
  <c r="N338" i="9"/>
  <c r="N339" i="9"/>
  <c r="N340" i="9"/>
  <c r="N341" i="9"/>
  <c r="N342" i="9"/>
  <c r="N343" i="9"/>
  <c r="N344" i="9"/>
  <c r="N345" i="9"/>
  <c r="N346" i="9"/>
  <c r="N347" i="9"/>
  <c r="N348" i="9"/>
  <c r="N349" i="9"/>
  <c r="N350" i="9"/>
  <c r="N351" i="9"/>
  <c r="N352" i="9"/>
  <c r="N353" i="9"/>
  <c r="N354" i="9"/>
  <c r="N355" i="9"/>
  <c r="N356" i="9"/>
  <c r="N357" i="9"/>
  <c r="N358" i="9"/>
  <c r="N359" i="9"/>
  <c r="N360" i="9"/>
  <c r="N361" i="9"/>
  <c r="N362" i="9"/>
  <c r="N363" i="9"/>
  <c r="N364" i="9"/>
  <c r="N365" i="9"/>
  <c r="N366" i="9"/>
  <c r="N367" i="9"/>
  <c r="N368" i="9"/>
  <c r="N369" i="9"/>
  <c r="N370" i="9"/>
  <c r="N371" i="9"/>
  <c r="N372" i="9"/>
  <c r="N373" i="9"/>
  <c r="N374" i="9"/>
  <c r="N375" i="9"/>
  <c r="N376" i="9"/>
  <c r="N377" i="9"/>
  <c r="N378" i="9"/>
  <c r="N379" i="9"/>
  <c r="N380" i="9"/>
  <c r="N381" i="9"/>
  <c r="N382" i="9"/>
  <c r="N383" i="9"/>
  <c r="N384" i="9"/>
  <c r="N385" i="9"/>
  <c r="N386" i="9"/>
  <c r="N387" i="9"/>
  <c r="N388" i="9"/>
  <c r="N389" i="9"/>
  <c r="N390" i="9"/>
  <c r="N391" i="9"/>
  <c r="N392" i="9"/>
  <c r="N393" i="9"/>
  <c r="N394" i="9"/>
  <c r="N395" i="9"/>
  <c r="N396" i="9"/>
  <c r="N397" i="9"/>
  <c r="N398" i="9"/>
  <c r="N399" i="9"/>
  <c r="N400" i="9"/>
  <c r="N401" i="9"/>
  <c r="N402" i="9"/>
  <c r="N403" i="9"/>
  <c r="N404" i="9"/>
  <c r="N405" i="9"/>
  <c r="N406" i="9"/>
  <c r="N407" i="9"/>
  <c r="N408" i="9"/>
  <c r="N409" i="9"/>
  <c r="N410" i="9"/>
  <c r="N411" i="9"/>
  <c r="N412" i="9"/>
  <c r="N413" i="9"/>
  <c r="N414" i="9"/>
  <c r="N415" i="9"/>
  <c r="N416" i="9"/>
  <c r="N417" i="9"/>
  <c r="N418" i="9"/>
  <c r="N419" i="9"/>
  <c r="N420" i="9"/>
  <c r="N421" i="9"/>
  <c r="N422" i="9"/>
  <c r="N423" i="9"/>
  <c r="N424" i="9"/>
  <c r="N425" i="9"/>
  <c r="N426" i="9"/>
  <c r="N427" i="9"/>
  <c r="N428" i="9"/>
  <c r="N429" i="9"/>
  <c r="N430" i="9"/>
  <c r="N431" i="9"/>
  <c r="N432" i="9"/>
  <c r="N433" i="9"/>
  <c r="N434" i="9"/>
  <c r="N435" i="9"/>
  <c r="N436" i="9"/>
  <c r="N437" i="9"/>
  <c r="N438" i="9"/>
  <c r="N439" i="9"/>
  <c r="N440" i="9"/>
  <c r="N441" i="9"/>
  <c r="N442" i="9"/>
  <c r="N443" i="9"/>
  <c r="N444" i="9"/>
  <c r="N445" i="9"/>
  <c r="N446" i="9"/>
  <c r="N447" i="9"/>
  <c r="N448" i="9"/>
  <c r="N449" i="9"/>
  <c r="N450" i="9"/>
  <c r="N451" i="9"/>
  <c r="N452" i="9"/>
  <c r="N453" i="9"/>
  <c r="N454" i="9"/>
  <c r="N455" i="9"/>
  <c r="N456" i="9"/>
  <c r="N457" i="9"/>
  <c r="N458" i="9"/>
  <c r="N459" i="9"/>
  <c r="N460" i="9"/>
  <c r="N461" i="9"/>
  <c r="N462" i="9"/>
  <c r="N463" i="9"/>
  <c r="N464" i="9"/>
  <c r="N465" i="9"/>
  <c r="N466" i="9"/>
  <c r="N467" i="9"/>
  <c r="N468" i="9"/>
  <c r="N469" i="9"/>
  <c r="N470" i="9"/>
  <c r="N471" i="9"/>
  <c r="N472" i="9"/>
  <c r="N473" i="9"/>
  <c r="N474" i="9"/>
  <c r="N475" i="9"/>
  <c r="N476" i="9"/>
  <c r="N477" i="9"/>
  <c r="N478" i="9"/>
  <c r="N479" i="9"/>
  <c r="N480" i="9"/>
  <c r="N481" i="9"/>
  <c r="N482" i="9"/>
  <c r="N483" i="9"/>
  <c r="N484" i="9"/>
  <c r="N485" i="9"/>
  <c r="N486" i="9"/>
  <c r="N487" i="9"/>
  <c r="N488" i="9"/>
  <c r="N489" i="9"/>
  <c r="N490" i="9"/>
  <c r="N491" i="9"/>
  <c r="N492" i="9"/>
  <c r="N493" i="9"/>
  <c r="N494" i="9"/>
  <c r="N495" i="9"/>
  <c r="N496" i="9"/>
  <c r="N497" i="9"/>
  <c r="N498" i="9"/>
  <c r="N499" i="9"/>
  <c r="N500" i="9"/>
  <c r="N501" i="9"/>
  <c r="N502" i="9"/>
  <c r="N503" i="9"/>
  <c r="N504" i="9"/>
  <c r="N505" i="9"/>
  <c r="N506" i="9"/>
  <c r="N507" i="9"/>
  <c r="N508" i="9"/>
  <c r="N509" i="9"/>
  <c r="N510" i="9"/>
  <c r="N511" i="9"/>
  <c r="N512" i="9"/>
  <c r="N513" i="9"/>
  <c r="N514" i="9"/>
  <c r="N515" i="9"/>
  <c r="N516" i="9"/>
  <c r="N517" i="9"/>
  <c r="N518" i="9"/>
  <c r="N519" i="9"/>
  <c r="N520" i="9"/>
  <c r="N521" i="9"/>
  <c r="N522" i="9"/>
  <c r="N523" i="9"/>
  <c r="N524" i="9"/>
  <c r="N525" i="9"/>
  <c r="N526" i="9"/>
  <c r="N527" i="9"/>
  <c r="N528" i="9"/>
  <c r="N529" i="9"/>
  <c r="N530" i="9"/>
  <c r="N531" i="9"/>
  <c r="N532" i="9"/>
  <c r="N533" i="9"/>
  <c r="N534" i="9"/>
  <c r="N535" i="9"/>
  <c r="N536" i="9"/>
  <c r="N537" i="9"/>
  <c r="N538" i="9"/>
  <c r="N539" i="9"/>
  <c r="N540" i="9"/>
  <c r="N541" i="9"/>
  <c r="N542" i="9"/>
  <c r="N543" i="9"/>
  <c r="N544" i="9"/>
  <c r="N545" i="9"/>
  <c r="N546" i="9"/>
  <c r="N547" i="9"/>
  <c r="N548" i="9"/>
  <c r="N549" i="9"/>
  <c r="N550" i="9"/>
  <c r="N551" i="9"/>
  <c r="N552" i="9"/>
  <c r="N553" i="9"/>
  <c r="N554" i="9"/>
  <c r="N555" i="9"/>
  <c r="N556" i="9"/>
  <c r="N557" i="9"/>
  <c r="N558" i="9"/>
  <c r="N559" i="9"/>
  <c r="N560" i="9"/>
  <c r="N561" i="9"/>
  <c r="N562" i="9"/>
  <c r="N563" i="9"/>
  <c r="N564" i="9"/>
  <c r="N565" i="9"/>
  <c r="N566" i="9"/>
  <c r="N567" i="9"/>
  <c r="N568" i="9"/>
  <c r="N569" i="9"/>
  <c r="N570" i="9"/>
  <c r="N571" i="9"/>
  <c r="N572" i="9"/>
  <c r="N573" i="9"/>
  <c r="N574" i="9"/>
  <c r="N575" i="9"/>
  <c r="N576" i="9"/>
  <c r="N577" i="9"/>
  <c r="N578" i="9"/>
  <c r="N579" i="9"/>
  <c r="N580" i="9"/>
  <c r="N581" i="9"/>
  <c r="N582" i="9"/>
  <c r="N583" i="9"/>
  <c r="N584" i="9"/>
  <c r="N585" i="9"/>
  <c r="N586" i="9"/>
  <c r="N587" i="9"/>
  <c r="N588" i="9"/>
  <c r="N589" i="9"/>
  <c r="N590" i="9"/>
  <c r="N591" i="9"/>
  <c r="N592" i="9"/>
  <c r="N593" i="9"/>
  <c r="N594" i="9"/>
  <c r="N595" i="9"/>
  <c r="N596" i="9"/>
  <c r="N597" i="9"/>
  <c r="N598" i="9"/>
  <c r="N599" i="9"/>
  <c r="N600" i="9"/>
  <c r="N601" i="9"/>
  <c r="N602" i="9"/>
  <c r="N603" i="9"/>
  <c r="N604" i="9"/>
  <c r="N605" i="9"/>
  <c r="N606" i="9"/>
  <c r="N607" i="9"/>
  <c r="N608" i="9"/>
  <c r="N609" i="9"/>
  <c r="N610" i="9"/>
  <c r="N611" i="9"/>
  <c r="N612" i="9"/>
  <c r="N613" i="9"/>
  <c r="N614" i="9"/>
  <c r="N615" i="9"/>
  <c r="N616" i="9"/>
  <c r="N617" i="9"/>
  <c r="N618" i="9"/>
  <c r="N619" i="9"/>
  <c r="N620" i="9"/>
  <c r="N621" i="9"/>
  <c r="N622" i="9"/>
  <c r="N623" i="9"/>
  <c r="N624" i="9"/>
  <c r="N625" i="9"/>
  <c r="N626" i="9"/>
  <c r="N627" i="9"/>
  <c r="N628" i="9"/>
  <c r="N629" i="9"/>
  <c r="N630" i="9"/>
  <c r="N631" i="9"/>
  <c r="N632" i="9"/>
  <c r="N633" i="9"/>
  <c r="N634" i="9"/>
  <c r="N635" i="9"/>
  <c r="N636" i="9"/>
  <c r="N637" i="9"/>
  <c r="N638" i="9"/>
  <c r="N639" i="9"/>
  <c r="N640" i="9"/>
  <c r="N641" i="9"/>
  <c r="N642" i="9"/>
  <c r="N643" i="9"/>
  <c r="N644" i="9"/>
  <c r="N645" i="9"/>
  <c r="N646" i="9"/>
  <c r="N647" i="9"/>
  <c r="N648" i="9"/>
  <c r="N649" i="9"/>
  <c r="N650" i="9"/>
  <c r="N651" i="9"/>
  <c r="N652" i="9"/>
  <c r="N653" i="9"/>
  <c r="N654" i="9"/>
  <c r="N655" i="9"/>
  <c r="N656" i="9"/>
  <c r="N657" i="9"/>
  <c r="N658" i="9"/>
  <c r="N659" i="9"/>
  <c r="N660" i="9"/>
  <c r="N661" i="9"/>
  <c r="N662" i="9"/>
  <c r="N663" i="9"/>
  <c r="N664" i="9"/>
  <c r="N665" i="9"/>
  <c r="N666" i="9"/>
  <c r="N667" i="9"/>
  <c r="N668" i="9"/>
  <c r="N669" i="9"/>
  <c r="N670" i="9"/>
  <c r="N671" i="9"/>
  <c r="N672" i="9"/>
  <c r="N673" i="9"/>
  <c r="N674" i="9"/>
  <c r="N675" i="9"/>
  <c r="N676" i="9"/>
  <c r="N677" i="9"/>
  <c r="N678" i="9"/>
  <c r="N679" i="9"/>
  <c r="N680" i="9"/>
  <c r="N681" i="9"/>
  <c r="N682" i="9"/>
  <c r="N683" i="9"/>
  <c r="N684" i="9"/>
  <c r="N685" i="9"/>
  <c r="N686" i="9"/>
  <c r="N687" i="9"/>
  <c r="N688" i="9"/>
  <c r="N689" i="9"/>
  <c r="N690" i="9"/>
  <c r="N691" i="9"/>
  <c r="N692" i="9"/>
  <c r="N693" i="9"/>
  <c r="N694" i="9"/>
  <c r="N695" i="9"/>
  <c r="N696" i="9"/>
  <c r="N697" i="9"/>
  <c r="N698" i="9"/>
  <c r="N699" i="9"/>
  <c r="N700" i="9"/>
  <c r="N701" i="9"/>
  <c r="N702" i="9"/>
  <c r="N703" i="9"/>
  <c r="N704" i="9"/>
  <c r="N705" i="9"/>
  <c r="N706" i="9"/>
  <c r="N707" i="9"/>
  <c r="N708" i="9"/>
  <c r="N709" i="9"/>
  <c r="N710" i="9"/>
  <c r="N711" i="9"/>
  <c r="N712" i="9"/>
  <c r="N713" i="9"/>
  <c r="N714" i="9"/>
  <c r="N715" i="9"/>
  <c r="N716" i="9"/>
  <c r="N717" i="9"/>
  <c r="N718" i="9"/>
  <c r="N719" i="9"/>
  <c r="N720" i="9"/>
  <c r="N721" i="9"/>
  <c r="N722" i="9"/>
  <c r="N723" i="9"/>
  <c r="N724" i="9"/>
  <c r="N725" i="9"/>
  <c r="N726" i="9"/>
  <c r="N727" i="9"/>
  <c r="N728" i="9"/>
  <c r="N729" i="9"/>
  <c r="N730" i="9"/>
  <c r="N731" i="9"/>
  <c r="N732" i="9"/>
  <c r="N733" i="9"/>
  <c r="N734" i="9"/>
  <c r="N735" i="9"/>
  <c r="N736" i="9"/>
  <c r="N737" i="9"/>
  <c r="N738" i="9"/>
  <c r="N739" i="9"/>
  <c r="N740" i="9"/>
  <c r="N741" i="9"/>
  <c r="N742" i="9"/>
  <c r="N743" i="9"/>
  <c r="N744" i="9"/>
  <c r="N745" i="9"/>
  <c r="N746" i="9"/>
  <c r="N747" i="9"/>
  <c r="N748" i="9"/>
  <c r="N749" i="9"/>
  <c r="N750" i="9"/>
  <c r="N751" i="9"/>
  <c r="N752" i="9"/>
  <c r="N753" i="9"/>
  <c r="N754" i="9"/>
  <c r="N755" i="9"/>
  <c r="N756" i="9"/>
  <c r="N757" i="9"/>
  <c r="N758" i="9"/>
  <c r="N759" i="9"/>
  <c r="N760" i="9"/>
  <c r="N761" i="9"/>
  <c r="N762" i="9"/>
  <c r="N763" i="9"/>
  <c r="N764" i="9"/>
  <c r="N765" i="9"/>
  <c r="N766" i="9"/>
  <c r="N767" i="9"/>
  <c r="N768" i="9"/>
  <c r="N769" i="9"/>
  <c r="N770" i="9"/>
  <c r="N771" i="9"/>
  <c r="N772" i="9"/>
  <c r="N773" i="9"/>
  <c r="N774" i="9"/>
  <c r="N775" i="9"/>
  <c r="N776" i="9"/>
  <c r="N777" i="9"/>
  <c r="N778" i="9"/>
  <c r="N779" i="9"/>
  <c r="N780" i="9"/>
  <c r="N781" i="9"/>
  <c r="N782" i="9"/>
  <c r="N783" i="9"/>
  <c r="N784" i="9"/>
  <c r="N785" i="9"/>
  <c r="N786" i="9"/>
  <c r="N787" i="9"/>
  <c r="N788" i="9"/>
  <c r="N789" i="9"/>
  <c r="N790" i="9"/>
  <c r="N791" i="9"/>
  <c r="N792" i="9"/>
  <c r="N793" i="9"/>
  <c r="N794" i="9"/>
  <c r="N795" i="9"/>
  <c r="N796" i="9"/>
  <c r="N797" i="9"/>
  <c r="N798" i="9"/>
  <c r="N799" i="9"/>
  <c r="N800" i="9"/>
  <c r="N801" i="9"/>
  <c r="N802" i="9"/>
  <c r="N803" i="9"/>
  <c r="N804" i="9"/>
  <c r="N805" i="9"/>
  <c r="N806" i="9"/>
  <c r="N807" i="9"/>
  <c r="N808" i="9"/>
  <c r="N809" i="9"/>
  <c r="N810" i="9"/>
  <c r="N811" i="9"/>
  <c r="N812" i="9"/>
  <c r="N813" i="9"/>
  <c r="N814" i="9"/>
  <c r="N815" i="9"/>
  <c r="N816" i="9"/>
  <c r="N817" i="9"/>
  <c r="N818" i="9"/>
  <c r="N819" i="9"/>
  <c r="N820" i="9"/>
  <c r="N821" i="9"/>
  <c r="N822" i="9"/>
  <c r="N823" i="9"/>
  <c r="N824" i="9"/>
  <c r="N825" i="9"/>
  <c r="N826" i="9"/>
  <c r="N827" i="9"/>
  <c r="N828" i="9"/>
  <c r="N829" i="9"/>
  <c r="N830" i="9"/>
  <c r="N831" i="9"/>
  <c r="N832" i="9"/>
  <c r="N833" i="9"/>
  <c r="N834" i="9"/>
  <c r="N835" i="9"/>
  <c r="N836" i="9"/>
  <c r="N837" i="9"/>
  <c r="N838" i="9"/>
  <c r="N839" i="9"/>
  <c r="N840" i="9"/>
  <c r="N841" i="9"/>
  <c r="N842" i="9"/>
  <c r="N843" i="9"/>
  <c r="N844" i="9"/>
  <c r="N845" i="9"/>
  <c r="N846" i="9"/>
  <c r="N847" i="9"/>
  <c r="N848" i="9"/>
  <c r="N849" i="9"/>
  <c r="N850" i="9"/>
  <c r="N851" i="9"/>
  <c r="N852" i="9"/>
  <c r="N853" i="9"/>
  <c r="N854" i="9"/>
  <c r="N855" i="9"/>
  <c r="N856" i="9"/>
  <c r="N857" i="9"/>
  <c r="N858" i="9"/>
  <c r="N859" i="9"/>
  <c r="N860" i="9"/>
  <c r="N861" i="9"/>
  <c r="N862" i="9"/>
  <c r="N863" i="9"/>
  <c r="N864" i="9"/>
  <c r="N865" i="9"/>
  <c r="N866" i="9"/>
  <c r="N867" i="9"/>
  <c r="N868" i="9"/>
  <c r="N869" i="9"/>
  <c r="N870" i="9"/>
  <c r="N871" i="9"/>
  <c r="N872" i="9"/>
  <c r="N873" i="9"/>
  <c r="N874" i="9"/>
  <c r="N875" i="9"/>
  <c r="N876" i="9"/>
  <c r="N877" i="9"/>
  <c r="N878" i="9"/>
  <c r="N879" i="9"/>
  <c r="N880" i="9"/>
  <c r="N881" i="9"/>
  <c r="N882" i="9"/>
  <c r="N883" i="9"/>
  <c r="N884" i="9"/>
  <c r="N885" i="9"/>
  <c r="N886" i="9"/>
  <c r="N887" i="9"/>
  <c r="N888" i="9"/>
  <c r="N889" i="9"/>
  <c r="N890" i="9"/>
  <c r="N891" i="9"/>
  <c r="N892" i="9"/>
  <c r="N893" i="9"/>
  <c r="N894" i="9"/>
  <c r="N895" i="9"/>
  <c r="N896" i="9"/>
  <c r="N897" i="9"/>
  <c r="N898" i="9"/>
  <c r="N899" i="9"/>
  <c r="N900" i="9"/>
  <c r="N901" i="9"/>
  <c r="N902" i="9"/>
  <c r="N903" i="9"/>
  <c r="N904" i="9"/>
  <c r="N905" i="9"/>
  <c r="N906" i="9"/>
  <c r="N907" i="9"/>
  <c r="N908" i="9"/>
  <c r="N909" i="9"/>
  <c r="N910" i="9"/>
  <c r="N911" i="9"/>
  <c r="N912" i="9"/>
  <c r="N913" i="9"/>
  <c r="N914" i="9"/>
  <c r="N915" i="9"/>
  <c r="N916" i="9"/>
  <c r="N917" i="9"/>
  <c r="N918" i="9"/>
  <c r="N919" i="9"/>
  <c r="N920" i="9"/>
  <c r="N921" i="9"/>
  <c r="N922" i="9"/>
  <c r="N923" i="9"/>
  <c r="N924" i="9"/>
  <c r="N925" i="9"/>
  <c r="N926" i="9"/>
  <c r="N927" i="9"/>
  <c r="N928" i="9"/>
  <c r="N929" i="9"/>
  <c r="N930" i="9"/>
  <c r="N931" i="9"/>
  <c r="N932" i="9"/>
  <c r="N933" i="9"/>
  <c r="N934" i="9"/>
  <c r="N935" i="9"/>
  <c r="N936" i="9"/>
  <c r="N937" i="9"/>
  <c r="N938" i="9"/>
  <c r="N939" i="9"/>
  <c r="N940" i="9"/>
  <c r="N941" i="9"/>
  <c r="N942" i="9"/>
  <c r="N943" i="9"/>
  <c r="N944" i="9"/>
  <c r="N945" i="9"/>
  <c r="N946" i="9"/>
  <c r="N947" i="9"/>
  <c r="N948" i="9"/>
  <c r="N949" i="9"/>
  <c r="N950" i="9"/>
  <c r="N951" i="9"/>
  <c r="N952" i="9"/>
  <c r="N953" i="9"/>
  <c r="N954" i="9"/>
  <c r="N955" i="9"/>
  <c r="N956" i="9"/>
  <c r="N957" i="9"/>
  <c r="N958" i="9"/>
  <c r="N959" i="9"/>
  <c r="N960" i="9"/>
  <c r="N961" i="9"/>
  <c r="N962" i="9"/>
  <c r="N963" i="9"/>
  <c r="N964" i="9"/>
  <c r="N965" i="9"/>
  <c r="N966" i="9"/>
  <c r="N967" i="9"/>
  <c r="N968" i="9"/>
  <c r="N969" i="9"/>
  <c r="N970" i="9"/>
  <c r="N971" i="9"/>
  <c r="N972" i="9"/>
  <c r="N973" i="9"/>
  <c r="N974" i="9"/>
  <c r="N975" i="9"/>
  <c r="N976" i="9"/>
  <c r="N977" i="9"/>
  <c r="N978" i="9"/>
  <c r="N979" i="9"/>
  <c r="N980" i="9"/>
  <c r="N981" i="9"/>
  <c r="N982" i="9"/>
  <c r="N983" i="9"/>
  <c r="N984" i="9"/>
  <c r="N985" i="9"/>
  <c r="N986" i="9"/>
  <c r="N987" i="9"/>
  <c r="N988" i="9"/>
  <c r="N989" i="9"/>
  <c r="N990" i="9"/>
  <c r="N991" i="9"/>
  <c r="N992" i="9"/>
  <c r="N993" i="9"/>
  <c r="N994" i="9"/>
  <c r="N995" i="9"/>
  <c r="N996" i="9"/>
  <c r="N997" i="9"/>
  <c r="N998" i="9"/>
  <c r="N999" i="9"/>
  <c r="N1000" i="9"/>
  <c r="N1001" i="9"/>
  <c r="N1002" i="9"/>
  <c r="N1003" i="9"/>
  <c r="N1004" i="9"/>
  <c r="N1005" i="9"/>
  <c r="N1006" i="9"/>
  <c r="N1007" i="9"/>
  <c r="N1008" i="9"/>
  <c r="N1009" i="9"/>
  <c r="N1010" i="9"/>
  <c r="N1011" i="9"/>
  <c r="N1012" i="9"/>
  <c r="N1013" i="9"/>
  <c r="N1014" i="9"/>
  <c r="N1015" i="9"/>
  <c r="N1016" i="9"/>
  <c r="N1017" i="9"/>
  <c r="N1018" i="9"/>
  <c r="N1019" i="9"/>
  <c r="N1020" i="9"/>
  <c r="N1021" i="9"/>
  <c r="N1022" i="9"/>
  <c r="N1023" i="9"/>
  <c r="N1024" i="9"/>
  <c r="N1025" i="9"/>
  <c r="N1026" i="9"/>
  <c r="N1027" i="9"/>
  <c r="N1028" i="9"/>
  <c r="N1029" i="9"/>
  <c r="N1030" i="9"/>
  <c r="N1031" i="9"/>
  <c r="N1032" i="9"/>
  <c r="N1033" i="9"/>
  <c r="N1034" i="9"/>
  <c r="N1035" i="9"/>
  <c r="N1036" i="9"/>
  <c r="N1037" i="9"/>
  <c r="N1038" i="9"/>
  <c r="N1039" i="9"/>
  <c r="N1040" i="9"/>
  <c r="N1041" i="9"/>
  <c r="N1042" i="9"/>
  <c r="N1043" i="9"/>
  <c r="N1044" i="9"/>
  <c r="N1045" i="9"/>
  <c r="N1046" i="9"/>
  <c r="N1047" i="9"/>
  <c r="N1048" i="9"/>
  <c r="N1049" i="9"/>
  <c r="N1050" i="9"/>
  <c r="N1051" i="9"/>
  <c r="N1052" i="9"/>
  <c r="N1053" i="9"/>
  <c r="N1054" i="9"/>
  <c r="N1055" i="9"/>
  <c r="N1056" i="9"/>
  <c r="N1057" i="9"/>
  <c r="N1058" i="9"/>
  <c r="N1059" i="9"/>
  <c r="N1060" i="9"/>
  <c r="N1061" i="9"/>
  <c r="N1062" i="9"/>
  <c r="N1063" i="9"/>
  <c r="N1064" i="9"/>
  <c r="N1065" i="9"/>
  <c r="N1066" i="9"/>
  <c r="N1067" i="9"/>
  <c r="N1068" i="9"/>
  <c r="N1069" i="9"/>
  <c r="N1070" i="9"/>
  <c r="N1071" i="9"/>
  <c r="N1072" i="9"/>
  <c r="N1073" i="9"/>
  <c r="N1074" i="9"/>
  <c r="N1075" i="9"/>
  <c r="N1076" i="9"/>
  <c r="N1077" i="9"/>
  <c r="N1078" i="9"/>
  <c r="N1079" i="9"/>
  <c r="N1080" i="9"/>
  <c r="N1081" i="9"/>
  <c r="N1082" i="9"/>
  <c r="N1083" i="9"/>
  <c r="N1084" i="9"/>
  <c r="N1085" i="9"/>
  <c r="N1086" i="9"/>
  <c r="N1087" i="9"/>
  <c r="N1088" i="9"/>
  <c r="N1089" i="9"/>
  <c r="N1090" i="9"/>
  <c r="N1091" i="9"/>
  <c r="N1092" i="9"/>
  <c r="N1093" i="9"/>
  <c r="N1094" i="9"/>
  <c r="N1095" i="9"/>
  <c r="N1096" i="9"/>
  <c r="N1097" i="9"/>
  <c r="N1098" i="9"/>
  <c r="N1099" i="9"/>
  <c r="N1100" i="9"/>
  <c r="N1101" i="9"/>
  <c r="N1102" i="9"/>
  <c r="N1103" i="9"/>
  <c r="N1104" i="9"/>
  <c r="N1105" i="9"/>
  <c r="N1106" i="9"/>
  <c r="N1107" i="9"/>
  <c r="N1108" i="9"/>
  <c r="N1109" i="9"/>
  <c r="N1110" i="9"/>
  <c r="N1111" i="9"/>
  <c r="N1112" i="9"/>
  <c r="N1113" i="9"/>
  <c r="N1114" i="9"/>
  <c r="N1115" i="9"/>
  <c r="N1116" i="9"/>
  <c r="N1117" i="9"/>
  <c r="N1118" i="9"/>
  <c r="N1119" i="9"/>
  <c r="N1120" i="9"/>
  <c r="N1121" i="9"/>
  <c r="N1122" i="9"/>
  <c r="N1123" i="9"/>
  <c r="N1124" i="9"/>
  <c r="N1125" i="9"/>
  <c r="N1126" i="9"/>
  <c r="N1127" i="9"/>
  <c r="N1128" i="9"/>
  <c r="N1129" i="9"/>
  <c r="N1130" i="9"/>
  <c r="N1131" i="9"/>
  <c r="N1132" i="9"/>
  <c r="N1133" i="9"/>
  <c r="N1134" i="9"/>
  <c r="N1135" i="9"/>
  <c r="N1136" i="9"/>
  <c r="N1137" i="9"/>
  <c r="N1138" i="9"/>
  <c r="N1139" i="9"/>
  <c r="N1140" i="9"/>
  <c r="N1141" i="9"/>
  <c r="N1142" i="9"/>
  <c r="N1143" i="9"/>
  <c r="N1144" i="9"/>
  <c r="N1145" i="9"/>
  <c r="N1146" i="9"/>
  <c r="N1147" i="9"/>
  <c r="N1148" i="9"/>
  <c r="N1149" i="9"/>
  <c r="N1150" i="9"/>
  <c r="N1151" i="9"/>
  <c r="N1152" i="9"/>
  <c r="N1153" i="9"/>
  <c r="N1154" i="9"/>
  <c r="N1155" i="9"/>
  <c r="N1156" i="9"/>
  <c r="N1157" i="9"/>
  <c r="N1158" i="9"/>
  <c r="N1159" i="9"/>
  <c r="N1160" i="9"/>
  <c r="N1161" i="9"/>
  <c r="N1162" i="9"/>
  <c r="N1163" i="9"/>
  <c r="N1164" i="9"/>
  <c r="N1165" i="9"/>
  <c r="N1166" i="9"/>
  <c r="N1167" i="9"/>
  <c r="N1168" i="9"/>
  <c r="N1169" i="9"/>
  <c r="N1170" i="9"/>
  <c r="N1171" i="9"/>
  <c r="N1172" i="9"/>
  <c r="N1173" i="9"/>
  <c r="N1174" i="9"/>
  <c r="N1175" i="9"/>
  <c r="N1176" i="9"/>
  <c r="N1177" i="9"/>
  <c r="N1178" i="9"/>
  <c r="N1179" i="9"/>
  <c r="N1180" i="9"/>
  <c r="N1181" i="9"/>
  <c r="N1182" i="9"/>
  <c r="N1183" i="9"/>
  <c r="N1184" i="9"/>
  <c r="N1185" i="9"/>
  <c r="N1186" i="9"/>
  <c r="N1187" i="9"/>
  <c r="N1188" i="9"/>
  <c r="N1189" i="9"/>
  <c r="N1190" i="9"/>
  <c r="N1191" i="9"/>
  <c r="N1192" i="9"/>
  <c r="N1193" i="9"/>
  <c r="N1194" i="9"/>
  <c r="N1195" i="9"/>
  <c r="N1196" i="9"/>
  <c r="N1197" i="9"/>
  <c r="N1198" i="9"/>
  <c r="N1199" i="9"/>
  <c r="N1200" i="9"/>
  <c r="N1201" i="9"/>
  <c r="N1202" i="9"/>
  <c r="N1203" i="9"/>
  <c r="N1204" i="9"/>
  <c r="N1205" i="9"/>
  <c r="N1206" i="9"/>
  <c r="N1207" i="9"/>
  <c r="N1208" i="9"/>
  <c r="N1209" i="9"/>
  <c r="N1210" i="9"/>
  <c r="N1211" i="9"/>
  <c r="N1212" i="9"/>
  <c r="N1213" i="9"/>
  <c r="N1214" i="9"/>
  <c r="N1215" i="9"/>
  <c r="N1216" i="9"/>
  <c r="N1217" i="9"/>
  <c r="N1218" i="9"/>
  <c r="N1219" i="9"/>
  <c r="N1220" i="9"/>
  <c r="N1221" i="9"/>
  <c r="N1222" i="9"/>
  <c r="N1223" i="9"/>
  <c r="N1224" i="9"/>
  <c r="N1225" i="9"/>
  <c r="N1226" i="9"/>
  <c r="N1227" i="9"/>
  <c r="N1228" i="9"/>
  <c r="N1229" i="9"/>
  <c r="N1230" i="9"/>
  <c r="N1231" i="9"/>
  <c r="N1232" i="9"/>
  <c r="N1233" i="9"/>
  <c r="N1234" i="9"/>
  <c r="N1235" i="9"/>
  <c r="N1236" i="9"/>
  <c r="N1237" i="9"/>
  <c r="N1238" i="9"/>
  <c r="N1239" i="9"/>
  <c r="N1240" i="9"/>
  <c r="N1241" i="9"/>
  <c r="N1242" i="9"/>
  <c r="N1243" i="9"/>
  <c r="N1244" i="9"/>
  <c r="N1245" i="9"/>
  <c r="N1246" i="9"/>
  <c r="N1247" i="9"/>
  <c r="N1248" i="9"/>
  <c r="N1249" i="9"/>
  <c r="N1250" i="9"/>
  <c r="N1251" i="9"/>
  <c r="N1252" i="9"/>
  <c r="N1253" i="9"/>
  <c r="N1254" i="9"/>
  <c r="N1255" i="9"/>
  <c r="N1256" i="9"/>
  <c r="N1257" i="9"/>
  <c r="N1258" i="9"/>
  <c r="N1259" i="9"/>
  <c r="N1260" i="9"/>
  <c r="N1261" i="9"/>
  <c r="N1262" i="9"/>
  <c r="N1263" i="9"/>
  <c r="N1264" i="9"/>
  <c r="N1265" i="9"/>
  <c r="N1266" i="9"/>
  <c r="N1267" i="9"/>
  <c r="N1268" i="9"/>
  <c r="N1269" i="9"/>
  <c r="N1270" i="9"/>
  <c r="N1271" i="9"/>
  <c r="N1272" i="9"/>
  <c r="N1273" i="9"/>
  <c r="N1274" i="9"/>
  <c r="N1275" i="9"/>
  <c r="N1276" i="9"/>
  <c r="N1277" i="9"/>
  <c r="N1278" i="9"/>
  <c r="N1279" i="9"/>
  <c r="N1280" i="9"/>
  <c r="N1281" i="9"/>
  <c r="N1282" i="9"/>
  <c r="N1283" i="9"/>
  <c r="N1284" i="9"/>
  <c r="N1285" i="9"/>
  <c r="N1286" i="9"/>
  <c r="N1287" i="9"/>
  <c r="N1288" i="9"/>
  <c r="N1289" i="9"/>
  <c r="N1290" i="9"/>
  <c r="N1291" i="9"/>
  <c r="N1292" i="9"/>
  <c r="N1293" i="9"/>
  <c r="N1294" i="9"/>
  <c r="N1295" i="9"/>
  <c r="N1296" i="9"/>
  <c r="N1297" i="9"/>
  <c r="N1298" i="9"/>
  <c r="N1299" i="9"/>
  <c r="N1300" i="9"/>
  <c r="N1301" i="9"/>
  <c r="N1302" i="9"/>
  <c r="N1303" i="9"/>
  <c r="N1304" i="9"/>
  <c r="N1305" i="9"/>
  <c r="N1306" i="9"/>
  <c r="N1307" i="9"/>
  <c r="N1308" i="9"/>
  <c r="N1309" i="9"/>
  <c r="N1310" i="9"/>
  <c r="E8" i="4"/>
  <c r="E7" i="4"/>
  <c r="O4" i="9" l="1"/>
  <c r="O5" i="9"/>
  <c r="C4" i="4"/>
  <c r="C3"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2" i="4"/>
  <c r="E4" i="4" l="1"/>
  <c r="E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B51984-A17E-423F-A342-095FEBFAC918}" keepAlive="1" name="Query - MergeData" description="Connection to the 'MergeData' query in the workbook." type="5" refreshedVersion="6" background="1" saveData="1">
    <dbPr connection="Provider=Microsoft.Mashup.OleDb.1;Data Source=$Workbook$;Location=MergeData;Extended Properties=&quot;&quot;" command="SELECT * FROM [MergeData]"/>
  </connection>
  <connection id="2" xr16:uid="{2872E13B-9C5A-4B70-A897-522EA5B274BC}" keepAlive="1" name="Query - test" description="Connection to the 'test' query in the workbook." type="5" refreshedVersion="6" background="1" saveData="1">
    <dbPr connection="Provider=Microsoft.Mashup.OleDb.1;Data Source=$Workbook$;Location=test;Extended Properties=&quot;&quot;" command="SELECT * FROM [test]"/>
  </connection>
  <connection id="3" xr16:uid="{DDC3858F-5938-45A7-9234-56C76272DAA7}" keepAlive="1" name="Query - train" description="Connection to the 'train' query in the workbook." type="5" refreshedVersion="6" background="1">
    <dbPr connection="Provider=Microsoft.Mashup.OleDb.1;Data Source=$Workbook$;Location=train;Extended Properties=&quot;&quot;" command="SELECT * FROM [train]"/>
  </connection>
  <connection id="4" xr16:uid="{85F1E186-F6D1-4063-9AE9-3194B69E138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C7D7980-67F1-4EB9-A926-4392AA3D4B2C}" name="WorksheetConnection_titanicAnalysis.xlsx!MergeData" type="102" refreshedVersion="6" minRefreshableVersion="5">
    <extLst>
      <ext xmlns:x15="http://schemas.microsoft.com/office/spreadsheetml/2010/11/main" uri="{DE250136-89BD-433C-8126-D09CA5730AF9}">
        <x15:connection id="MergeData" autoDelete="1">
          <x15:rangePr sourceName="_xlcn.WorksheetConnection_titanicAnalysis.xlsxMergeData1"/>
        </x15:connection>
      </ext>
    </extLst>
  </connection>
</connections>
</file>

<file path=xl/sharedStrings.xml><?xml version="1.0" encoding="utf-8"?>
<sst xmlns="http://schemas.openxmlformats.org/spreadsheetml/2006/main" count="13480" uniqueCount="2491">
  <si>
    <t>PassengerId</t>
  </si>
  <si>
    <t>Survived</t>
  </si>
  <si>
    <t>Pclass</t>
  </si>
  <si>
    <t>Name</t>
  </si>
  <si>
    <t>Sex</t>
  </si>
  <si>
    <t>Age</t>
  </si>
  <si>
    <t>SibSp</t>
  </si>
  <si>
    <t>Parch</t>
  </si>
  <si>
    <t>Ticket</t>
  </si>
  <si>
    <t>Fare</t>
  </si>
  <si>
    <t>Cabin</t>
  </si>
  <si>
    <t>Embarked</t>
  </si>
  <si>
    <t>Braund, Mr. Owen Harris</t>
  </si>
  <si>
    <t>male</t>
  </si>
  <si>
    <t>A/5 21171</t>
  </si>
  <si>
    <t/>
  </si>
  <si>
    <t>S</t>
  </si>
  <si>
    <t>Cumings, Mrs. John Bradley (Florence Briggs Thayer)</t>
  </si>
  <si>
    <t>female</t>
  </si>
  <si>
    <t>PC 17599</t>
  </si>
  <si>
    <t>C85</t>
  </si>
  <si>
    <t>C</t>
  </si>
  <si>
    <t>Heikkinen, Miss. Laina</t>
  </si>
  <si>
    <t>STON/O2. 3101282</t>
  </si>
  <si>
    <t>Futrelle, Mrs. Jacques Heath (Lily May Peel)</t>
  </si>
  <si>
    <t>113803</t>
  </si>
  <si>
    <t>C123</t>
  </si>
  <si>
    <t>Allen, Mr. William Henry</t>
  </si>
  <si>
    <t>373450</t>
  </si>
  <si>
    <t>Moran, Mr. James</t>
  </si>
  <si>
    <t>330877</t>
  </si>
  <si>
    <t>Q</t>
  </si>
  <si>
    <t>McCarthy, Mr. Timothy J</t>
  </si>
  <si>
    <t>17463</t>
  </si>
  <si>
    <t>E46</t>
  </si>
  <si>
    <t>Palsson, Master. Gosta Leonard</t>
  </si>
  <si>
    <t>349909</t>
  </si>
  <si>
    <t>Johnson, Mrs. Oscar W (Elisabeth Vilhelmina Berg)</t>
  </si>
  <si>
    <t>347742</t>
  </si>
  <si>
    <t>Nasser, Mrs. Nicholas (Adele Achem)</t>
  </si>
  <si>
    <t>237736</t>
  </si>
  <si>
    <t>Sandstrom, Miss. Marguerite Rut</t>
  </si>
  <si>
    <t>PP 9549</t>
  </si>
  <si>
    <t>G6</t>
  </si>
  <si>
    <t>Bonnell, Miss. Elizabeth</t>
  </si>
  <si>
    <t>113783</t>
  </si>
  <si>
    <t>C103</t>
  </si>
  <si>
    <t>Saundercock, Mr. William Henry</t>
  </si>
  <si>
    <t>A/5. 2151</t>
  </si>
  <si>
    <t>Andersson, Mr. Anders Johan</t>
  </si>
  <si>
    <t>347082</t>
  </si>
  <si>
    <t>Vestrom, Miss. Hulda Amanda Adolfina</t>
  </si>
  <si>
    <t>350406</t>
  </si>
  <si>
    <t xml:space="preserve">Hewlett, Mrs. (Mary D Kingcome) </t>
  </si>
  <si>
    <t>248706</t>
  </si>
  <si>
    <t>Rice, Master. Eugene</t>
  </si>
  <si>
    <t>382652</t>
  </si>
  <si>
    <t>Williams, Mr. Charles Eugene</t>
  </si>
  <si>
    <t>244373</t>
  </si>
  <si>
    <t>Vander Planke, Mrs. Julius (Emelia Maria Vandemoortele)</t>
  </si>
  <si>
    <t>345763</t>
  </si>
  <si>
    <t>Masselmani, Mrs. Fatima</t>
  </si>
  <si>
    <t>2649</t>
  </si>
  <si>
    <t>Fynney, Mr. Joseph J</t>
  </si>
  <si>
    <t>239865</t>
  </si>
  <si>
    <t>Beesley, Mr. Lawrence</t>
  </si>
  <si>
    <t>248698</t>
  </si>
  <si>
    <t>D56</t>
  </si>
  <si>
    <t>McGowan, Miss. Anna "Annie"</t>
  </si>
  <si>
    <t>330923</t>
  </si>
  <si>
    <t>Sloper, Mr. William Thompson</t>
  </si>
  <si>
    <t>113788</t>
  </si>
  <si>
    <t>A6</t>
  </si>
  <si>
    <t>Palsson, Miss. Torborg Danira</t>
  </si>
  <si>
    <t>Asplund, Mrs. Carl Oscar (Selma Augusta Emilia Johansson)</t>
  </si>
  <si>
    <t>347077</t>
  </si>
  <si>
    <t>Emir, Mr. Farred Chehab</t>
  </si>
  <si>
    <t>2631</t>
  </si>
  <si>
    <t>Fortune, Mr. Charles Alexander</t>
  </si>
  <si>
    <t>19950</t>
  </si>
  <si>
    <t>C23 C25 C27</t>
  </si>
  <si>
    <t>O'Dwyer, Miss. Ellen "Nellie"</t>
  </si>
  <si>
    <t>330959</t>
  </si>
  <si>
    <t>Todoroff, Mr. Lalio</t>
  </si>
  <si>
    <t>349216</t>
  </si>
  <si>
    <t>Uruchurtu, Don. Manuel E</t>
  </si>
  <si>
    <t>PC 17601</t>
  </si>
  <si>
    <t>Spencer, Mrs. William Augustus (Marie Eugenie)</t>
  </si>
  <si>
    <t>PC 17569</t>
  </si>
  <si>
    <t>B78</t>
  </si>
  <si>
    <t>Glynn, Miss. Mary Agatha</t>
  </si>
  <si>
    <t>335677</t>
  </si>
  <si>
    <t>Wheadon, Mr. Edward H</t>
  </si>
  <si>
    <t>C.A. 24579</t>
  </si>
  <si>
    <t>Meyer, Mr. Edgar Joseph</t>
  </si>
  <si>
    <t>PC 17604</t>
  </si>
  <si>
    <t>Holverson, Mr. Alexander Oskar</t>
  </si>
  <si>
    <t>113789</t>
  </si>
  <si>
    <t>Mamee, Mr. Hanna</t>
  </si>
  <si>
    <t>2677</t>
  </si>
  <si>
    <t>Cann, Mr. Ernest Charles</t>
  </si>
  <si>
    <t>A./5. 2152</t>
  </si>
  <si>
    <t>Vander Planke, Miss. Augusta Maria</t>
  </si>
  <si>
    <t>345764</t>
  </si>
  <si>
    <t>Nicola-Yarred, Miss. Jamila</t>
  </si>
  <si>
    <t>2651</t>
  </si>
  <si>
    <t>Ahlin, Mrs. Johan (Johanna Persdotter Larsson)</t>
  </si>
  <si>
    <t>7546</t>
  </si>
  <si>
    <t>Turpin, Mrs. William John Robert (Dorothy Ann Wonnacott)</t>
  </si>
  <si>
    <t>11668</t>
  </si>
  <si>
    <t>Kraeff, Mr. Theodor</t>
  </si>
  <si>
    <t>349253</t>
  </si>
  <si>
    <t>Laroche, Miss. Simonne Marie Anne Andree</t>
  </si>
  <si>
    <t>SC/Paris 2123</t>
  </si>
  <si>
    <t>Devaney, Miss. Margaret Delia</t>
  </si>
  <si>
    <t>330958</t>
  </si>
  <si>
    <t>Rogers, Mr. William John</t>
  </si>
  <si>
    <t>S.C./A.4. 23567</t>
  </si>
  <si>
    <t>Lennon, Mr. Denis</t>
  </si>
  <si>
    <t>370371</t>
  </si>
  <si>
    <t>O'Driscoll, Miss. Bridget</t>
  </si>
  <si>
    <t>14311</t>
  </si>
  <si>
    <t>Samaan, Mr. Youssef</t>
  </si>
  <si>
    <t>2662</t>
  </si>
  <si>
    <t>Arnold-Franchi, Mrs. Josef (Josefine Franchi)</t>
  </si>
  <si>
    <t>349237</t>
  </si>
  <si>
    <t>Panula, Master. Juha Niilo</t>
  </si>
  <si>
    <t>3101295</t>
  </si>
  <si>
    <t>Nosworthy, Mr. Richard Cater</t>
  </si>
  <si>
    <t>A/4. 39886</t>
  </si>
  <si>
    <t>Harper, Mrs. Henry Sleeper (Myna Haxtun)</t>
  </si>
  <si>
    <t>PC 17572</t>
  </si>
  <si>
    <t>D33</t>
  </si>
  <si>
    <t>Faunthorpe, Mrs. Lizzie (Elizabeth Anne Wilkinson)</t>
  </si>
  <si>
    <t>2926</t>
  </si>
  <si>
    <t>Ostby, Mr. Engelhart Cornelius</t>
  </si>
  <si>
    <t>113509</t>
  </si>
  <si>
    <t>B30</t>
  </si>
  <si>
    <t>Woolner, Mr. Hugh</t>
  </si>
  <si>
    <t>19947</t>
  </si>
  <si>
    <t>C52</t>
  </si>
  <si>
    <t>Rugg, Miss. Emily</t>
  </si>
  <si>
    <t>C.A. 31026</t>
  </si>
  <si>
    <t>Novel, Mr. Mansouer</t>
  </si>
  <si>
    <t>2697</t>
  </si>
  <si>
    <t>West, Miss. Constance Mirium</t>
  </si>
  <si>
    <t>C.A. 34651</t>
  </si>
  <si>
    <t>Goodwin, Master. William Frederick</t>
  </si>
  <si>
    <t>CA 2144</t>
  </si>
  <si>
    <t>Sirayanian, Mr. Orsen</t>
  </si>
  <si>
    <t>2669</t>
  </si>
  <si>
    <t>Icard, Miss. Amelie</t>
  </si>
  <si>
    <t>113572</t>
  </si>
  <si>
    <t>B28</t>
  </si>
  <si>
    <t>Harris, Mr. Henry Birkhardt</t>
  </si>
  <si>
    <t>36973</t>
  </si>
  <si>
    <t>C83</t>
  </si>
  <si>
    <t>Skoog, Master. Harald</t>
  </si>
  <si>
    <t>347088</t>
  </si>
  <si>
    <t>Stewart, Mr. Albert A</t>
  </si>
  <si>
    <t>PC 17605</t>
  </si>
  <si>
    <t>Moubarek, Master. Gerios</t>
  </si>
  <si>
    <t>2661</t>
  </si>
  <si>
    <t>Nye, Mrs. (Elizabeth Ramell)</t>
  </si>
  <si>
    <t>C.A. 29395</t>
  </si>
  <si>
    <t>F33</t>
  </si>
  <si>
    <t>Crease, Mr. Ernest James</t>
  </si>
  <si>
    <t>S.P. 3464</t>
  </si>
  <si>
    <t>Andersson, Miss. Erna Alexandra</t>
  </si>
  <si>
    <t>3101281</t>
  </si>
  <si>
    <t>Kink, Mr. Vincenz</t>
  </si>
  <si>
    <t>315151</t>
  </si>
  <si>
    <t>Jenkin, Mr. Stephen Curnow</t>
  </si>
  <si>
    <t>C.A. 33111</t>
  </si>
  <si>
    <t>Goodwin, Miss. Lillian Amy</t>
  </si>
  <si>
    <t>Hood, Mr. Ambrose Jr</t>
  </si>
  <si>
    <t>S.O.C. 14879</t>
  </si>
  <si>
    <t>Chronopoulos, Mr. Apostolos</t>
  </si>
  <si>
    <t>2680</t>
  </si>
  <si>
    <t>Bing, Mr. Lee</t>
  </si>
  <si>
    <t>1601</t>
  </si>
  <si>
    <t>Moen, Mr. Sigurd Hansen</t>
  </si>
  <si>
    <t>348123</t>
  </si>
  <si>
    <t>F G73</t>
  </si>
  <si>
    <t>Staneff, Mr. Ivan</t>
  </si>
  <si>
    <t>349208</t>
  </si>
  <si>
    <t>Moutal, Mr. Rahamin Haim</t>
  </si>
  <si>
    <t>374746</t>
  </si>
  <si>
    <t>Caldwell, Master. Alden Gates</t>
  </si>
  <si>
    <t>248738</t>
  </si>
  <si>
    <t>Dowdell, Miss. Elizabeth</t>
  </si>
  <si>
    <t>364516</t>
  </si>
  <si>
    <t>Waelens, Mr. Achille</t>
  </si>
  <si>
    <t>345767</t>
  </si>
  <si>
    <t>Sheerlinck, Mr. Jan Baptist</t>
  </si>
  <si>
    <t>345779</t>
  </si>
  <si>
    <t>McDermott, Miss. Brigdet Delia</t>
  </si>
  <si>
    <t>330932</t>
  </si>
  <si>
    <t>Carrau, Mr. Francisco M</t>
  </si>
  <si>
    <t>113059</t>
  </si>
  <si>
    <t>Ilett, Miss. Bertha</t>
  </si>
  <si>
    <t>SO/C 14885</t>
  </si>
  <si>
    <t>Backstrom, Mrs. Karl Alfred (Maria Mathilda Gustafsson)</t>
  </si>
  <si>
    <t>3101278</t>
  </si>
  <si>
    <t>Ford, Mr. William Neal</t>
  </si>
  <si>
    <t>W./C. 6608</t>
  </si>
  <si>
    <t>Slocovski, Mr. Selman Francis</t>
  </si>
  <si>
    <t>SOTON/OQ 392086</t>
  </si>
  <si>
    <t>Fortune, Miss. Mabel Helen</t>
  </si>
  <si>
    <t>Celotti, Mr. Francesco</t>
  </si>
  <si>
    <t>343275</t>
  </si>
  <si>
    <t>Christmann, Mr. Emil</t>
  </si>
  <si>
    <t>343276</t>
  </si>
  <si>
    <t>Andreasson, Mr. Paul Edvin</t>
  </si>
  <si>
    <t>347466</t>
  </si>
  <si>
    <t>Chaffee, Mr. Herbert Fuller</t>
  </si>
  <si>
    <t>W.E.P. 5734</t>
  </si>
  <si>
    <t>E31</t>
  </si>
  <si>
    <t>Dean, Mr. Bertram Frank</t>
  </si>
  <si>
    <t>C.A. 2315</t>
  </si>
  <si>
    <t>Coxon, Mr. Daniel</t>
  </si>
  <si>
    <t>364500</t>
  </si>
  <si>
    <t>Shorney, Mr. Charles Joseph</t>
  </si>
  <si>
    <t>374910</t>
  </si>
  <si>
    <t>Goldschmidt, Mr. George B</t>
  </si>
  <si>
    <t>PC 17754</t>
  </si>
  <si>
    <t>A5</t>
  </si>
  <si>
    <t>Greenfield, Mr. William Bertram</t>
  </si>
  <si>
    <t>PC 17759</t>
  </si>
  <si>
    <t>D10 D12</t>
  </si>
  <si>
    <t>Doling, Mrs. John T (Ada Julia Bone)</t>
  </si>
  <si>
    <t>231919</t>
  </si>
  <si>
    <t>Kantor, Mr. Sinai</t>
  </si>
  <si>
    <t>244367</t>
  </si>
  <si>
    <t>Petranec, Miss. Matilda</t>
  </si>
  <si>
    <t>349245</t>
  </si>
  <si>
    <t>Petroff, Mr. Pastcho ("Pentcho")</t>
  </si>
  <si>
    <t>349215</t>
  </si>
  <si>
    <t>White, Mr. Richard Frasar</t>
  </si>
  <si>
    <t>35281</t>
  </si>
  <si>
    <t>D26</t>
  </si>
  <si>
    <t>Johansson, Mr. Gustaf Joel</t>
  </si>
  <si>
    <t>7540</t>
  </si>
  <si>
    <t>Gustafsson, Mr. Anders Vilhelm</t>
  </si>
  <si>
    <t>3101276</t>
  </si>
  <si>
    <t>Mionoff, Mr. Stoytcho</t>
  </si>
  <si>
    <t>349207</t>
  </si>
  <si>
    <t>Salkjelsvik, Miss. Anna Kristine</t>
  </si>
  <si>
    <t>343120</t>
  </si>
  <si>
    <t>Moss, Mr. Albert Johan</t>
  </si>
  <si>
    <t>312991</t>
  </si>
  <si>
    <t>Rekic, Mr. Tido</t>
  </si>
  <si>
    <t>349249</t>
  </si>
  <si>
    <t>Moran, Miss. Bertha</t>
  </si>
  <si>
    <t>371110</t>
  </si>
  <si>
    <t>Porter, Mr. Walter Chamberlain</t>
  </si>
  <si>
    <t>110465</t>
  </si>
  <si>
    <t>C110</t>
  </si>
  <si>
    <t>Zabour, Miss. Hileni</t>
  </si>
  <si>
    <t>2665</t>
  </si>
  <si>
    <t>Barton, Mr. David John</t>
  </si>
  <si>
    <t>324669</t>
  </si>
  <si>
    <t>Jussila, Miss. Katriina</t>
  </si>
  <si>
    <t>4136</t>
  </si>
  <si>
    <t>Attalah, Miss. Malake</t>
  </si>
  <si>
    <t>2627</t>
  </si>
  <si>
    <t>Pekoniemi, Mr. Edvard</t>
  </si>
  <si>
    <t>STON/O 2. 3101294</t>
  </si>
  <si>
    <t>Connors, Mr. Patrick</t>
  </si>
  <si>
    <t>370369</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</si>
  <si>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</si>
  <si>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</si>
  <si>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</si>
  <si>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</si>
  <si>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</si>
  <si>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</si>
  <si>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</si>
  <si>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</si>
  <si>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</si>
  <si>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</si>
  <si>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27267</t>
  </si>
  <si>
    <t>E101</t>
  </si>
  <si>
    <t>White, Mr. Percival Wayland</t>
  </si>
  <si>
    <t>Nicola-Yarred, Master. Elias</t>
  </si>
  <si>
    <t>McMahon, Mr. Martin</t>
  </si>
  <si>
    <t>370372</t>
  </si>
  <si>
    <t>Madsen, Mr. Fridtjof Arne</t>
  </si>
  <si>
    <t>C 17369</t>
  </si>
  <si>
    <t>Peter, Miss. Anna</t>
  </si>
  <si>
    <t>2668</t>
  </si>
  <si>
    <t>F E69</t>
  </si>
  <si>
    <t>Ekstrom, Mr. Johan</t>
  </si>
  <si>
    <t>347061</t>
  </si>
  <si>
    <t>Drazenoic, Mr. Jozef</t>
  </si>
  <si>
    <t>349241</t>
  </si>
  <si>
    <t>Coelho, Mr. Domingos Fernandeo</t>
  </si>
  <si>
    <t>SOTON/O.Q. 3101307</t>
  </si>
  <si>
    <t>Robins, Mrs. Alexander A (Grace Charity Laury)</t>
  </si>
  <si>
    <t>A/5. 3337</t>
  </si>
  <si>
    <t>Weisz, Mrs. Leopold (Mathilde Francoise Pede)</t>
  </si>
  <si>
    <t>228414</t>
  </si>
  <si>
    <t>Sobey, Mr. Samuel James Hayden</t>
  </si>
  <si>
    <t>C.A. 29178</t>
  </si>
  <si>
    <t>Richard, Mr. Emile</t>
  </si>
  <si>
    <t>SC/PARIS 2133</t>
  </si>
  <si>
    <t>Newsom, Miss. Helen Monypeny</t>
  </si>
  <si>
    <t>11752</t>
  </si>
  <si>
    <t>D47</t>
  </si>
  <si>
    <t>Futrelle, Mr. Jacques Heath</t>
  </si>
  <si>
    <t>Osen, Mr. Olaf Elon</t>
  </si>
  <si>
    <t>7534</t>
  </si>
  <si>
    <t>Giglio, Mr. Victor</t>
  </si>
  <si>
    <t>PC 17593</t>
  </si>
  <si>
    <t>B86</t>
  </si>
  <si>
    <t>Boulos, Mrs. Joseph (Sultana)</t>
  </si>
  <si>
    <t>2678</t>
  </si>
  <si>
    <t>Nysten, Miss. Anna Sofia</t>
  </si>
  <si>
    <t>347081</t>
  </si>
  <si>
    <t>Hakkarainen, Mrs. Pekka Pietari (Elin Matilda Dolck)</t>
  </si>
  <si>
    <t>STON/O2. 3101279</t>
  </si>
  <si>
    <t>Burke, Mr. Jeremiah</t>
  </si>
  <si>
    <t>365222</t>
  </si>
  <si>
    <t>Andrew, Mr. Edgardo Samuel</t>
  </si>
  <si>
    <t>231945</t>
  </si>
  <si>
    <t>Nicholls, Mr. Joseph Charles</t>
  </si>
  <si>
    <t>C.A. 33112</t>
  </si>
  <si>
    <t>Andersson, Mr. August Edvard ("Wennerstrom")</t>
  </si>
  <si>
    <t>350043</t>
  </si>
  <si>
    <t>Ford, Miss. Robina Maggie "Ruby"</t>
  </si>
  <si>
    <t>Navratil, Mr. Michel ("Louis M Hoffman")</t>
  </si>
  <si>
    <t>230080</t>
  </si>
  <si>
    <t>F2</t>
  </si>
  <si>
    <t>Byles, Rev. Thomas Roussel Davids</t>
  </si>
  <si>
    <t>244310</t>
  </si>
  <si>
    <t>Bateman, Rev. Robert James</t>
  </si>
  <si>
    <t>S.O.P. 1166</t>
  </si>
  <si>
    <t>Pears, Mrs. Thomas (Edith Wearne)</t>
  </si>
  <si>
    <t>113776</t>
  </si>
  <si>
    <t>C2</t>
  </si>
  <si>
    <t>Meo, Mr. Alfonzo</t>
  </si>
  <si>
    <t>A.5. 11206</t>
  </si>
  <si>
    <t>van Billiard, Mr. Austin Blyler</t>
  </si>
  <si>
    <t>A/5. 851</t>
  </si>
  <si>
    <t>Olsen, Mr. Ole Martin</t>
  </si>
  <si>
    <t>Fa 265302</t>
  </si>
  <si>
    <t>Williams, Mr. Charles Duane</t>
  </si>
  <si>
    <t>PC 17597</t>
  </si>
  <si>
    <t>Gilnagh, Miss. Katherine "Katie"</t>
  </si>
  <si>
    <t>35851</t>
  </si>
  <si>
    <t>Corn, Mr. Harry</t>
  </si>
  <si>
    <t>SOTON/OQ 392090</t>
  </si>
  <si>
    <t>Smiljanic, Mr. Mile</t>
  </si>
  <si>
    <t>315037</t>
  </si>
  <si>
    <t>Sage, Master. Thomas Henry</t>
  </si>
  <si>
    <t>CA. 2343</t>
  </si>
  <si>
    <t>Cribb, Mr. John Hatfield</t>
  </si>
  <si>
    <t>371362</t>
  </si>
  <si>
    <t>Watt, Mrs. James (Elizabeth "Bessie" Inglis Milne)</t>
  </si>
  <si>
    <t>C.A. 33595</t>
  </si>
  <si>
    <t>Bengtsson, Mr. John Viktor</t>
  </si>
  <si>
    <t>347068</t>
  </si>
  <si>
    <t>Calic, Mr. Jovo</t>
  </si>
  <si>
    <t>315093</t>
  </si>
  <si>
    <t>Panula, Master. Eino Viljami</t>
  </si>
  <si>
    <t>Goldsmith, Master. Frank John William "Frankie"</t>
  </si>
  <si>
    <t>363291</t>
  </si>
  <si>
    <t>Chibnall, Mrs. (Edith Martha Bowerman)</t>
  </si>
  <si>
    <t>113505</t>
  </si>
  <si>
    <t>E33</t>
  </si>
  <si>
    <t>Skoog, Mrs. William (Anna Bernhardina Karlsson)</t>
  </si>
  <si>
    <t>Baumann, Mr. John D</t>
  </si>
  <si>
    <t>PC 17318</t>
  </si>
  <si>
    <t>Ling, Mr. Lee</t>
  </si>
  <si>
    <t>Van der hoef, Mr. Wyckoff</t>
  </si>
  <si>
    <t>111240</t>
  </si>
  <si>
    <t>B19</t>
  </si>
  <si>
    <t>Rice, Master. Arthur</t>
  </si>
  <si>
    <t>Johnson, Miss. Eleanor Ileen</t>
  </si>
  <si>
    <t>Sivola, Mr. Antti Wilhelm</t>
  </si>
  <si>
    <t>STON/O 2. 3101280</t>
  </si>
  <si>
    <t>Smith, Mr. James Clinch</t>
  </si>
  <si>
    <t>17764</t>
  </si>
  <si>
    <t>A7</t>
  </si>
  <si>
    <t>Klasen, Mr. Klas Albin</t>
  </si>
  <si>
    <t>350404</t>
  </si>
  <si>
    <t>Lefebre, Master. Henry Forbes</t>
  </si>
  <si>
    <t>4133</t>
  </si>
  <si>
    <t>Isham, Miss. Ann Elizabeth</t>
  </si>
  <si>
    <t>PC 17595</t>
  </si>
  <si>
    <t>C49</t>
  </si>
  <si>
    <t>Hale, Mr. Reginald</t>
  </si>
  <si>
    <t>250653</t>
  </si>
  <si>
    <t>Leonard, Mr. Lionel</t>
  </si>
  <si>
    <t>LINE</t>
  </si>
  <si>
    <t>Sage, Miss. Constance Gladys</t>
  </si>
  <si>
    <t>Pernot, Mr. Rene</t>
  </si>
  <si>
    <t>SC/PARIS 2131</t>
  </si>
  <si>
    <t>Asplund, Master. Clarence Gustaf Hugo</t>
  </si>
  <si>
    <t>Becker, Master. Richard F</t>
  </si>
  <si>
    <t>230136</t>
  </si>
  <si>
    <t>F4</t>
  </si>
  <si>
    <t>Kink-Heilmann, Miss. Luise Gretchen</t>
  </si>
  <si>
    <t>315153</t>
  </si>
  <si>
    <t>Rood, Mr. Hugh Roscoe</t>
  </si>
  <si>
    <t>113767</t>
  </si>
  <si>
    <t>A32</t>
  </si>
  <si>
    <t>O'Brien, Mrs. Thomas (Johanna "Hannah" Godfrey)</t>
  </si>
  <si>
    <t>370365</t>
  </si>
  <si>
    <t>Romaine, Mr. Charles Hallace ("Mr C Rolmane")</t>
  </si>
  <si>
    <t>111428</t>
  </si>
  <si>
    <t>Bourke, Mr. John</t>
  </si>
  <si>
    <t>364849</t>
  </si>
  <si>
    <t>Turcin, Mr. Stjepan</t>
  </si>
  <si>
    <t>349247</t>
  </si>
  <si>
    <t>Pinsky, Mrs. (Rosa)</t>
  </si>
  <si>
    <t>234604</t>
  </si>
  <si>
    <t>Carbines, Mr. William</t>
  </si>
  <si>
    <t>28424</t>
  </si>
  <si>
    <t>Andersen-Jensen, Miss. Carla Christine Nielsine</t>
  </si>
  <si>
    <t>350046</t>
  </si>
  <si>
    <t>Navratil, Master. Michel M</t>
  </si>
  <si>
    <t>Brown, Mrs. James Joseph (Margaret Tobin)</t>
  </si>
  <si>
    <t>PC 17610</t>
  </si>
  <si>
    <t>B4</t>
  </si>
  <si>
    <t>Lurette, Miss. Elise</t>
  </si>
  <si>
    <t>B80</t>
  </si>
  <si>
    <t>Mernagh, Mr. Robert</t>
  </si>
  <si>
    <t>368703</t>
  </si>
  <si>
    <t>Olsen, Mr. Karl Siegwart Andreas</t>
  </si>
  <si>
    <t>4579</t>
  </si>
  <si>
    <t>Madigan, Miss. Margaret "Maggie"</t>
  </si>
  <si>
    <t>370370</t>
  </si>
  <si>
    <t>Yrois, Miss. Henriette ("Mrs Harbeck")</t>
  </si>
  <si>
    <t>248747</t>
  </si>
  <si>
    <t>Vande Walle, Mr. Nestor Cyriel</t>
  </si>
  <si>
    <t>345770</t>
  </si>
  <si>
    <t>Sage, Mr. Frederick</t>
  </si>
  <si>
    <t>Johanson, Mr. Jakob Alfred</t>
  </si>
  <si>
    <t>3101264</t>
  </si>
  <si>
    <t>Youseff, Mr. Gerious</t>
  </si>
  <si>
    <t>2628</t>
  </si>
  <si>
    <t>Cohen, Mr. Gurshon "Gus"</t>
  </si>
  <si>
    <t>A/5 3540</t>
  </si>
  <si>
    <t>Strom, Miss. Telma Matilda</t>
  </si>
  <si>
    <t>347054</t>
  </si>
  <si>
    <t>Backstrom, Mr. Karl Alfred</t>
  </si>
  <si>
    <t>Albimona, Mr. Nassef Cassem</t>
  </si>
  <si>
    <t>2699</t>
  </si>
  <si>
    <t>Carr, Miss. Helen "Ellen"</t>
  </si>
  <si>
    <t>367231</t>
  </si>
  <si>
    <t>Blank, Mr. Henry</t>
  </si>
  <si>
    <t>112277</t>
  </si>
  <si>
    <t>A31</t>
  </si>
  <si>
    <t>Ali, Mr. Ahmed</t>
  </si>
  <si>
    <t>SOTON/O.Q. 3101311</t>
  </si>
  <si>
    <t>Cameron, Miss. Clear Annie</t>
  </si>
  <si>
    <t>F.C.C. 13528</t>
  </si>
  <si>
    <t>Perkin, Mr. John Henry</t>
  </si>
  <si>
    <t>A/5 21174</t>
  </si>
  <si>
    <t>Givard, Mr. Hans Kristensen</t>
  </si>
  <si>
    <t>250646</t>
  </si>
  <si>
    <t>Kiernan, Mr. Philip</t>
  </si>
  <si>
    <t>367229</t>
  </si>
  <si>
    <t>Newell, Miss. Madeleine</t>
  </si>
  <si>
    <t>35273</t>
  </si>
  <si>
    <t>D36</t>
  </si>
  <si>
    <t>Honkanen, Miss. Eliina</t>
  </si>
  <si>
    <t>STON/O2. 3101283</t>
  </si>
  <si>
    <t>Jacobsohn, Mr. Sidney Samuel</t>
  </si>
  <si>
    <t>243847</t>
  </si>
  <si>
    <t>Bazzani, Miss. Albina</t>
  </si>
  <si>
    <t>11813</t>
  </si>
  <si>
    <t>D15</t>
  </si>
  <si>
    <t>Harris, Mr. Walter</t>
  </si>
  <si>
    <t>W/C 14208</t>
  </si>
  <si>
    <t>Sunderland, Mr. Victor Francis</t>
  </si>
  <si>
    <t>SOTON/OQ 392089</t>
  </si>
  <si>
    <t>Bracken, Mr. James H</t>
  </si>
  <si>
    <t>220367</t>
  </si>
  <si>
    <t>Green, Mr. George Henry</t>
  </si>
  <si>
    <t>21440</t>
  </si>
  <si>
    <t>Nenkoff, Mr. Christo</t>
  </si>
  <si>
    <t>349234</t>
  </si>
  <si>
    <t>Hoyt, Mr. Frederick Maxfield</t>
  </si>
  <si>
    <t>19943</t>
  </si>
  <si>
    <t>C93</t>
  </si>
  <si>
    <t>Berglund, Mr. Karl Ivar Sven</t>
  </si>
  <si>
    <t>PP 4348</t>
  </si>
  <si>
    <t>Mellors, Mr. William John</t>
  </si>
  <si>
    <t>SW/PP 751</t>
  </si>
  <si>
    <t>Lovell, Mr. John Hall ("Henry")</t>
  </si>
  <si>
    <t>A/5 21173</t>
  </si>
  <si>
    <t>Fahlstrom, Mr. Arne Jonas</t>
  </si>
  <si>
    <t>236171</t>
  </si>
  <si>
    <t>Lefebre, Miss. Mathilde</t>
  </si>
  <si>
    <t>Harris, Mrs. Henry Birkhardt (Irene Wallach)</t>
  </si>
  <si>
    <t>Larsson, Mr. Bengt Edvin</t>
  </si>
  <si>
    <t>347067</t>
  </si>
  <si>
    <t>Sjostedt, Mr. Ernst Adolf</t>
  </si>
  <si>
    <t>237442</t>
  </si>
  <si>
    <t>Asplund, Miss. Lillian Gertrud</t>
  </si>
  <si>
    <t>Leyson, Mr. Robert William Norman</t>
  </si>
  <si>
    <t>C.A. 29566</t>
  </si>
  <si>
    <t>Harknett, Miss. Alice Phoebe</t>
  </si>
  <si>
    <t>W./C. 6609</t>
  </si>
  <si>
    <t>Hold, Mr. Stephen</t>
  </si>
  <si>
    <t>26707</t>
  </si>
  <si>
    <t>Collyer, Miss. Marjorie "Lottie"</t>
  </si>
  <si>
    <t>C.A. 31921</t>
  </si>
  <si>
    <t>Pengelly, Mr. Frederick William</t>
  </si>
  <si>
    <t>28665</t>
  </si>
  <si>
    <t>Hunt, Mr. George Henry</t>
  </si>
  <si>
    <t>SCO/W 1585</t>
  </si>
  <si>
    <t>Zabour, Miss. Thamine</t>
  </si>
  <si>
    <t>Murphy, Miss. Katherine "Kate"</t>
  </si>
  <si>
    <t>367230</t>
  </si>
  <si>
    <t>Coleridge, Mr. Reginald Charles</t>
  </si>
  <si>
    <t>W./C. 14263</t>
  </si>
  <si>
    <t>Maenpaa, Mr. Matti Alexanteri</t>
  </si>
  <si>
    <t>STON/O 2. 3101275</t>
  </si>
  <si>
    <t>Attalah, Mr. Sleiman</t>
  </si>
  <si>
    <t>2694</t>
  </si>
  <si>
    <t>Minahan, Dr. William Edward</t>
  </si>
  <si>
    <t>19928</t>
  </si>
  <si>
    <t>C78</t>
  </si>
  <si>
    <t>Lindahl, Miss. Agda Thorilda Viktoria</t>
  </si>
  <si>
    <t>347071</t>
  </si>
  <si>
    <t>Hamalainen, Mrs. William (Anna)</t>
  </si>
  <si>
    <t>250649</t>
  </si>
  <si>
    <t>Beckwith, Mr. Richard Leonard</t>
  </si>
  <si>
    <t>11751</t>
  </si>
  <si>
    <t>D35</t>
  </si>
  <si>
    <t>Carter, Rev. Ernest Courtenay</t>
  </si>
  <si>
    <t>244252</t>
  </si>
  <si>
    <t>Reed, Mr. James George</t>
  </si>
  <si>
    <t>362316</t>
  </si>
  <si>
    <t>Strom, Mrs. Wilhelm (Elna Matilda Persson)</t>
  </si>
  <si>
    <t>Stead, Mr. William Thomas</t>
  </si>
  <si>
    <t>113514</t>
  </si>
  <si>
    <t>C87</t>
  </si>
  <si>
    <t>Lobb, Mr. William Arthur</t>
  </si>
  <si>
    <t>A/5. 3336</t>
  </si>
  <si>
    <t>Rosblom, Mrs. Viktor (Helena Wilhelmina)</t>
  </si>
  <si>
    <t>370129</t>
  </si>
  <si>
    <t>Touma, Mrs. Darwis (Hanne Youssef Razi)</t>
  </si>
  <si>
    <t>2650</t>
  </si>
  <si>
    <t>Thorne, Mrs. Gertrude Maybelle</t>
  </si>
  <si>
    <t>PC 17585</t>
  </si>
  <si>
    <t>Cherry, Miss. Gladys</t>
  </si>
  <si>
    <t>110152</t>
  </si>
  <si>
    <t>B77</t>
  </si>
  <si>
    <t>Ward, Miss. Anna</t>
  </si>
  <si>
    <t>PC 17755</t>
  </si>
  <si>
    <t>Parrish, Mrs. (Lutie Davis)</t>
  </si>
  <si>
    <t>230433</t>
  </si>
  <si>
    <t>Smith, Mr. Thomas</t>
  </si>
  <si>
    <t>384461</t>
  </si>
  <si>
    <t>Asplund, Master. Edvin Rojj Felix</t>
  </si>
  <si>
    <t>Taussig, Mr. Emil</t>
  </si>
  <si>
    <t>110413</t>
  </si>
  <si>
    <t>E67</t>
  </si>
  <si>
    <t>Harrison, Mr. William</t>
  </si>
  <si>
    <t>112059</t>
  </si>
  <si>
    <t>B94</t>
  </si>
  <si>
    <t>Henry, Miss. Delia</t>
  </si>
  <si>
    <t>382649</t>
  </si>
  <si>
    <t>Reeves, Mr. David</t>
  </si>
  <si>
    <t>C.A. 17248</t>
  </si>
  <si>
    <t>Panula, Mr. Ernesti Arvid</t>
  </si>
  <si>
    <t>Persson, Mr. Ernst Ulrik</t>
  </si>
  <si>
    <t>347083</t>
  </si>
  <si>
    <t>Graham, Mrs. William Thompson (Edith Junkins)</t>
  </si>
  <si>
    <t>PC 17582</t>
  </si>
  <si>
    <t>C125</t>
  </si>
  <si>
    <t>Bissette, Miss. Amelia</t>
  </si>
  <si>
    <t>PC 17760</t>
  </si>
  <si>
    <t>C99</t>
  </si>
  <si>
    <t>Cairns, Mr. Alexander</t>
  </si>
  <si>
    <t>113798</t>
  </si>
  <si>
    <t>Tornquist, Mr. William Henry</t>
  </si>
  <si>
    <t>Mellinger, Mrs. (Elizabeth Anne Maidment)</t>
  </si>
  <si>
    <t>250644</t>
  </si>
  <si>
    <t>Natsch, Mr. Charles H</t>
  </si>
  <si>
    <t>PC 17596</t>
  </si>
  <si>
    <t>C118</t>
  </si>
  <si>
    <t>Healy, Miss. Hanora "Nora"</t>
  </si>
  <si>
    <t>370375</t>
  </si>
  <si>
    <t>Andrews, Miss. Kornelia Theodosia</t>
  </si>
  <si>
    <t>13502</t>
  </si>
  <si>
    <t>D7</t>
  </si>
  <si>
    <t>Lindblom, Miss. Augusta Charlotta</t>
  </si>
  <si>
    <t>347073</t>
  </si>
  <si>
    <t>Parkes, Mr. Francis "Frank"</t>
  </si>
  <si>
    <t>239853</t>
  </si>
  <si>
    <t>Rice, Master. Eric</t>
  </si>
  <si>
    <t>Abbott, Mrs. Stanton (Rosa Hunt)</t>
  </si>
  <si>
    <t>C.A. 2673</t>
  </si>
  <si>
    <t>Duane, Mr. Frank</t>
  </si>
  <si>
    <t>336439</t>
  </si>
  <si>
    <t>Olsson, Mr. Nils Johan Goransson</t>
  </si>
  <si>
    <t>347464</t>
  </si>
  <si>
    <t>de Pelsmaeker, Mr. Alfons</t>
  </si>
  <si>
    <t>345778</t>
  </si>
  <si>
    <t>Dorking, Mr. Edward Arthur</t>
  </si>
  <si>
    <t>A/5. 10482</t>
  </si>
  <si>
    <t>Smith, Mr. Richard William</t>
  </si>
  <si>
    <t>113056</t>
  </si>
  <si>
    <t>A19</t>
  </si>
  <si>
    <t>Stankovic, Mr. Ivan</t>
  </si>
  <si>
    <t>349239</t>
  </si>
  <si>
    <t>de Mulder, Mr. Theodore</t>
  </si>
  <si>
    <t>345774</t>
  </si>
  <si>
    <t>Naidenoff, Mr. Penko</t>
  </si>
  <si>
    <t>349206</t>
  </si>
  <si>
    <t>Hosono, Mr. Masabumi</t>
  </si>
  <si>
    <t>237798</t>
  </si>
  <si>
    <t>Connolly, Miss. Kate</t>
  </si>
  <si>
    <t>370373</t>
  </si>
  <si>
    <t>Barber, Miss. Ellen "Nellie"</t>
  </si>
  <si>
    <t>19877</t>
  </si>
  <si>
    <t>Bishop, Mrs. Dickinson H (Helen Walton)</t>
  </si>
  <si>
    <t>11967</t>
  </si>
  <si>
    <t>B49</t>
  </si>
  <si>
    <t>Levy, Mr. Rene Jacques</t>
  </si>
  <si>
    <t>SC/Paris 2163</t>
  </si>
  <si>
    <t>D</t>
  </si>
  <si>
    <t>Haas, Miss. Aloisia</t>
  </si>
  <si>
    <t>349236</t>
  </si>
  <si>
    <t>Mineff, Mr. Ivan</t>
  </si>
  <si>
    <t>349233</t>
  </si>
  <si>
    <t>Lewy, Mr. Ervin G</t>
  </si>
  <si>
    <t>PC 17612</t>
  </si>
  <si>
    <t>Hanna, Mr. Mansour</t>
  </si>
  <si>
    <t>2693</t>
  </si>
  <si>
    <t>Allison, Miss. Helen Loraine</t>
  </si>
  <si>
    <t>113781</t>
  </si>
  <si>
    <t>C22 C26</t>
  </si>
  <si>
    <t>Saalfeld, Mr. Adolphe</t>
  </si>
  <si>
    <t>19988</t>
  </si>
  <si>
    <t>C106</t>
  </si>
  <si>
    <t>Baxter, Mrs. James (Helene DeLaudeniere Chaput)</t>
  </si>
  <si>
    <t>Kelly, Miss. Anna Katherine "Annie Kate"</t>
  </si>
  <si>
    <t>9234</t>
  </si>
  <si>
    <t>McCoy, Mr. Bernard</t>
  </si>
  <si>
    <t>367226</t>
  </si>
  <si>
    <t>Johnson, Mr. William Cahoone Jr</t>
  </si>
  <si>
    <t>Keane, Miss. Nora A</t>
  </si>
  <si>
    <t>226593</t>
  </si>
  <si>
    <t>Williams, Mr. Howard Hugh "Harry"</t>
  </si>
  <si>
    <t>A/5 2466</t>
  </si>
  <si>
    <t>Allison, Master. Hudson Trevor</t>
  </si>
  <si>
    <t>Fleming, Miss. Margaret</t>
  </si>
  <si>
    <t>17421</t>
  </si>
  <si>
    <t>Penasco y Castellana, Mrs. Victor de Satode (Maria Josefa Perez de Soto y Vallejo)</t>
  </si>
  <si>
    <t>PC 17758</t>
  </si>
  <si>
    <t>C65</t>
  </si>
  <si>
    <t>Abelson, Mr. Samuel</t>
  </si>
  <si>
    <t>P/PP 3381</t>
  </si>
  <si>
    <t>Francatelli, Miss. Laura Mabel</t>
  </si>
  <si>
    <t>PC 17485</t>
  </si>
  <si>
    <t>E36</t>
  </si>
  <si>
    <t>Hays, Miss. Margaret Bechstein</t>
  </si>
  <si>
    <t>11767</t>
  </si>
  <si>
    <t>C54</t>
  </si>
  <si>
    <t>Ryerson, Miss. Emily Borie</t>
  </si>
  <si>
    <t>PC 17608</t>
  </si>
  <si>
    <t>B57 B59 B63 B66</t>
  </si>
  <si>
    <t>Lahtinen, Mrs. William (Anna Sylfven)</t>
  </si>
  <si>
    <t>250651</t>
  </si>
  <si>
    <t>Hendekovic, Mr. Ignjac</t>
  </si>
  <si>
    <t>349243</t>
  </si>
  <si>
    <t>Hart, Mr. Benjamin</t>
  </si>
  <si>
    <t>F.C.C. 13529</t>
  </si>
  <si>
    <t>Nilsson, Miss. Helmina Josefina</t>
  </si>
  <si>
    <t>347470</t>
  </si>
  <si>
    <t>Kantor, Mrs. Sinai (Miriam Sternin)</t>
  </si>
  <si>
    <t>Moraweck, Dr. Ernest</t>
  </si>
  <si>
    <t>29011</t>
  </si>
  <si>
    <t>Wick, Miss. Mary Natalie</t>
  </si>
  <si>
    <t>36928</t>
  </si>
  <si>
    <t>C7</t>
  </si>
  <si>
    <t>Spedden, Mrs. Frederic Oakley (Margaretta Corning Stone)</t>
  </si>
  <si>
    <t>16966</t>
  </si>
  <si>
    <t>E34</t>
  </si>
  <si>
    <t>Dennis, Mr. Samuel</t>
  </si>
  <si>
    <t>A/5 21172</t>
  </si>
  <si>
    <t>Danoff, Mr. Yoto</t>
  </si>
  <si>
    <t>349219</t>
  </si>
  <si>
    <t>Slayter, Miss. Hilda Mary</t>
  </si>
  <si>
    <t>234818</t>
  </si>
  <si>
    <t>Caldwell, Mrs. Albert Francis (Sylvia Mae Harbaugh)</t>
  </si>
  <si>
    <t>Sage, Mr. George John Jr</t>
  </si>
  <si>
    <t>Young, Miss. Marie Grice</t>
  </si>
  <si>
    <t>C32</t>
  </si>
  <si>
    <t>Nysveen, Mr. Johan Hansen</t>
  </si>
  <si>
    <t>345364</t>
  </si>
  <si>
    <t>Ball, Mrs. (Ada E Hall)</t>
  </si>
  <si>
    <t>28551</t>
  </si>
  <si>
    <t>Goldsmith, Mrs. Frank John (Emily Alice Brown)</t>
  </si>
  <si>
    <t>Hippach, Miss. Jean Gertrude</t>
  </si>
  <si>
    <t>111361</t>
  </si>
  <si>
    <t>B18</t>
  </si>
  <si>
    <t>McCoy, Miss. Agnes</t>
  </si>
  <si>
    <t>Partner, Mr. Austen</t>
  </si>
  <si>
    <t>113043</t>
  </si>
  <si>
    <t>C124</t>
  </si>
  <si>
    <t>Graham, Mr. George Edward</t>
  </si>
  <si>
    <t>C91</t>
  </si>
  <si>
    <t>Vander Planke, Mr. Leo Edmondus</t>
  </si>
  <si>
    <t>Frauenthal, Mrs. Henry William (Clara Heinsheimer)</t>
  </si>
  <si>
    <t>PC 17611</t>
  </si>
  <si>
    <t>Denkoff, Mr. Mitto</t>
  </si>
  <si>
    <t>349225</t>
  </si>
  <si>
    <t>Pears, Mr. Thomas Clinton</t>
  </si>
  <si>
    <t>Burns, Miss. Elizabeth Margaret</t>
  </si>
  <si>
    <t>E40</t>
  </si>
  <si>
    <t>Dahl, Mr. Karl Edwart</t>
  </si>
  <si>
    <t>7598</t>
  </si>
  <si>
    <t>Blackwell, Mr. Stephen Weart</t>
  </si>
  <si>
    <t>113784</t>
  </si>
  <si>
    <t>T</t>
  </si>
  <si>
    <t>Navratil, Master. Edmond Roger</t>
  </si>
  <si>
    <t>Fortune, Miss. Alice Elizabeth</t>
  </si>
  <si>
    <t>Collander, Mr. Erik Gustaf</t>
  </si>
  <si>
    <t>248740</t>
  </si>
  <si>
    <t>Sedgwick, Mr. Charles Frederick Waddington</t>
  </si>
  <si>
    <t>244361</t>
  </si>
  <si>
    <t>Fox, Mr. Stanley Hubert</t>
  </si>
  <si>
    <t>229236</t>
  </si>
  <si>
    <t>Brown, Miss. Amelia "Mildred"</t>
  </si>
  <si>
    <t>248733</t>
  </si>
  <si>
    <t>Smith, Miss. Marion Elsie</t>
  </si>
  <si>
    <t>31418</t>
  </si>
  <si>
    <t>Davison, Mrs. Thomas Henry (Mary E Finck)</t>
  </si>
  <si>
    <t>386525</t>
  </si>
  <si>
    <t>Coutts, Master. William Loch "William"</t>
  </si>
  <si>
    <t>C.A. 37671</t>
  </si>
  <si>
    <t>Dimic, Mr. Jovan</t>
  </si>
  <si>
    <t>315088</t>
  </si>
  <si>
    <t>Odahl, Mr. Nils Martin</t>
  </si>
  <si>
    <t>7267</t>
  </si>
  <si>
    <t>Williams-Lambert, Mr. Fletcher Fellows</t>
  </si>
  <si>
    <t>113510</t>
  </si>
  <si>
    <t>C128</t>
  </si>
  <si>
    <t>Elias, Mr. Tannous</t>
  </si>
  <si>
    <t>2695</t>
  </si>
  <si>
    <t>Arnold-Franchi, Mr. Josef</t>
  </si>
  <si>
    <t>Yousif, Mr. Wazli</t>
  </si>
  <si>
    <t>2647</t>
  </si>
  <si>
    <t>Vanden Steen, Mr. Leo Peter</t>
  </si>
  <si>
    <t>345783</t>
  </si>
  <si>
    <t>Bowerman, Miss. Elsie Edith</t>
  </si>
  <si>
    <t>Funk, Miss. Annie Clemmer</t>
  </si>
  <si>
    <t>237671</t>
  </si>
  <si>
    <t>McGovern, Miss. Mary</t>
  </si>
  <si>
    <t>330931</t>
  </si>
  <si>
    <t>Mockler, Miss. Helen Mary "Ellie"</t>
  </si>
  <si>
    <t>330980</t>
  </si>
  <si>
    <t>Skoog, Mr. Wilhelm</t>
  </si>
  <si>
    <t>del Carlo, Mr. Sebastiano</t>
  </si>
  <si>
    <t>SC/PARIS 2167</t>
  </si>
  <si>
    <t>Barbara, Mrs. (Catherine David)</t>
  </si>
  <si>
    <t>2691</t>
  </si>
  <si>
    <t>Asim, Mr. Adola</t>
  </si>
  <si>
    <t>SOTON/O.Q. 3101310</t>
  </si>
  <si>
    <t>O'Brien, Mr. Thomas</t>
  </si>
  <si>
    <t>Adahl, Mr. Mauritz Nils Martin</t>
  </si>
  <si>
    <t>C 7076</t>
  </si>
  <si>
    <t>Warren, Mrs. Frank Manley (Anna Sophia Atkinson)</t>
  </si>
  <si>
    <t>110813</t>
  </si>
  <si>
    <t>D37</t>
  </si>
  <si>
    <t>Moussa, Mrs. (Mantoura Boulos)</t>
  </si>
  <si>
    <t>2626</t>
  </si>
  <si>
    <t>Jermyn, Miss. Annie</t>
  </si>
  <si>
    <t>14313</t>
  </si>
  <si>
    <t>Aubart, Mme. Leontine Pauline</t>
  </si>
  <si>
    <t>PC 17477</t>
  </si>
  <si>
    <t>B35</t>
  </si>
  <si>
    <t>Harder, Mr. George Achilles</t>
  </si>
  <si>
    <t>11765</t>
  </si>
  <si>
    <t>E50</t>
  </si>
  <si>
    <t>Wiklund, Mr. Jakob Alfred</t>
  </si>
  <si>
    <t>3101267</t>
  </si>
  <si>
    <t>Beavan, Mr. William Thomas</t>
  </si>
  <si>
    <t>323951</t>
  </si>
  <si>
    <t>Ringhini, Mr. Sante</t>
  </si>
  <si>
    <t>Palsson, Miss. Stina Viola</t>
  </si>
  <si>
    <t>Meyer, Mrs. Edgar Joseph (Leila Saks)</t>
  </si>
  <si>
    <t>Landergren, Miss. Aurora Adelia</t>
  </si>
  <si>
    <t>C 7077</t>
  </si>
  <si>
    <t>Widener, Mr. Harry Elkins</t>
  </si>
  <si>
    <t>113503</t>
  </si>
  <si>
    <t>C82</t>
  </si>
  <si>
    <t>Betros, Mr. Tannous</t>
  </si>
  <si>
    <t>2648</t>
  </si>
  <si>
    <t>Gustafsson, Mr. Karl Gideon</t>
  </si>
  <si>
    <t>347069</t>
  </si>
  <si>
    <t>Bidois, Miss. Rosalie</t>
  </si>
  <si>
    <t>PC 17757</t>
  </si>
  <si>
    <t>Nakid, Miss. Maria ("Mary")</t>
  </si>
  <si>
    <t>2653</t>
  </si>
  <si>
    <t>Tikkanen, Mr. Juho</t>
  </si>
  <si>
    <t>STON/O 2. 3101293</t>
  </si>
  <si>
    <t>Holverson, Mrs. Alexander Oskar (Mary Aline Towner)</t>
  </si>
  <si>
    <t>Plotcharsky, Mr. Vasil</t>
  </si>
  <si>
    <t>349227</t>
  </si>
  <si>
    <t>Davies, Mr. Charles Henry</t>
  </si>
  <si>
    <t>Goodwin, Master. Sidney Leonard</t>
  </si>
  <si>
    <t>Buss, Miss. Kate</t>
  </si>
  <si>
    <t>27849</t>
  </si>
  <si>
    <t>Sadlier, Mr. Matthew</t>
  </si>
  <si>
    <t>367655</t>
  </si>
  <si>
    <t>Lehmann, Miss. Bertha</t>
  </si>
  <si>
    <t>SC 1748</t>
  </si>
  <si>
    <t>Carter, Mr. William Ernest</t>
  </si>
  <si>
    <t>113760</t>
  </si>
  <si>
    <t>B96 B98</t>
  </si>
  <si>
    <t>Jansson, Mr. Carl Olof</t>
  </si>
  <si>
    <t>350034</t>
  </si>
  <si>
    <t>Gustafsson, Mr. Johan Birger</t>
  </si>
  <si>
    <t>3101277</t>
  </si>
  <si>
    <t>Newell, Miss. Marjorie</t>
  </si>
  <si>
    <t>Sandstrom, Mrs. Hjalmar (Agnes Charlotta Bengtsson)</t>
  </si>
  <si>
    <t>Johansson, Mr. Erik</t>
  </si>
  <si>
    <t>350052</t>
  </si>
  <si>
    <t>Olsson, Miss. Elina</t>
  </si>
  <si>
    <t>350407</t>
  </si>
  <si>
    <t>McKane, Mr. Peter David</t>
  </si>
  <si>
    <t>28403</t>
  </si>
  <si>
    <t>Pain, Dr. Alfred</t>
  </si>
  <si>
    <t>244278</t>
  </si>
  <si>
    <t>Trout, Mrs. William H (Jessie L)</t>
  </si>
  <si>
    <t>240929</t>
  </si>
  <si>
    <t>Niskanen, Mr. Juha</t>
  </si>
  <si>
    <t>STON/O 2. 3101289</t>
  </si>
  <si>
    <t>Adams, Mr. John</t>
  </si>
  <si>
    <t>341826</t>
  </si>
  <si>
    <t>Jussila, Miss. Mari Aina</t>
  </si>
  <si>
    <t>4137</t>
  </si>
  <si>
    <t>Hakkarainen, Mr. Pekka Pietari</t>
  </si>
  <si>
    <t>Oreskovic, Miss. Marija</t>
  </si>
  <si>
    <t>315096</t>
  </si>
  <si>
    <t>Gale, Mr. Shadrach</t>
  </si>
  <si>
    <t>28664</t>
  </si>
  <si>
    <t>Widegren, Mr. Carl/Charles Peter</t>
  </si>
  <si>
    <t>347064</t>
  </si>
  <si>
    <t>Richards, Master. William Rowe</t>
  </si>
  <si>
    <t>29106</t>
  </si>
  <si>
    <t>Birkeland, Mr. Hans Martin Monsen</t>
  </si>
  <si>
    <t>312992</t>
  </si>
  <si>
    <t>Lefebre, Miss. Ida</t>
  </si>
  <si>
    <t>Sdycoff, Mr. Todor</t>
  </si>
  <si>
    <t>349222</t>
  </si>
  <si>
    <t>Hart, Mr. Henry</t>
  </si>
  <si>
    <t>394140</t>
  </si>
  <si>
    <t>Minahan, Miss. Daisy E</t>
  </si>
  <si>
    <t>Cunningham, Mr. Alfred Fleming</t>
  </si>
  <si>
    <t>Sundman, Mr. Johan Julian</t>
  </si>
  <si>
    <t>STON/O 2. 3101269</t>
  </si>
  <si>
    <t>Meek, Mrs. Thomas (Annie Louise Rowley)</t>
  </si>
  <si>
    <t>343095</t>
  </si>
  <si>
    <t>Drew, Mrs. James Vivian (Lulu Thorne Christian)</t>
  </si>
  <si>
    <t>28220</t>
  </si>
  <si>
    <t>Silven, Miss. Lyyli Karoliina</t>
  </si>
  <si>
    <t>250652</t>
  </si>
  <si>
    <t>Matthews, Mr. William John</t>
  </si>
  <si>
    <t>28228</t>
  </si>
  <si>
    <t>Van Impe, Miss. Catharina</t>
  </si>
  <si>
    <t>345773</t>
  </si>
  <si>
    <t>Gheorgheff, Mr. Stanio</t>
  </si>
  <si>
    <t>349254</t>
  </si>
  <si>
    <t>Charters, Mr. David</t>
  </si>
  <si>
    <t>A/5. 13032</t>
  </si>
  <si>
    <t>Zimmerman, Mr. Leo</t>
  </si>
  <si>
    <t>315082</t>
  </si>
  <si>
    <t>Danbom, Mrs. Ernst Gilbert (Anna Sigrid Maria Brogren)</t>
  </si>
  <si>
    <t>347080</t>
  </si>
  <si>
    <t>Rosblom, Mr. Viktor Richard</t>
  </si>
  <si>
    <t>Wiseman, Mr. Phillippe</t>
  </si>
  <si>
    <t>A/4. 34244</t>
  </si>
  <si>
    <t>Clarke, Mrs. Charles V (Ada Maria Winfield)</t>
  </si>
  <si>
    <t>2003</t>
  </si>
  <si>
    <t>Phillips, Miss. Kate Florence ("Mrs Kate Louise Phillips Marshall")</t>
  </si>
  <si>
    <t>250655</t>
  </si>
  <si>
    <t>Flynn, Mr. James</t>
  </si>
  <si>
    <t>364851</t>
  </si>
  <si>
    <t>Pickard, Mr. Berk (Berk Trembisky)</t>
  </si>
  <si>
    <t>SOTON/O.Q. 392078</t>
  </si>
  <si>
    <t>E10</t>
  </si>
  <si>
    <t>Bjornstrom-Steffansson, Mr. Mauritz Hakan</t>
  </si>
  <si>
    <t>110564</t>
  </si>
  <si>
    <t>Thorneycroft, Mrs. Percival (Florence Kate White)</t>
  </si>
  <si>
    <t>376564</t>
  </si>
  <si>
    <t>Louch, Mrs. Charles Alexander (Alice Adelaide Slow)</t>
  </si>
  <si>
    <t>SC/AH 3085</t>
  </si>
  <si>
    <t>Kallio, Mr. Nikolai Erland</t>
  </si>
  <si>
    <t>STON/O 2. 3101274</t>
  </si>
  <si>
    <t>Silvey, Mr. William Baird</t>
  </si>
  <si>
    <t>13507</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</si>
  <si>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</si>
  <si>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</si>
  <si>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</si>
  <si>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</si>
  <si>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</si>
  <si>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</si>
  <si>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</si>
  <si>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</si>
  <si>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</si>
  <si>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345769</t>
  </si>
  <si>
    <t>Petterson, Mr. Johan Emil</t>
  </si>
  <si>
    <t>347076</t>
  </si>
  <si>
    <t>Reynaldo, Ms. Encarnacion</t>
  </si>
  <si>
    <t>230434</t>
  </si>
  <si>
    <t>Johannesen-Bratthammer, Mr. Bernt</t>
  </si>
  <si>
    <t>65306</t>
  </si>
  <si>
    <t>Dodge, Master. Washington</t>
  </si>
  <si>
    <t>33638</t>
  </si>
  <si>
    <t>A34</t>
  </si>
  <si>
    <t>Mellinger, Miss. Madeleine Violet</t>
  </si>
  <si>
    <t>Seward, Mr. Frederic Kimber</t>
  </si>
  <si>
    <t>113794</t>
  </si>
  <si>
    <t>Baclini, Miss. Marie Catherine</t>
  </si>
  <si>
    <t>2666</t>
  </si>
  <si>
    <t>Peuchen, Major. Arthur Godfrey</t>
  </si>
  <si>
    <t>113786</t>
  </si>
  <si>
    <t>C104</t>
  </si>
  <si>
    <t>West, Mr. Edwy Arthur</t>
  </si>
  <si>
    <t>Hagland, Mr. Ingvald Olai Olsen</t>
  </si>
  <si>
    <t>65303</t>
  </si>
  <si>
    <t>Foreman, Mr. Benjamin Laventall</t>
  </si>
  <si>
    <t>113051</t>
  </si>
  <si>
    <t>C111</t>
  </si>
  <si>
    <t>Goldenberg, Mr. Samuel L</t>
  </si>
  <si>
    <t>17453</t>
  </si>
  <si>
    <t>C92</t>
  </si>
  <si>
    <t>Peduzzi, Mr. Joseph</t>
  </si>
  <si>
    <t>A/5 2817</t>
  </si>
  <si>
    <t>Jalsevac, Mr. Ivan</t>
  </si>
  <si>
    <t>349240</t>
  </si>
  <si>
    <t>Millet, Mr. Francis Davis</t>
  </si>
  <si>
    <t>13509</t>
  </si>
  <si>
    <t>E38</t>
  </si>
  <si>
    <t>Kenyon, Mrs. Frederick R (Marion)</t>
  </si>
  <si>
    <t>17464</t>
  </si>
  <si>
    <t>D21</t>
  </si>
  <si>
    <t>Toomey, Miss. Ellen</t>
  </si>
  <si>
    <t>F.C.C. 13531</t>
  </si>
  <si>
    <t>O'Connor, Mr. Maurice</t>
  </si>
  <si>
    <t>371060</t>
  </si>
  <si>
    <t>Anderson, Mr. Harry</t>
  </si>
  <si>
    <t>19952</t>
  </si>
  <si>
    <t>E12</t>
  </si>
  <si>
    <t>Morley, Mr. William</t>
  </si>
  <si>
    <t>364506</t>
  </si>
  <si>
    <t>Gee, Mr. Arthur H</t>
  </si>
  <si>
    <t>111320</t>
  </si>
  <si>
    <t>E63</t>
  </si>
  <si>
    <t>Milling, Mr. Jacob Christian</t>
  </si>
  <si>
    <t>234360</t>
  </si>
  <si>
    <t>Maisner, Mr. Simon</t>
  </si>
  <si>
    <t>A/S 2816</t>
  </si>
  <si>
    <t>Goncalves, Mr. Manuel Estanslas</t>
  </si>
  <si>
    <t>SOTON/O.Q. 3101306</t>
  </si>
  <si>
    <t>Campbell, Mr. William</t>
  </si>
  <si>
    <t>Smart, Mr. John Montgomery</t>
  </si>
  <si>
    <t>113792</t>
  </si>
  <si>
    <t>Scanlan, Mr. James</t>
  </si>
  <si>
    <t>36209</t>
  </si>
  <si>
    <t>Baclini, Miss. Helene Barbara</t>
  </si>
  <si>
    <t>Keefe, Mr. Arthur</t>
  </si>
  <si>
    <t>323592</t>
  </si>
  <si>
    <t>Cacic, Mr. Luka</t>
  </si>
  <si>
    <t>315089</t>
  </si>
  <si>
    <t>West, Mrs. Edwy Arthur (Ada Mary Worth)</t>
  </si>
  <si>
    <t>Jerwan, Mrs. Amin S (Marie Marthe Thuillard)</t>
  </si>
  <si>
    <t>SC/AH Basle 541</t>
  </si>
  <si>
    <t>Strandberg, Miss. Ida Sofia</t>
  </si>
  <si>
    <t>7553</t>
  </si>
  <si>
    <t>Clifford, Mr. George Quincy</t>
  </si>
  <si>
    <t>A14</t>
  </si>
  <si>
    <t>Renouf, Mr. Peter Henry</t>
  </si>
  <si>
    <t>31027</t>
  </si>
  <si>
    <t>Braund, Mr. Lewis Richard</t>
  </si>
  <si>
    <t>3460</t>
  </si>
  <si>
    <t>Karlsson, Mr. Nils August</t>
  </si>
  <si>
    <t>350060</t>
  </si>
  <si>
    <t>Hirvonen, Miss. Hildur E</t>
  </si>
  <si>
    <t>3101298</t>
  </si>
  <si>
    <t>Goodwin, Master. Harold Victor</t>
  </si>
  <si>
    <t>Frost, Mr. Anthony Wood "Archie"</t>
  </si>
  <si>
    <t>239854</t>
  </si>
  <si>
    <t>Rouse, Mr. Richard Henry</t>
  </si>
  <si>
    <t>A/5 3594</t>
  </si>
  <si>
    <t>Turkula, Mrs. (Hedwig)</t>
  </si>
  <si>
    <t>4134</t>
  </si>
  <si>
    <t>Bishop, Mr. Dickinson H</t>
  </si>
  <si>
    <t>Lefebre, Miss. Jeannie</t>
  </si>
  <si>
    <t>Hoyt, Mrs. Frederick Maxfield (Jane Anne Forby)</t>
  </si>
  <si>
    <t>Kent, Mr. Edward Austin</t>
  </si>
  <si>
    <t>11771</t>
  </si>
  <si>
    <t>B37</t>
  </si>
  <si>
    <t>Somerton, Mr. Francis William</t>
  </si>
  <si>
    <t>A.5. 18509</t>
  </si>
  <si>
    <t>Coutts, Master. Eden Leslie "Neville"</t>
  </si>
  <si>
    <t>Hagland, Mr. Konrad Mathias Reiersen</t>
  </si>
  <si>
    <t>65304</t>
  </si>
  <si>
    <t>Windelov, Mr. Einar</t>
  </si>
  <si>
    <t>SOTON/OQ 3101317</t>
  </si>
  <si>
    <t>Molson, Mr. Harry Markland</t>
  </si>
  <si>
    <t>113787</t>
  </si>
  <si>
    <t>C30</t>
  </si>
  <si>
    <t>Artagaveytia, Mr. Ramon</t>
  </si>
  <si>
    <t>PC 17609</t>
  </si>
  <si>
    <t>Stanley, Mr. Edward Roland</t>
  </si>
  <si>
    <t>A/4 45380</t>
  </si>
  <si>
    <t>Yousseff, Mr. Gerious</t>
  </si>
  <si>
    <t>Eustis, Miss. Elizabeth Mussey</t>
  </si>
  <si>
    <t>36947</t>
  </si>
  <si>
    <t>D20</t>
  </si>
  <si>
    <t>Shellard, Mr. Frederick William</t>
  </si>
  <si>
    <t>C.A. 6212</t>
  </si>
  <si>
    <t>Allison, Mrs. Hudson J C (Bessie Waldo Daniels)</t>
  </si>
  <si>
    <t>Svensson, Mr. Olof</t>
  </si>
  <si>
    <t>350035</t>
  </si>
  <si>
    <t>Calic, Mr. Petar</t>
  </si>
  <si>
    <t>315086</t>
  </si>
  <si>
    <t>Canavan, Miss. Mary</t>
  </si>
  <si>
    <t>364846</t>
  </si>
  <si>
    <t>O'Sullivan, Miss. Bridget Mary</t>
  </si>
  <si>
    <t>330909</t>
  </si>
  <si>
    <t>Laitinen, Miss. Kristina Sofia</t>
  </si>
  <si>
    <t>4135</t>
  </si>
  <si>
    <t>Maioni, Miss. Roberta</t>
  </si>
  <si>
    <t>B79</t>
  </si>
  <si>
    <t>Penasco y Castellana, Mr. Victor de Satode</t>
  </si>
  <si>
    <t>Quick, Mrs. Frederick Charles (Jane Richards)</t>
  </si>
  <si>
    <t>26360</t>
  </si>
  <si>
    <t>Bradley, Mr. George ("George Arthur Brayton")</t>
  </si>
  <si>
    <t>111427</t>
  </si>
  <si>
    <t>Olsen, Mr. Henry Margido</t>
  </si>
  <si>
    <t>C 4001</t>
  </si>
  <si>
    <t>Lang, Mr. Fang</t>
  </si>
  <si>
    <t>Daly, Mr. Eugene Patrick</t>
  </si>
  <si>
    <t>382651</t>
  </si>
  <si>
    <t>Webber, Mr. James</t>
  </si>
  <si>
    <t>SOTON/OQ 3101316</t>
  </si>
  <si>
    <t>McGough, Mr. James Robert</t>
  </si>
  <si>
    <t>PC 17473</t>
  </si>
  <si>
    <t>E25</t>
  </si>
  <si>
    <t>Rothschild, Mrs. Martin (Elizabeth L. Barrett)</t>
  </si>
  <si>
    <t>PC 17603</t>
  </si>
  <si>
    <t>Coleff, Mr. Satio</t>
  </si>
  <si>
    <t>349209</t>
  </si>
  <si>
    <t>Walker, Mr. William Anderson</t>
  </si>
  <si>
    <t>36967</t>
  </si>
  <si>
    <t>D46</t>
  </si>
  <si>
    <t>Lemore, Mrs. (Amelia Milley)</t>
  </si>
  <si>
    <t>C.A. 34260</t>
  </si>
  <si>
    <t>Ryan, Mr. Patrick</t>
  </si>
  <si>
    <t>Angle, Mrs. William A (Florence "Mary" Agnes Hughes)</t>
  </si>
  <si>
    <t>226875</t>
  </si>
  <si>
    <t>Pavlovic, Mr. Stefo</t>
  </si>
  <si>
    <t>349242</t>
  </si>
  <si>
    <t>Perreault, Miss. Anne</t>
  </si>
  <si>
    <t>12749</t>
  </si>
  <si>
    <t>B73</t>
  </si>
  <si>
    <t>Vovk, Mr. Janko</t>
  </si>
  <si>
    <t>349252</t>
  </si>
  <si>
    <t>Lahoud, Mr. Sarkis</t>
  </si>
  <si>
    <t>2624</t>
  </si>
  <si>
    <t>Hippach, Mrs. Louis Albert (Ida Sophia Fischer)</t>
  </si>
  <si>
    <t>Kassem, Mr. Fared</t>
  </si>
  <si>
    <t>2700</t>
  </si>
  <si>
    <t>Farrell, Mr. James</t>
  </si>
  <si>
    <t>367232</t>
  </si>
  <si>
    <t>Ridsdale, Miss. Lucy</t>
  </si>
  <si>
    <t>W./C. 14258</t>
  </si>
  <si>
    <t>Farthing, Mr. John</t>
  </si>
  <si>
    <t>PC 17483</t>
  </si>
  <si>
    <t>C95</t>
  </si>
  <si>
    <t>Salonen, Mr. Johan Werner</t>
  </si>
  <si>
    <t>3101296</t>
  </si>
  <si>
    <t>Hocking, Mr. Richard George</t>
  </si>
  <si>
    <t>29104</t>
  </si>
  <si>
    <t>Quick, Miss. Phyllis May</t>
  </si>
  <si>
    <t>Toufik, Mr. Nakli</t>
  </si>
  <si>
    <t>2641</t>
  </si>
  <si>
    <t>Elias, Mr. Joseph Jr</t>
  </si>
  <si>
    <t>2690</t>
  </si>
  <si>
    <t>Peter, Mrs. Catherine (Catherine Rizk)</t>
  </si>
  <si>
    <t>Cacic, Miss. Marija</t>
  </si>
  <si>
    <t>315084</t>
  </si>
  <si>
    <t>Hart, Miss. Eva Miriam</t>
  </si>
  <si>
    <t>Butt, Major. Archibald Willingham</t>
  </si>
  <si>
    <t>113050</t>
  </si>
  <si>
    <t>B38</t>
  </si>
  <si>
    <t>LeRoy, Miss. Bertha</t>
  </si>
  <si>
    <t>PC 17761</t>
  </si>
  <si>
    <t>Risien, Mr. Samuel Beard</t>
  </si>
  <si>
    <t>364498</t>
  </si>
  <si>
    <t>Frolicher, Miss. Hedwig Margaritha</t>
  </si>
  <si>
    <t>13568</t>
  </si>
  <si>
    <t>B39</t>
  </si>
  <si>
    <t>Crosby, Miss. Harriet R</t>
  </si>
  <si>
    <t>WE/P 5735</t>
  </si>
  <si>
    <t>B22</t>
  </si>
  <si>
    <t>Andersson, Miss. Ingeborg Constanzia</t>
  </si>
  <si>
    <t>Andersson, Miss. Sigrid Elisabeth</t>
  </si>
  <si>
    <t>Beane, Mr. Edward</t>
  </si>
  <si>
    <t>2908</t>
  </si>
  <si>
    <t>Douglas, Mr. Walter Donald</t>
  </si>
  <si>
    <t>C86</t>
  </si>
  <si>
    <t>Nicholson, Mr. Arthur Ernest</t>
  </si>
  <si>
    <t>693</t>
  </si>
  <si>
    <t>Beane, Mrs. Edward (Ethel Clarke)</t>
  </si>
  <si>
    <t>Padro y Manent, Mr. Julian</t>
  </si>
  <si>
    <t>SC/PARIS 2146</t>
  </si>
  <si>
    <t>Goldsmith, Mr. Frank John</t>
  </si>
  <si>
    <t>Davies, Master. John Morgan Jr</t>
  </si>
  <si>
    <t>Thayer, Mr. John Borland Jr</t>
  </si>
  <si>
    <t>C70</t>
  </si>
  <si>
    <t>Sharp, Mr. Percival James R</t>
  </si>
  <si>
    <t>244358</t>
  </si>
  <si>
    <t>O'Brien, Mr. Timothy</t>
  </si>
  <si>
    <t>330979</t>
  </si>
  <si>
    <t>Leeni, Mr. Fahim ("Philip Zenni")</t>
  </si>
  <si>
    <t>2620</t>
  </si>
  <si>
    <t>Ohman, Miss. Velin</t>
  </si>
  <si>
    <t>347085</t>
  </si>
  <si>
    <t>Wright, Mr. George</t>
  </si>
  <si>
    <t>113807</t>
  </si>
  <si>
    <t>Duff Gordon, Lady. (Lucille Christiana Sutherland) ("Mrs Morgan")</t>
  </si>
  <si>
    <t>11755</t>
  </si>
  <si>
    <t>A16</t>
  </si>
  <si>
    <t>Robbins, Mr. Victor</t>
  </si>
  <si>
    <t>Taussig, Mrs. Emil (Tillie Mandelbaum)</t>
  </si>
  <si>
    <t>de Messemaeker, Mrs. Guillaume Joseph (Emma)</t>
  </si>
  <si>
    <t>345572</t>
  </si>
  <si>
    <t>Morrow, Mr. Thomas Rowan</t>
  </si>
  <si>
    <t>372622</t>
  </si>
  <si>
    <t>Sivic, Mr. Husein</t>
  </si>
  <si>
    <t>349251</t>
  </si>
  <si>
    <t>Norman, Mr. Robert Douglas</t>
  </si>
  <si>
    <t>218629</t>
  </si>
  <si>
    <t>Simmons, Mr. John</t>
  </si>
  <si>
    <t>SOTON/OQ 392082</t>
  </si>
  <si>
    <t>Meanwell, Miss. (Marion Ogden)</t>
  </si>
  <si>
    <t>SOTON/O.Q. 392087</t>
  </si>
  <si>
    <t>Davies, Mr. Alfred J</t>
  </si>
  <si>
    <t>A/4 48871</t>
  </si>
  <si>
    <t>Stoytcheff, Mr. Ilia</t>
  </si>
  <si>
    <t>349205</t>
  </si>
  <si>
    <t>Palsson, Mrs. Nils (Alma Cornelia Berglund)</t>
  </si>
  <si>
    <t>Doharr, Mr. Tannous</t>
  </si>
  <si>
    <t>2686</t>
  </si>
  <si>
    <t>Jonsson, Mr. Carl</t>
  </si>
  <si>
    <t>350417</t>
  </si>
  <si>
    <t>Harris, Mr. George</t>
  </si>
  <si>
    <t>S.W./PP 752</t>
  </si>
  <si>
    <t>Appleton, Mrs. Edward Dale (Charlotte Lamson)</t>
  </si>
  <si>
    <t>11769</t>
  </si>
  <si>
    <t>C101</t>
  </si>
  <si>
    <t>Flynn, Mr. John Irwin ("Irving")</t>
  </si>
  <si>
    <t>PC 17474</t>
  </si>
  <si>
    <t>Kelly, Miss. Mary</t>
  </si>
  <si>
    <t>14312</t>
  </si>
  <si>
    <t>Rush, Mr. Alfred George John</t>
  </si>
  <si>
    <t>A/4. 20589</t>
  </si>
  <si>
    <t>Patchett, Mr. George</t>
  </si>
  <si>
    <t>358585</t>
  </si>
  <si>
    <t>Garside, Miss. Ethel</t>
  </si>
  <si>
    <t>243880</t>
  </si>
  <si>
    <t>Silvey, Mrs. William Baird (Alice Munger)</t>
  </si>
  <si>
    <t>Caram, Mrs. Joseph (Maria Elias)</t>
  </si>
  <si>
    <t>2689</t>
  </si>
  <si>
    <t>Jussila, Mr. Eiriik</t>
  </si>
  <si>
    <t>STON/O 2. 3101286</t>
  </si>
  <si>
    <t>Christy, Miss. Julie Rachel</t>
  </si>
  <si>
    <t>237789</t>
  </si>
  <si>
    <t>Thayer, Mrs. John Borland (Marian Longstreth Morris)</t>
  </si>
  <si>
    <t>C68</t>
  </si>
  <si>
    <t>Downton, Mr. William James</t>
  </si>
  <si>
    <t>Ross, Mr. John Hugo</t>
  </si>
  <si>
    <t>13049</t>
  </si>
  <si>
    <t>A10</t>
  </si>
  <si>
    <t>Paulner, Mr. Uscher</t>
  </si>
  <si>
    <t>3411</t>
  </si>
  <si>
    <t>Taussig, Miss. Ruth</t>
  </si>
  <si>
    <t>E68</t>
  </si>
  <si>
    <t>Jarvis, Mr. John Denzil</t>
  </si>
  <si>
    <t>237565</t>
  </si>
  <si>
    <t>Frolicher-Stehli, Mr. Maxmillian</t>
  </si>
  <si>
    <t>13567</t>
  </si>
  <si>
    <t>B41</t>
  </si>
  <si>
    <t>Gilinski, Mr. Eliezer</t>
  </si>
  <si>
    <t>14973</t>
  </si>
  <si>
    <t>Murdlin, Mr. Joseph</t>
  </si>
  <si>
    <t>A./5. 3235</t>
  </si>
  <si>
    <t>Rintamaki, Mr. Matti</t>
  </si>
  <si>
    <t>STON/O 2. 3101273</t>
  </si>
  <si>
    <t>Stephenson, Mrs. Walter Bertram (Martha Eustis)</t>
  </si>
  <si>
    <t>Elsbury, Mr. William James</t>
  </si>
  <si>
    <t>A/5 3902</t>
  </si>
  <si>
    <t>Bourke, Miss. Mary</t>
  </si>
  <si>
    <t>364848</t>
  </si>
  <si>
    <t>Chapman, Mr. John Henry</t>
  </si>
  <si>
    <t>SC/AH 29037</t>
  </si>
  <si>
    <t>Van Impe, Mr. Jean Baptiste</t>
  </si>
  <si>
    <t>Leitch, Miss. Jessie Wills</t>
  </si>
  <si>
    <t>248727</t>
  </si>
  <si>
    <t>Johnson, Mr. Alfred</t>
  </si>
  <si>
    <t>Boulos, Mr. Hanna</t>
  </si>
  <si>
    <t>2664</t>
  </si>
  <si>
    <t>Duff Gordon, Sir. Cosmo Edmund ("Mr Morgan")</t>
  </si>
  <si>
    <t>A20</t>
  </si>
  <si>
    <t>Jacobsohn, Mrs. Sidney Samuel (Amy Frances Christy)</t>
  </si>
  <si>
    <t>Slabenoff, Mr. Petco</t>
  </si>
  <si>
    <t>349214</t>
  </si>
  <si>
    <t>Harrington, Mr. Charles H</t>
  </si>
  <si>
    <t>113796</t>
  </si>
  <si>
    <t>Torber, Mr. Ernst William</t>
  </si>
  <si>
    <t>364511</t>
  </si>
  <si>
    <t>Homer, Mr. Harry ("Mr E Haven")</t>
  </si>
  <si>
    <t>111426</t>
  </si>
  <si>
    <t>Lindell, Mr. Edvard Bengtsson</t>
  </si>
  <si>
    <t>349910</t>
  </si>
  <si>
    <t>Karaic, Mr. Milan</t>
  </si>
  <si>
    <t>349246</t>
  </si>
  <si>
    <t>Daniel, Mr. Robert Williams</t>
  </si>
  <si>
    <t>113804</t>
  </si>
  <si>
    <t>Laroche, Mrs. Joseph (Juliette Marie Louise Lafargue)</t>
  </si>
  <si>
    <t>Shutes, Miss. Elizabeth W</t>
  </si>
  <si>
    <t>Andersson, Mrs. Anders Johan (Alfrida Konstantia Brogren)</t>
  </si>
  <si>
    <t>Jardin, Mr. Jose Neto</t>
  </si>
  <si>
    <t>SOTON/O.Q. 3101305</t>
  </si>
  <si>
    <t>Murphy, Miss. Margaret Jane</t>
  </si>
  <si>
    <t>Horgan, Mr. John</t>
  </si>
  <si>
    <t>370377</t>
  </si>
  <si>
    <t>Brocklebank, Mr. William Alfred</t>
  </si>
  <si>
    <t>364512</t>
  </si>
  <si>
    <t>Herman, Miss. Alice</t>
  </si>
  <si>
    <t>220845</t>
  </si>
  <si>
    <t>Danbom, Mr. Ernst Gilbert</t>
  </si>
  <si>
    <t>Lobb, Mrs. William Arthur (Cordelia K Stanlick)</t>
  </si>
  <si>
    <t>Becker, Miss. Marion Louise</t>
  </si>
  <si>
    <t>Gavey, Mr. Lawrence</t>
  </si>
  <si>
    <t>31028</t>
  </si>
  <si>
    <t>Yasbeck, Mr. Antoni</t>
  </si>
  <si>
    <t>2659</t>
  </si>
  <si>
    <t>Kimball, Mr. Edwin Nelson Jr</t>
  </si>
  <si>
    <t>11753</t>
  </si>
  <si>
    <t>D19</t>
  </si>
  <si>
    <t>Nakid, Mr. Sahid</t>
  </si>
  <si>
    <t>Hansen, Mr. Henry Damsgaard</t>
  </si>
  <si>
    <t>350029</t>
  </si>
  <si>
    <t>Bowen, Mr. David John "Dai"</t>
  </si>
  <si>
    <t>54636</t>
  </si>
  <si>
    <t>Sutton, Mr. Frederick</t>
  </si>
  <si>
    <t>36963</t>
  </si>
  <si>
    <t>D50</t>
  </si>
  <si>
    <t>Kirkland, Rev. Charles Leonard</t>
  </si>
  <si>
    <t>219533</t>
  </si>
  <si>
    <t>Longley, Miss. Gretchen Fiske</t>
  </si>
  <si>
    <t>D9</t>
  </si>
  <si>
    <t>Bostandyeff, Mr. Guentcho</t>
  </si>
  <si>
    <t>349224</t>
  </si>
  <si>
    <t>O'Connell, Mr. Patrick D</t>
  </si>
  <si>
    <t>334912</t>
  </si>
  <si>
    <t>Barkworth, Mr. Algernon Henry Wilson</t>
  </si>
  <si>
    <t>27042</t>
  </si>
  <si>
    <t>A23</t>
  </si>
  <si>
    <t>Lundahl, Mr. Johan Svensson</t>
  </si>
  <si>
    <t>347743</t>
  </si>
  <si>
    <t>Stahelin-Maeglin, Dr. Max</t>
  </si>
  <si>
    <t>13214</t>
  </si>
  <si>
    <t>B50</t>
  </si>
  <si>
    <t>Parr, Mr. William Henry Marsh</t>
  </si>
  <si>
    <t>112052</t>
  </si>
  <si>
    <t>Skoog, Miss. Mabel</t>
  </si>
  <si>
    <t>Davis, Miss. Mary</t>
  </si>
  <si>
    <t>237668</t>
  </si>
  <si>
    <t>Leinonen, Mr. Antti Gustaf</t>
  </si>
  <si>
    <t>STON/O 2. 3101292</t>
  </si>
  <si>
    <t>Collyer, Mr. Harvey</t>
  </si>
  <si>
    <t>Panula, Mrs. Juha (Maria Emilia Ojala)</t>
  </si>
  <si>
    <t>Thorneycroft, Mr. Percival</t>
  </si>
  <si>
    <t>Jensen, Mr. Hans Peder</t>
  </si>
  <si>
    <t>350050</t>
  </si>
  <si>
    <t>Sagesser, Mlle. Emma</t>
  </si>
  <si>
    <t>Skoog, Miss. Margit Elizabeth</t>
  </si>
  <si>
    <t>Foo, Mr. Choong</t>
  </si>
  <si>
    <t>Baclini, Miss. Eugenie</t>
  </si>
  <si>
    <t>Harper, Mr. Henry Sleeper</t>
  </si>
  <si>
    <t>Cor, Mr. Liudevit</t>
  </si>
  <si>
    <t>349231</t>
  </si>
  <si>
    <t>Simonius-Blumer, Col. Oberst Alfons</t>
  </si>
  <si>
    <t>13213</t>
  </si>
  <si>
    <t>A26</t>
  </si>
  <si>
    <t>Willey, Mr. Edward</t>
  </si>
  <si>
    <t>S.O./P.P. 751</t>
  </si>
  <si>
    <t>Stanley, Miss. Amy Zillah Elsie</t>
  </si>
  <si>
    <t>CA. 2314</t>
  </si>
  <si>
    <t>Mitkoff, Mr. Mito</t>
  </si>
  <si>
    <t>349221</t>
  </si>
  <si>
    <t>Doling, Miss. Elsie</t>
  </si>
  <si>
    <t>Kalvik, Mr. Johannes Halvorsen</t>
  </si>
  <si>
    <t>8475</t>
  </si>
  <si>
    <t>O'Leary, Miss. Hanora "Norah"</t>
  </si>
  <si>
    <t>330919</t>
  </si>
  <si>
    <t>Hegarty, Miss. Hanora "Nora"</t>
  </si>
  <si>
    <t>365226</t>
  </si>
  <si>
    <t>Hickman, Mr. Leonard Mark</t>
  </si>
  <si>
    <t>Radeff, Mr. Alexander</t>
  </si>
  <si>
    <t>349223</t>
  </si>
  <si>
    <t>Bourke, Mrs. John (Catherine)</t>
  </si>
  <si>
    <t>Eitemiller, Mr. George Floyd</t>
  </si>
  <si>
    <t>29751</t>
  </si>
  <si>
    <t>Newell, Mr. Arthur Webster</t>
  </si>
  <si>
    <t>D48</t>
  </si>
  <si>
    <t>Frauenthal, Dr. Henry William</t>
  </si>
  <si>
    <t>Badt, Mr. Mohamed</t>
  </si>
  <si>
    <t>2623</t>
  </si>
  <si>
    <t>Colley, Mr. Edward Pomeroy</t>
  </si>
  <si>
    <t>5727</t>
  </si>
  <si>
    <t>E58</t>
  </si>
  <si>
    <t>Coleff, Mr. Peju</t>
  </si>
  <si>
    <t>349210</t>
  </si>
  <si>
    <t>Lindqvist, Mr. Eino William</t>
  </si>
  <si>
    <t>STON/O 2. 3101285</t>
  </si>
  <si>
    <t>Hickman, Mr. Lewis</t>
  </si>
  <si>
    <t>Butler, Mr. Reginald Fenton</t>
  </si>
  <si>
    <t>234686</t>
  </si>
  <si>
    <t>Rommetvedt, Mr. Knud Paust</t>
  </si>
  <si>
    <t>312993</t>
  </si>
  <si>
    <t>Cook, Mr. Jacob</t>
  </si>
  <si>
    <t>A/5 3536</t>
  </si>
  <si>
    <t>Taylor, Mrs. Elmer Zebley (Juliet Cummins Wright)</t>
  </si>
  <si>
    <t>19996</t>
  </si>
  <si>
    <t>C126</t>
  </si>
  <si>
    <t>Brown, Mrs. Thomas William Solomon (Elizabeth Catherine Ford)</t>
  </si>
  <si>
    <t>29750</t>
  </si>
  <si>
    <t>Davidson, Mr. Thornton</t>
  </si>
  <si>
    <t>F.C. 12750</t>
  </si>
  <si>
    <t>B71</t>
  </si>
  <si>
    <t>Mitchell, Mr. Henry Michael</t>
  </si>
  <si>
    <t>C.A. 24580</t>
  </si>
  <si>
    <t>Wilhelms, Mr. Charles</t>
  </si>
  <si>
    <t>244270</t>
  </si>
  <si>
    <t>Watson, Mr. Ennis Hastings</t>
  </si>
  <si>
    <t>239856</t>
  </si>
  <si>
    <t>Edvardsson, Mr. Gustaf Hjalmar</t>
  </si>
  <si>
    <t>349912</t>
  </si>
  <si>
    <t>Sawyer, Mr. Frederick Charles</t>
  </si>
  <si>
    <t>342826</t>
  </si>
  <si>
    <t>Turja, Miss. Anna Sofia</t>
  </si>
  <si>
    <t>4138</t>
  </si>
  <si>
    <t>Goodwin, Mrs. Frederick (Augusta Tyler)</t>
  </si>
  <si>
    <t>Cardeza, Mr. Thomas Drake Martinez</t>
  </si>
  <si>
    <t>B51 B53 B55</t>
  </si>
  <si>
    <t>Peters, Miss. Katie</t>
  </si>
  <si>
    <t>330935</t>
  </si>
  <si>
    <t>Hassab, Mr. Hammad</t>
  </si>
  <si>
    <t>D49</t>
  </si>
  <si>
    <t>Olsvigen, Mr. Thor Anderson</t>
  </si>
  <si>
    <t>6563</t>
  </si>
  <si>
    <t>Goodwin, Mr. Charles Edward</t>
  </si>
  <si>
    <t>Brown, Mr. Thomas William Solomon</t>
  </si>
  <si>
    <t>Laroche, Mr. Joseph Philippe Lemercier</t>
  </si>
  <si>
    <t>Panula, Mr. Jaako Arnold</t>
  </si>
  <si>
    <t>Dakic, Mr. Branko</t>
  </si>
  <si>
    <t>349228</t>
  </si>
  <si>
    <t>Fischer, Mr. Eberhard Thelander</t>
  </si>
  <si>
    <t>350036</t>
  </si>
  <si>
    <t>Madill, Miss. Georgette Alexandra</t>
  </si>
  <si>
    <t>24160</t>
  </si>
  <si>
    <t>B5</t>
  </si>
  <si>
    <t>Dick, Mr. Albert Adrian</t>
  </si>
  <si>
    <t>17474</t>
  </si>
  <si>
    <t>B20</t>
  </si>
  <si>
    <t>Karun, Miss. Manca</t>
  </si>
  <si>
    <t>349256</t>
  </si>
  <si>
    <t>Lam, Mr. Ali</t>
  </si>
  <si>
    <t>Saad, Mr. Khalil</t>
  </si>
  <si>
    <t>2672</t>
  </si>
  <si>
    <t>Weir, Col. John</t>
  </si>
  <si>
    <t>113800</t>
  </si>
  <si>
    <t>Chapman, Mr. Charles Henry</t>
  </si>
  <si>
    <t>248731</t>
  </si>
  <si>
    <t>Kelly, Mr. James</t>
  </si>
  <si>
    <t>363592</t>
  </si>
  <si>
    <t>Mullens, Miss. Katherine "Katie"</t>
  </si>
  <si>
    <t>35852</t>
  </si>
  <si>
    <t>Thayer, Mr. John Borland</t>
  </si>
  <si>
    <t>Humblen, Mr. Adolf Mathias Nicolai Olsen</t>
  </si>
  <si>
    <t>348121</t>
  </si>
  <si>
    <t>F G63</t>
  </si>
  <si>
    <t>Astor, Mrs. John Jacob (Madeleine Talmadge Force)</t>
  </si>
  <si>
    <t>C62 C64</t>
  </si>
  <si>
    <t>Silverthorne, Mr. Spencer Victor</t>
  </si>
  <si>
    <t>PC 17475</t>
  </si>
  <si>
    <t>E24</t>
  </si>
  <si>
    <t>Barbara, Miss. Saiide</t>
  </si>
  <si>
    <t>Gallagher, Mr. Martin</t>
  </si>
  <si>
    <t>36864</t>
  </si>
  <si>
    <t>Hansen, Mr. Henrik Juul</t>
  </si>
  <si>
    <t>350025</t>
  </si>
  <si>
    <t>Morley, Mr. Henry Samuel ("Mr Henry Marshall")</t>
  </si>
  <si>
    <t>Kelly, Mrs. Florence "Fannie"</t>
  </si>
  <si>
    <t>223596</t>
  </si>
  <si>
    <t>Calderhead, Mr. Edward Pennington</t>
  </si>
  <si>
    <t>PC 17476</t>
  </si>
  <si>
    <t>Cleaver, Miss. Alice</t>
  </si>
  <si>
    <t>Moubarek, Master. Halim Gonios ("William George")</t>
  </si>
  <si>
    <t>Mayne, Mlle. Berthe Antonine ("Mrs de Villiers")</t>
  </si>
  <si>
    <t>PC 17482</t>
  </si>
  <si>
    <t>C90</t>
  </si>
  <si>
    <t>Klaber, Mr. Herman</t>
  </si>
  <si>
    <t>113028</t>
  </si>
  <si>
    <t>Taylor, Mr. Elmer Zebley</t>
  </si>
  <si>
    <t>Larsson, Mr. August Viktor</t>
  </si>
  <si>
    <t>7545</t>
  </si>
  <si>
    <t>Greenberg, Mr. Samuel</t>
  </si>
  <si>
    <t>250647</t>
  </si>
  <si>
    <t>Soholt, Mr. Peter Andreas Lauritz Andersen</t>
  </si>
  <si>
    <t>348124</t>
  </si>
  <si>
    <t>Endres, Miss. Caroline Louise</t>
  </si>
  <si>
    <t>C45</t>
  </si>
  <si>
    <t>Troutt, Miss. Edwina Celia "Winnie"</t>
  </si>
  <si>
    <t>34218</t>
  </si>
  <si>
    <t>McEvoy, Mr. Michael</t>
  </si>
  <si>
    <t>36568</t>
  </si>
  <si>
    <t>Johnson, Mr. Malkolm Joackim</t>
  </si>
  <si>
    <t>347062</t>
  </si>
  <si>
    <t>Harper, Miss. Annie Jessie "Nina"</t>
  </si>
  <si>
    <t>Jensen, Mr. Svend Lauritz</t>
  </si>
  <si>
    <t>350048</t>
  </si>
  <si>
    <t>Gillespie, Mr. William Henry</t>
  </si>
  <si>
    <t>12233</t>
  </si>
  <si>
    <t>Hodges, Mr. Henry Price</t>
  </si>
  <si>
    <t>250643</t>
  </si>
  <si>
    <t>Chambers, Mr. Norman Campbell</t>
  </si>
  <si>
    <t>113806</t>
  </si>
  <si>
    <t>E8</t>
  </si>
  <si>
    <t>Oreskovic, Mr. Luka</t>
  </si>
  <si>
    <t>315094</t>
  </si>
  <si>
    <t>Renouf, Mrs. Peter Henry (Lillian Jefferys)</t>
  </si>
  <si>
    <t>Mannion, Miss. Margareth</t>
  </si>
  <si>
    <t>36866</t>
  </si>
  <si>
    <t>Bryhl, Mr. Kurt Arnold Gottfrid</t>
  </si>
  <si>
    <t>236853</t>
  </si>
  <si>
    <t>Ilmakangas, Miss. Pieta Sofia</t>
  </si>
  <si>
    <t>STON/O2. 3101271</t>
  </si>
  <si>
    <t>Allen, Miss. Elisabeth Walton</t>
  </si>
  <si>
    <t>Hassan, Mr. Houssein G N</t>
  </si>
  <si>
    <t>Knight, Mr. Robert J</t>
  </si>
  <si>
    <t>239855</t>
  </si>
  <si>
    <t>Berriman, Mr. William John</t>
  </si>
  <si>
    <t>28425</t>
  </si>
  <si>
    <t>Troupiansky, Mr. Moses Aaron</t>
  </si>
  <si>
    <t>233639</t>
  </si>
  <si>
    <t>Williams, Mr. Leslie</t>
  </si>
  <si>
    <t>Ford, Mrs. Edward (Margaret Ann Watson)</t>
  </si>
  <si>
    <t>Lesurer, Mr. Gustave J</t>
  </si>
  <si>
    <t>B101</t>
  </si>
  <si>
    <t>Ivanoff, Mr. Kanio</t>
  </si>
  <si>
    <t>349201</t>
  </si>
  <si>
    <t>Nankoff, Mr. Minko</t>
  </si>
  <si>
    <t>349218</t>
  </si>
  <si>
    <t>Hawksford, Mr. Walter James</t>
  </si>
  <si>
    <t>16988</t>
  </si>
  <si>
    <t>D45</t>
  </si>
  <si>
    <t>Cavendish, Mr. Tyrell William</t>
  </si>
  <si>
    <t>C46</t>
  </si>
  <si>
    <t>Ryerson, Miss. Susan Parker "Suzette"</t>
  </si>
  <si>
    <t>McNamee, Mr. Neal</t>
  </si>
  <si>
    <t>376566</t>
  </si>
  <si>
    <t>Stranden, Mr. Juho</t>
  </si>
  <si>
    <t>STON/O 2. 3101288</t>
  </si>
  <si>
    <t>Crosby, Capt. Edward Gifford</t>
  </si>
  <si>
    <t>Abbott, Mr. Rossmore Edward</t>
  </si>
  <si>
    <t>Sinkkonen, Miss. Anna</t>
  </si>
  <si>
    <t>250648</t>
  </si>
  <si>
    <t>Marvin, Mr. Daniel Warner</t>
  </si>
  <si>
    <t>113773</t>
  </si>
  <si>
    <t>D30</t>
  </si>
  <si>
    <t>Connaghton, Mr. Michael</t>
  </si>
  <si>
    <t>335097</t>
  </si>
  <si>
    <t>Wells, Miss. Joan</t>
  </si>
  <si>
    <t>29103</t>
  </si>
  <si>
    <t>Moor, Master. Meier</t>
  </si>
  <si>
    <t>392096</t>
  </si>
  <si>
    <t>E121</t>
  </si>
  <si>
    <t>Vande Velde, Mr. Johannes Joseph</t>
  </si>
  <si>
    <t>345780</t>
  </si>
  <si>
    <t>Jonkoff, Mr. Lalio</t>
  </si>
  <si>
    <t>349204</t>
  </si>
  <si>
    <t>Herman, Mrs. Samuel (Jane Laver)</t>
  </si>
  <si>
    <t>Hamalainen, Master. Viljo</t>
  </si>
  <si>
    <t>Carlsson, Mr. August Sigfrid</t>
  </si>
  <si>
    <t>350042</t>
  </si>
  <si>
    <t>Bailey, Mr. Percy Andrew</t>
  </si>
  <si>
    <t>29108</t>
  </si>
  <si>
    <t>Theobald, Mr. Thomas Leonard</t>
  </si>
  <si>
    <t>363294</t>
  </si>
  <si>
    <t>Rothes, the Countess. of (Lucy Noel Martha Dyer-Edwards)</t>
  </si>
  <si>
    <t>Garfirth, Mr. John</t>
  </si>
  <si>
    <t>Nirva, Mr. Iisakki Antino Aijo</t>
  </si>
  <si>
    <t>SOTON/O2 3101272</t>
  </si>
  <si>
    <t>Barah, Mr. Hanna Assi</t>
  </si>
  <si>
    <t>2663</t>
  </si>
  <si>
    <t>Carter, Mrs. William Ernest (Lucile Polk)</t>
  </si>
  <si>
    <t>Eklund, Mr. Hans Linus</t>
  </si>
  <si>
    <t>347074</t>
  </si>
  <si>
    <t>Hogeboom, Mrs. John C (Anna Andrews)</t>
  </si>
  <si>
    <t>D11</t>
  </si>
  <si>
    <t>Brewe, Dr. Arthur Jackson</t>
  </si>
  <si>
    <t>112379</t>
  </si>
  <si>
    <t>Mangan, Miss. Mary</t>
  </si>
  <si>
    <t>364850</t>
  </si>
  <si>
    <t>Moran, Mr. Daniel J</t>
  </si>
  <si>
    <t>Gronnestad, Mr. Daniel Danielsen</t>
  </si>
  <si>
    <t>8471</t>
  </si>
  <si>
    <t>Lievens, Mr. Rene Aime</t>
  </si>
  <si>
    <t>345781</t>
  </si>
  <si>
    <t>Jensen, Mr. Niels Peder</t>
  </si>
  <si>
    <t>350047</t>
  </si>
  <si>
    <t>Mack, Mrs. (Mary)</t>
  </si>
  <si>
    <t>S.O./P.P. 3</t>
  </si>
  <si>
    <t>E77</t>
  </si>
  <si>
    <t>Elias, Mr. Dibo</t>
  </si>
  <si>
    <t>2674</t>
  </si>
  <si>
    <t>Hocking, Mrs. Elizabeth (Eliza Needs)</t>
  </si>
  <si>
    <t>29105</t>
  </si>
  <si>
    <t>Myhrman, Mr. Pehr Fabian Oliver Malkolm</t>
  </si>
  <si>
    <t>347078</t>
  </si>
  <si>
    <t>Tobin, Mr. Roger</t>
  </si>
  <si>
    <t>383121</t>
  </si>
  <si>
    <t>F38</t>
  </si>
  <si>
    <t>Emanuel, Miss. Virginia Ethel</t>
  </si>
  <si>
    <t>Kilgannon, Mr. Thomas J</t>
  </si>
  <si>
    <t>36865</t>
  </si>
  <si>
    <t>Robert, Mrs. Edward Scott (Elisabeth Walton McMillan)</t>
  </si>
  <si>
    <t>B3</t>
  </si>
  <si>
    <t>Ayoub, Miss. Banoura</t>
  </si>
  <si>
    <t>2687</t>
  </si>
  <si>
    <t>Dick, Mrs. Albert Adrian (Vera Gillespie)</t>
  </si>
  <si>
    <t>Long, Mr. Milton Clyde</t>
  </si>
  <si>
    <t>113501</t>
  </si>
  <si>
    <t>D6</t>
  </si>
  <si>
    <t>Johnston, Mr. Andrew G</t>
  </si>
  <si>
    <t>W./C. 6607</t>
  </si>
  <si>
    <t>Ali, Mr. William</t>
  </si>
  <si>
    <t>SOTON/O.Q. 3101312</t>
  </si>
  <si>
    <t>Harmer, Mr. Abraham (David Lishin)</t>
  </si>
  <si>
    <t>374887</t>
  </si>
  <si>
    <t>Sjoblom, Miss. Anna Sofia</t>
  </si>
  <si>
    <t>3101265</t>
  </si>
  <si>
    <t>Rice, Master. George Hugh</t>
  </si>
  <si>
    <t>Dean, Master. Bertram Vere</t>
  </si>
  <si>
    <t>Guggenheim, Mr. Benjamin</t>
  </si>
  <si>
    <t>B82 B84</t>
  </si>
  <si>
    <t>Keane, Mr. Andrew "Andy"</t>
  </si>
  <si>
    <t>12460</t>
  </si>
  <si>
    <t>Gaskell, Mr. Alfred</t>
  </si>
  <si>
    <t>Sage, Miss. Stella Anna</t>
  </si>
  <si>
    <t>Hoyt, Mr. William Fisher</t>
  </si>
  <si>
    <t>PC 17600</t>
  </si>
  <si>
    <t>Dantcheff, Mr. Ristiu</t>
  </si>
  <si>
    <t>349203</t>
  </si>
  <si>
    <t>Otter, Mr. Richard</t>
  </si>
  <si>
    <t>28213</t>
  </si>
  <si>
    <t>Leader, Dr. Alice (Farnham)</t>
  </si>
  <si>
    <t>17465</t>
  </si>
  <si>
    <t>D17</t>
  </si>
  <si>
    <t>Osman, Mrs. Mara</t>
  </si>
  <si>
    <t>349244</t>
  </si>
  <si>
    <t>Ibrahim Shawah, Mr. Yousseff</t>
  </si>
  <si>
    <t>2685</t>
  </si>
  <si>
    <t>Van Impe, Mrs. Jean Baptiste (Rosalie Paula Govaert)</t>
  </si>
  <si>
    <t>Ponesell, Mr. Martin</t>
  </si>
  <si>
    <t>Collyer, Mrs. Harvey (Charlotte Annie Tate)</t>
  </si>
  <si>
    <t>Carter, Master. William Thornton II</t>
  </si>
  <si>
    <t>Thomas, Master. Assad Alexander</t>
  </si>
  <si>
    <t>2625</t>
  </si>
  <si>
    <t>Hedman, Mr. Oskar Arvid</t>
  </si>
  <si>
    <t>347089</t>
  </si>
  <si>
    <t>Johansson, Mr. Karl Johan</t>
  </si>
  <si>
    <t>347063</t>
  </si>
  <si>
    <t>Andrews, Mr. Thomas Jr</t>
  </si>
  <si>
    <t>112050</t>
  </si>
  <si>
    <t>A36</t>
  </si>
  <si>
    <t>Pettersson, Miss. Ellen Natalia</t>
  </si>
  <si>
    <t>347087</t>
  </si>
  <si>
    <t>Meyer, Mr. August</t>
  </si>
  <si>
    <t>248723</t>
  </si>
  <si>
    <t>Chambers, Mrs. Norman Campbell (Bertha Griggs)</t>
  </si>
  <si>
    <t>Alexander, Mr. William</t>
  </si>
  <si>
    <t>3474</t>
  </si>
  <si>
    <t>Lester, Mr. James</t>
  </si>
  <si>
    <t>Slemen, Mr. Richard James</t>
  </si>
  <si>
    <t>28206</t>
  </si>
  <si>
    <t>Andersson, Miss. Ebba Iris Alfrida</t>
  </si>
  <si>
    <t>Tomlin, Mr. Ernest Portage</t>
  </si>
  <si>
    <t>364499</t>
  </si>
  <si>
    <t>Fry, Mr. Richard</t>
  </si>
  <si>
    <t>112058</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</si>
  <si>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</si>
  <si>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</si>
  <si>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</si>
  <si>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</si>
  <si>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</si>
  <si>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</si>
  <si>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</si>
  <si>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</si>
  <si>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</si>
  <si>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</si>
  <si>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</si>
  <si>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315098</t>
  </si>
  <si>
    <t>Reuchlin, Jonkheer. John George</t>
  </si>
  <si>
    <t>19972</t>
  </si>
  <si>
    <t>Moor, Mrs. (Beila)</t>
  </si>
  <si>
    <t>Panula, Master. Urho Abraham</t>
  </si>
  <si>
    <t>Flynn, Mr. John</t>
  </si>
  <si>
    <t>368323</t>
  </si>
  <si>
    <t>Lam, Mr. Len</t>
  </si>
  <si>
    <t>Mallet, Master. Andre</t>
  </si>
  <si>
    <t>McCormack, Mr. Thomas Joseph</t>
  </si>
  <si>
    <t>367228</t>
  </si>
  <si>
    <t>Stone, Mrs. George Nelson (Martha Evelyn)</t>
  </si>
  <si>
    <t>Yasbeck, Mrs. Antoni (Selini Alexander)</t>
  </si>
  <si>
    <t>Richards, Master. George Sibley</t>
  </si>
  <si>
    <t>Saad, Mr. Amin</t>
  </si>
  <si>
    <t>2671</t>
  </si>
  <si>
    <t>Augustsson, Mr. Albert</t>
  </si>
  <si>
    <t>347468</t>
  </si>
  <si>
    <t>Allum, Mr. Owen George</t>
  </si>
  <si>
    <t>2223</t>
  </si>
  <si>
    <t>Compton, Miss. Sara Rebecca</t>
  </si>
  <si>
    <t>PC 17756</t>
  </si>
  <si>
    <t>E49</t>
  </si>
  <si>
    <t>Pasic, Mr. Jakob</t>
  </si>
  <si>
    <t>315097</t>
  </si>
  <si>
    <t>Sirota, Mr. Maurice</t>
  </si>
  <si>
    <t>392092</t>
  </si>
  <si>
    <t>Chip, Mr. Chang</t>
  </si>
  <si>
    <t>Marechal, Mr. Pierre</t>
  </si>
  <si>
    <t>11774</t>
  </si>
  <si>
    <t>C47</t>
  </si>
  <si>
    <t>Alhomaki, Mr. Ilmari Rudolf</t>
  </si>
  <si>
    <t>SOTON/O2 3101287</t>
  </si>
  <si>
    <t>Mudd, Mr. Thomas Charles</t>
  </si>
  <si>
    <t>Serepeca, Miss. Augusta</t>
  </si>
  <si>
    <t>Lemberopolous, Mr. Peter L</t>
  </si>
  <si>
    <t>2683</t>
  </si>
  <si>
    <t>Culumovic, Mr. Jeso</t>
  </si>
  <si>
    <t>315090</t>
  </si>
  <si>
    <t>Abbing, Mr. Anthony</t>
  </si>
  <si>
    <t>C.A. 5547</t>
  </si>
  <si>
    <t>Sage, Mr. Douglas Bullen</t>
  </si>
  <si>
    <t>Markoff, Mr. Marin</t>
  </si>
  <si>
    <t>349213</t>
  </si>
  <si>
    <t>Harper, Rev. John</t>
  </si>
  <si>
    <t>Goldenberg, Mrs. Samuel L (Edwiga Grabowska)</t>
  </si>
  <si>
    <t>Andersson, Master. Sigvard Harald Elias</t>
  </si>
  <si>
    <t>Svensson, Mr. Johan</t>
  </si>
  <si>
    <t>347060</t>
  </si>
  <si>
    <t>Boulos, Miss. Nourelain</t>
  </si>
  <si>
    <t>Lines, Miss. Mary Conover</t>
  </si>
  <si>
    <t>PC 17592</t>
  </si>
  <si>
    <t>D28</t>
  </si>
  <si>
    <t>Carter, Mrs. Ernest Courtenay (Lilian Hughes)</t>
  </si>
  <si>
    <t>Aks, Mrs. Sam (Leah Rosen)</t>
  </si>
  <si>
    <t>392091</t>
  </si>
  <si>
    <t>Wick, Mrs. George Dennick (Mary Hitchcock)</t>
  </si>
  <si>
    <t xml:space="preserve">Daly, Mr. Peter Denis </t>
  </si>
  <si>
    <t>113055</t>
  </si>
  <si>
    <t>E17</t>
  </si>
  <si>
    <t>Baclini, Mrs. Solomon (Latifa Qurban)</t>
  </si>
  <si>
    <t>Razi, Mr. Raihed</t>
  </si>
  <si>
    <t>2629</t>
  </si>
  <si>
    <t>Hansen, Mr. Claus Peter</t>
  </si>
  <si>
    <t>350026</t>
  </si>
  <si>
    <t>Giles, Mr. Frederick Edward</t>
  </si>
  <si>
    <t>28134</t>
  </si>
  <si>
    <t>Swift, Mrs. Frederick Joel (Margaret Welles Barron)</t>
  </si>
  <si>
    <t>17466</t>
  </si>
  <si>
    <t>Sage, Miss. Dorothy Edith "Dolly"</t>
  </si>
  <si>
    <t>Gill, Mr. John William</t>
  </si>
  <si>
    <t>233866</t>
  </si>
  <si>
    <t>Bystrom, Mrs. (Karolina)</t>
  </si>
  <si>
    <t>236852</t>
  </si>
  <si>
    <t>Duran y More, Miss. Asuncion</t>
  </si>
  <si>
    <t>SC/PARIS 2149</t>
  </si>
  <si>
    <t>Roebling, Mr. Washington Augustus II</t>
  </si>
  <si>
    <t>PC 17590</t>
  </si>
  <si>
    <t>A24</t>
  </si>
  <si>
    <t>van Melkebeke, Mr. Philemon</t>
  </si>
  <si>
    <t>345777</t>
  </si>
  <si>
    <t>Johnson, Master. Harold Theodor</t>
  </si>
  <si>
    <t>Balkic, Mr. Cerin</t>
  </si>
  <si>
    <t>349248</t>
  </si>
  <si>
    <t>Beckwith, Mrs. Richard Leonard (Sallie Monypeny)</t>
  </si>
  <si>
    <t>Carlsson, Mr. Frans Olof</t>
  </si>
  <si>
    <t>695</t>
  </si>
  <si>
    <t>Vander Cruyssen, Mr. Victor</t>
  </si>
  <si>
    <t>345765</t>
  </si>
  <si>
    <t>Abelson, Mrs. Samuel (Hannah Wizosky)</t>
  </si>
  <si>
    <t>Najib, Miss. Adele Kiamie "Jane"</t>
  </si>
  <si>
    <t>2667</t>
  </si>
  <si>
    <t>Gustafsson, Mr. Alfred Ossian</t>
  </si>
  <si>
    <t>Petroff, Mr. Nedelio</t>
  </si>
  <si>
    <t>349212</t>
  </si>
  <si>
    <t>Laleff, Mr. Kristo</t>
  </si>
  <si>
    <t>349217</t>
  </si>
  <si>
    <t>Potter, Mrs. Thomas Jr (Lily Alexenia Wilson)</t>
  </si>
  <si>
    <t>C50</t>
  </si>
  <si>
    <t>Shelley, Mrs. William (Imanita Parrish Hall)</t>
  </si>
  <si>
    <t>Markun, Mr. Johann</t>
  </si>
  <si>
    <t>349257</t>
  </si>
  <si>
    <t>Dahlberg, Miss. Gerda Ulrika</t>
  </si>
  <si>
    <t>7552</t>
  </si>
  <si>
    <t>Banfield, Mr. Frederick James</t>
  </si>
  <si>
    <t>C.A./SOTON 34068</t>
  </si>
  <si>
    <t>Sutehall, Mr. Henry Jr</t>
  </si>
  <si>
    <t>SOTON/OQ 392076</t>
  </si>
  <si>
    <t>Rice, Mrs. William (Margaret Norton)</t>
  </si>
  <si>
    <t>Montvila, Rev. Juozas</t>
  </si>
  <si>
    <t>211536</t>
  </si>
  <si>
    <t>Graham, Miss. Margaret Edith</t>
  </si>
  <si>
    <t>112053</t>
  </si>
  <si>
    <t>B42</t>
  </si>
  <si>
    <t>Johnston, Miss. Catherine Helen "Carrie"</t>
  </si>
  <si>
    <t>Behr, Mr. Karl Howell</t>
  </si>
  <si>
    <t>111369</t>
  </si>
  <si>
    <t>C148</t>
  </si>
  <si>
    <t>Dooley, Mr. Patrick</t>
  </si>
  <si>
    <t>370376</t>
  </si>
  <si>
    <t>330911</t>
  </si>
  <si>
    <t>Wilkes, Mrs. James (Ellen Needs)</t>
  </si>
  <si>
    <t>363272</t>
  </si>
  <si>
    <t>Myles, Mr. Thomas Francis</t>
  </si>
  <si>
    <t>240276</t>
  </si>
  <si>
    <t>Wirz, Mr. Albert</t>
  </si>
  <si>
    <t>315154</t>
  </si>
  <si>
    <t>Hirvonen, Mrs. Alexander (Helga E Lindqvist)</t>
  </si>
  <si>
    <t>Svensson, Mr. Johan Cervin</t>
  </si>
  <si>
    <t>7538</t>
  </si>
  <si>
    <t>330972</t>
  </si>
  <si>
    <t>Caldwell, Mr. Albert Francis</t>
  </si>
  <si>
    <t>Abrahim, Mrs. Joseph (Sophie Halaut Easu)</t>
  </si>
  <si>
    <t>2657</t>
  </si>
  <si>
    <t>Davies, Mr. John Samuel</t>
  </si>
  <si>
    <t>Ilieff, Mr. Ylio</t>
  </si>
  <si>
    <t>349220</t>
  </si>
  <si>
    <t>Jones, Mr. Charles Cresson</t>
  </si>
  <si>
    <t>694</t>
  </si>
  <si>
    <t>Snyder, Mrs. John Pillsbury (Nelle Stevenson)</t>
  </si>
  <si>
    <t>21228</t>
  </si>
  <si>
    <t>B45</t>
  </si>
  <si>
    <t>Howard, Mr. Benjamin</t>
  </si>
  <si>
    <t>24065</t>
  </si>
  <si>
    <t>Chaffee, Mrs. Herbert Fuller (Carrie Constance Toogood)</t>
  </si>
  <si>
    <t>del Carlo, Mrs. Sebastiano (Argenia Genovesi)</t>
  </si>
  <si>
    <t>Keane, Mr. Daniel</t>
  </si>
  <si>
    <t>233734</t>
  </si>
  <si>
    <t>Assaf, Mr. Gerios</t>
  </si>
  <si>
    <t>2692</t>
  </si>
  <si>
    <t>Ilmakangas, Miss. Ida Livija</t>
  </si>
  <si>
    <t>STON/O2. 3101270</t>
  </si>
  <si>
    <t>Assaf Khalil, Mrs. Mariana (Miriam")"</t>
  </si>
  <si>
    <t>2696</t>
  </si>
  <si>
    <t>Rothschild, Mr. Martin</t>
  </si>
  <si>
    <t>Olsen, Master. Artur Karl</t>
  </si>
  <si>
    <t>C 17368</t>
  </si>
  <si>
    <t>Flegenheim, Mrs. Alfred (Antoinette)</t>
  </si>
  <si>
    <t>PC 17598</t>
  </si>
  <si>
    <t>Williams, Mr. Richard Norris II</t>
  </si>
  <si>
    <t>Ryerson, Mrs. Arthur Larned (Emily Maria Borie)</t>
  </si>
  <si>
    <t>Robins, Mr. Alexander A</t>
  </si>
  <si>
    <t>Ostby, Miss. Helene Ragnhild</t>
  </si>
  <si>
    <t>B36</t>
  </si>
  <si>
    <t>Daher, Mr. Shedid</t>
  </si>
  <si>
    <t>2698</t>
  </si>
  <si>
    <t>Brady, Mr. John Bertram</t>
  </si>
  <si>
    <t>113054</t>
  </si>
  <si>
    <t>A21</t>
  </si>
  <si>
    <t>Samaan, Mr. Elias</t>
  </si>
  <si>
    <t>Louch, Mr. Charles Alexander</t>
  </si>
  <si>
    <t>Jefferys, Mr. Clifford Thomas</t>
  </si>
  <si>
    <t>C.A. 31029</t>
  </si>
  <si>
    <t>Dean, Mrs. Bertram (Eva Georgetta Light)</t>
  </si>
  <si>
    <t>Johnston, Mrs. Andrew G (Elizabeth Lily" Watson)"</t>
  </si>
  <si>
    <t>Mock, Mr. Philipp Edmund</t>
  </si>
  <si>
    <t>13236</t>
  </si>
  <si>
    <t>Katavelas, Mr. Vassilios (Catavelas Vassilios")"</t>
  </si>
  <si>
    <t>2682</t>
  </si>
  <si>
    <t>Roth, Miss. Sarah A</t>
  </si>
  <si>
    <t>342712</t>
  </si>
  <si>
    <t>Cacic, Miss. Manda</t>
  </si>
  <si>
    <t>315087</t>
  </si>
  <si>
    <t>Sap, Mr. Julius</t>
  </si>
  <si>
    <t>345768</t>
  </si>
  <si>
    <t>Hee, Mr. Ling</t>
  </si>
  <si>
    <t>Karun, Mr. Franz</t>
  </si>
  <si>
    <t>Franklin, Mr. Thomas Parham</t>
  </si>
  <si>
    <t>113778</t>
  </si>
  <si>
    <t>D34</t>
  </si>
  <si>
    <t>Goldsmith, Mr. Nathan</t>
  </si>
  <si>
    <t>SOTON/O.Q. 3101263</t>
  </si>
  <si>
    <t>Corbett, Mrs. Walter H (Irene Colvin)</t>
  </si>
  <si>
    <t>237249</t>
  </si>
  <si>
    <t>Kimball, Mrs. Edwin Nelson Jr (Gertrude Parsons)</t>
  </si>
  <si>
    <t>Peltomaki, Mr. Nikolai Johannes</t>
  </si>
  <si>
    <t>STON/O 2. 3101291</t>
  </si>
  <si>
    <t>Chevre, Mr. Paul Romaine</t>
  </si>
  <si>
    <t>PC 17594</t>
  </si>
  <si>
    <t>A9</t>
  </si>
  <si>
    <t>Shaughnessy, Mr. Patrick</t>
  </si>
  <si>
    <t>370374</t>
  </si>
  <si>
    <t>Bucknell, Mrs. William Robert (Emma Eliza Ward)</t>
  </si>
  <si>
    <t>Coutts, Mrs. William (Winnie Minnie" Treanor)"</t>
  </si>
  <si>
    <t>Smith, Mr. Lucien Philip</t>
  </si>
  <si>
    <t>13695</t>
  </si>
  <si>
    <t>C31</t>
  </si>
  <si>
    <t>Pulbaum, Mr. Franz</t>
  </si>
  <si>
    <t>SC/PARIS 2168</t>
  </si>
  <si>
    <t>Hocking, Miss. Ellen Nellie""</t>
  </si>
  <si>
    <t>Fortune, Miss. Ethel Flora</t>
  </si>
  <si>
    <t>Mangiavacchi, Mr. Serafino Emilio</t>
  </si>
  <si>
    <t>SC/A.3 2861</t>
  </si>
  <si>
    <t>Rice, Master. Albert</t>
  </si>
  <si>
    <t>Cor, Mr. Bartol</t>
  </si>
  <si>
    <t>349230</t>
  </si>
  <si>
    <t>Abelseth, Mr. Olaus Jorgensen</t>
  </si>
  <si>
    <t>348122</t>
  </si>
  <si>
    <t>Davison, Mr. Thomas Henry</t>
  </si>
  <si>
    <t>Chaudanson, Miss. Victorine</t>
  </si>
  <si>
    <t>B61</t>
  </si>
  <si>
    <t>Dika, Mr. Mirko</t>
  </si>
  <si>
    <t>349232</t>
  </si>
  <si>
    <t>McCrae, Mr. Arthur Gordon</t>
  </si>
  <si>
    <t>237216</t>
  </si>
  <si>
    <t>Bjorklund, Mr. Ernst Herbert</t>
  </si>
  <si>
    <t>347090</t>
  </si>
  <si>
    <t>Bradley, Miss. Bridget Delia</t>
  </si>
  <si>
    <t>334914</t>
  </si>
  <si>
    <t>Ryerson, Master. John Borie</t>
  </si>
  <si>
    <t>Corey, Mrs. Percy C (Mary Phyllis Elizabeth Miller)</t>
  </si>
  <si>
    <t>F.C.C. 13534</t>
  </si>
  <si>
    <t>Burns, Miss. Mary Delia</t>
  </si>
  <si>
    <t>330963</t>
  </si>
  <si>
    <t>Moore, Mr. Clarence Bloomfield</t>
  </si>
  <si>
    <t>Tucker, Mr. Gilbert Milligan Jr</t>
  </si>
  <si>
    <t>2543</t>
  </si>
  <si>
    <t>C53</t>
  </si>
  <si>
    <t>Fortune, Mrs. Mark (Mary McDougald)</t>
  </si>
  <si>
    <t>Mulvihill, Miss. Bertha E</t>
  </si>
  <si>
    <t>382653</t>
  </si>
  <si>
    <t>Minkoff, Mr. Lazar</t>
  </si>
  <si>
    <t>349211</t>
  </si>
  <si>
    <t>Nieminen, Miss. Manta Josefina</t>
  </si>
  <si>
    <t>3101297</t>
  </si>
  <si>
    <t>Ovies y Rodriguez, Mr. Servando</t>
  </si>
  <si>
    <t>PC 17562</t>
  </si>
  <si>
    <t>D43</t>
  </si>
  <si>
    <t>Geiger, Miss. Amalie</t>
  </si>
  <si>
    <t>C130</t>
  </si>
  <si>
    <t>Keeping, Mr. Edwin</t>
  </si>
  <si>
    <t>C132</t>
  </si>
  <si>
    <t>Miles, Mr. Frank</t>
  </si>
  <si>
    <t>359306</t>
  </si>
  <si>
    <t>Cornell, Mrs. Robert Clifford (Malvina Helen Lamson)</t>
  </si>
  <si>
    <t>11770</t>
  </si>
  <si>
    <t>Aldworth, Mr. Charles Augustus</t>
  </si>
  <si>
    <t>248744</t>
  </si>
  <si>
    <t>Doyle, Miss. Elizabeth</t>
  </si>
  <si>
    <t>368702</t>
  </si>
  <si>
    <t>Boulos, Master. Akar</t>
  </si>
  <si>
    <t>Straus, Mr. Isidor</t>
  </si>
  <si>
    <t>C55 C57</t>
  </si>
  <si>
    <t>Case, Mr. Howard Brown</t>
  </si>
  <si>
    <t>19924</t>
  </si>
  <si>
    <t>Demetri, Mr. Marinko</t>
  </si>
  <si>
    <t>349238</t>
  </si>
  <si>
    <t>Lamb, Mr. John Joseph</t>
  </si>
  <si>
    <t>240261</t>
  </si>
  <si>
    <t>Khalil, Mr. Betros</t>
  </si>
  <si>
    <t>2660</t>
  </si>
  <si>
    <t>Barry, Miss. Julia</t>
  </si>
  <si>
    <t>330844</t>
  </si>
  <si>
    <t>Badman, Miss. Emily Louisa</t>
  </si>
  <si>
    <t>A/4 31416</t>
  </si>
  <si>
    <t>O'Donoghue, Ms. Bridget</t>
  </si>
  <si>
    <t>364856</t>
  </si>
  <si>
    <t>Wells, Master. Ralph Lester</t>
  </si>
  <si>
    <t>Dyker, Mrs. Adolf Fredrik (Anna Elisabeth Judith Andersson)</t>
  </si>
  <si>
    <t>347072</t>
  </si>
  <si>
    <t>Pedersen, Mr. Olaf</t>
  </si>
  <si>
    <t>345498</t>
  </si>
  <si>
    <t>Davidson, Mrs. Thornton (Orian Hays)</t>
  </si>
  <si>
    <t>Guest, Mr. Robert</t>
  </si>
  <si>
    <t>376563</t>
  </si>
  <si>
    <t>Birnbaum, Mr. Jakob</t>
  </si>
  <si>
    <t>13905</t>
  </si>
  <si>
    <t>Tenglin, Mr. Gunnar Isidor</t>
  </si>
  <si>
    <t>350033</t>
  </si>
  <si>
    <t>Cavendish, Mrs. Tyrell William (Julia Florence Siegel)</t>
  </si>
  <si>
    <t>Makinen, Mr. Kalle Edvard</t>
  </si>
  <si>
    <t>STON/O 2. 3101268</t>
  </si>
  <si>
    <t>Braf, Miss. Elin Ester Maria</t>
  </si>
  <si>
    <t>347471</t>
  </si>
  <si>
    <t>Nancarrow, Mr. William Henry</t>
  </si>
  <si>
    <t>A./5. 3338</t>
  </si>
  <si>
    <t>Stengel, Mrs. Charles Emil Henry (Annie May Morris)</t>
  </si>
  <si>
    <t>11778</t>
  </si>
  <si>
    <t>C116</t>
  </si>
  <si>
    <t>Weisz, Mr. Leopold</t>
  </si>
  <si>
    <t>Foley, Mr. William</t>
  </si>
  <si>
    <t>365235</t>
  </si>
  <si>
    <t>Johansson Palmquist, Mr. Oskar Leander</t>
  </si>
  <si>
    <t>347070</t>
  </si>
  <si>
    <t>Thomas, Mrs. Alexander (Thamine Thelma")"</t>
  </si>
  <si>
    <t>Holthen, Mr. Johan Martin</t>
  </si>
  <si>
    <t>Buckley, Mr. Daniel</t>
  </si>
  <si>
    <t>330920</t>
  </si>
  <si>
    <t>Ryan, Mr. Edward</t>
  </si>
  <si>
    <t>383162</t>
  </si>
  <si>
    <t>Willer, Mr. Aaron (Abi Weller")"</t>
  </si>
  <si>
    <t>3410</t>
  </si>
  <si>
    <t>Swane, Mr. George</t>
  </si>
  <si>
    <t>248734</t>
  </si>
  <si>
    <t>F</t>
  </si>
  <si>
    <t>Stanton, Mr. Samuel Ward</t>
  </si>
  <si>
    <t>237734</t>
  </si>
  <si>
    <t>Shine, Miss. Ellen Natalia</t>
  </si>
  <si>
    <t>330968</t>
  </si>
  <si>
    <t>Evans, Miss. Edith Corse</t>
  </si>
  <si>
    <t>PC 17531</t>
  </si>
  <si>
    <t>A29</t>
  </si>
  <si>
    <t>Buckley, Miss. Katherine</t>
  </si>
  <si>
    <t>329944</t>
  </si>
  <si>
    <t>Straus, Mrs. Isidor (Rosalie Ida Blun)</t>
  </si>
  <si>
    <t>Chronopoulos, Mr. Demetrios</t>
  </si>
  <si>
    <t>Thomas, Mr. John</t>
  </si>
  <si>
    <t>2681</t>
  </si>
  <si>
    <t>Sandstrom, Miss. Beatrice Irene</t>
  </si>
  <si>
    <t>Beattie, Mr. Thomson</t>
  </si>
  <si>
    <t>13050</t>
  </si>
  <si>
    <t>C6</t>
  </si>
  <si>
    <t>Chapman, Mrs. John Henry (Sara Elizabeth Lawry)</t>
  </si>
  <si>
    <t>Watt, Miss. Bertha J</t>
  </si>
  <si>
    <t>Kiernan, Mr. John</t>
  </si>
  <si>
    <t>367227</t>
  </si>
  <si>
    <t>Schabert, Mrs. Paul (Emma Mock)</t>
  </si>
  <si>
    <t>C28</t>
  </si>
  <si>
    <t>Carver, Mr. Alfred John</t>
  </si>
  <si>
    <t>392095</t>
  </si>
  <si>
    <t>Kennedy, Mr. John</t>
  </si>
  <si>
    <t>368783</t>
  </si>
  <si>
    <t>Cribb, Miss. Laura Alice</t>
  </si>
  <si>
    <t>Brobeck, Mr. Karl Rudolf</t>
  </si>
  <si>
    <t>350045</t>
  </si>
  <si>
    <t>McCoy, Miss. Alicia</t>
  </si>
  <si>
    <t>Bowenur, Mr. Solomon</t>
  </si>
  <si>
    <t>211535</t>
  </si>
  <si>
    <t>Petersen, Mr. Marius</t>
  </si>
  <si>
    <t>342441</t>
  </si>
  <si>
    <t>Spinner, Mr. Henry John</t>
  </si>
  <si>
    <t>STON/OQ. 369943</t>
  </si>
  <si>
    <t>Gracie, Col. Archibald IV</t>
  </si>
  <si>
    <t>113780</t>
  </si>
  <si>
    <t>C51</t>
  </si>
  <si>
    <t>Lefebre, Mrs. Frank (Frances)</t>
  </si>
  <si>
    <t>Thomas, Mr. Charles P</t>
  </si>
  <si>
    <t>2621</t>
  </si>
  <si>
    <t>Dintcheff, Mr. Valtcho</t>
  </si>
  <si>
    <t>349226</t>
  </si>
  <si>
    <t>Carlsson, Mr. Carl Robert</t>
  </si>
  <si>
    <t>350409</t>
  </si>
  <si>
    <t>Zakarian, Mr. Mapriededer</t>
  </si>
  <si>
    <t>2656</t>
  </si>
  <si>
    <t>Schmidt, Mr. August</t>
  </si>
  <si>
    <t>248659</t>
  </si>
  <si>
    <t>Drapkin, Miss. Jennie</t>
  </si>
  <si>
    <t>SOTON/OQ 392083</t>
  </si>
  <si>
    <t>Goodwin, Mr. Charles Frederick</t>
  </si>
  <si>
    <t>Goodwin, Miss. Jessie Allis</t>
  </si>
  <si>
    <t>Daniels, Miss. Sarah</t>
  </si>
  <si>
    <t>Ryerson, Mr. Arthur Larned</t>
  </si>
  <si>
    <t>Beauchamp, Mr. Henry James</t>
  </si>
  <si>
    <t>Lindeberg-Lind, Mr. Erik Gustaf (Mr Edward Lingrey")"</t>
  </si>
  <si>
    <t>17475</t>
  </si>
  <si>
    <t>Vander Planke, Mr. Julius</t>
  </si>
  <si>
    <t>Hilliard, Mr. Herbert Henry</t>
  </si>
  <si>
    <t>Davies, Mr. Evan</t>
  </si>
  <si>
    <t>SC/A4 23568</t>
  </si>
  <si>
    <t>Crafton, Mr. John Bertram</t>
  </si>
  <si>
    <t>113791</t>
  </si>
  <si>
    <t>Lahtinen, Rev. William</t>
  </si>
  <si>
    <t>Earnshaw, Mrs. Boulton (Olive Potter)</t>
  </si>
  <si>
    <t>Matinoff, Mr. Nicola</t>
  </si>
  <si>
    <t>349255</t>
  </si>
  <si>
    <t>Storey, Mr. Thomas</t>
  </si>
  <si>
    <t>3701</t>
  </si>
  <si>
    <t>Klasen, Mrs. (Hulda Kristina Eugenia Lofqvist)</t>
  </si>
  <si>
    <t>350405</t>
  </si>
  <si>
    <t>Asplund, Master. Filip Oscar</t>
  </si>
  <si>
    <t>Duquemin, Mr. Joseph</t>
  </si>
  <si>
    <t>S.O./P.P. 752</t>
  </si>
  <si>
    <t>Bird, Miss. Ellen</t>
  </si>
  <si>
    <t>C97</t>
  </si>
  <si>
    <t>Lundin, Miss. Olga Elida</t>
  </si>
  <si>
    <t>347469</t>
  </si>
  <si>
    <t>Borebank, Mr. John James</t>
  </si>
  <si>
    <t>110489</t>
  </si>
  <si>
    <t>D22</t>
  </si>
  <si>
    <t>Peacock, Mrs. Benjamin (Edith Nile)</t>
  </si>
  <si>
    <t>SOTON/O.Q. 3101315</t>
  </si>
  <si>
    <t>Smyth, Miss. Julia</t>
  </si>
  <si>
    <t>335432</t>
  </si>
  <si>
    <t>Touma, Master. Georges Youssef</t>
  </si>
  <si>
    <t>Wright, Miss. Marion</t>
  </si>
  <si>
    <t>220844</t>
  </si>
  <si>
    <t>Pearce, Mr. Ernest</t>
  </si>
  <si>
    <t>343271</t>
  </si>
  <si>
    <t>Peruschitz, Rev. Joseph Maria</t>
  </si>
  <si>
    <t>237393</t>
  </si>
  <si>
    <t>Kink-Heilmann, Mrs. Anton (Luise Heilmann)</t>
  </si>
  <si>
    <t>Brandeis, Mr. Emil</t>
  </si>
  <si>
    <t>PC 17591</t>
  </si>
  <si>
    <t>B10</t>
  </si>
  <si>
    <t>Ford, Mr. Edward Watson</t>
  </si>
  <si>
    <t>Cassebeer, Mrs. Henry Arthur Jr (Eleanor Genevieve Fosdick)</t>
  </si>
  <si>
    <t>17770</t>
  </si>
  <si>
    <t>Hellstrom, Miss. Hilda Maria</t>
  </si>
  <si>
    <t>7548</t>
  </si>
  <si>
    <t>Lithman, Mr. Simon</t>
  </si>
  <si>
    <t>S.O./P.P. 251</t>
  </si>
  <si>
    <t>Zakarian, Mr. Ortin</t>
  </si>
  <si>
    <t>2670</t>
  </si>
  <si>
    <t>Dyker, Mr. Adolf Fredrik</t>
  </si>
  <si>
    <t>Torfa, Mr. Assad</t>
  </si>
  <si>
    <t>2673</t>
  </si>
  <si>
    <t>Asplund, Mr. Carl Oscar Vilhelm Gustafsson</t>
  </si>
  <si>
    <t>Brown, Miss. Edith Eileen</t>
  </si>
  <si>
    <t>Sincock, Miss. Maude</t>
  </si>
  <si>
    <t>Stengel, Mr. Charles Emil Henry</t>
  </si>
  <si>
    <t>Becker, Mrs. Allen Oliver (Nellie E Baumgardner)</t>
  </si>
  <si>
    <t>Compton, Mrs. Alexander Taylor (Mary Eliza Ingersoll)</t>
  </si>
  <si>
    <t>E45</t>
  </si>
  <si>
    <t>McCrie, Mr. James Matthew</t>
  </si>
  <si>
    <t>233478</t>
  </si>
  <si>
    <t>Compton, Mr. Alexander Taylor Jr</t>
  </si>
  <si>
    <t>E52</t>
  </si>
  <si>
    <t>Marvin, Mrs. Daniel Warner (Mary Graham Carmichael Farquarson)</t>
  </si>
  <si>
    <t>Lane, Mr. Patrick</t>
  </si>
  <si>
    <t>7935</t>
  </si>
  <si>
    <t>Douglas, Mrs. Frederick Charles (Mary Helene Baxter)</t>
  </si>
  <si>
    <t>Maybery, Mr. Frank Hubert</t>
  </si>
  <si>
    <t>239059</t>
  </si>
  <si>
    <t>Phillips, Miss. Alice Frances Louisa</t>
  </si>
  <si>
    <t>S.O./P.P. 2</t>
  </si>
  <si>
    <t>Davies, Mr. Joseph</t>
  </si>
  <si>
    <t>A/4 48873</t>
  </si>
  <si>
    <t>Sage, Miss. Ada</t>
  </si>
  <si>
    <t>Veal, Mr. James</t>
  </si>
  <si>
    <t>28221</t>
  </si>
  <si>
    <t>Angle, Mr. William A</t>
  </si>
  <si>
    <t>Salomon, Mr. Abraham L</t>
  </si>
  <si>
    <t>111163</t>
  </si>
  <si>
    <t>van Billiard, Master. Walter John</t>
  </si>
  <si>
    <t>Lingane, Mr. John</t>
  </si>
  <si>
    <t>235509</t>
  </si>
  <si>
    <t>Drew, Master. Marshall Brines</t>
  </si>
  <si>
    <t>Karlsson, Mr. Julius Konrad Eugen</t>
  </si>
  <si>
    <t>347465</t>
  </si>
  <si>
    <t>Spedden, Master. Robert Douglas</t>
  </si>
  <si>
    <t>Nilsson, Miss. Berta Olivia</t>
  </si>
  <si>
    <t>347066</t>
  </si>
  <si>
    <t>Baimbrigge, Mr. Charles Robert</t>
  </si>
  <si>
    <t>C.A. 31030</t>
  </si>
  <si>
    <t>Rasmussen, Mrs. (Lena Jacobsen Solvang)</t>
  </si>
  <si>
    <t>65305</t>
  </si>
  <si>
    <t>Murphy, Miss. Nora</t>
  </si>
  <si>
    <t>Danbom, Master. Gilbert Sigvard Emanuel</t>
  </si>
  <si>
    <t>Astor, Col. John Jacob</t>
  </si>
  <si>
    <t>Quick, Miss. Winifred Vera</t>
  </si>
  <si>
    <t>Andrew, Mr. Frank Thomas</t>
  </si>
  <si>
    <t>C.A. 34050</t>
  </si>
  <si>
    <t>Omont, Mr. Alfred Fernand</t>
  </si>
  <si>
    <t>F.C. 12998</t>
  </si>
  <si>
    <t>McGowan, Miss. Katherine</t>
  </si>
  <si>
    <t>9232</t>
  </si>
  <si>
    <t>Collett, Mr. Sidney C Stuart</t>
  </si>
  <si>
    <t>28034</t>
  </si>
  <si>
    <t>Rosenbaum, Miss. Edith Louise</t>
  </si>
  <si>
    <t>PC 17613</t>
  </si>
  <si>
    <t>A11</t>
  </si>
  <si>
    <t>Delalic, Mr. Redjo</t>
  </si>
  <si>
    <t>349250</t>
  </si>
  <si>
    <t>Andersen, Mr. Albert Karvin</t>
  </si>
  <si>
    <t>Finoli, Mr. Luigi</t>
  </si>
  <si>
    <t>SOTON/O.Q. 3101308</t>
  </si>
  <si>
    <t>Deacon, Mr. Percy William</t>
  </si>
  <si>
    <t>Howard, Mrs. Benjamin (Ellen Truelove Arman)</t>
  </si>
  <si>
    <t>Andersson, Miss. Ida Augusta Margareta</t>
  </si>
  <si>
    <t>347091</t>
  </si>
  <si>
    <t>Head, Mr. Christopher</t>
  </si>
  <si>
    <t>113038</t>
  </si>
  <si>
    <t>B11</t>
  </si>
  <si>
    <t>Mahon, Miss. Bridget Delia</t>
  </si>
  <si>
    <t>330924</t>
  </si>
  <si>
    <t>Wick, Mr. George Dennick</t>
  </si>
  <si>
    <t>Widener, Mrs. George Dunton (Eleanor Elkins)</t>
  </si>
  <si>
    <t>C80</t>
  </si>
  <si>
    <t>Thomson, Mr. Alexander Morrison</t>
  </si>
  <si>
    <t>32302</t>
  </si>
  <si>
    <t>Duran y More, Miss. Florentina</t>
  </si>
  <si>
    <t>SC/PARIS 2148</t>
  </si>
  <si>
    <t>Reynolds, Mr. Harold J</t>
  </si>
  <si>
    <t>342684</t>
  </si>
  <si>
    <t>Cook, Mrs. (Selena Rogers)</t>
  </si>
  <si>
    <t>W./C. 14266</t>
  </si>
  <si>
    <t>Karlsson, Mr. Einar Gervasius</t>
  </si>
  <si>
    <t>350053</t>
  </si>
  <si>
    <t>Candee, Mrs. Edward (Helen Churchill Hungerford)</t>
  </si>
  <si>
    <t>PC 17606</t>
  </si>
  <si>
    <t>Moubarek, Mrs. George (Omine Amenia" Alexander)"</t>
  </si>
  <si>
    <t>Asplund, Mr. Johan Charles</t>
  </si>
  <si>
    <t>350054</t>
  </si>
  <si>
    <t>McNeill, Miss. Bridget</t>
  </si>
  <si>
    <t>370368</t>
  </si>
  <si>
    <t>Everett, Mr. Thomas James</t>
  </si>
  <si>
    <t>Hocking, Mr. Samuel James Metcalfe</t>
  </si>
  <si>
    <t>242963</t>
  </si>
  <si>
    <t>Sweet, Mr. George Frederick</t>
  </si>
  <si>
    <t>Willard, Miss. Constance</t>
  </si>
  <si>
    <t>113795</t>
  </si>
  <si>
    <t>Wiklund, Mr. Karl Johan</t>
  </si>
  <si>
    <t>3101266</t>
  </si>
  <si>
    <t>Linehan, Mr. Michael</t>
  </si>
  <si>
    <t>330971</t>
  </si>
  <si>
    <t>Cumings, Mr. John Bradley</t>
  </si>
  <si>
    <t>Vendel, Mr. Olof Edvin</t>
  </si>
  <si>
    <t>350416</t>
  </si>
  <si>
    <t>Warren, Mr. Frank Manley</t>
  </si>
  <si>
    <t>Baccos, Mr. Raffull</t>
  </si>
  <si>
    <t>2679</t>
  </si>
  <si>
    <t>Hiltunen, Miss. Marta</t>
  </si>
  <si>
    <t>250650</t>
  </si>
  <si>
    <t>Douglas, Mrs. Walter Donald (Mahala Dutton)</t>
  </si>
  <si>
    <t>Lindstrom, Mrs. Carl Johan (Sigrid Posse)</t>
  </si>
  <si>
    <t>112377</t>
  </si>
  <si>
    <t>Christy, Mrs. (Alice Frances)</t>
  </si>
  <si>
    <t>Spedden, Mr. Frederic Oakley</t>
  </si>
  <si>
    <t>Hyman, Mr. Abraham</t>
  </si>
  <si>
    <t>3470</t>
  </si>
  <si>
    <t>Johnston, Master. William Arthur Willie""</t>
  </si>
  <si>
    <t>Kenyon, Mr. Frederick R</t>
  </si>
  <si>
    <t>Karnes, Mrs. J Frank (Claire Bennett)</t>
  </si>
  <si>
    <t>Drew, Mr. James Vivian</t>
  </si>
  <si>
    <t>Hold, Mrs. Stephen (Annie Margaret Hill)</t>
  </si>
  <si>
    <t>Khalil, Mrs. Betros (Zahie Maria" Elias)"</t>
  </si>
  <si>
    <t>West, Miss. Barbara J</t>
  </si>
  <si>
    <t>Abrahamsson, Mr. Abraham August Johannes</t>
  </si>
  <si>
    <t>SOTON/O2 3101284</t>
  </si>
  <si>
    <t>Clark, Mr. Walter Miller</t>
  </si>
  <si>
    <t>13508</t>
  </si>
  <si>
    <t>C89</t>
  </si>
  <si>
    <t>Salander, Mr. Karl Johan</t>
  </si>
  <si>
    <t>7266</t>
  </si>
  <si>
    <t>Wenzel, Mr. Linhart</t>
  </si>
  <si>
    <t>345775</t>
  </si>
  <si>
    <t>MacKay, Mr. George William</t>
  </si>
  <si>
    <t>C.A. 42795</t>
  </si>
  <si>
    <t>Mahon, Mr. John</t>
  </si>
  <si>
    <t>AQ/4 3130</t>
  </si>
  <si>
    <t>Niklasson, Mr. Samuel</t>
  </si>
  <si>
    <t>363611</t>
  </si>
  <si>
    <t>Bentham, Miss. Lilian W</t>
  </si>
  <si>
    <t>28404</t>
  </si>
  <si>
    <t>Midtsjo, Mr. Karl Albert</t>
  </si>
  <si>
    <t>345501</t>
  </si>
  <si>
    <t>de Messemaeker, Mr. Guillaume Joseph</t>
  </si>
  <si>
    <t>Nilsson, Mr. August Ferdinand</t>
  </si>
  <si>
    <t>350410</t>
  </si>
  <si>
    <t>Wells, Mrs. Arthur Henry (Addie" Dart Trevaskis)"</t>
  </si>
  <si>
    <t>Klasen, Miss. Gertrud Emilia</t>
  </si>
  <si>
    <t>Portaluppi, Mr. Emilio Ilario Giuseppe</t>
  </si>
  <si>
    <t>C.A. 34644</t>
  </si>
  <si>
    <t>Lyntakoff, Mr. Stanko</t>
  </si>
  <si>
    <t>349235</t>
  </si>
  <si>
    <t>Chisholm, Mr. Roderick Robert Crispin</t>
  </si>
  <si>
    <t>112051</t>
  </si>
  <si>
    <t>Warren, Mr. Charles William</t>
  </si>
  <si>
    <t>C.A. 49867</t>
  </si>
  <si>
    <t>Howard, Miss. May Elizabeth</t>
  </si>
  <si>
    <t>A. 2. 39186</t>
  </si>
  <si>
    <t>Pokrnic, Mr. Mate</t>
  </si>
  <si>
    <t>315095</t>
  </si>
  <si>
    <t>McCaffry, Mr. Thomas Francis</t>
  </si>
  <si>
    <t>Fox, Mr. Patrick</t>
  </si>
  <si>
    <t>368573</t>
  </si>
  <si>
    <t>Clark, Mrs. Walter Miller (Virginia McDowell)</t>
  </si>
  <si>
    <t>Lennon, Miss. Mary</t>
  </si>
  <si>
    <t>Saade, Mr. Jean Nassr</t>
  </si>
  <si>
    <t>2676</t>
  </si>
  <si>
    <t xml:space="preserve">Bryhl, Miss. Dagmar Jenny Ingeborg </t>
  </si>
  <si>
    <t>Parker, Mr. Clifford Richard</t>
  </si>
  <si>
    <t>SC 14888</t>
  </si>
  <si>
    <t>Faunthorpe, Mr. Harry</t>
  </si>
  <si>
    <t>Ware, Mr. John James</t>
  </si>
  <si>
    <t>CA 31352</t>
  </si>
  <si>
    <t>Oxenham, Mr. Percy Thomas</t>
  </si>
  <si>
    <t>W./C. 14260</t>
  </si>
  <si>
    <t>Oreskovic, Miss. Jelka</t>
  </si>
  <si>
    <t>315085</t>
  </si>
  <si>
    <t>Peacock, Master. Alfred Edward</t>
  </si>
  <si>
    <t>Fleming, Miss. Honora</t>
  </si>
  <si>
    <t>364859</t>
  </si>
  <si>
    <t>Touma, Miss. Maria Youssef</t>
  </si>
  <si>
    <t>Rosblom, Miss. Salli Helena</t>
  </si>
  <si>
    <t>Dennis, Mr. William</t>
  </si>
  <si>
    <t>A/5 21175</t>
  </si>
  <si>
    <t>Franklin, Mr. Charles (Charles Fardon)</t>
  </si>
  <si>
    <t>SOTON/O.Q. 3101314</t>
  </si>
  <si>
    <t>Snyder, Mr. John Pillsbury</t>
  </si>
  <si>
    <t>Mardirosian, Mr. Sarkis</t>
  </si>
  <si>
    <t>2655</t>
  </si>
  <si>
    <t>F E46</t>
  </si>
  <si>
    <t>Ford, Mr. Arthur</t>
  </si>
  <si>
    <t>A/5 1478</t>
  </si>
  <si>
    <t>Rheims, Mr. George Alexander Lucien</t>
  </si>
  <si>
    <t>PC 17607</t>
  </si>
  <si>
    <t>Daly, Miss. Margaret Marcella Maggie""</t>
  </si>
  <si>
    <t>382650</t>
  </si>
  <si>
    <t>Nasr, Mr. Mustafa</t>
  </si>
  <si>
    <t>2652</t>
  </si>
  <si>
    <t>Dodge, Dr. Washington</t>
  </si>
  <si>
    <t>Wittevrongel, Mr. Camille</t>
  </si>
  <si>
    <t>345771</t>
  </si>
  <si>
    <t>Angheloff, Mr. Minko</t>
  </si>
  <si>
    <t>349202</t>
  </si>
  <si>
    <t>Laroche, Miss. Louise</t>
  </si>
  <si>
    <t>Samaan, Mr. Hanna</t>
  </si>
  <si>
    <t>Loring, Mr. Joseph Holland</t>
  </si>
  <si>
    <t>113801</t>
  </si>
  <si>
    <t>Johansson, Mr. Nils</t>
  </si>
  <si>
    <t>347467</t>
  </si>
  <si>
    <t>Olsson, Mr. Oscar Wilhelm</t>
  </si>
  <si>
    <t>347079</t>
  </si>
  <si>
    <t>Malachard, Mr. Noel</t>
  </si>
  <si>
    <t>237735</t>
  </si>
  <si>
    <t>Phillips, Mr. Escott Robert</t>
  </si>
  <si>
    <t>Pokrnic, Mr. Tome</t>
  </si>
  <si>
    <t>315092</t>
  </si>
  <si>
    <t>McCarthy, Miss. Catherine Katie""</t>
  </si>
  <si>
    <t>383123</t>
  </si>
  <si>
    <t>Crosby, Mrs. Edward Gifford (Catherine Elizabeth Halstead)</t>
  </si>
  <si>
    <t>112901</t>
  </si>
  <si>
    <t>B26</t>
  </si>
  <si>
    <t>Allison, Mr. Hudson Joshua Creighton</t>
  </si>
  <si>
    <t>Aks, Master. Philip Frank</t>
  </si>
  <si>
    <t>Hays, Mr. Charles Melville</t>
  </si>
  <si>
    <t>Hansen, Mrs. Claus Peter (Jennie L Howard)</t>
  </si>
  <si>
    <t>Cacic, Mr. Jego Grga</t>
  </si>
  <si>
    <t>315091</t>
  </si>
  <si>
    <t>Vartanian, Mr. David</t>
  </si>
  <si>
    <t>2658</t>
  </si>
  <si>
    <t>Sadowitz, Mr. Harry</t>
  </si>
  <si>
    <t>LP 1588</t>
  </si>
  <si>
    <t>Carr, Miss. Jeannie</t>
  </si>
  <si>
    <t>368364</t>
  </si>
  <si>
    <t>White, Mrs. John Stuart (Ella Holmes)</t>
  </si>
  <si>
    <t>Hagardon, Miss. Kate</t>
  </si>
  <si>
    <t>AQ/3. 30631</t>
  </si>
  <si>
    <t>Spencer, Mr. William Augustus</t>
  </si>
  <si>
    <t>Rogers, Mr. Reginald Harry</t>
  </si>
  <si>
    <t>28004</t>
  </si>
  <si>
    <t>Jonsson, Mr. Nils Hilding</t>
  </si>
  <si>
    <t>350408</t>
  </si>
  <si>
    <t>Jefferys, Mr. Ernest Wilfred</t>
  </si>
  <si>
    <t>Andersson, Mr. Johan Samuel</t>
  </si>
  <si>
    <t>347075</t>
  </si>
  <si>
    <t>Krekorian, Mr. Neshan</t>
  </si>
  <si>
    <t>2654</t>
  </si>
  <si>
    <t>F E57</t>
  </si>
  <si>
    <t>Nesson, Mr. Israel</t>
  </si>
  <si>
    <t>244368</t>
  </si>
  <si>
    <t>Rowe, Mr. Alfred G</t>
  </si>
  <si>
    <t>113790</t>
  </si>
  <si>
    <t>Kreuchen, Miss. Emilie</t>
  </si>
  <si>
    <t>Assam, Mr. Ali</t>
  </si>
  <si>
    <t>SOTON/O.Q. 3101309</t>
  </si>
  <si>
    <t>Becker, Miss. Ruth Elizabeth</t>
  </si>
  <si>
    <t>Rosenshine, Mr. George (Mr George Thorne")"</t>
  </si>
  <si>
    <t>Clarke, Mr. Charles Valentine</t>
  </si>
  <si>
    <t>Enander, Mr. Ingvar</t>
  </si>
  <si>
    <t>236854</t>
  </si>
  <si>
    <t xml:space="preserve">Davies, Mrs. John Morgan (Elizabeth Agnes Mary White) </t>
  </si>
  <si>
    <t>Dulles, Mr. William Crothers</t>
  </si>
  <si>
    <t>PC 17580</t>
  </si>
  <si>
    <t>A18</t>
  </si>
  <si>
    <t>Thomas, Mr. Tannous</t>
  </si>
  <si>
    <t>2684</t>
  </si>
  <si>
    <t>Nakid, Mrs. Said (Waika Mary" Mowad)"</t>
  </si>
  <si>
    <t>Cor, Mr. Ivan</t>
  </si>
  <si>
    <t>349229</t>
  </si>
  <si>
    <t>Maguire, Mr. John Edward</t>
  </si>
  <si>
    <t>110469</t>
  </si>
  <si>
    <t>de Brito, Mr. Jose Joaquim</t>
  </si>
  <si>
    <t>244360</t>
  </si>
  <si>
    <t>Elias, Mr. Joseph</t>
  </si>
  <si>
    <t>2675</t>
  </si>
  <si>
    <t>Denbury, Mr. Herbert</t>
  </si>
  <si>
    <t>Betros, Master. Seman</t>
  </si>
  <si>
    <t>2622</t>
  </si>
  <si>
    <t>Fillbrook, Mr. Joseph Charles</t>
  </si>
  <si>
    <t>C.A. 15185</t>
  </si>
  <si>
    <t>Lundstrom, Mr. Thure Edvin</t>
  </si>
  <si>
    <t>350403</t>
  </si>
  <si>
    <t>Sage, Mr. John George</t>
  </si>
  <si>
    <t>Cardeza, Mrs. James Warburton Martinez (Charlotte Wardle Drake)</t>
  </si>
  <si>
    <t>van Billiard, Master. James William</t>
  </si>
  <si>
    <t>Abelseth, Miss. Karen Marie</t>
  </si>
  <si>
    <t>348125</t>
  </si>
  <si>
    <t>Botsford, Mr. William Hull</t>
  </si>
  <si>
    <t>237670</t>
  </si>
  <si>
    <t>Whabee, Mrs. George Joseph (Shawneene Abi-Saab)</t>
  </si>
  <si>
    <t>2688</t>
  </si>
  <si>
    <t>Giles, Mr. Ralph</t>
  </si>
  <si>
    <t>248726</t>
  </si>
  <si>
    <t>Walcroft, Miss. Nellie</t>
  </si>
  <si>
    <t>Greenfield, Mrs. Leo David (Blanche Strouse)</t>
  </si>
  <si>
    <t>Stokes, Mr. Philip Joseph</t>
  </si>
  <si>
    <t>F.C.C. 13540</t>
  </si>
  <si>
    <t>Dibden, Mr. William</t>
  </si>
  <si>
    <t>Herman, Mr. Samuel</t>
  </si>
  <si>
    <t>Dean, Miss. Elizabeth Gladys Millvina""</t>
  </si>
  <si>
    <t>Julian, Mr. Henry Forbes</t>
  </si>
  <si>
    <t>113044</t>
  </si>
  <si>
    <t>E60</t>
  </si>
  <si>
    <t>Brown, Mrs. John Murray (Caroline Lane Lamson)</t>
  </si>
  <si>
    <t>Lockyer, Mr. Edward</t>
  </si>
  <si>
    <t>1222</t>
  </si>
  <si>
    <t>O'Keefe, Mr. Patrick</t>
  </si>
  <si>
    <t>368402</t>
  </si>
  <si>
    <t>Lindell, Mrs. Edvard Bengtsson (Elin Gerda Persson)</t>
  </si>
  <si>
    <t>Sage, Master. William Henry</t>
  </si>
  <si>
    <t>Mallet, Mrs. Albert (Antoinette Magnin)</t>
  </si>
  <si>
    <t>Ware, Mrs. John James (Florence Louise Long)</t>
  </si>
  <si>
    <t>Strilic, Mr. Ivan</t>
  </si>
  <si>
    <t>315083</t>
  </si>
  <si>
    <t>Harder, Mrs. George Achilles (Dorothy Annan)</t>
  </si>
  <si>
    <t>Sage, Mrs. John (Annie Bullen)</t>
  </si>
  <si>
    <t>Caram, Mr. Joseph</t>
  </si>
  <si>
    <t>Riihivouri, Miss. Susanna Juhantytar Sanni""</t>
  </si>
  <si>
    <t>Gibson, Mrs. Leonard (Pauline C Boeson)</t>
  </si>
  <si>
    <t>112378</t>
  </si>
  <si>
    <t>Pallas y Castello, Mr. Emilio</t>
  </si>
  <si>
    <t>SC/PARIS 2147</t>
  </si>
  <si>
    <t>Giles, Mr. Edgar</t>
  </si>
  <si>
    <t>28133</t>
  </si>
  <si>
    <t>Wilson, Miss. Helen Alice</t>
  </si>
  <si>
    <t>E39 E41</t>
  </si>
  <si>
    <t>Ismay, Mr. Joseph Bruce</t>
  </si>
  <si>
    <t>B52 B54 B56</t>
  </si>
  <si>
    <t>Harbeck, Mr. William H</t>
  </si>
  <si>
    <t>248746</t>
  </si>
  <si>
    <t>Dodge, Mrs. Washington (Ruth Vidaver)</t>
  </si>
  <si>
    <t>Bowen, Miss. Grace Scott</t>
  </si>
  <si>
    <t>Kink, Miss. Maria</t>
  </si>
  <si>
    <t>315152</t>
  </si>
  <si>
    <t>Cotterill, Mr. Henry Harry""</t>
  </si>
  <si>
    <t>29107</t>
  </si>
  <si>
    <t>Hipkins, Mr. William Edward</t>
  </si>
  <si>
    <t>680</t>
  </si>
  <si>
    <t>C39</t>
  </si>
  <si>
    <t>Asplund, Master. Carl Edgar</t>
  </si>
  <si>
    <t>O'Connor, Mr. Patrick</t>
  </si>
  <si>
    <t>366713</t>
  </si>
  <si>
    <t>Foley, Mr. Joseph</t>
  </si>
  <si>
    <t>330910</t>
  </si>
  <si>
    <t>Risien, Mrs. Samuel (Emma)</t>
  </si>
  <si>
    <t>McNamee, Mrs. Neal (Eileen O'Leary)</t>
  </si>
  <si>
    <t>Wheeler, Mr. Edwin Frederick""</t>
  </si>
  <si>
    <t>SC/PARIS 2159</t>
  </si>
  <si>
    <t>Herman, Miss. Kate</t>
  </si>
  <si>
    <t>Aronsson, Mr. Ernst Axel Algot</t>
  </si>
  <si>
    <t>349911</t>
  </si>
  <si>
    <t>Ashby, Mr. John</t>
  </si>
  <si>
    <t>244346</t>
  </si>
  <si>
    <t>Canavan, Mr. Patrick</t>
  </si>
  <si>
    <t>364858</t>
  </si>
  <si>
    <t>Palsson, Master. Paul Folke</t>
  </si>
  <si>
    <t>Payne, Mr. Vivian Ponsonby</t>
  </si>
  <si>
    <t>B24</t>
  </si>
  <si>
    <t>Lines, Mrs. Ernest H (Elizabeth Lindsey James)</t>
  </si>
  <si>
    <t>Abbott, Master. Eugene Joseph</t>
  </si>
  <si>
    <t>Gilbert, Mr. William</t>
  </si>
  <si>
    <t>C.A. 30769</t>
  </si>
  <si>
    <t>Kink-Heilmann, Mr. Anton</t>
  </si>
  <si>
    <t>Smith, Mrs. Lucien Philip (Mary Eloise Hughes)</t>
  </si>
  <si>
    <t>Colbert, Mr. Patrick</t>
  </si>
  <si>
    <t>371109</t>
  </si>
  <si>
    <t>Frolicher-Stehli, Mrs. Maxmillian (Margaretha Emerentia Stehli)</t>
  </si>
  <si>
    <t>Larsson-Rondberg, Mr. Edvard A</t>
  </si>
  <si>
    <t>347065</t>
  </si>
  <si>
    <t>Conlon, Mr. Thomas Henry</t>
  </si>
  <si>
    <t>21332</t>
  </si>
  <si>
    <t>Bonnell, Miss. Caroline</t>
  </si>
  <si>
    <t>Gale, Mr. Harry</t>
  </si>
  <si>
    <t>Gibson, Miss. Dorothy Winifred</t>
  </si>
  <si>
    <t>Carrau, Mr. Jose Pedro</t>
  </si>
  <si>
    <t>Frauenthal, Mr. Isaac Gerald</t>
  </si>
  <si>
    <t>17765</t>
  </si>
  <si>
    <t>D40</t>
  </si>
  <si>
    <t>Nourney, Mr. Alfred (Baron von Drachstedt")"</t>
  </si>
  <si>
    <t>SC/PARIS 2166</t>
  </si>
  <si>
    <t>D38</t>
  </si>
  <si>
    <t>Ware, Mr. William Jeffery</t>
  </si>
  <si>
    <t>28666</t>
  </si>
  <si>
    <t>Widener, Mr. George Dunton</t>
  </si>
  <si>
    <t>Riordan, Miss. Johanna Hannah""</t>
  </si>
  <si>
    <t>334915</t>
  </si>
  <si>
    <t>Peacock, Miss. Treasteall</t>
  </si>
  <si>
    <t>Naughton, Miss. Hannah</t>
  </si>
  <si>
    <t>365237</t>
  </si>
  <si>
    <t>Minahan, Mrs. William Edward (Lillian E Thorpe)</t>
  </si>
  <si>
    <t>Henriksson, Miss. Jenny Lovisa</t>
  </si>
  <si>
    <t>347086</t>
  </si>
  <si>
    <t>Spector, Mr. Woolf</t>
  </si>
  <si>
    <t>A.5. 3236</t>
  </si>
  <si>
    <t>Oliva y Ocana, Dona. Fermina</t>
  </si>
  <si>
    <t>C105</t>
  </si>
  <si>
    <t>Saether, Mr. Simon Sivertsen</t>
  </si>
  <si>
    <t>SOTON/O.Q. 3101262</t>
  </si>
  <si>
    <t>Ware, Mr. Frederick</t>
  </si>
  <si>
    <t>359309</t>
  </si>
  <si>
    <t>Peter, Master. Michael J</t>
  </si>
  <si>
    <t>Grand Total</t>
  </si>
  <si>
    <t>Count of PassengerId</t>
  </si>
  <si>
    <t>Sum of Survived</t>
  </si>
  <si>
    <t>Gender</t>
  </si>
  <si>
    <t>Count of Survived</t>
  </si>
  <si>
    <t>Women</t>
  </si>
  <si>
    <t>1°</t>
  </si>
  <si>
    <t>2°</t>
  </si>
  <si>
    <t>3°</t>
  </si>
  <si>
    <t>Find the child</t>
  </si>
  <si>
    <t>Child</t>
  </si>
  <si>
    <t>Adult</t>
  </si>
  <si>
    <t>Child/Adult</t>
  </si>
  <si>
    <t>Tickets sells for classes</t>
  </si>
  <si>
    <t>People Survived by class</t>
  </si>
  <si>
    <t>Count total people per class</t>
  </si>
  <si>
    <t>Men</t>
  </si>
  <si>
    <t>Survivors and Not, people with family on board</t>
  </si>
  <si>
    <t>Title</t>
  </si>
  <si>
    <t xml:space="preserve"> Capt</t>
  </si>
  <si>
    <t xml:space="preserve"> Col</t>
  </si>
  <si>
    <t xml:space="preserve"> Don</t>
  </si>
  <si>
    <t xml:space="preserve"> Dona</t>
  </si>
  <si>
    <t xml:space="preserve"> Dr</t>
  </si>
  <si>
    <t xml:space="preserve"> Jonkheer</t>
  </si>
  <si>
    <t xml:space="preserve"> Lady</t>
  </si>
  <si>
    <t xml:space="preserve"> Major</t>
  </si>
  <si>
    <t xml:space="preserve"> Master</t>
  </si>
  <si>
    <t xml:space="preserve"> Miss</t>
  </si>
  <si>
    <t xml:space="preserve"> Mlle</t>
  </si>
  <si>
    <t xml:space="preserve"> Mme</t>
  </si>
  <si>
    <t xml:space="preserve"> Mr</t>
  </si>
  <si>
    <t xml:space="preserve"> Mrs</t>
  </si>
  <si>
    <t xml:space="preserve"> Ms</t>
  </si>
  <si>
    <t xml:space="preserve"> Rev</t>
  </si>
  <si>
    <t xml:space="preserve"> Sir</t>
  </si>
  <si>
    <t xml:space="preserve"> the Countess</t>
  </si>
  <si>
    <t>TITANIC ANALYSIS SURVIVORS</t>
  </si>
  <si>
    <t>Column1</t>
  </si>
  <si>
    <t>People survived by gender</t>
  </si>
  <si>
    <t>WOMEN</t>
  </si>
  <si>
    <t>MEN</t>
  </si>
  <si>
    <t>2Part</t>
  </si>
  <si>
    <t>1Part</t>
  </si>
  <si>
    <t>N/A</t>
  </si>
  <si>
    <t>No Value</t>
  </si>
  <si>
    <t>Not Survivors</t>
  </si>
  <si>
    <t>Survivor</t>
  </si>
  <si>
    <t>Sibiling &amp;Spouses</t>
  </si>
  <si>
    <t xml:space="preserve"> Family Member</t>
  </si>
  <si>
    <t>Not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</si>
</sst>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1"/>
      <color theme="0"/>
      <name val="Calibri"/>
      <family val="2"/>
      <scheme val="minor"/>
    </font>
    <font>
      <sz val="14"/>
      <color theme="1"/>
      <name val="Calibri"/>
      <family val="2"/>
      <scheme val="minor"/>
    </font>
    <font>
      <sz val="11"/>
      <color theme="0"/>
      <name val="Calibri"/>
      <family val="2"/>
      <scheme val="minor"/>
    </font>
    <font>
      <b/>
      <sz val="26"/>
      <color theme="4" tint="0.79998168889431442"/>
      <name val="Calibri"/>
      <family val="2"/>
      <scheme val="minor"/>
    </font>
    <font>
      <sz val="12"/>
      <color theme="1"/>
      <name val="Calibri"/>
      <family val="2"/>
      <scheme val="minor"/>
    </font>
  </fonts>
  <fills count="9">
    <fill>
      <patternFill patternType="none"/>
    </fill>
    <fill>
      <patternFill patternType="gray125"/>
    </fill>
    <fill>
      <patternFill patternType="solid">
        <fgColor theme="9"/>
        <bgColor theme="9"/>
      </patternFill>
    </fill>
    <fill>
      <patternFill patternType="solid">
        <fgColor rgb="FF0070C0"/>
        <bgColor indexed="64"/>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rgb="FFFFFF00"/>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4" borderId="0" applyNumberFormat="0" applyBorder="0" applyAlignment="0" applyProtection="0"/>
    <xf numFmtId="0" fontId="1" fillId="5" borderId="0" applyNumberFormat="0" applyBorder="0" applyAlignment="0" applyProtection="0"/>
    <xf numFmtId="0" fontId="4" fillId="6" borderId="0" applyNumberFormat="0" applyBorder="0" applyAlignment="0" applyProtection="0"/>
    <xf numFmtId="0" fontId="1" fillId="7" borderId="0" applyNumberFormat="0" applyBorder="0" applyAlignment="0" applyProtection="0"/>
  </cellStyleXfs>
  <cellXfs count="74">
    <xf numFmtId="0" fontId="0" fillId="0" borderId="0" xfId="0"/>
    <xf numFmtId="0" fontId="0" fillId="0" borderId="0" xfId="0" applyNumberFormat="1"/>
    <xf numFmtId="0" fontId="0" fillId="0" borderId="0" xfId="0"/>
    <xf numFmtId="0" fontId="0" fillId="0" borderId="0" xfId="0" pivotButton="1"/>
    <xf numFmtId="0" fontId="3" fillId="0" borderId="0" xfId="0" applyFont="1"/>
    <xf numFmtId="0" fontId="0" fillId="0" borderId="0" xfId="0"/>
    <xf numFmtId="0" fontId="0" fillId="0" borderId="0" xfId="0"/>
    <xf numFmtId="0" fontId="1" fillId="5" borderId="0" xfId="2"/>
    <xf numFmtId="0" fontId="1" fillId="7" borderId="0" xfId="4"/>
    <xf numFmtId="0" fontId="1" fillId="4" borderId="0" xfId="1"/>
    <xf numFmtId="0" fontId="2" fillId="2" borderId="4" xfId="0" applyFont="1" applyFill="1" applyBorder="1"/>
    <xf numFmtId="0" fontId="2" fillId="2" borderId="5" xfId="0" applyFont="1" applyFill="1" applyBorder="1"/>
    <xf numFmtId="0" fontId="0" fillId="0" borderId="4" xfId="0" applyFont="1" applyBorder="1"/>
    <xf numFmtId="0" fontId="0" fillId="0" borderId="5" xfId="0" applyFont="1" applyBorder="1"/>
    <xf numFmtId="0" fontId="0" fillId="0" borderId="5" xfId="0" applyNumberFormat="1" applyFont="1" applyBorder="1"/>
    <xf numFmtId="0" fontId="0" fillId="7" borderId="5" xfId="4" applyNumberFormat="1" applyFont="1" applyFill="1" applyBorder="1"/>
    <xf numFmtId="0" fontId="2" fillId="6" borderId="5" xfId="3" applyFont="1" applyFill="1" applyBorder="1"/>
    <xf numFmtId="0" fontId="0" fillId="0" borderId="7" xfId="0" applyFont="1" applyBorder="1"/>
    <xf numFmtId="0" fontId="0" fillId="0" borderId="8" xfId="0" applyFont="1" applyBorder="1"/>
    <xf numFmtId="0" fontId="0" fillId="0" borderId="8" xfId="0" applyNumberFormat="1" applyFont="1" applyBorder="1"/>
    <xf numFmtId="0" fontId="0" fillId="7" borderId="8" xfId="4" applyNumberFormat="1" applyFont="1" applyFill="1" applyBorder="1"/>
    <xf numFmtId="0" fontId="0" fillId="3" borderId="0" xfId="0" applyFill="1"/>
    <xf numFmtId="0" fontId="0" fillId="0" borderId="0" xfId="0" applyBorder="1"/>
    <xf numFmtId="0" fontId="3" fillId="0" borderId="1" xfId="0" applyFont="1" applyBorder="1" applyAlignment="1"/>
    <xf numFmtId="0" fontId="3" fillId="0" borderId="2" xfId="0" applyFont="1" applyBorder="1" applyAlignment="1"/>
    <xf numFmtId="0" fontId="3" fillId="0" borderId="3" xfId="0" applyFont="1" applyBorder="1" applyAlignment="1"/>
    <xf numFmtId="0" fontId="0" fillId="0" borderId="11" xfId="0" applyBorder="1"/>
    <xf numFmtId="0" fontId="0" fillId="0" borderId="12" xfId="0" applyBorder="1"/>
    <xf numFmtId="0" fontId="0" fillId="0" borderId="11" xfId="0" pivotButton="1" applyBorder="1"/>
    <xf numFmtId="0" fontId="0" fillId="0" borderId="0" xfId="0" applyNumberFormat="1" applyBorder="1"/>
    <xf numFmtId="0" fontId="0" fillId="0" borderId="13" xfId="0" applyBorder="1"/>
    <xf numFmtId="0" fontId="0" fillId="0" borderId="14" xfId="0" applyBorder="1"/>
    <xf numFmtId="0" fontId="0" fillId="0" borderId="15" xfId="0" applyBorder="1"/>
    <xf numFmtId="0" fontId="3" fillId="0" borderId="1" xfId="0" applyFont="1" applyBorder="1"/>
    <xf numFmtId="0" fontId="0" fillId="0" borderId="2" xfId="0" applyBorder="1"/>
    <xf numFmtId="0" fontId="0" fillId="0" borderId="3" xfId="0" applyBorder="1"/>
    <xf numFmtId="0" fontId="0" fillId="0" borderId="16" xfId="0" applyBorder="1"/>
    <xf numFmtId="0" fontId="3" fillId="0" borderId="2" xfId="0" applyFont="1" applyBorder="1"/>
    <xf numFmtId="0" fontId="3" fillId="0" borderId="3" xfId="0" applyFont="1" applyBorder="1"/>
    <xf numFmtId="0" fontId="3" fillId="0" borderId="11" xfId="0" applyFont="1" applyBorder="1"/>
    <xf numFmtId="0" fontId="3" fillId="0" borderId="0" xfId="0" applyFont="1" applyBorder="1"/>
    <xf numFmtId="0" fontId="0" fillId="0" borderId="1" xfId="0" applyBorder="1"/>
    <xf numFmtId="0" fontId="0" fillId="0" borderId="2" xfId="0" applyBorder="1"/>
    <xf numFmtId="0" fontId="0" fillId="0" borderId="3" xfId="0" applyBorder="1"/>
    <xf numFmtId="0" fontId="0" fillId="0" borderId="14" xfId="0" applyNumberFormat="1" applyBorder="1"/>
    <xf numFmtId="0" fontId="0" fillId="8" borderId="0" xfId="0" applyFill="1"/>
    <xf numFmtId="0" fontId="0" fillId="8" borderId="0" xfId="0" applyFill="1" applyAlignment="1">
      <alignment horizontal="left"/>
    </xf>
    <xf numFmtId="0" fontId="6" fillId="0" borderId="0" xfId="0" applyFont="1" applyBorder="1"/>
    <xf numFmtId="0" fontId="0" fillId="0" borderId="17" xfId="0" pivotButton="1" applyBorder="1"/>
    <xf numFmtId="0" fontId="0" fillId="0" borderId="18" xfId="0" applyBorder="1"/>
    <xf numFmtId="0" fontId="0" fillId="0" borderId="12" xfId="0" applyNumberFormat="1" applyBorder="1"/>
    <xf numFmtId="0" fontId="0" fillId="0" borderId="15" xfId="0" applyNumberFormat="1" applyBorder="1"/>
    <xf numFmtId="0" fontId="0" fillId="0" borderId="19" xfId="0" applyNumberFormat="1" applyBorder="1"/>
    <xf numFmtId="0" fontId="0" fillId="0" borderId="20" xfId="0" applyNumberFormat="1" applyBorder="1"/>
    <xf numFmtId="0" fontId="0" fillId="0" borderId="20" xfId="0" applyBorder="1"/>
    <xf numFmtId="0" fontId="0" fillId="0" borderId="10" xfId="0" applyBorder="1"/>
    <xf numFmtId="0" fontId="0" fillId="0" borderId="20" xfId="0" pivotButton="1" applyBorder="1"/>
    <xf numFmtId="0" fontId="0" fillId="0" borderId="19" xfId="0" applyBorder="1"/>
    <xf numFmtId="0" fontId="0" fillId="0" borderId="11" xfId="0" applyNumberFormat="1" applyBorder="1"/>
    <xf numFmtId="0" fontId="0" fillId="0" borderId="13" xfId="0" applyNumberFormat="1" applyBorder="1"/>
    <xf numFmtId="0" fontId="0" fillId="0" borderId="0" xfId="0" applyAlignment="1"/>
    <xf numFmtId="0" fontId="5" fillId="3" borderId="0" xfId="0" applyFont="1" applyFill="1" applyAlignment="1">
      <alignment horizontal="center" vertical="top"/>
    </xf>
    <xf numFmtId="0" fontId="0" fillId="7" borderId="5" xfId="4" applyFont="1" applyFill="1" applyBorder="1"/>
    <xf numFmtId="0" fontId="0" fillId="0" borderId="6" xfId="0" applyFont="1" applyBorder="1"/>
    <xf numFmtId="0" fontId="2" fillId="2" borderId="6" xfId="0" applyFont="1" applyFill="1" applyBorder="1"/>
    <xf numFmtId="0" fontId="0" fillId="7" borderId="8" xfId="4" applyFont="1" applyFill="1" applyBorder="1"/>
    <xf numFmtId="0" fontId="0" fillId="0" borderId="9" xfId="0" applyFont="1" applyBorder="1"/>
    <xf numFmtId="0" fontId="0" fillId="0" borderId="16" xfId="0" pivotButton="1" applyBorder="1"/>
    <xf numFmtId="0" fontId="2" fillId="2" borderId="5" xfId="0" applyFont="1" applyFill="1" applyBorder="1" applyAlignment="1">
      <alignment horizontal="right"/>
    </xf>
    <xf numFmtId="0" fontId="0" fillId="0" borderId="5" xfId="0" applyFont="1" applyBorder="1" applyAlignment="1">
      <alignment horizontal="right"/>
    </xf>
    <xf numFmtId="0" fontId="0" fillId="0" borderId="8" xfId="0" applyFont="1" applyBorder="1" applyAlignment="1">
      <alignment horizontal="right"/>
    </xf>
    <xf numFmtId="0" fontId="0" fillId="0" borderId="17" xfId="0" applyNumberFormat="1" applyBorder="1"/>
    <xf numFmtId="0" fontId="0" fillId="0" borderId="16" xfId="0" applyNumberFormat="1" applyBorder="1"/>
    <xf numFmtId="0" fontId="0" fillId="0" borderId="18" xfId="0" applyNumberFormat="1" applyBorder="1"/>
  </cellXfs>
  <cellStyles count="5">
    <cellStyle name="20% - Accent4" xfId="1" builtinId="42"/>
    <cellStyle name="20% - Accent5" xfId="2" builtinId="46"/>
    <cellStyle name="20% - Accent6" xfId="4" builtinId="50"/>
    <cellStyle name="Accent6" xfId="3" builtinId="49"/>
    <cellStyle name="Normal" xfId="0" builtinId="0"/>
  </cellStyles>
  <dxfs count="21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b/>
        <i val="0"/>
        <sz val="11"/>
        <color theme="0"/>
      </font>
    </dxf>
    <dxf>
      <fill>
        <patternFill>
          <bgColor theme="1" tint="0.24994659260841701"/>
        </patternFill>
      </fill>
    </dxf>
  </dxfs>
  <tableStyles count="1" defaultTableStyle="TableStyleMedium2" defaultPivotStyle="PivotStyleLight16">
    <tableStyle name="Slicer Style 1" pivot="0" table="0" count="5" xr9:uid="{50D8B3BD-7069-4A18-B6B0-7373313E1BB9}">
      <tableStyleElement type="wholeTable" dxfId="215"/>
      <tableStyleElement type="headerRow" dxfId="214"/>
    </tableStyle>
  </tableStyles>
  <colors>
    <mruColors>
      <color rgb="FFFF8029"/>
      <color rgb="FFFF6600"/>
    </mruColors>
  </colors>
  <extLst>
    <ext xmlns:x14="http://schemas.microsoft.com/office/spreadsheetml/2009/9/main" uri="{46F421CA-312F-682f-3DD2-61675219B42D}">
      <x14:dxfs count="3">
        <dxf>
          <fill>
            <patternFill>
              <bgColor theme="2" tint="-0.24994659260841701"/>
            </patternFill>
          </fill>
        </dxf>
        <dxf>
          <font>
            <color theme="0"/>
          </font>
          <fill>
            <patternFill>
              <bgColor rgb="FF0070C0"/>
            </patternFill>
          </fill>
        </dxf>
        <dxf>
          <font>
            <color theme="0"/>
          </font>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[titanicAnalysis(AutoRecovered).xlsx]Pivot!PivotTable19</c:name>
    <c:fmtId val="22"/>
  </c:pivotSource>
  <c:chart>
    <c:title>
      <c:tx>
        <c:rich>
          <a:bodyPr rot="0" spcFirstLastPara="1" vertOverflow="ellipsis" vert="horz" wrap="square" anchor="ctr" anchorCtr="1"/>
          <a:lstStyle/>
          <a:p>
            <a:pPr>
              <a:defRPr sz="18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800">
                <a:solidFill>
                  <a:sysClr val="windowText" lastClr="000000"/>
                </a:solidFill>
              </a:rPr>
              <a:t>People Survived</a:t>
            </a:r>
            <a:r>
              <a:rPr lang="en-US" sz="1800" baseline="0">
                <a:solidFill>
                  <a:sysClr val="windowText" lastClr="000000"/>
                </a:solidFill>
              </a:rPr>
              <a:t> by Class</a:t>
            </a:r>
            <a:endParaRPr lang="en-US" sz="18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4"/>
      </c:pivotFmt>
      <c:pivotFmt>
        <c:idx val="5"/>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6"/>
        <c:spPr>
          <a:solidFill>
            <a:schemeClr val="accent1">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8"/>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9"/>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11"/>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605679233990727E-2"/>
          <c:y val="0.11439102367074222"/>
          <c:w val="0.93624526244135675"/>
          <c:h val="0.77738118293162606"/>
        </c:manualLayout>
      </c:layout>
      <c:barChart>
        <c:barDir val="bar"/>
        <c:grouping val="clustered"/>
        <c:varyColors val="0"/>
        <c:ser>
          <c:idx val="0"/>
          <c:order val="0"/>
          <c:tx>
            <c:strRef>
              <c:f>Pivot!$B$22</c:f>
              <c:strCache>
                <c:ptCount val="1"/>
                <c:pt idx="0">
                  <c:v>Count of PassengerId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Pivot!$A$23:$A$26</c:f>
              <c:strCache>
                <c:ptCount val="3"/>
                <c:pt idx="0">
                  <c:v>1°</c:v>
                </c:pt>
                <c:pt idx="1">
                  <c:v>2°</c:v>
                </c:pt>
                <c:pt idx="2">
                  <c:v>3°</c:v>
                </c:pt>
              </c:strCache>
            </c:strRef>
          </c:cat>
          <c:val>
            <c:numRef>
              <c:f>Pivot!$B$23:$B$26</c:f>
              <c:numCache>
                <c:formatCode>General</c:formatCode>
                <c:ptCount val="3"/>
                <c:pt idx="0">
                  <c:v>323</c:v>
                </c:pt>
                <c:pt idx="1">
                  <c:v>277</c:v>
                </c:pt>
                <c:pt idx="2">
                  <c:v>709</c:v>
                </c:pt>
              </c:numCache>
            </c:numRef>
          </c:val>
          <c:extLst>
            <c:ext xmlns:c16="http://schemas.microsoft.com/office/drawing/2014/chart" uri="{C3380CC4-5D6E-409C-BE32-E72D297353CC}">
              <c16:uniqueId val="{00000007-9426-4B3E-A69E-474A6B3EAC80}"/>
            </c:ext>
          </c:extLst>
        </c:ser>
        <c:ser>
          <c:idx val="1"/>
          <c:order val="1"/>
          <c:tx>
            <c:strRef>
              <c:f>Pivot!$C$22</c:f>
              <c:strCache>
                <c:ptCount val="1"/>
                <c:pt idx="0">
                  <c:v>Sum of Survived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Pivot!$A$23:$A$26</c:f>
              <c:strCache>
                <c:ptCount val="3"/>
                <c:pt idx="0">
                  <c:v>1°</c:v>
                </c:pt>
                <c:pt idx="1">
                  <c:v>2°</c:v>
                </c:pt>
                <c:pt idx="2">
                  <c:v>3°</c:v>
                </c:pt>
              </c:strCache>
            </c:strRef>
          </c:cat>
          <c:val>
            <c:numRef>
              <c:f>Pivot!$C$23:$C$26</c:f>
              <c:numCache>
                <c:formatCode>General</c:formatCode>
                <c:ptCount val="3"/>
                <c:pt idx="0">
                  <c:v>132</c:v>
                </c:pt>
                <c:pt idx="1">
                  <c:v>99</c:v>
                </c:pt>
                <c:pt idx="2">
                  <c:v>263</c:v>
                </c:pt>
              </c:numCache>
            </c:numRef>
          </c:val>
          <c:extLst>
            <c:ext xmlns:c16="http://schemas.microsoft.com/office/drawing/2014/chart" uri="{C3380CC4-5D6E-409C-BE32-E72D297353CC}">
              <c16:uniqueId val="{00000008-9426-4B3E-A69E-474A6B3EAC80}"/>
            </c:ext>
          </c:extLst>
        </c:ser>
        <c:dLbls>
          <c:showLegendKey val="0"/>
          <c:showVal val="1"/>
          <c:showCatName val="0"/>
          <c:showSerName val="0"/>
          <c:showPercent val="0"/>
          <c:showBubbleSize val="0"/>
        </c:dLbls>
        <c:gapWidth val="150"/>
        <c:overlap val="-25"/>
        <c:axId val="937153536"/>
        <c:axId val="150659968"/>
      </c:barChart>
      <c:catAx>
        <c:axId val="937153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659968"/>
        <c:crosses val="autoZero"/>
        <c:auto val="1"/>
        <c:lblAlgn val="ctr"/>
        <c:lblOffset val="100"/>
        <c:noMultiLvlLbl val="0"/>
      </c:catAx>
      <c:valAx>
        <c:axId val="150659968"/>
        <c:scaling>
          <c:orientation val="minMax"/>
        </c:scaling>
        <c:delete val="1"/>
        <c:axPos val="b"/>
        <c:numFmt formatCode="General" sourceLinked="1"/>
        <c:majorTickMark val="none"/>
        <c:minorTickMark val="none"/>
        <c:tickLblPos val="nextTo"/>
        <c:crossAx val="937153536"/>
        <c:crosses val="autoZero"/>
        <c:crossBetween val="between"/>
      </c:valAx>
      <c:spPr>
        <a:noFill/>
        <a:ln>
          <a:noFill/>
        </a:ln>
        <a:effectLst/>
      </c:spPr>
    </c:plotArea>
    <c:legend>
      <c:legendPos val="b"/>
      <c:layout>
        <c:manualLayout>
          <c:xMode val="edge"/>
          <c:yMode val="edge"/>
          <c:x val="0.32685880113528859"/>
          <c:y val="0.90644711463575955"/>
          <c:w val="0.35218495706780051"/>
          <c:h val="5.015283563815373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[titanicAnalysis(AutoRecovered).xlsx]Pivot!PivotTable23</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10411198600175"/>
          <c:y val="0.17581036745406825"/>
          <c:w val="0.73111811023622042"/>
          <c:h val="0.69827172645086033"/>
        </c:manualLayout>
      </c:layout>
      <c:barChart>
        <c:barDir val="col"/>
        <c:grouping val="clustered"/>
        <c:varyColors val="0"/>
        <c:ser>
          <c:idx val="0"/>
          <c:order val="0"/>
          <c:tx>
            <c:strRef>
              <c:f>Pivot!$D$65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Pivot!$A$66:$C$84</c:f>
              <c:multiLvlStrCache>
                <c:ptCount val="12"/>
                <c:lvl>
                  <c:pt idx="0">
                    <c:v>Adult</c:v>
                  </c:pt>
                  <c:pt idx="1">
                    <c:v>Child</c:v>
                  </c:pt>
                  <c:pt idx="2">
                    <c:v>No Value</c:v>
                  </c:pt>
                  <c:pt idx="3">
                    <c:v>Adult</c:v>
                  </c:pt>
                  <c:pt idx="4">
                    <c:v>Child</c:v>
                  </c:pt>
                  <c:pt idx="5">
                    <c:v>No Value</c:v>
                  </c:pt>
                  <c:pt idx="6">
                    <c:v>Adult</c:v>
                  </c:pt>
                  <c:pt idx="7">
                    <c:v>Child</c:v>
                  </c:pt>
                  <c:pt idx="8">
                    <c:v>No Value</c:v>
                  </c:pt>
                  <c:pt idx="9">
                    <c:v>Adult</c:v>
                  </c:pt>
                  <c:pt idx="10">
                    <c:v>Child</c:v>
                  </c:pt>
                  <c:pt idx="11">
                    <c:v>No Value</c:v>
                  </c:pt>
                </c:lvl>
                <c:lvl>
                  <c:pt idx="0">
                    <c:v>Women</c:v>
                  </c:pt>
                  <c:pt idx="3">
                    <c:v>Men</c:v>
                  </c:pt>
                  <c:pt idx="6">
                    <c:v>Women</c:v>
                  </c:pt>
                  <c:pt idx="9">
                    <c:v>Men</c:v>
                  </c:pt>
                </c:lvl>
                <c:lvl>
                  <c:pt idx="0">
                    <c:v>0</c:v>
                  </c:pt>
                  <c:pt idx="6">
                    <c:v>1</c:v>
                  </c:pt>
                </c:lvl>
              </c:multiLvlStrCache>
            </c:multiLvlStrRef>
          </c:cat>
          <c:val>
            <c:numRef>
              <c:f>Pivot!$D$66:$D$84</c:f>
              <c:numCache>
                <c:formatCode>General</c:formatCode>
                <c:ptCount val="12"/>
                <c:pt idx="0">
                  <c:v>131</c:v>
                </c:pt>
                <c:pt idx="1">
                  <c:v>31</c:v>
                </c:pt>
                <c:pt idx="2">
                  <c:v>31</c:v>
                </c:pt>
                <c:pt idx="3">
                  <c:v>433</c:v>
                </c:pt>
                <c:pt idx="4">
                  <c:v>55</c:v>
                </c:pt>
                <c:pt idx="5">
                  <c:v>134</c:v>
                </c:pt>
                <c:pt idx="6">
                  <c:v>185</c:v>
                </c:pt>
                <c:pt idx="7">
                  <c:v>41</c:v>
                </c:pt>
                <c:pt idx="8">
                  <c:v>47</c:v>
                </c:pt>
                <c:pt idx="9">
                  <c:v>143</c:v>
                </c:pt>
                <c:pt idx="10">
                  <c:v>27</c:v>
                </c:pt>
                <c:pt idx="11">
                  <c:v>51</c:v>
                </c:pt>
              </c:numCache>
            </c:numRef>
          </c:val>
          <c:extLst>
            <c:ext xmlns:c16="http://schemas.microsoft.com/office/drawing/2014/chart" uri="{C3380CC4-5D6E-409C-BE32-E72D297353CC}">
              <c16:uniqueId val="{00000000-66E5-4E7E-BB0A-6F04C0202AB5}"/>
            </c:ext>
          </c:extLst>
        </c:ser>
        <c:dLbls>
          <c:showLegendKey val="0"/>
          <c:showVal val="1"/>
          <c:showCatName val="0"/>
          <c:showSerName val="0"/>
          <c:showPercent val="0"/>
          <c:showBubbleSize val="0"/>
        </c:dLbls>
        <c:gapWidth val="115"/>
        <c:axId val="524558176"/>
        <c:axId val="365565616"/>
      </c:barChart>
      <c:catAx>
        <c:axId val="524558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5565616"/>
        <c:crosses val="autoZero"/>
        <c:auto val="1"/>
        <c:lblAlgn val="ctr"/>
        <c:lblOffset val="100"/>
        <c:noMultiLvlLbl val="0"/>
      </c:catAx>
      <c:valAx>
        <c:axId val="3655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55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People with Family </a:t>
            </a:r>
          </a:p>
        </c:rich>
      </c:tx>
      <c:layout>
        <c:manualLayout>
          <c:xMode val="edge"/>
          <c:yMode val="edge"/>
          <c:x val="0.71603860372780881"/>
          <c:y val="4.20763713749623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70C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8029"/>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029"/>
          </a:solidFill>
          <a:ln w="9525" cap="flat" cmpd="sng" algn="ctr">
            <a:solidFill>
              <a:schemeClr val="lt1">
                <a:alpha val="50000"/>
              </a:schemeClr>
            </a:solidFill>
            <a:round/>
          </a:ln>
          <a:effectLst/>
        </c:spPr>
      </c:pivotFmt>
    </c:pivotFmts>
    <c:plotArea>
      <c:layout>
        <c:manualLayout>
          <c:layoutTarget val="inner"/>
          <c:xMode val="edge"/>
          <c:yMode val="edge"/>
          <c:x val="0.14188368030068157"/>
          <c:y val="0.12622911412488694"/>
          <c:w val="0.83652838324556333"/>
          <c:h val="0.63838947995003847"/>
        </c:manualLayout>
      </c:layout>
      <c:barChart>
        <c:barDir val="bar"/>
        <c:grouping val="clustered"/>
        <c:varyColors val="0"/>
        <c:ser>
          <c:idx val="0"/>
          <c:order val="0"/>
          <c:tx>
            <c:strRef>
              <c:f>Pivot!$B$89</c:f>
              <c:strCache>
                <c:ptCount val="1"/>
                <c:pt idx="0">
                  <c:v>Sibiling &amp;Spouses</c:v>
                </c:pt>
              </c:strCache>
            </c:strRef>
          </c:tx>
          <c:spPr>
            <a:solidFill>
              <a:srgbClr val="0070C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Pivot!$A$90:$A$92</c:f>
              <c:strCache>
                <c:ptCount val="2"/>
                <c:pt idx="0">
                  <c:v>Survived</c:v>
                </c:pt>
                <c:pt idx="1">
                  <c:v>Not Survived</c:v>
                </c:pt>
              </c:strCache>
            </c:strRef>
          </c:cat>
          <c:val>
            <c:numRef>
              <c:f>Pivot!$B$90:$B$92</c:f>
              <c:numCache>
                <c:formatCode>General</c:formatCode>
                <c:ptCount val="2"/>
                <c:pt idx="0">
                  <c:v>394</c:v>
                </c:pt>
                <c:pt idx="1">
                  <c:v>259</c:v>
                </c:pt>
              </c:numCache>
            </c:numRef>
          </c:val>
          <c:extLst>
            <c:ext xmlns:c16="http://schemas.microsoft.com/office/drawing/2014/chart" uri="{C3380CC4-5D6E-409C-BE32-E72D297353CC}">
              <c16:uniqueId val="{00000003-CA9C-4348-A46F-078583E23503}"/>
            </c:ext>
          </c:extLst>
        </c:ser>
        <c:ser>
          <c:idx val="1"/>
          <c:order val="1"/>
          <c:tx>
            <c:strRef>
              <c:f>Pivot!$C$89</c:f>
              <c:strCache>
                <c:ptCount val="1"/>
                <c:pt idx="0">
                  <c:v> Family Member</c:v>
                </c:pt>
              </c:strCache>
            </c:strRef>
          </c:tx>
          <c:spPr>
            <a:solidFill>
              <a:srgbClr val="FF8029"/>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Pivot!$A$90:$A$92</c:f>
              <c:strCache>
                <c:ptCount val="2"/>
                <c:pt idx="0">
                  <c:v>Survived</c:v>
                </c:pt>
                <c:pt idx="1">
                  <c:v>Not Survived</c:v>
                </c:pt>
              </c:strCache>
            </c:strRef>
          </c:cat>
          <c:val>
            <c:numRef>
              <c:f>Pivot!$C$90:$C$92</c:f>
              <c:numCache>
                <c:formatCode>General</c:formatCode>
                <c:ptCount val="2"/>
                <c:pt idx="0">
                  <c:v>288</c:v>
                </c:pt>
                <c:pt idx="1">
                  <c:v>216</c:v>
                </c:pt>
              </c:numCache>
            </c:numRef>
          </c:val>
          <c:extLst>
            <c:ext xmlns:c16="http://schemas.microsoft.com/office/drawing/2014/chart" uri="{C3380CC4-5D6E-409C-BE32-E72D297353CC}">
              <c16:uniqueId val="{00000004-CA9C-4348-A46F-078583E23503}"/>
            </c:ext>
          </c:extLst>
        </c:ser>
        <c:dLbls>
          <c:showLegendKey val="0"/>
          <c:showVal val="1"/>
          <c:showCatName val="0"/>
          <c:showSerName val="0"/>
          <c:showPercent val="0"/>
          <c:showBubbleSize val="0"/>
        </c:dLbls>
        <c:gapWidth val="75"/>
        <c:axId val="746666799"/>
        <c:axId val="731095007"/>
      </c:barChart>
      <c:catAx>
        <c:axId val="7466667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731095007"/>
        <c:crosses val="autoZero"/>
        <c:auto val="1"/>
        <c:lblAlgn val="ctr"/>
        <c:lblOffset val="100"/>
        <c:noMultiLvlLbl val="0"/>
      </c:catAx>
      <c:valAx>
        <c:axId val="73109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crossAx val="74666679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[titanicAnalysis(AutoRecovered).xlsx]Pivot!PivotTable3</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pivotFmt>
      <c:pivotFmt>
        <c:idx val="1"/>
        <c:spPr>
          <a:solidFill>
            <a:srgbClr val="0070C0"/>
          </a:solidFill>
          <a:ln w="9525" cap="flat" cmpd="sng" algn="ctr">
            <a:solidFill>
              <a:schemeClr val="lt1">
                <a:alpha val="50000"/>
              </a:schemeClr>
            </a:solidFill>
            <a:round/>
          </a:ln>
          <a:effectLst/>
        </c:spPr>
      </c:pivotFmt>
      <c:pivotFmt>
        <c:idx val="2"/>
        <c:spPr>
          <a:solidFill>
            <a:srgbClr val="0070C0"/>
          </a:solidFill>
          <a:ln w="9525" cap="flat" cmpd="sng" algn="ctr">
            <a:solidFill>
              <a:schemeClr val="lt1">
                <a:alpha val="50000"/>
              </a:schemeClr>
            </a:solidFill>
            <a:round/>
          </a:ln>
          <a:effectLst/>
        </c:spPr>
      </c:pivotFmt>
      <c:pivotFmt>
        <c:idx val="3"/>
        <c:spPr>
          <a:solidFill>
            <a:srgbClr val="0070C0"/>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Pivot!$B$108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15"/>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2-8B97-407E-8C9E-7A8A306A9B79}"/>
              </c:ext>
            </c:extLst>
          </c:dPt>
          <c:dPt>
            <c:idx val="16"/>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3-8B97-407E-8C9E-7A8A306A9B79}"/>
              </c:ext>
            </c:extLst>
          </c:dPt>
          <c:dPt>
            <c:idx val="17"/>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1-8B97-407E-8C9E-7A8A306A9B79}"/>
              </c:ext>
            </c:extLst>
          </c:dPt>
          <c:cat>
            <c:strRef>
              <c:f>Pivot!$A$109:$A$127</c:f>
              <c:strCache>
                <c:ptCount val="18"/>
                <c:pt idx="0">
                  <c:v> Lady</c:v>
                </c:pt>
                <c:pt idx="1">
                  <c:v> Jonkheer</c:v>
                </c:pt>
                <c:pt idx="2">
                  <c:v> Sir</c:v>
                </c:pt>
                <c:pt idx="3">
                  <c:v> the Countess</c:v>
                </c:pt>
                <c:pt idx="4">
                  <c:v> Dona</c:v>
                </c:pt>
                <c:pt idx="5">
                  <c:v> Capt</c:v>
                </c:pt>
                <c:pt idx="6">
                  <c:v> Don</c:v>
                </c:pt>
                <c:pt idx="7">
                  <c:v> Mme</c:v>
                </c:pt>
                <c:pt idx="8">
                  <c:v> Major</c:v>
                </c:pt>
                <c:pt idx="9">
                  <c:v> Ms</c:v>
                </c:pt>
                <c:pt idx="10">
                  <c:v> Mlle</c:v>
                </c:pt>
                <c:pt idx="11">
                  <c:v> Col</c:v>
                </c:pt>
                <c:pt idx="12">
                  <c:v> Rev</c:v>
                </c:pt>
                <c:pt idx="13">
                  <c:v> Dr</c:v>
                </c:pt>
                <c:pt idx="14">
                  <c:v> Master</c:v>
                </c:pt>
                <c:pt idx="15">
                  <c:v> Mrs</c:v>
                </c:pt>
                <c:pt idx="16">
                  <c:v> Miss</c:v>
                </c:pt>
                <c:pt idx="17">
                  <c:v> Mr</c:v>
                </c:pt>
              </c:strCache>
            </c:strRef>
          </c:cat>
          <c:val>
            <c:numRef>
              <c:f>Pivot!$B$109:$B$127</c:f>
              <c:numCache>
                <c:formatCode>General</c:formatCode>
                <c:ptCount val="18"/>
                <c:pt idx="0">
                  <c:v>1</c:v>
                </c:pt>
                <c:pt idx="1">
                  <c:v>1</c:v>
                </c:pt>
                <c:pt idx="2">
                  <c:v>1</c:v>
                </c:pt>
                <c:pt idx="3">
                  <c:v>1</c:v>
                </c:pt>
                <c:pt idx="4">
                  <c:v>1</c:v>
                </c:pt>
                <c:pt idx="5">
                  <c:v>1</c:v>
                </c:pt>
                <c:pt idx="6">
                  <c:v>1</c:v>
                </c:pt>
                <c:pt idx="7">
                  <c:v>1</c:v>
                </c:pt>
                <c:pt idx="8">
                  <c:v>2</c:v>
                </c:pt>
                <c:pt idx="9">
                  <c:v>2</c:v>
                </c:pt>
                <c:pt idx="10">
                  <c:v>2</c:v>
                </c:pt>
                <c:pt idx="11">
                  <c:v>4</c:v>
                </c:pt>
                <c:pt idx="12">
                  <c:v>8</c:v>
                </c:pt>
                <c:pt idx="13">
                  <c:v>8</c:v>
                </c:pt>
                <c:pt idx="14">
                  <c:v>61</c:v>
                </c:pt>
                <c:pt idx="15">
                  <c:v>197</c:v>
                </c:pt>
                <c:pt idx="16">
                  <c:v>260</c:v>
                </c:pt>
                <c:pt idx="17">
                  <c:v>757</c:v>
                </c:pt>
              </c:numCache>
            </c:numRef>
          </c:val>
          <c:extLst>
            <c:ext xmlns:c16="http://schemas.microsoft.com/office/drawing/2014/chart" uri="{C3380CC4-5D6E-409C-BE32-E72D297353CC}">
              <c16:uniqueId val="{00000000-8B97-407E-8C9E-7A8A306A9B79}"/>
            </c:ext>
          </c:extLst>
        </c:ser>
        <c:dLbls>
          <c:showLegendKey val="0"/>
          <c:showVal val="0"/>
          <c:showCatName val="0"/>
          <c:showSerName val="0"/>
          <c:showPercent val="0"/>
          <c:showBubbleSize val="0"/>
        </c:dLbls>
        <c:gapWidth val="300"/>
        <c:axId val="746053087"/>
        <c:axId val="724648559"/>
      </c:barChart>
      <c:catAx>
        <c:axId val="74605308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Titles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4648559"/>
        <c:crosses val="autoZero"/>
        <c:auto val="1"/>
        <c:lblAlgn val="ctr"/>
        <c:lblOffset val="100"/>
        <c:noMultiLvlLbl val="0"/>
      </c:catAx>
      <c:valAx>
        <c:axId val="7246485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Passengers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460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[titanicAnalysis(AutoRecovered).xlsx]Pivot!PivotTable2</c:name>
    <c:fmtId val="0"/>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Pivot!$B$133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Pivot!$A$134:$A$136</c:f>
              <c:strCache>
                <c:ptCount val="2"/>
                <c:pt idx="0">
                  <c:v>female</c:v>
                </c:pt>
                <c:pt idx="1">
                  <c:v>male</c:v>
                </c:pt>
              </c:strCache>
            </c:strRef>
          </c:cat>
          <c:val>
            <c:numRef>
              <c:f>Pivot!$B$134:$B$136</c:f>
              <c:numCache>
                <c:formatCode>General</c:formatCode>
                <c:ptCount val="2"/>
                <c:pt idx="0">
                  <c:v>273</c:v>
                </c:pt>
                <c:pt idx="1">
                  <c:v>221</c:v>
                </c:pt>
              </c:numCache>
            </c:numRef>
          </c:val>
          <c:extLst>
            <c:ext xmlns:c16="http://schemas.microsoft.com/office/drawing/2014/chart" uri="{C3380CC4-5D6E-409C-BE32-E72D297353CC}">
              <c16:uniqueId val="{00000000-65D1-4F41-9781-5FE07A27517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[titanicAnalysis(AutoRecovered).xlsx]Pivot!PivotTable20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 </a:t>
            </a:r>
          </a:p>
        </c:rich>
      </c:tx>
      <c:layout>
        <c:manualLayout>
          <c:xMode val="edge"/>
          <c:yMode val="edge"/>
          <c:x val="8.5894190066091988E-2"/>
          <c:y val="6.19689477879324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solidFill>
            <a:srgbClr val="0070C0"/>
          </a:solidFill>
          <a:ln>
            <a:solidFill>
              <a:srgbClr val="0070C0"/>
            </a:solid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892904919145695E-2"/>
          <c:y val="9.0272884380409549E-2"/>
          <c:w val="0.91026501038784779"/>
          <c:h val="0.83785490425811904"/>
        </c:manualLayout>
      </c:layout>
      <c:pie3DChart>
        <c:varyColors val="1"/>
        <c:ser>
          <c:idx val="0"/>
          <c:order val="0"/>
          <c:tx>
            <c:strRef>
              <c:f>Pivot!$B$46:$B$47</c:f>
              <c:strCache>
                <c:ptCount val="1"/>
                <c:pt idx="0">
                  <c:v>Adult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460C-4169-A420-D20E36CC1B3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460C-4169-A420-D20E36CC1B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Pivot!$A$48:$A$50</c:f>
              <c:strCache>
                <c:ptCount val="2"/>
                <c:pt idx="0">
                  <c:v>Not Survivors</c:v>
                </c:pt>
                <c:pt idx="1">
                  <c:v>Survivor</c:v>
                </c:pt>
              </c:strCache>
            </c:strRef>
          </c:cat>
          <c:val>
            <c:numRef>
              <c:f>Pivot!$B$48:$B$50</c:f>
              <c:numCache>
                <c:formatCode>General</c:formatCode>
                <c:ptCount val="2"/>
                <c:pt idx="0">
                  <c:v>564</c:v>
                </c:pt>
                <c:pt idx="1">
                  <c:v>328</c:v>
                </c:pt>
              </c:numCache>
            </c:numRef>
          </c:val>
          <c:extLst>
            <c:ext xmlns:c16="http://schemas.microsoft.com/office/drawing/2014/chart" uri="{C3380CC4-5D6E-409C-BE32-E72D297353CC}">
              <c16:uniqueId val="{0000001A-460C-4169-A420-D20E36CC1B38}"/>
            </c:ext>
          </c:extLst>
        </c:ser>
        <c:ser>
          <c:idx val="1"/>
          <c:order val="1"/>
          <c:tx>
            <c:strRef>
              <c:f>Pivot!$C$46:$C$47</c:f>
              <c:strCache>
                <c:ptCount val="1"/>
                <c:pt idx="0">
                  <c:v>Child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Pivot!$A$48:$A$50</c:f>
              <c:strCache>
                <c:ptCount val="2"/>
                <c:pt idx="0">
                  <c:v>Not Survivors</c:v>
                </c:pt>
                <c:pt idx="1">
                  <c:v>Survivor</c:v>
                </c:pt>
              </c:strCache>
            </c:strRef>
          </c:cat>
          <c:val>
            <c:numRef>
              <c:f>Pivot!$C$48:$C$50</c:f>
              <c:numCache>
                <c:formatCode>General</c:formatCode>
                <c:ptCount val="2"/>
                <c:pt idx="0">
                  <c:v>86</c:v>
                </c:pt>
                <c:pt idx="1">
                  <c:v>68</c:v>
                </c:pt>
              </c:numCache>
            </c:numRef>
          </c:val>
          <c:extLst>
            <c:ext xmlns:c16="http://schemas.microsoft.com/office/drawing/2014/chart" uri="{C3380CC4-5D6E-409C-BE32-E72D297353CC}">
              <c16:uniqueId val="{0000001B-460C-4169-A420-D20E36CC1B38}"/>
            </c:ext>
          </c:extLst>
        </c:ser>
        <c:ser>
          <c:idx val="2"/>
          <c:order val="2"/>
          <c:tx>
            <c:strRef>
              <c:f>Pivot!$D$46:$D$47</c:f>
              <c:strCache>
                <c:ptCount val="1"/>
                <c:pt idx="0">
                  <c:v>No Value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Pivot!$A$48:$A$50</c:f>
              <c:strCache>
                <c:ptCount val="2"/>
                <c:pt idx="0">
                  <c:v>Not Survivors</c:v>
                </c:pt>
                <c:pt idx="1">
                  <c:v>Survivor</c:v>
                </c:pt>
              </c:strCache>
            </c:strRef>
          </c:cat>
          <c:val>
            <c:numRef>
              <c:f>Pivot!$D$48:$D$50</c:f>
              <c:numCache>
                <c:formatCode>General</c:formatCode>
                <c:ptCount val="2"/>
                <c:pt idx="0">
                  <c:v>165</c:v>
                </c:pt>
                <c:pt idx="1">
                  <c:v>98</c:v>
                </c:pt>
              </c:numCache>
            </c:numRef>
          </c:val>
          <c:extLst>
            <c:ext xmlns:c16="http://schemas.microsoft.com/office/drawing/2014/chart" uri="{C3380CC4-5D6E-409C-BE32-E72D297353CC}">
              <c16:uniqueId val="{0000001C-460C-4169-A420-D20E36CC1B38}"/>
            </c:ext>
          </c:extLst>
        </c:ser>
        <c:dLbls>
          <c:showLegendKey val="0"/>
          <c:showVal val="0"/>
          <c:showCatName val="1"/>
          <c:showSerName val="0"/>
          <c:showPercent val="1"/>
          <c:showBubbleSize val="0"/>
          <c:showLeaderLines val="1"/>
        </c:dLbls>
      </c:pie3DChart>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[titanicAnalysis(AutoRecovered).xlsx]Pivot!PivotTable1</c:name>
    <c:fmtId val="9"/>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People with</a:t>
            </a:r>
            <a:r>
              <a:rPr lang="en-US" sz="2400" baseline="0"/>
              <a:t> Family</a:t>
            </a:r>
          </a:p>
          <a:p>
            <a:pPr>
              <a:defRPr sz="2400"/>
            </a:pPr>
            <a:endParaRPr lang="en-US" sz="2400"/>
          </a:p>
        </c:rich>
      </c:tx>
      <c:layout>
        <c:manualLayout>
          <c:xMode val="edge"/>
          <c:yMode val="edge"/>
          <c:x val="0.71603860372780881"/>
          <c:y val="4.2076371374962312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70C0"/>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
        <c:spPr>
          <a:solidFill>
            <a:schemeClr val="accent2">
              <a:lumMod val="7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6"/>
        <c:spPr>
          <a:solidFill>
            <a:srgbClr val="FF6600"/>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7"/>
        <c:spPr>
          <a:solidFill>
            <a:srgbClr val="FF8029"/>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9"/>
        <c:spPr>
          <a:solidFill>
            <a:srgbClr val="FF6600"/>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10"/>
        <c:spPr>
          <a:solidFill>
            <a:srgbClr val="FF8029"/>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12"/>
        <c:spPr>
          <a:solidFill>
            <a:srgbClr val="FF6600"/>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13"/>
        <c:spPr>
          <a:solidFill>
            <a:srgbClr val="FF8029"/>
          </a:solidFill>
          <a:ln w="9525" cap="flat" cmpd="sng" algn="ctr">
            <a:solidFill>
              <a:schemeClr val="lt1">
                <a:alpha val="50000"/>
              </a:schemeClr>
            </a:solidFill>
            <a:round/>
          </a:ln>
          <a:effectLst/>
        </c:spPr>
      </c:pivotFmt>
      <c:pivotFmt>
        <c:idx val="14"/>
        <c:spPr>
          <a:solidFill>
            <a:srgbClr val="0070C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8029"/>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8029"/>
          </a:solidFill>
          <a:ln w="9525" cap="flat" cmpd="sng" algn="ctr">
            <a:solidFill>
              <a:schemeClr val="lt1">
                <a:alpha val="50000"/>
              </a:schemeClr>
            </a:solidFill>
            <a:round/>
          </a:ln>
          <a:effectLst/>
        </c:spPr>
      </c:pivotFmt>
    </c:pivotFmts>
    <c:plotArea>
      <c:layout>
        <c:manualLayout>
          <c:layoutTarget val="inner"/>
          <c:xMode val="edge"/>
          <c:yMode val="edge"/>
          <c:x val="0.14188368030068157"/>
          <c:y val="0.12622911412488694"/>
          <c:w val="0.83652838324556333"/>
          <c:h val="0.63838947995003847"/>
        </c:manualLayout>
      </c:layout>
      <c:barChart>
        <c:barDir val="bar"/>
        <c:grouping val="clustered"/>
        <c:varyColors val="0"/>
        <c:ser>
          <c:idx val="0"/>
          <c:order val="0"/>
          <c:tx>
            <c:strRef>
              <c:f>Pivot!$B$89</c:f>
              <c:strCache>
                <c:ptCount val="1"/>
                <c:pt idx="0">
                  <c:v>Sibiling &amp;Spouses</c:v>
                </c:pt>
              </c:strCache>
            </c:strRef>
          </c:tx>
          <c:spPr>
            <a:solidFill>
              <a:srgbClr val="0070C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Pivot!$A$90:$A$92</c:f>
              <c:strCache>
                <c:ptCount val="2"/>
                <c:pt idx="0">
                  <c:v>Survived</c:v>
                </c:pt>
                <c:pt idx="1">
                  <c:v>Not Survived</c:v>
                </c:pt>
              </c:strCache>
            </c:strRef>
          </c:cat>
          <c:val>
            <c:numRef>
              <c:f>Pivot!$B$90:$B$92</c:f>
              <c:numCache>
                <c:formatCode>General</c:formatCode>
                <c:ptCount val="2"/>
                <c:pt idx="0">
                  <c:v>394</c:v>
                </c:pt>
                <c:pt idx="1">
                  <c:v>259</c:v>
                </c:pt>
              </c:numCache>
            </c:numRef>
          </c:val>
          <c:extLst>
            <c:ext xmlns:c16="http://schemas.microsoft.com/office/drawing/2014/chart" uri="{C3380CC4-5D6E-409C-BE32-E72D297353CC}">
              <c16:uniqueId val="{00000006-6770-4900-8A1A-72BF163B7723}"/>
            </c:ext>
          </c:extLst>
        </c:ser>
        <c:ser>
          <c:idx val="1"/>
          <c:order val="1"/>
          <c:tx>
            <c:strRef>
              <c:f>Pivot!$C$89</c:f>
              <c:strCache>
                <c:ptCount val="1"/>
                <c:pt idx="0">
                  <c:v> Family Member</c:v>
                </c:pt>
              </c:strCache>
            </c:strRef>
          </c:tx>
          <c:spPr>
            <a:solidFill>
              <a:srgbClr val="FF8029"/>
            </a:solidFill>
            <a:ln w="9525" cap="flat" cmpd="sng" algn="ctr">
              <a:solidFill>
                <a:schemeClr val="lt1">
                  <a:alpha val="50000"/>
                </a:schemeClr>
              </a:solidFill>
              <a:round/>
            </a:ln>
            <a:effectLst/>
          </c:spPr>
          <c:invertIfNegative val="0"/>
          <c:dPt>
            <c:idx val="1"/>
            <c:invertIfNegative val="0"/>
            <c:bubble3D val="0"/>
            <c:spPr>
              <a:solidFill>
                <a:srgbClr val="FF8029"/>
              </a:solidFill>
              <a:ln w="9525" cap="flat" cmpd="sng" algn="ctr">
                <a:solidFill>
                  <a:schemeClr val="lt1">
                    <a:alpha val="50000"/>
                  </a:schemeClr>
                </a:solidFill>
                <a:round/>
              </a:ln>
              <a:effectLst/>
            </c:spPr>
            <c:extLst>
              <c:ext xmlns:c16="http://schemas.microsoft.com/office/drawing/2014/chart" uri="{C3380CC4-5D6E-409C-BE32-E72D297353CC}">
                <c16:uniqueId val="{00000009-6770-4900-8A1A-72BF163B77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Pivot!$A$90:$A$92</c:f>
              <c:strCache>
                <c:ptCount val="2"/>
                <c:pt idx="0">
                  <c:v>Survived</c:v>
                </c:pt>
                <c:pt idx="1">
                  <c:v>Not Survived</c:v>
                </c:pt>
              </c:strCache>
            </c:strRef>
          </c:cat>
          <c:val>
            <c:numRef>
              <c:f>Pivot!$C$90:$C$92</c:f>
              <c:numCache>
                <c:formatCode>General</c:formatCode>
                <c:ptCount val="2"/>
                <c:pt idx="0">
                  <c:v>288</c:v>
                </c:pt>
                <c:pt idx="1">
                  <c:v>216</c:v>
                </c:pt>
              </c:numCache>
            </c:numRef>
          </c:val>
          <c:extLst>
            <c:ext xmlns:c16="http://schemas.microsoft.com/office/drawing/2014/chart" uri="{C3380CC4-5D6E-409C-BE32-E72D297353CC}">
              <c16:uniqueId val="{0000000A-6770-4900-8A1A-72BF163B7723}"/>
            </c:ext>
          </c:extLst>
        </c:ser>
        <c:dLbls>
          <c:showLegendKey val="0"/>
          <c:showVal val="1"/>
          <c:showCatName val="0"/>
          <c:showSerName val="0"/>
          <c:showPercent val="0"/>
          <c:showBubbleSize val="0"/>
        </c:dLbls>
        <c:gapWidth val="75"/>
        <c:axId val="746666799"/>
        <c:axId val="731095007"/>
      </c:barChart>
      <c:catAx>
        <c:axId val="7466667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731095007"/>
        <c:crosses val="autoZero"/>
        <c:auto val="1"/>
        <c:lblAlgn val="ctr"/>
        <c:lblOffset val="100"/>
        <c:noMultiLvlLbl val="0"/>
      </c:catAx>
      <c:valAx>
        <c:axId val="73109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crossAx val="74666679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chemeClr val="accent3">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[titanicAnalysis(AutoRecovered).xlsx]Pivot!PivotTable6</c:name>
    <c:fmtId val="8"/>
  </c:pivotSource>
  <c:chart>
    <c:title>
      <c:tx>
        <c:rich>
          <a:bodyPr rot="0" spcFirstLastPara="1" vertOverflow="ellipsis" vert="horz" wrap="square" anchor="ctr" anchorCtr="1"/>
          <a:lstStyle/>
          <a:p>
            <a:pPr>
              <a:defRPr sz="18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800">
                <a:solidFill>
                  <a:sysClr val="windowText" lastClr="000000"/>
                </a:solidFill>
              </a:rPr>
              <a:t>Tickets Sell for Class</a:t>
            </a:r>
          </a:p>
        </c:rich>
      </c:tx>
      <c:layout>
        <c:manualLayout>
          <c:xMode val="edge"/>
          <c:yMode val="edge"/>
          <c:x val="0.28031933508311457"/>
          <c:y val="5.5555555555555552E-2"/>
        </c:manualLayout>
      </c:layout>
      <c:overlay val="0"/>
      <c:spPr>
        <a:solidFill>
          <a:schemeClr val="bg2">
            <a:lumMod val="75000"/>
          </a:schemeClr>
        </a:solidFill>
        <a:ln>
          <a:noFill/>
        </a:ln>
        <a:effectLst/>
      </c:spPr>
      <c:txPr>
        <a:bodyPr rot="0" spcFirstLastPara="1" vertOverflow="ellipsis" vert="horz" wrap="square" anchor="ctr" anchorCtr="1"/>
        <a:lstStyle/>
        <a:p>
          <a:pPr>
            <a:defRPr sz="18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43392848752578E-2"/>
          <c:y val="0.13016520292680608"/>
          <c:w val="0.92220365988736519"/>
          <c:h val="0.71312564876961471"/>
        </c:manualLayout>
      </c:layout>
      <c:barChart>
        <c:barDir val="bar"/>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Pivot!$A$4:$A$7</c:f>
              <c:strCache>
                <c:ptCount val="3"/>
                <c:pt idx="0">
                  <c:v>1</c:v>
                </c:pt>
                <c:pt idx="1">
                  <c:v>2</c:v>
                </c:pt>
                <c:pt idx="2">
                  <c:v>3</c:v>
                </c:pt>
              </c:strCache>
            </c:strRef>
          </c:cat>
          <c:val>
            <c:numRef>
              <c:f>Pivot!$B$4:$B$7</c:f>
              <c:numCache>
                <c:formatCode>General</c:formatCode>
                <c:ptCount val="3"/>
                <c:pt idx="0">
                  <c:v>323</c:v>
                </c:pt>
                <c:pt idx="1">
                  <c:v>277</c:v>
                </c:pt>
                <c:pt idx="2">
                  <c:v>709</c:v>
                </c:pt>
              </c:numCache>
            </c:numRef>
          </c:val>
          <c:extLst>
            <c:ext xmlns:c16="http://schemas.microsoft.com/office/drawing/2014/chart" uri="{C3380CC4-5D6E-409C-BE32-E72D297353CC}">
              <c16:uniqueId val="{00000000-247F-43A2-8EC1-BCF6337F76A9}"/>
            </c:ext>
          </c:extLst>
        </c:ser>
        <c:dLbls>
          <c:showLegendKey val="0"/>
          <c:showVal val="0"/>
          <c:showCatName val="0"/>
          <c:showSerName val="0"/>
          <c:showPercent val="0"/>
          <c:showBubbleSize val="0"/>
        </c:dLbls>
        <c:gapWidth val="75"/>
        <c:overlap val="40"/>
        <c:axId val="445023168"/>
        <c:axId val="55015648"/>
      </c:barChart>
      <c:catAx>
        <c:axId val="445023168"/>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ysClr val="windowText" lastClr="000000"/>
                    </a:solidFill>
                    <a:latin typeface="+mn-lt"/>
                    <a:ea typeface="+mn-ea"/>
                    <a:cs typeface="+mn-cs"/>
                  </a:defRPr>
                </a:pPr>
                <a:r>
                  <a:rPr lang="en-US" sz="1100">
                    <a:solidFill>
                      <a:sysClr val="windowText" lastClr="000000"/>
                    </a:solidFill>
                  </a:rPr>
                  <a:t>CLASSES</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015648"/>
        <c:crosses val="autoZero"/>
        <c:auto val="1"/>
        <c:lblAlgn val="ctr"/>
        <c:lblOffset val="100"/>
        <c:noMultiLvlLbl val="0"/>
      </c:catAx>
      <c:valAx>
        <c:axId val="550156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100" b="1" i="0" u="none" strike="noStrike" kern="1200" cap="all" baseline="0">
                    <a:solidFill>
                      <a:sysClr val="windowText" lastClr="000000"/>
                    </a:solidFill>
                    <a:latin typeface="+mn-lt"/>
                    <a:ea typeface="+mn-ea"/>
                    <a:cs typeface="+mn-cs"/>
                  </a:defRPr>
                </a:pPr>
                <a:r>
                  <a:rPr lang="en-US" sz="1100">
                    <a:solidFill>
                      <a:sysClr val="windowText" lastClr="000000"/>
                    </a:solidFill>
                  </a:rPr>
                  <a:t>Passengers</a:t>
                </a:r>
              </a:p>
            </c:rich>
          </c:tx>
          <c:layout>
            <c:manualLayout>
              <c:xMode val="edge"/>
              <c:yMode val="edge"/>
              <c:x val="0.44032524059492567"/>
              <c:y val="0.8982174103237095"/>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50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Pivot!$B$108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1-638C-4A5C-A0A4-0FB3E8140421}"/>
              </c:ext>
            </c:extLst>
          </c:dPt>
          <c:dPt>
            <c:idx val="3"/>
            <c:invertIfNegative val="0"/>
            <c:bubble3D val="0"/>
            <c:extLst>
              <c:ext xmlns:c16="http://schemas.microsoft.com/office/drawing/2014/chart" uri="{C3380CC4-5D6E-409C-BE32-E72D297353CC}">
                <c16:uniqueId val="{00000003-638C-4A5C-A0A4-0FB3E8140421}"/>
              </c:ext>
            </c:extLst>
          </c:dPt>
          <c:dPt>
            <c:idx val="4"/>
            <c:invertIfNegative val="0"/>
            <c:bubble3D val="0"/>
            <c:extLst>
              <c:ext xmlns:c16="http://schemas.microsoft.com/office/drawing/2014/chart" uri="{C3380CC4-5D6E-409C-BE32-E72D297353CC}">
                <c16:uniqueId val="{00000005-638C-4A5C-A0A4-0FB3E81404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Pivot!$A$109:$A$127</c:f>
              <c:strCache>
                <c:ptCount val="18"/>
                <c:pt idx="0">
                  <c:v> Lady</c:v>
                </c:pt>
                <c:pt idx="1">
                  <c:v> Jonkheer</c:v>
                </c:pt>
                <c:pt idx="2">
                  <c:v> Sir</c:v>
                </c:pt>
                <c:pt idx="3">
                  <c:v> the Countess</c:v>
                </c:pt>
                <c:pt idx="4">
                  <c:v> Dona</c:v>
                </c:pt>
                <c:pt idx="5">
                  <c:v> Capt</c:v>
                </c:pt>
                <c:pt idx="6">
                  <c:v> Don</c:v>
                </c:pt>
                <c:pt idx="7">
                  <c:v> Mme</c:v>
                </c:pt>
                <c:pt idx="8">
                  <c:v> Major</c:v>
                </c:pt>
                <c:pt idx="9">
                  <c:v> Ms</c:v>
                </c:pt>
                <c:pt idx="10">
                  <c:v> Mlle</c:v>
                </c:pt>
                <c:pt idx="11">
                  <c:v> Col</c:v>
                </c:pt>
                <c:pt idx="12">
                  <c:v> Rev</c:v>
                </c:pt>
                <c:pt idx="13">
                  <c:v> Dr</c:v>
                </c:pt>
                <c:pt idx="14">
                  <c:v> Master</c:v>
                </c:pt>
                <c:pt idx="15">
                  <c:v> Mrs</c:v>
                </c:pt>
                <c:pt idx="16">
                  <c:v> Miss</c:v>
                </c:pt>
                <c:pt idx="17">
                  <c:v> Mr</c:v>
                </c:pt>
              </c:strCache>
            </c:strRef>
          </c:cat>
          <c:val>
            <c:numRef>
              <c:f>Pivot!$B$109:$B$127</c:f>
              <c:numCache>
                <c:formatCode>General</c:formatCode>
                <c:ptCount val="18"/>
                <c:pt idx="0">
                  <c:v>1</c:v>
                </c:pt>
                <c:pt idx="1">
                  <c:v>1</c:v>
                </c:pt>
                <c:pt idx="2">
                  <c:v>1</c:v>
                </c:pt>
                <c:pt idx="3">
                  <c:v>1</c:v>
                </c:pt>
                <c:pt idx="4">
                  <c:v>1</c:v>
                </c:pt>
                <c:pt idx="5">
                  <c:v>1</c:v>
                </c:pt>
                <c:pt idx="6">
                  <c:v>1</c:v>
                </c:pt>
                <c:pt idx="7">
                  <c:v>1</c:v>
                </c:pt>
                <c:pt idx="8">
                  <c:v>2</c:v>
                </c:pt>
                <c:pt idx="9">
                  <c:v>2</c:v>
                </c:pt>
                <c:pt idx="10">
                  <c:v>2</c:v>
                </c:pt>
                <c:pt idx="11">
                  <c:v>4</c:v>
                </c:pt>
                <c:pt idx="12">
                  <c:v>8</c:v>
                </c:pt>
                <c:pt idx="13">
                  <c:v>8</c:v>
                </c:pt>
                <c:pt idx="14">
                  <c:v>61</c:v>
                </c:pt>
                <c:pt idx="15">
                  <c:v>197</c:v>
                </c:pt>
                <c:pt idx="16">
                  <c:v>260</c:v>
                </c:pt>
                <c:pt idx="17">
                  <c:v>757</c:v>
                </c:pt>
              </c:numCache>
            </c:numRef>
          </c:val>
          <c:extLst>
            <c:ext xmlns:c16="http://schemas.microsoft.com/office/drawing/2014/chart" uri="{C3380CC4-5D6E-409C-BE32-E72D297353CC}">
              <c16:uniqueId val="{00000006-638C-4A5C-A0A4-0FB3E8140421}"/>
            </c:ext>
          </c:extLst>
        </c:ser>
        <c:dLbls>
          <c:showLegendKey val="0"/>
          <c:showVal val="1"/>
          <c:showCatName val="0"/>
          <c:showSerName val="0"/>
          <c:showPercent val="0"/>
          <c:showBubbleSize val="0"/>
        </c:dLbls>
        <c:gapWidth val="150"/>
        <c:overlap val="-25"/>
        <c:axId val="746053087"/>
        <c:axId val="724648559"/>
      </c:barChart>
      <c:catAx>
        <c:axId val="746053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724648559"/>
        <c:crosses val="autoZero"/>
        <c:auto val="1"/>
        <c:lblAlgn val="ctr"/>
        <c:lblOffset val="100"/>
        <c:noMultiLvlLbl val="0"/>
      </c:catAx>
      <c:valAx>
        <c:axId val="724648559"/>
        <c:scaling>
          <c:orientation val="minMax"/>
        </c:scaling>
        <c:delete val="1"/>
        <c:axPos val="l"/>
        <c:numFmt formatCode="General" sourceLinked="1"/>
        <c:majorTickMark val="none"/>
        <c:minorTickMark val="none"/>
        <c:tickLblPos val="nextTo"/>
        <c:crossAx val="7460530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[titanicAnalysis(AutoRecovered).xlsx]Pivot!PivotTable2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Survived</a:t>
            </a:r>
          </a:p>
        </c:rich>
      </c:tx>
      <c:layout>
        <c:manualLayout>
          <c:xMode val="edge"/>
          <c:yMode val="edge"/>
          <c:x val="6.2548263298060125E-2"/>
          <c:y val="5.17873165502428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72745168217609"/>
          <c:y val="0.11805644616581595"/>
          <c:w val="0.7119307050685153"/>
          <c:h val="0.84115523465703967"/>
        </c:manualLayout>
      </c:layout>
      <c:pie3DChart>
        <c:varyColors val="1"/>
        <c:ser>
          <c:idx val="0"/>
          <c:order val="0"/>
          <c:tx>
            <c:strRef>
              <c:f>Pivot!$B$133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C74-4423-B1E7-7CF173EF130E}"/>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C74-4423-B1E7-7CF173EF13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Pivot!$A$134:$A$136</c:f>
              <c:strCache>
                <c:ptCount val="2"/>
                <c:pt idx="0">
                  <c:v>female</c:v>
                </c:pt>
                <c:pt idx="1">
                  <c:v>male</c:v>
                </c:pt>
              </c:strCache>
            </c:strRef>
          </c:cat>
          <c:val>
            <c:numRef>
              <c:f>Pivot!$B$134:$B$136</c:f>
              <c:numCache>
                <c:formatCode>General</c:formatCode>
                <c:ptCount val="2"/>
                <c:pt idx="0">
                  <c:v>273</c:v>
                </c:pt>
                <c:pt idx="1">
                  <c:v>221</c:v>
                </c:pt>
              </c:numCache>
            </c:numRef>
          </c:val>
          <c:extLst>
            <c:ext xmlns:c16="http://schemas.microsoft.com/office/drawing/2014/chart" uri="{C3380CC4-5D6E-409C-BE32-E72D297353CC}">
              <c16:uniqueId val="{00000004-6C74-4423-B1E7-7CF173EF130E}"/>
            </c:ext>
          </c:extLst>
        </c:ser>
        <c:dLbls>
          <c:dLblPos val="inEnd"/>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86782587687902646"/>
          <c:y val="0.3935333145236446"/>
          <c:w val="0.11853775948460987"/>
          <c:h val="0.39497268320209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Tickets Sell for Class</a:t>
            </a:r>
          </a:p>
        </c:rich>
      </c:tx>
      <c:layout>
        <c:manualLayout>
          <c:xMode val="edge"/>
          <c:yMode val="edge"/>
          <c:x val="0.28031933508311457"/>
          <c:y val="5.5555555555555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Pivot!$A$4:$A$7</c:f>
              <c:strCache>
                <c:ptCount val="3"/>
                <c:pt idx="0">
                  <c:v>1</c:v>
                </c:pt>
                <c:pt idx="1">
                  <c:v>2</c:v>
                </c:pt>
                <c:pt idx="2">
                  <c:v>3</c:v>
                </c:pt>
              </c:strCache>
            </c:strRef>
          </c:cat>
          <c:val>
            <c:numRef>
              <c:f>Pivot!$B$4:$B$7</c:f>
              <c:numCache>
                <c:formatCode>General</c:formatCode>
                <c:ptCount val="3"/>
                <c:pt idx="0">
                  <c:v>323</c:v>
                </c:pt>
                <c:pt idx="1">
                  <c:v>277</c:v>
                </c:pt>
                <c:pt idx="2">
                  <c:v>709</c:v>
                </c:pt>
              </c:numCache>
            </c:numRef>
          </c:val>
          <c:extLst>
            <c:ext xmlns:c16="http://schemas.microsoft.com/office/drawing/2014/chart" uri="{C3380CC4-5D6E-409C-BE32-E72D297353CC}">
              <c16:uniqueId val="{00000000-E0C8-4FE3-AF23-DCD26E10E8BD}"/>
            </c:ext>
          </c:extLst>
        </c:ser>
        <c:dLbls>
          <c:showLegendKey val="0"/>
          <c:showVal val="0"/>
          <c:showCatName val="0"/>
          <c:showSerName val="0"/>
          <c:showPercent val="0"/>
          <c:showBubbleSize val="0"/>
        </c:dLbls>
        <c:gapWidth val="75"/>
        <c:overlap val="40"/>
        <c:axId val="445023168"/>
        <c:axId val="55015648"/>
      </c:barChart>
      <c:catAx>
        <c:axId val="44502316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CLASSES</a:t>
                </a:r>
              </a:p>
            </c:rich>
          </c:tx>
          <c:layout>
            <c:manualLayout>
              <c:xMode val="edge"/>
              <c:yMode val="edge"/>
              <c:x val="1.3669619678059399E-2"/>
              <c:y val="0.4098487130562795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15648"/>
        <c:crosses val="autoZero"/>
        <c:auto val="1"/>
        <c:lblAlgn val="ctr"/>
        <c:lblOffset val="100"/>
        <c:noMultiLvlLbl val="0"/>
      </c:catAx>
      <c:valAx>
        <c:axId val="550156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Passengers</a:t>
                </a:r>
              </a:p>
            </c:rich>
          </c:tx>
          <c:layout>
            <c:manualLayout>
              <c:xMode val="edge"/>
              <c:yMode val="edge"/>
              <c:x val="0.44032524059492567"/>
              <c:y val="0.898217410323709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0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[titanicAnalysis(AutoRecovered).xlsx]Pivot!PivotTable19</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Survived</a:t>
            </a:r>
            <a:r>
              <a:rPr lang="en-US" baseline="0"/>
              <a:t> by Class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4"/>
      </c:pivotFmt>
      <c:pivotFmt>
        <c:idx val="5"/>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537051618547682"/>
          <c:y val="0.1081282624906786"/>
          <c:w val="0.72174059492563425"/>
          <c:h val="0.72646960374892411"/>
        </c:manualLayout>
      </c:layout>
      <c:bar3DChart>
        <c:barDir val="bar"/>
        <c:grouping val="clustered"/>
        <c:varyColors val="0"/>
        <c:ser>
          <c:idx val="0"/>
          <c:order val="0"/>
          <c:tx>
            <c:strRef>
              <c:f>Pivot!$B$22</c:f>
              <c:strCache>
                <c:ptCount val="1"/>
                <c:pt idx="0">
                  <c:v>Count of PassengerId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Pivot!$A$23:$A$26</c:f>
              <c:strCache>
                <c:ptCount val="3"/>
                <c:pt idx="0">
                  <c:v>1°</c:v>
                </c:pt>
                <c:pt idx="1">
                  <c:v>2°</c:v>
                </c:pt>
                <c:pt idx="2">
                  <c:v>3°</c:v>
                </c:pt>
              </c:strCache>
            </c:strRef>
          </c:cat>
          <c:val>
            <c:numRef>
              <c:f>Pivot!$B$23:$B$26</c:f>
              <c:numCache>
                <c:formatCode>General</c:formatCode>
                <c:ptCount val="3"/>
                <c:pt idx="0">
                  <c:v>323</c:v>
                </c:pt>
                <c:pt idx="1">
                  <c:v>277</c:v>
                </c:pt>
                <c:pt idx="2">
                  <c:v>709</c:v>
                </c:pt>
              </c:numCache>
            </c:numRef>
          </c:val>
          <c:extLst>
            <c:ext xmlns:c16="http://schemas.microsoft.com/office/drawing/2014/chart" uri="{C3380CC4-5D6E-409C-BE32-E72D297353CC}">
              <c16:uniqueId val="{00000007-29CC-4BC7-8AF5-94E0867DE95D}"/>
            </c:ext>
          </c:extLst>
        </c:ser>
        <c:ser>
          <c:idx val="1"/>
          <c:order val="1"/>
          <c:tx>
            <c:strRef>
              <c:f>Pivot!$C$22</c:f>
              <c:strCache>
                <c:ptCount val="1"/>
                <c:pt idx="0">
                  <c:v>Sum of Survived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Pivot!$A$23:$A$26</c:f>
              <c:strCache>
                <c:ptCount val="3"/>
                <c:pt idx="0">
                  <c:v>1°</c:v>
                </c:pt>
                <c:pt idx="1">
                  <c:v>2°</c:v>
                </c:pt>
                <c:pt idx="2">
                  <c:v>3°</c:v>
                </c:pt>
              </c:strCache>
            </c:strRef>
          </c:cat>
          <c:val>
            <c:numRef>
              <c:f>Pivot!$C$23:$C$26</c:f>
              <c:numCache>
                <c:formatCode>General</c:formatCode>
                <c:ptCount val="3"/>
                <c:pt idx="0">
                  <c:v>132</c:v>
                </c:pt>
                <c:pt idx="1">
                  <c:v>99</c:v>
                </c:pt>
                <c:pt idx="2">
                  <c:v>263</c:v>
                </c:pt>
              </c:numCache>
            </c:numRef>
          </c:val>
          <c:extLst>
            <c:ext xmlns:c16="http://schemas.microsoft.com/office/drawing/2014/chart" uri="{C3380CC4-5D6E-409C-BE32-E72D297353CC}">
              <c16:uniqueId val="{00000008-29CC-4BC7-8AF5-94E0867DE95D}"/>
            </c:ext>
          </c:extLst>
        </c:ser>
        <c:dLbls>
          <c:showLegendKey val="0"/>
          <c:showVal val="1"/>
          <c:showCatName val="0"/>
          <c:showSerName val="0"/>
          <c:showPercent val="0"/>
          <c:showBubbleSize val="0"/>
        </c:dLbls>
        <c:gapWidth val="75"/>
        <c:shape val="box"/>
        <c:axId val="937153536"/>
        <c:axId val="150659968"/>
        <c:axId val="0"/>
      </c:bar3DChart>
      <c:catAx>
        <c:axId val="937153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59968"/>
        <c:crosses val="autoZero"/>
        <c:auto val="1"/>
        <c:lblAlgn val="ctr"/>
        <c:lblOffset val="100"/>
        <c:noMultiLvlLbl val="0"/>
      </c:catAx>
      <c:valAx>
        <c:axId val="15065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15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[titanicAnalysis(AutoRecovered).xlsx]Pivot!PivotTable20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Adult &amp; Child Survivors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solidFill>
            <a:srgbClr val="0070C0"/>
          </a:solidFill>
          <a:ln>
            <a:solidFill>
              <a:srgbClr val="0070C0"/>
            </a:solid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277278562259302E-2"/>
          <c:y val="0.17775844066825539"/>
          <c:w val="0.86093281985451431"/>
          <c:h val="0.79411204963918458"/>
        </c:manualLayout>
      </c:layout>
      <c:pie3DChart>
        <c:varyColors val="1"/>
        <c:ser>
          <c:idx val="0"/>
          <c:order val="0"/>
          <c:tx>
            <c:strRef>
              <c:f>Pivot!$B$46:$B$47</c:f>
              <c:strCache>
                <c:ptCount val="1"/>
                <c:pt idx="0">
                  <c:v>Adult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Pivot!$A$48:$A$50</c:f>
              <c:strCache>
                <c:ptCount val="2"/>
                <c:pt idx="0">
                  <c:v>Not Survivors</c:v>
                </c:pt>
                <c:pt idx="1">
                  <c:v>Survivor</c:v>
                </c:pt>
              </c:strCache>
            </c:strRef>
          </c:cat>
          <c:val>
            <c:numRef>
              <c:f>Pivot!$B$48:$B$50</c:f>
              <c:numCache>
                <c:formatCode>General</c:formatCode>
                <c:ptCount val="2"/>
                <c:pt idx="0">
                  <c:v>564</c:v>
                </c:pt>
                <c:pt idx="1">
                  <c:v>328</c:v>
                </c:pt>
              </c:numCache>
            </c:numRef>
          </c:val>
          <c:extLst>
            <c:ext xmlns:c16="http://schemas.microsoft.com/office/drawing/2014/chart" uri="{C3380CC4-5D6E-409C-BE32-E72D297353CC}">
              <c16:uniqueId val="{0000000D-5F5F-4CE4-8C46-44E42E1F33CA}"/>
            </c:ext>
          </c:extLst>
        </c:ser>
        <c:ser>
          <c:idx val="1"/>
          <c:order val="1"/>
          <c:tx>
            <c:strRef>
              <c:f>Pivot!$C$46:$C$47</c:f>
              <c:strCache>
                <c:ptCount val="1"/>
                <c:pt idx="0">
                  <c:v>Child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Pivot!$A$48:$A$50</c:f>
              <c:strCache>
                <c:ptCount val="2"/>
                <c:pt idx="0">
                  <c:v>Not Survivors</c:v>
                </c:pt>
                <c:pt idx="1">
                  <c:v>Survivor</c:v>
                </c:pt>
              </c:strCache>
            </c:strRef>
          </c:cat>
          <c:val>
            <c:numRef>
              <c:f>Pivot!$C$48:$C$50</c:f>
              <c:numCache>
                <c:formatCode>General</c:formatCode>
                <c:ptCount val="2"/>
                <c:pt idx="0">
                  <c:v>86</c:v>
                </c:pt>
                <c:pt idx="1">
                  <c:v>68</c:v>
                </c:pt>
              </c:numCache>
            </c:numRef>
          </c:val>
          <c:extLst>
            <c:ext xmlns:c16="http://schemas.microsoft.com/office/drawing/2014/chart" uri="{C3380CC4-5D6E-409C-BE32-E72D297353CC}">
              <c16:uniqueId val="{00000015-5F5F-4CE4-8C46-44E42E1F33CA}"/>
            </c:ext>
          </c:extLst>
        </c:ser>
        <c:ser>
          <c:idx val="2"/>
          <c:order val="2"/>
          <c:tx>
            <c:strRef>
              <c:f>Pivot!$D$46:$D$47</c:f>
              <c:strCache>
                <c:ptCount val="1"/>
                <c:pt idx="0">
                  <c:v>No Value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Pivot!$A$48:$A$50</c:f>
              <c:strCache>
                <c:ptCount val="2"/>
                <c:pt idx="0">
                  <c:v>Not Survivors</c:v>
                </c:pt>
                <c:pt idx="1">
                  <c:v>Survivor</c:v>
                </c:pt>
              </c:strCache>
            </c:strRef>
          </c:cat>
          <c:val>
            <c:numRef>
              <c:f>Pivot!$D$48:$D$50</c:f>
              <c:numCache>
                <c:formatCode>General</c:formatCode>
                <c:ptCount val="2"/>
                <c:pt idx="0">
                  <c:v>165</c:v>
                </c:pt>
                <c:pt idx="1">
                  <c:v>98</c:v>
                </c:pt>
              </c:numCache>
            </c:numRef>
          </c:val>
          <c:extLst>
            <c:ext xmlns:c16="http://schemas.microsoft.com/office/drawing/2014/chart" uri="{C3380CC4-5D6E-409C-BE32-E72D297353CC}">
              <c16:uniqueId val="{00000016-5F5F-4CE4-8C46-44E42E1F33CA}"/>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241138</xdr:colOff>
      <xdr:row>8</xdr:row>
      <xdr:rowOff>13393</xdr:rowOff>
    </xdr:from>
    <xdr:to>
      <xdr:col>24</xdr:col>
      <xdr:colOff>38582</xdr:colOff>
      <xdr:row>31</xdr:row>
      <xdr:rowOff>28936</xdr:rowOff>
    </xdr:to>
    <xdr:graphicFrame macro="">
      <xdr:nvGraphicFramePr>
        <xdr:cNvPr id="5" name="Chart 4">
          <a:extLst>
            <a:ext uri="{FF2B5EF4-FFF2-40B4-BE49-F238E27FC236}">
              <a16:creationId xmlns:a16="http://schemas.microsoft.com/office/drawing/2014/main" id="{AA89854E-F115-4A84-B743-C39214C2F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248975</xdr:colOff>
      <xdr:row>32</xdr:row>
      <xdr:rowOff>11186</xdr:rowOff>
    </xdr:from>
    <xdr:to>
      <xdr:col>23</xdr:col>
      <xdr:colOff>595588</xdr:colOff>
      <xdr:row>51</xdr:row>
      <xdr:rowOff>13139</xdr:rowOff>
    </xdr:to>
    <xdr:graphicFrame macro="">
      <xdr:nvGraphicFramePr>
        <xdr:cNvPr id="6" name="Chart 5">
          <a:extLst>
            <a:ext uri="{FF2B5EF4-FFF2-40B4-BE49-F238E27FC236}">
              <a16:creationId xmlns:a16="http://schemas.microsoft.com/office/drawing/2014/main" id="{B4FC9FA1-0846-42B5-8C99-209D54D7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38237</xdr:colOff>
      <xdr:row>4</xdr:row>
      <xdr:rowOff>279199</xdr:rowOff>
    </xdr:from>
    <xdr:to>
      <xdr:col>18</xdr:col>
      <xdr:colOff>380999</xdr:colOff>
      <xdr:row>7</xdr:row>
      <xdr:rowOff>173449</xdr:rowOff>
    </xdr:to>
    <mc:AlternateContent xmlns:mc="http://schemas.openxmlformats.org/markup-compatibility/2006">
      <mc:Choice xmlns:a14="http://schemas.microsoft.com/office/drawing/2010/main" Requires="a14">
        <xdr:graphicFrame macro="">
          <xdr:nvGraphicFramePr>
            <xdr:cNvPr id="7" name="Class">
              <a:extLst>
                <a:ext uri="{FF2B5EF4-FFF2-40B4-BE49-F238E27FC236}">
                  <a16:creationId xmlns:a16="http://schemas.microsoft.com/office/drawing/2014/main" id="{615971DF-C107-4AB9-8591-42D934EB1266}"/>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7410587" y="964999"/>
              <a:ext cx="3390762" cy="93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125005</xdr:colOff>
      <xdr:row>51</xdr:row>
      <xdr:rowOff>185155</xdr:rowOff>
    </xdr:from>
    <xdr:to>
      <xdr:col>24</xdr:col>
      <xdr:colOff>21166</xdr:colOff>
      <xdr:row>76</xdr:row>
      <xdr:rowOff>63500</xdr:rowOff>
    </xdr:to>
    <xdr:graphicFrame macro="">
      <xdr:nvGraphicFramePr>
        <xdr:cNvPr id="8" name="Chart 7">
          <a:extLst>
            <a:ext uri="{FF2B5EF4-FFF2-40B4-BE49-F238E27FC236}">
              <a16:creationId xmlns:a16="http://schemas.microsoft.com/office/drawing/2014/main" id="{6CF03074-0D99-4A03-9447-D46628C70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127279</xdr:colOff>
      <xdr:row>8</xdr:row>
      <xdr:rowOff>8106</xdr:rowOff>
    </xdr:from>
    <xdr:to>
      <xdr:col>8</xdr:col>
      <xdr:colOff>575553</xdr:colOff>
      <xdr:row>31</xdr:row>
      <xdr:rowOff>24984</xdr:rowOff>
    </xdr:to>
    <xdr:graphicFrame macro="">
      <xdr:nvGraphicFramePr>
        <xdr:cNvPr id="9" name="Chart 8">
          <a:extLst>
            <a:ext uri="{FF2B5EF4-FFF2-40B4-BE49-F238E27FC236}">
              <a16:creationId xmlns:a16="http://schemas.microsoft.com/office/drawing/2014/main" id="{73B0ECEC-08FE-4FFD-9C87-A6373247D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31358</xdr:colOff>
      <xdr:row>4</xdr:row>
      <xdr:rowOff>287546</xdr:rowOff>
    </xdr:from>
    <xdr:to>
      <xdr:col>2</xdr:col>
      <xdr:colOff>916782</xdr:colOff>
      <xdr:row>7</xdr:row>
      <xdr:rowOff>178593</xdr:rowOff>
    </xdr:to>
    <mc:AlternateContent xmlns:mc="http://schemas.openxmlformats.org/markup-compatibility/2006">
      <mc:Choice xmlns:a14="http://schemas.microsoft.com/office/drawing/2010/main" Requires="a14">
        <xdr:graphicFrame macro="">
          <xdr:nvGraphicFramePr>
            <xdr:cNvPr id="2" name="Sex">
              <a:extLst>
                <a:ext uri="{FF2B5EF4-FFF2-40B4-BE49-F238E27FC236}">
                  <a16:creationId xmlns:a16="http://schemas.microsoft.com/office/drawing/2014/main" id="{B0E5F908-60D6-4892-8C7F-018866F3335E}"/>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64708" y="973346"/>
              <a:ext cx="3161899" cy="929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1000124</xdr:colOff>
      <xdr:row>4</xdr:row>
      <xdr:rowOff>285862</xdr:rowOff>
    </xdr:from>
    <xdr:to>
      <xdr:col>9</xdr:col>
      <xdr:colOff>0</xdr:colOff>
      <xdr:row>7</xdr:row>
      <xdr:rowOff>166688</xdr:rowOff>
    </xdr:to>
    <mc:AlternateContent xmlns:mc="http://schemas.openxmlformats.org/markup-compatibility/2006">
      <mc:Choice xmlns:a14="http://schemas.microsoft.com/office/drawing/2010/main" Requires="a14">
        <xdr:graphicFrame macro="">
          <xdr:nvGraphicFramePr>
            <xdr:cNvPr id="3" name="Survived">
              <a:extLst>
                <a:ext uri="{FF2B5EF4-FFF2-40B4-BE49-F238E27FC236}">
                  <a16:creationId xmlns:a16="http://schemas.microsoft.com/office/drawing/2014/main" id="{D78E676A-CCD1-4952-9FF5-EDF95F90C2A2}"/>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3409949" y="971662"/>
              <a:ext cx="3962401" cy="919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97641</xdr:colOff>
      <xdr:row>76</xdr:row>
      <xdr:rowOff>89584</xdr:rowOff>
    </xdr:from>
    <xdr:to>
      <xdr:col>24</xdr:col>
      <xdr:colOff>-1</xdr:colOff>
      <xdr:row>101</xdr:row>
      <xdr:rowOff>17517</xdr:rowOff>
    </xdr:to>
    <xdr:graphicFrame macro="">
      <xdr:nvGraphicFramePr>
        <xdr:cNvPr id="10" name="Chart 9">
          <a:extLst>
            <a:ext uri="{FF2B5EF4-FFF2-40B4-BE49-F238E27FC236}">
              <a16:creationId xmlns:a16="http://schemas.microsoft.com/office/drawing/2014/main" id="{AF52CDDD-F3B6-43CD-94F7-5F3BC05C2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443059</xdr:colOff>
      <xdr:row>4</xdr:row>
      <xdr:rowOff>291082</xdr:rowOff>
    </xdr:from>
    <xdr:to>
      <xdr:col>23</xdr:col>
      <xdr:colOff>547687</xdr:colOff>
      <xdr:row>7</xdr:row>
      <xdr:rowOff>178593</xdr:rowOff>
    </xdr:to>
    <mc:AlternateContent xmlns:mc="http://schemas.openxmlformats.org/markup-compatibility/2006">
      <mc:Choice xmlns:a14="http://schemas.microsoft.com/office/drawing/2010/main" Requires="a14">
        <xdr:graphicFrame macro="">
          <xdr:nvGraphicFramePr>
            <xdr:cNvPr id="11" name="Child/Adult">
              <a:extLst>
                <a:ext uri="{FF2B5EF4-FFF2-40B4-BE49-F238E27FC236}">
                  <a16:creationId xmlns:a16="http://schemas.microsoft.com/office/drawing/2014/main" id="{9394B4D8-76C9-4514-B292-D34610609DF2}"/>
                </a:ext>
              </a:extLst>
            </xdr:cNvPr>
            <xdr:cNvGraphicFramePr/>
          </xdr:nvGraphicFramePr>
          <xdr:xfrm>
            <a:off x="0" y="0"/>
            <a:ext cx="0" cy="0"/>
          </xdr:xfrm>
          <a:graphic>
            <a:graphicData uri="http://schemas.microsoft.com/office/drawing/2010/slicer">
              <sle:slicer xmlns:sle="http://schemas.microsoft.com/office/drawing/2010/slicer" name="Child/Adult"/>
            </a:graphicData>
          </a:graphic>
        </xdr:graphicFrame>
      </mc:Choice>
      <mc:Fallback>
        <xdr:sp macro="" textlink="">
          <xdr:nvSpPr>
            <xdr:cNvPr id="0" name=""/>
            <xdr:cNvSpPr>
              <a:spLocks noTextEdit="1"/>
            </xdr:cNvSpPr>
          </xdr:nvSpPr>
          <xdr:spPr>
            <a:xfrm>
              <a:off x="10863409" y="976882"/>
              <a:ext cx="3152628" cy="925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10893</xdr:colOff>
      <xdr:row>32</xdr:row>
      <xdr:rowOff>13607</xdr:rowOff>
    </xdr:from>
    <xdr:to>
      <xdr:col>8</xdr:col>
      <xdr:colOff>249620</xdr:colOff>
      <xdr:row>51</xdr:row>
      <xdr:rowOff>13138</xdr:rowOff>
    </xdr:to>
    <xdr:graphicFrame macro="">
      <xdr:nvGraphicFramePr>
        <xdr:cNvPr id="12" name="SurvivedGender">
          <a:extLst>
            <a:ext uri="{FF2B5EF4-FFF2-40B4-BE49-F238E27FC236}">
              <a16:creationId xmlns:a16="http://schemas.microsoft.com/office/drawing/2014/main" id="{AB18DC20-FE13-4598-A722-E0346D54B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483419</xdr:colOff>
      <xdr:row>1</xdr:row>
      <xdr:rowOff>7948</xdr:rowOff>
    </xdr:from>
    <xdr:to>
      <xdr:col>12</xdr:col>
      <xdr:colOff>8523</xdr:colOff>
      <xdr:row>16</xdr:row>
      <xdr:rowOff>155678</xdr:rowOff>
    </xdr:to>
    <xdr:graphicFrame macro="">
      <xdr:nvGraphicFramePr>
        <xdr:cNvPr id="2" name="Chart 1">
          <a:extLst>
            <a:ext uri="{FF2B5EF4-FFF2-40B4-BE49-F238E27FC236}">
              <a16:creationId xmlns:a16="http://schemas.microsoft.com/office/drawing/2014/main" id="{1D71CFCA-7962-4DE1-9466-BFD8F6E96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582929</xdr:colOff>
      <xdr:row>20</xdr:row>
      <xdr:rowOff>8193</xdr:rowOff>
    </xdr:from>
    <xdr:to>
      <xdr:col>12</xdr:col>
      <xdr:colOff>8193</xdr:colOff>
      <xdr:row>40</xdr:row>
      <xdr:rowOff>106680</xdr:rowOff>
    </xdr:to>
    <xdr:graphicFrame macro="">
      <xdr:nvGraphicFramePr>
        <xdr:cNvPr id="3" name="Chart 2">
          <a:extLst>
            <a:ext uri="{FF2B5EF4-FFF2-40B4-BE49-F238E27FC236}">
              <a16:creationId xmlns:a16="http://schemas.microsoft.com/office/drawing/2014/main" id="{629AA063-723E-4946-AD71-56336ECB6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769620</xdr:colOff>
      <xdr:row>44</xdr:row>
      <xdr:rowOff>227268</xdr:rowOff>
    </xdr:from>
    <xdr:to>
      <xdr:col>12</xdr:col>
      <xdr:colOff>0</xdr:colOff>
      <xdr:row>58</xdr:row>
      <xdr:rowOff>152400</xdr:rowOff>
    </xdr:to>
    <xdr:graphicFrame macro="">
      <xdr:nvGraphicFramePr>
        <xdr:cNvPr id="4" name="Chart 3">
          <a:extLst>
            <a:ext uri="{FF2B5EF4-FFF2-40B4-BE49-F238E27FC236}">
              <a16:creationId xmlns:a16="http://schemas.microsoft.com/office/drawing/2014/main" id="{B770B844-D328-4EBE-9DD6-B2BEF90D0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24580</xdr:colOff>
      <xdr:row>63</xdr:row>
      <xdr:rowOff>7949</xdr:rowOff>
    </xdr:from>
    <xdr:to>
      <xdr:col>12</xdr:col>
      <xdr:colOff>14052</xdr:colOff>
      <xdr:row>82</xdr:row>
      <xdr:rowOff>8194</xdr:rowOff>
    </xdr:to>
    <xdr:graphicFrame macro="">
      <xdr:nvGraphicFramePr>
        <xdr:cNvPr id="6" name="Chart 5">
          <a:extLst>
            <a:ext uri="{FF2B5EF4-FFF2-40B4-BE49-F238E27FC236}">
              <a16:creationId xmlns:a16="http://schemas.microsoft.com/office/drawing/2014/main" id="{58330A2E-BDE2-4D15-9191-E99F560DA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23435</xdr:colOff>
      <xdr:row>86</xdr:row>
      <xdr:rowOff>179111</xdr:rowOff>
    </xdr:from>
    <xdr:to>
      <xdr:col>11</xdr:col>
      <xdr:colOff>835743</xdr:colOff>
      <xdr:row>102</xdr:row>
      <xdr:rowOff>0</xdr:rowOff>
    </xdr:to>
    <xdr:graphicFrame macro="">
      <xdr:nvGraphicFramePr>
        <xdr:cNvPr id="5" name="Chart 4">
          <a:extLst>
            <a:ext uri="{FF2B5EF4-FFF2-40B4-BE49-F238E27FC236}">
              <a16:creationId xmlns:a16="http://schemas.microsoft.com/office/drawing/2014/main" id="{3E8FFD6F-4ECB-487D-B162-D3C6C97AA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8616</xdr:colOff>
      <xdr:row>108</xdr:row>
      <xdr:rowOff>171018</xdr:rowOff>
    </xdr:from>
    <xdr:to>
      <xdr:col>11</xdr:col>
      <xdr:colOff>802968</xdr:colOff>
      <xdr:row>124</xdr:row>
      <xdr:rowOff>40969</xdr:rowOff>
    </xdr:to>
    <xdr:graphicFrame macro="">
      <xdr:nvGraphicFramePr>
        <xdr:cNvPr id="7" name="Chart 6">
          <a:extLst>
            <a:ext uri="{FF2B5EF4-FFF2-40B4-BE49-F238E27FC236}">
              <a16:creationId xmlns:a16="http://schemas.microsoft.com/office/drawing/2014/main" id="{614DD947-1CC0-45D2-AAC4-A90F810A9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347663</xdr:colOff>
      <xdr:row>127</xdr:row>
      <xdr:rowOff>123825</xdr:rowOff>
    </xdr:from>
    <xdr:to>
      <xdr:col>6</xdr:col>
      <xdr:colOff>381000</xdr:colOff>
      <xdr:row>137</xdr:row>
      <xdr:rowOff>47625</xdr:rowOff>
    </xdr:to>
    <xdr:graphicFrame macro="">
      <xdr:nvGraphicFramePr>
        <xdr:cNvPr id="8" name="Chart 7">
          <a:extLst>
            <a:ext uri="{FF2B5EF4-FFF2-40B4-BE49-F238E27FC236}">
              <a16:creationId xmlns:a16="http://schemas.microsoft.com/office/drawing/2014/main" id="{5205AF12-935D-439A-83F8-B421E8276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13335</xdr:colOff>
      <xdr:row>127</xdr:row>
      <xdr:rowOff>146686</xdr:rowOff>
    </xdr:from>
    <xdr:to>
      <xdr:col>9</xdr:col>
      <xdr:colOff>146685</xdr:colOff>
      <xdr:row>137</xdr:row>
      <xdr:rowOff>28576</xdr:rowOff>
    </xdr:to>
    <mc:AlternateContent xmlns:mc="http://schemas.openxmlformats.org/markup-compatibility/2006">
      <mc:Choice xmlns:a14="http://schemas.microsoft.com/office/drawing/2010/main" Requires="a14">
        <xdr:graphicFrame macro="">
          <xdr:nvGraphicFramePr>
            <xdr:cNvPr id="9" name="Sex 1">
              <a:extLst>
                <a:ext uri="{FF2B5EF4-FFF2-40B4-BE49-F238E27FC236}">
                  <a16:creationId xmlns:a16="http://schemas.microsoft.com/office/drawing/2014/main" id="{E0C6EC10-E27E-4D80-81CE-37CBCF2C484E}"/>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5528310" y="23349586"/>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5.630423958333" backgroundQuery="1" createdVersion="6" refreshedVersion="6" minRefreshableVersion="3" recordCount="0" supportSubquery="1" supportAdvancedDrill="1" xr:uid="{FA1A0FBF-BC90-456B-A05A-E2013B9E6A17}">
  <cacheSource type="external" connectionId="4"/>
  <cacheFields count="4">
    <cacheField name="[MergeData].[Pclass].[Pclass]" caption="Pclass" numFmtId="0" hierarchy="1"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MergeData].[Pclass].&amp;[1]"/>
            <x15:cachedUniqueName index="1" name="[MergeData].[Pclass].&amp;[2]"/>
            <x15:cachedUniqueName index="2" name="[MergeData].[Pclass].&amp;[3]"/>
          </x15:cachedUniqueNames>
        </ext>
      </extLst>
    </cacheField>
    <cacheField name="[Measures].[Count of PassengerId 3]" caption="Count of PassengerId 3" numFmtId="0" hierarchy="19" level="32767"/>
    <cacheField name="[MergeData].[Survived].[Survived]" caption="Survived" numFmtId="0" hierarchy="11" level="1">
      <sharedItems containsSemiMixedTypes="0" containsNonDate="0" containsString="0"/>
    </cacheField>
    <cacheField name="[MergeData].[Child/Adult].[Child/Adult]" caption="Child/Adult" numFmtId="0" hierarchy="12" level="1">
      <sharedItems containsSemiMixedTypes="0" containsNonDate="0" containsString="0"/>
    </cacheField>
  </cacheFields>
  <cacheHierarchies count="29">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fieldsUsage count="2">
        <fieldUsage x="-1"/>
        <fieldUsage x="0"/>
      </fieldsUsage>
    </cacheHierarchy>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0" memberValueDatatype="130" unbalanced="0"/>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2"/>
      </fieldsUsage>
    </cacheHierarchy>
    <cacheHierarchy uniqueName="[MergeData].[Child/Adult]" caption="Child/Adult" attribute="1" defaultMemberUniqueName="[MergeData].[Child/Adult].[All]" allUniqueName="[MergeData].[Child/Adult].[All]" dimensionUniqueName="[MergeData]" displayFolder="" count="2" memberValueDatatype="130" unbalanced="0">
      <fieldsUsage count="2">
        <fieldUsage x="-1"/>
        <fieldUsage x="3"/>
      </fieldsUsage>
    </cacheHierarchy>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5.630426041665" backgroundQuery="1" createdVersion="6" refreshedVersion="6" minRefreshableVersion="3" recordCount="0" supportSubquery="1" supportAdvancedDrill="1" xr:uid="{68A9E70E-E8F3-4BC8-99F4-9D40840A1FC2}">
  <cacheSource type="external" connectionId="4"/>
  <cacheFields count="6">
    <cacheField name="[MergeData].[Survived].[Survived]" caption="Survived" numFmtId="0" hierarchy="11"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MergeData].[Survived].&amp;[0]"/>
            <x15:cachedUniqueName index="1" name="[MergeData].[Survived].&amp;[1]"/>
          </x15:cachedUniqueNames>
        </ext>
      </extLst>
    </cacheField>
    <cacheField name="[Measures].[Sum of SibSp]" caption="Sum of SibSp" numFmtId="0" hierarchy="22" level="32767"/>
    <cacheField name="[Measures].[Sum of Parch]" caption="Sum of Parch" numFmtId="0" hierarchy="23" level="32767"/>
    <cacheField name="[MergeData].[Pclass].[Pclass]" caption="Pclass" numFmtId="0" hierarchy="1" level="1">
      <sharedItems containsSemiMixedTypes="0" containsNonDate="0" containsString="0"/>
    </cacheField>
    <cacheField name="[MergeData].[Sex].[Sex]" caption="Sex" numFmtId="0" hierarchy="3" level="1">
      <sharedItems containsSemiMixedTypes="0" containsNonDate="0" containsString="0"/>
    </cacheField>
    <cacheField name="[MergeData].[Child/Adult].[Child/Adult]" caption="Child/Adult" numFmtId="0" hierarchy="12" level="1">
      <sharedItems containsSemiMixedTypes="0" containsNonDate="0" containsString="0"/>
    </cacheField>
  </cacheFields>
  <cacheHierarchies count="29">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fieldsUsage count="2">
        <fieldUsage x="-1"/>
        <fieldUsage x="3"/>
      </fieldsUsage>
    </cacheHierarchy>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4"/>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0"/>
      </fieldsUsage>
    </cacheHierarchy>
    <cacheHierarchy uniqueName="[MergeData].[Child/Adult]" caption="Child/Adult" attribute="1" defaultMemberUniqueName="[MergeData].[Child/Adult].[All]" allUniqueName="[MergeData].[Child/Adult].[All]" dimensionUniqueName="[MergeData]" displayFolder="" count="2" memberValueDatatype="130" unbalanced="0">
      <fieldsUsage count="2">
        <fieldUsage x="-1"/>
        <fieldUsage x="5"/>
      </fieldsUsage>
    </cacheHierarchy>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5.630428240744" backgroundQuery="1" createdVersion="6" refreshedVersion="6" minRefreshableVersion="3" recordCount="0" supportSubquery="1" supportAdvancedDrill="1" xr:uid="{E7DF576D-EF81-43DE-B35C-67C74A0DF59D}">
  <cacheSource type="external" connectionId="4"/>
  <cacheFields count="6">
    <cacheField name="[MergeData].[Pclass].[Pclass]" caption="Pclass" numFmtId="0" hierarchy="1"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MergeData].[Pclass].&amp;[1]"/>
            <x15:cachedUniqueName index="1" name="[MergeData].[Pclass].&amp;[2]"/>
            <x15:cachedUniqueName index="2" name="[MergeData].[Pclass].&amp;[3]"/>
          </x15:cachedUniqueNames>
        </ext>
      </extLst>
    </cacheField>
    <cacheField name="[MergeData].[Sex].[Sex]" caption="Sex" numFmtId="0" hierarchy="3" level="1">
      <sharedItems count="2">
        <s v="female"/>
        <s v="male"/>
      </sharedItems>
    </cacheField>
    <cacheField name="[Measures].[Count of PassengerId 3]" caption="Count of PassengerId 3" numFmtId="0" hierarchy="19" level="32767"/>
    <cacheField name="[Measures].[Sum of Survived]" caption="Sum of Survived" numFmtId="0" hierarchy="26" level="32767"/>
    <cacheField name="[MergeData].[Survived].[Survived]" caption="Survived" numFmtId="0" hierarchy="11" level="1">
      <sharedItems containsSemiMixedTypes="0" containsNonDate="0" containsString="0"/>
    </cacheField>
    <cacheField name="[MergeData].[Child/Adult].[Child/Adult]" caption="Child/Adult" numFmtId="0" hierarchy="12" level="1">
      <sharedItems containsSemiMixedTypes="0" containsNonDate="0" containsString="0"/>
    </cacheField>
  </cacheFields>
  <cacheHierarchies count="29">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fieldsUsage count="2">
        <fieldUsage x="-1"/>
        <fieldUsage x="0"/>
      </fieldsUsage>
    </cacheHierarchy>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1"/>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4"/>
      </fieldsUsage>
    </cacheHierarchy>
    <cacheHierarchy uniqueName="[MergeData].[Child/Adult]" caption="Child/Adult" attribute="1" defaultMemberUniqueName="[MergeData].[Child/Adult].[All]" allUniqueName="[MergeData].[Child/Adult].[All]" dimensionUniqueName="[MergeData]" displayFolder="" count="2" memberValueDatatype="130" unbalanced="0">
      <fieldsUsage count="2">
        <fieldUsage x="-1"/>
        <fieldUsage x="5"/>
      </fieldsUsage>
    </cacheHierarchy>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oneField="1" hidden="1">
      <fieldsUsage count="1">
        <fieldUsage x="3"/>
      </fieldsUsage>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5.630430439815" backgroundQuery="1" createdVersion="6" refreshedVersion="6" minRefreshableVersion="3" recordCount="0" supportSubquery="1" supportAdvancedDrill="1" xr:uid="{C243CE0A-629A-4BF3-864B-E4AFC1BB79F0}">
  <cacheSource type="external" connectionId="4"/>
  <cacheFields count="5">
    <cacheField name="[MergeData].[Survived].[Survived]" caption="Survived" numFmtId="0" hierarchy="11"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MergeData].[Survived].&amp;[0]"/>
            <x15:cachedUniqueName index="1" name="[MergeData].[Survived].&amp;[1]"/>
          </x15:cachedUniqueNames>
        </ext>
      </extLst>
    </cacheField>
    <cacheField name="[MergeData].[Sex].[Sex]" caption="Sex" numFmtId="0" hierarchy="3" level="1">
      <sharedItems count="2">
        <s v="female"/>
        <s v="male"/>
      </sharedItems>
    </cacheField>
    <cacheField name="[MergeData].[Child/Adult].[Child/Adult]" caption="Child/Adult" numFmtId="0" hierarchy="12" level="1">
      <sharedItems count="3">
        <s v="Adult"/>
        <s v="Child"/>
        <s v="No Value"/>
      </sharedItems>
    </cacheField>
    <cacheField name="[Measures].[Count of PassengerId 3]" caption="Count of PassengerId 3" numFmtId="0" hierarchy="19" level="32767"/>
    <cacheField name="[MergeData].[Pclass].[Pclass]" caption="Pclass" numFmtId="0" hierarchy="1" level="1">
      <sharedItems containsSemiMixedTypes="0" containsNonDate="0" containsString="0"/>
    </cacheField>
  </cacheFields>
  <cacheHierarchies count="29">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fieldsUsage count="2">
        <fieldUsage x="-1"/>
        <fieldUsage x="4"/>
      </fieldsUsage>
    </cacheHierarchy>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1"/>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0"/>
      </fieldsUsage>
    </cacheHierarchy>
    <cacheHierarchy uniqueName="[MergeData].[Child/Adult]" caption="Child/Adult" attribute="1" defaultMemberUniqueName="[MergeData].[Child/Adult].[All]" allUniqueName="[MergeData].[Child/Adult].[All]" dimensionUniqueName="[MergeData]" displayFolder="" count="2" memberValueDatatype="130" unbalanced="0">
      <fieldsUsage count="2">
        <fieldUsage x="-1"/>
        <fieldUsage x="2"/>
      </fieldsUsage>
    </cacheHierarchy>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5.630432986109" backgroundQuery="1" createdVersion="6" refreshedVersion="6" minRefreshableVersion="3" recordCount="0" supportSubquery="1" supportAdvancedDrill="1" xr:uid="{811B98B3-7A65-428B-9CE7-D4831020F254}">
  <cacheSource type="external" connectionId="4"/>
  <cacheFields count="6">
    <cacheField name="[MergeData].[Title].[Title]" caption="Title" numFmtId="0" hierarchy="13" level="1">
      <sharedItems count="18">
        <s v=" Capt"/>
        <s v=" Col"/>
        <s v=" Don"/>
        <s v=" Dona"/>
        <s v=" Dr"/>
        <s v=" Jonkheer"/>
        <s v=" Lady"/>
        <s v=" Major"/>
        <s v=" Master"/>
        <s v=" Miss"/>
        <s v=" Mlle"/>
        <s v=" Mme"/>
        <s v=" Mr"/>
        <s v=" Mrs"/>
        <s v=" Ms"/>
        <s v=" Rev"/>
        <s v=" Sir"/>
        <s v=" the Countess"/>
      </sharedItems>
    </cacheField>
    <cacheField name="[Measures].[Count of PassengerId 3]" caption="Count of PassengerId 3" numFmtId="0" hierarchy="19" level="32767"/>
    <cacheField name="[MergeData].[Survived].[Survived]" caption="Survived" numFmtId="0" hierarchy="11" level="1">
      <sharedItems containsSemiMixedTypes="0" containsNonDate="0" containsString="0"/>
    </cacheField>
    <cacheField name="[MergeData].[Pclass].[Pclass]" caption="Pclass" numFmtId="0" hierarchy="1" level="1">
      <sharedItems containsSemiMixedTypes="0" containsNonDate="0" containsString="0"/>
    </cacheField>
    <cacheField name="[MergeData].[Sex].[Sex]" caption="Sex" numFmtId="0" hierarchy="3" level="1">
      <sharedItems containsSemiMixedTypes="0" containsNonDate="0" containsString="0"/>
    </cacheField>
    <cacheField name="[MergeData].[Child/Adult].[Child/Adult]" caption="Child/Adult" numFmtId="0" hierarchy="12" level="1">
      <sharedItems containsSemiMixedTypes="0" containsNonDate="0" containsString="0"/>
    </cacheField>
  </cacheFields>
  <cacheHierarchies count="29">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fieldsUsage count="2">
        <fieldUsage x="-1"/>
        <fieldUsage x="3"/>
      </fieldsUsage>
    </cacheHierarchy>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4"/>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2"/>
      </fieldsUsage>
    </cacheHierarchy>
    <cacheHierarchy uniqueName="[MergeData].[Child/Adult]" caption="Child/Adult" attribute="1" defaultMemberUniqueName="[MergeData].[Child/Adult].[All]" allUniqueName="[MergeData].[Child/Adult].[All]" dimensionUniqueName="[MergeData]" displayFolder="" count="2" memberValueDatatype="130" unbalanced="0">
      <fieldsUsage count="2">
        <fieldUsage x="-1"/>
        <fieldUsage x="5"/>
      </fieldsUsage>
    </cacheHierarchy>
    <cacheHierarchy uniqueName="[MergeData].[Title]" caption="Title" attribute="1" defaultMemberUniqueName="[MergeData].[Title].[All]" allUniqueName="[MergeData].[Title].[All]" dimensionUniqueName="[MergeData]" displayFolder="" count="2" memberValueDatatype="130" unbalanced="0">
      <fieldsUsage count="2">
        <fieldUsage x="-1"/>
        <fieldUsage x="0"/>
      </fieldsUsage>
    </cacheHierarchy>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5.630435185187" backgroundQuery="1" createdVersion="6" refreshedVersion="6" minRefreshableVersion="3" recordCount="0" supportSubquery="1" supportAdvancedDrill="1" xr:uid="{0CFF34C3-426A-4247-92B8-511251BC8C87}">
  <cacheSource type="external" connectionId="4"/>
  <cacheFields count="5">
    <cacheField name="[MergeData].[Sex].[Sex]" caption="Sex" numFmtId="0" hierarchy="3" level="1">
      <sharedItems count="2">
        <s v="female"/>
        <s v="male"/>
      </sharedItems>
    </cacheField>
    <cacheField name="[Measures].[Sum of Survived]" caption="Sum of Survived" numFmtId="0" hierarchy="26" level="32767"/>
    <cacheField name="[MergeData].[Survived].[Survived]" caption="Survived" numFmtId="0" hierarchy="11" level="1">
      <sharedItems containsSemiMixedTypes="0" containsNonDate="0" containsString="0"/>
    </cacheField>
    <cacheField name="[MergeData].[Pclass].[Pclass]" caption="Pclass" numFmtId="0" hierarchy="1" level="1">
      <sharedItems containsSemiMixedTypes="0" containsNonDate="0" containsString="0"/>
    </cacheField>
    <cacheField name="[MergeData].[Child/Adult].[Child/Adult]" caption="Child/Adult" numFmtId="0" hierarchy="12" level="1">
      <sharedItems containsSemiMixedTypes="0" containsNonDate="0" containsString="0"/>
    </cacheField>
  </cacheFields>
  <cacheHierarchies count="29">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fieldsUsage count="2">
        <fieldUsage x="-1"/>
        <fieldUsage x="3"/>
      </fieldsUsage>
    </cacheHierarchy>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0"/>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2"/>
      </fieldsUsage>
    </cacheHierarchy>
    <cacheHierarchy uniqueName="[MergeData].[Child/Adult]" caption="Child/Adult" attribute="1" defaultMemberUniqueName="[MergeData].[Child/Adult].[All]" allUniqueName="[MergeData].[Child/Adult].[All]" dimensionUniqueName="[MergeData]" displayFolder="" count="2" memberValueDatatype="130" unbalanced="0">
      <fieldsUsage count="2">
        <fieldUsage x="-1"/>
        <fieldUsage x="4"/>
      </fieldsUsage>
    </cacheHierarchy>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5.63043784722" backgroundQuery="1" createdVersion="6" refreshedVersion="6" minRefreshableVersion="3" recordCount="0" supportSubquery="1" supportAdvancedDrill="1" xr:uid="{98C4B9D6-DC9A-4E3E-A821-EB23E961883A}">
  <cacheSource type="external" connectionId="4"/>
  <cacheFields count="6">
    <cacheField name="[MergeData].[Title].[Title]" caption="Title" numFmtId="0" hierarchy="13" level="1">
      <sharedItems containsSemiMixedTypes="0" containsNonDate="0" containsString="0"/>
    </cacheField>
    <cacheField name="[MergeData].[Child/Adult].[Child/Adult]" caption="Child/Adult" numFmtId="0" hierarchy="12" level="1">
      <sharedItems count="3">
        <s v="Adult"/>
        <s v="Child"/>
        <s v="No Value"/>
      </sharedItems>
    </cacheField>
    <cacheField name="[Measures].[Count of Survived]" caption="Count of Survived" numFmtId="0" hierarchy="21" level="32767"/>
    <cacheField name="[MergeData].[Survived].[Survived]" caption="Survived" numFmtId="0" hierarchy="11"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MergeData].[Survived].&amp;[0]"/>
            <x15:cachedUniqueName index="1" name="[MergeData].[Survived].&amp;[1]"/>
          </x15:cachedUniqueNames>
        </ext>
      </extLst>
    </cacheField>
    <cacheField name="[MergeData].[Pclass].[Pclass]" caption="Pclass" numFmtId="0" hierarchy="1" level="1">
      <sharedItems containsSemiMixedTypes="0" containsNonDate="0" containsString="0"/>
    </cacheField>
    <cacheField name="[MergeData].[Sex].[Sex]" caption="Sex" numFmtId="0" hierarchy="3" level="1">
      <sharedItems containsSemiMixedTypes="0" containsNonDate="0" containsString="0"/>
    </cacheField>
  </cacheFields>
  <cacheHierarchies count="29">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fieldsUsage count="2">
        <fieldUsage x="-1"/>
        <fieldUsage x="4"/>
      </fieldsUsage>
    </cacheHierarchy>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5"/>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3"/>
      </fieldsUsage>
    </cacheHierarchy>
    <cacheHierarchy uniqueName="[MergeData].[Child/Adult]" caption="Child/Adult" attribute="1" defaultMemberUniqueName="[MergeData].[Child/Adult].[All]" allUniqueName="[MergeData].[Child/Adult].[All]" dimensionUniqueName="[MergeData]" displayFolder="" count="2" memberValueDatatype="130" unbalanced="0">
      <fieldsUsage count="2">
        <fieldUsage x="-1"/>
        <fieldUsage x="1"/>
      </fieldsUsage>
    </cacheHierarchy>
    <cacheHierarchy uniqueName="[MergeData].[Title]" caption="Title" attribute="1" defaultMemberUniqueName="[MergeData].[Title].[All]" allUniqueName="[MergeData].[Title].[All]" dimensionUniqueName="[MergeData]" displayFolder="" count="2" memberValueDatatype="130" unbalanced="0">
      <fieldsUsage count="2">
        <fieldUsage x="-1"/>
        <fieldUsage x="0"/>
      </fieldsUsage>
    </cacheHierarchy>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5.630422337963" backgroundQuery="1" createdVersion="3" refreshedVersion="6" minRefreshableVersion="3" recordCount="0" supportSubquery="1" supportAdvancedDrill="1" xr:uid="{1E21ACE3-CCB9-4A9B-9B68-70D27C4CC1EB}">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cacheHierarchy uniqueName="[MergeData].[Child/Adult]" caption="Child/Adult" attribute="1" defaultMemberUniqueName="[MergeData].[Child/Adult].[All]" allUniqueName="[MergeData].[Child/Adult].[All]" dimensionUniqueName="[MergeData]" displayFolder="" count="2" memberValueDatatype="130" unbalanced="0"/>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038297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3EF24-83BF-4830-ABD5-21AF1176385E}" name="PivotTable2" cacheId="2123"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3">
  <location ref="A133:B136" firstHeaderRow="1" firstDataRow="1" firstDataCol="1"/>
  <pivotFields count="5">
    <pivotField axis="axisRow" compact="0" allDrilled="1" outline="0" subtotalTop="0" showAll="0" insertBlankRow="1" dataSourceSort="1" defaultSubtotal="0" defaultAttributeDrillState="1">
      <items count="2">
        <item x="0"/>
        <item x="1"/>
      </items>
    </pivotField>
    <pivotField dataField="1" compact="0" outline="0" subtotalTop="0" showAll="0" insertBlankRow="1" defaultSubtotal="0"/>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s>
  <rowFields count="1">
    <field x="0"/>
  </rowFields>
  <rowItems count="3">
    <i>
      <x/>
    </i>
    <i>
      <x v="1"/>
    </i>
    <i t="grand">
      <x/>
    </i>
  </rowItems>
  <colItems count="1">
    <i/>
  </colItems>
  <dataFields count="1">
    <dataField name="Sum of Survived" fld="1"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26E0D-44DA-4C45-A5B0-E58E62676C9C}" name="PivotTable23" cacheId="2117"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7">
  <location ref="A65:D84" firstHeaderRow="1" firstDataRow="1" firstDataCol="3"/>
  <pivotFields count="5">
    <pivotField axis="axisRow" compact="0" allDrilled="1" outline="0" subtotalTop="0" showAll="0" insertBlankRow="1" dataSourceSort="1" defaultSubtotal="0" defaultAttributeDrillState="1">
      <items count="2">
        <item x="0"/>
        <item x="1"/>
      </items>
    </pivotField>
    <pivotField axis="axisRow" compact="0" allDrilled="1" outline="0" subtotalTop="0" showAll="0" insertBlankRow="1" dataSourceSort="1" defaultSubtotal="0" defaultAttributeDrillState="1">
      <items count="2">
        <item n="Women" x="0"/>
        <item n="Men" x="1"/>
      </items>
    </pivotField>
    <pivotField axis="axisRow" compact="0" allDrilled="1" outline="0" subtotalTop="0" showAll="0" insertBlankRow="1" dataSourceSort="1" defaultSubtotal="0" defaultAttributeDrillState="1">
      <items count="3">
        <item x="0"/>
        <item x="1"/>
        <item x="2"/>
      </items>
    </pivotField>
    <pivotField dataField="1" compact="0" outline="0" subtotalTop="0" showAll="0" insertBlankRow="1" defaultSubtotal="0"/>
    <pivotField compact="0" allDrilled="1" outline="0" subtotalTop="0" showAll="0" insertBlankRow="1" dataSourceSort="1" defaultSubtotal="0" defaultAttributeDrillState="1"/>
  </pivotFields>
  <rowFields count="3">
    <field x="0"/>
    <field x="1"/>
    <field x="2"/>
  </rowFields>
  <rowItems count="19">
    <i>
      <x/>
      <x/>
      <x/>
    </i>
    <i r="2">
      <x v="1"/>
    </i>
    <i r="2">
      <x v="2"/>
    </i>
    <i t="blank" r="1">
      <x/>
    </i>
    <i r="1">
      <x v="1"/>
      <x/>
    </i>
    <i r="2">
      <x v="1"/>
    </i>
    <i r="2">
      <x v="2"/>
    </i>
    <i t="blank" r="1">
      <x v="1"/>
    </i>
    <i t="blank">
      <x/>
    </i>
    <i>
      <x v="1"/>
      <x/>
      <x/>
    </i>
    <i r="2">
      <x v="1"/>
    </i>
    <i r="2">
      <x v="2"/>
    </i>
    <i t="blank" r="1">
      <x/>
    </i>
    <i r="1">
      <x v="1"/>
      <x/>
    </i>
    <i r="2">
      <x v="1"/>
    </i>
    <i r="2">
      <x v="2"/>
    </i>
    <i t="blank" r="1">
      <x v="1"/>
    </i>
    <i t="blank">
      <x v="1"/>
    </i>
    <i t="grand">
      <x/>
    </i>
  </rowItems>
  <colItems count="1">
    <i/>
  </colItems>
  <dataFields count="1">
    <dataField name="Count of PassengerId" fld="3" subtotal="count" baseField="2" baseItem="0"/>
  </dataFields>
  <formats count="14">
    <format dxfId="194">
      <pivotArea type="all" dataOnly="0" outline="0" fieldPosition="0"/>
    </format>
    <format dxfId="195">
      <pivotArea outline="0" collapsedLevelsAreSubtotals="1" fieldPosition="0"/>
    </format>
    <format dxfId="196">
      <pivotArea field="0" type="button" dataOnly="0" labelOnly="1" outline="0" axis="axisRow" fieldPosition="0"/>
    </format>
    <format dxfId="197">
      <pivotArea field="1" type="button" dataOnly="0" labelOnly="1" outline="0" axis="axisRow" fieldPosition="1"/>
    </format>
    <format dxfId="198">
      <pivotArea field="2" type="button" dataOnly="0" labelOnly="1" outline="0" axis="axisRow" fieldPosition="2"/>
    </format>
    <format dxfId="199">
      <pivotArea dataOnly="0" labelOnly="1" outline="0" fieldPosition="0">
        <references count="1">
          <reference field="0" count="0"/>
        </references>
      </pivotArea>
    </format>
    <format dxfId="200">
      <pivotArea dataOnly="0" labelOnly="1" grandRow="1" outline="0" fieldPosition="0"/>
    </format>
    <format dxfId="201">
      <pivotArea dataOnly="0" labelOnly="1" outline="0" fieldPosition="0">
        <references count="2">
          <reference field="0" count="1" selected="0">
            <x v="0"/>
          </reference>
          <reference field="1" count="0"/>
        </references>
      </pivotArea>
    </format>
    <format dxfId="202">
      <pivotArea dataOnly="0" labelOnly="1" outline="0" fieldPosition="0">
        <references count="2">
          <reference field="0" count="1" selected="0">
            <x v="1"/>
          </reference>
          <reference field="1" count="0"/>
        </references>
      </pivotArea>
    </format>
    <format dxfId="203">
      <pivotArea dataOnly="0" labelOnly="1" outline="0" fieldPosition="0">
        <references count="3">
          <reference field="0" count="1" selected="0">
            <x v="0"/>
          </reference>
          <reference field="1" count="1" selected="0">
            <x v="0"/>
          </reference>
          <reference field="2" count="0"/>
        </references>
      </pivotArea>
    </format>
    <format dxfId="204">
      <pivotArea dataOnly="0" labelOnly="1" outline="0" fieldPosition="0">
        <references count="3">
          <reference field="0" count="1" selected="0">
            <x v="0"/>
          </reference>
          <reference field="1" count="1" selected="0">
            <x v="1"/>
          </reference>
          <reference field="2" count="0"/>
        </references>
      </pivotArea>
    </format>
    <format dxfId="205">
      <pivotArea dataOnly="0" labelOnly="1" outline="0" fieldPosition="0">
        <references count="3">
          <reference field="0" count="1" selected="0">
            <x v="1"/>
          </reference>
          <reference field="1" count="1" selected="0">
            <x v="0"/>
          </reference>
          <reference field="2" count="0"/>
        </references>
      </pivotArea>
    </format>
    <format dxfId="206">
      <pivotArea dataOnly="0" labelOnly="1" outline="0" fieldPosition="0">
        <references count="3">
          <reference field="0" count="1" selected="0">
            <x v="1"/>
          </reference>
          <reference field="1" count="1" selected="0">
            <x v="1"/>
          </reference>
          <reference field="2" count="0"/>
        </references>
      </pivotArea>
    </format>
    <format dxfId="207">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1"/>
    <rowHierarchyUsage hierarchyUsage="3"/>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A6FBFA-0B9E-4447-A74A-E304A7E8890E}" name="PivotTable3" cacheId="2120"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3">
  <location ref="A108:B127" firstHeaderRow="1" firstDataRow="1" firstDataCol="1"/>
  <pivotFields count="6">
    <pivotField axis="axisRow" compact="0" allDrilled="1" outline="0" subtotalTop="0" showAll="0" insertBlankRow="1" sortType="a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compact="0" outline="0" subtotalTop="0" showAll="0" insertBlankRow="1" defaultSubtotal="0"/>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s>
  <rowFields count="1">
    <field x="0"/>
  </rowFields>
  <rowItems count="19">
    <i>
      <x v="6"/>
    </i>
    <i>
      <x v="5"/>
    </i>
    <i>
      <x v="16"/>
    </i>
    <i>
      <x v="17"/>
    </i>
    <i>
      <x v="3"/>
    </i>
    <i>
      <x/>
    </i>
    <i>
      <x v="2"/>
    </i>
    <i>
      <x v="11"/>
    </i>
    <i>
      <x v="7"/>
    </i>
    <i>
      <x v="14"/>
    </i>
    <i>
      <x v="10"/>
    </i>
    <i>
      <x v="1"/>
    </i>
    <i>
      <x v="15"/>
    </i>
    <i>
      <x v="4"/>
    </i>
    <i>
      <x v="8"/>
    </i>
    <i>
      <x v="13"/>
    </i>
    <i>
      <x v="9"/>
    </i>
    <i>
      <x v="12"/>
    </i>
    <i t="grand">
      <x/>
    </i>
  </rowItems>
  <colItems count="1">
    <i/>
  </colItems>
  <dataFields count="1">
    <dataField name="Count of PassengerId" fld="1" subtotal="count" baseField="0" baseItem="0"/>
  </dataFields>
  <formats count="6">
    <format dxfId="188">
      <pivotArea type="all" dataOnly="0" outline="0" fieldPosition="0"/>
    </format>
    <format dxfId="189">
      <pivotArea outline="0" collapsedLevelsAreSubtotals="1" fieldPosition="0"/>
    </format>
    <format dxfId="190">
      <pivotArea field="0" type="button" dataOnly="0" labelOnly="1" outline="0" axis="axisRow" fieldPosition="0"/>
    </format>
    <format dxfId="191">
      <pivotArea dataOnly="0" labelOnly="1" outline="0" fieldPosition="0">
        <references count="1">
          <reference field="0" count="0"/>
        </references>
      </pivotArea>
    </format>
    <format dxfId="192">
      <pivotArea dataOnly="0" labelOnly="1" grandRow="1" outline="0" fieldPosition="0"/>
    </format>
    <format dxfId="19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3"/>
          </reference>
        </references>
      </pivotArea>
    </chartFormat>
    <chartFormat chart="0" format="3">
      <pivotArea type="data" outline="0" fieldPosition="0">
        <references count="2">
          <reference field="4294967294" count="1" selected="0">
            <x v="0"/>
          </reference>
          <reference field="0" count="1" selected="0">
            <x v="9"/>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0" count="1" selected="0">
            <x v="13"/>
          </reference>
        </references>
      </pivotArea>
    </chartFormat>
    <chartFormat chart="1" format="6">
      <pivotArea type="data" outline="0" fieldPosition="0">
        <references count="2">
          <reference field="4294967294" count="1" selected="0">
            <x v="0"/>
          </reference>
          <reference field="0" count="1" selected="0">
            <x v="9"/>
          </reference>
        </references>
      </pivotArea>
    </chartFormat>
    <chartFormat chart="1" format="7">
      <pivotArea type="data" outline="0" fieldPosition="0">
        <references count="2">
          <reference field="4294967294" count="1" selected="0">
            <x v="0"/>
          </reference>
          <reference field="0" count="1" selected="0">
            <x v="1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13"/>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12"/>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30DE65-0086-45C3-A80E-05569CF2078C}" name="PivotTable1" cacheId="2111"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14">
  <location ref="A89:C92" firstHeaderRow="0" firstDataRow="1" firstDataCol="1"/>
  <pivotFields count="6">
    <pivotField axis="axisRow" compact="0" allDrilled="1" outline="0" subtotalTop="0" showAll="0" insertBlankRow="1" dataSourceSort="1" defaultSubtotal="0" defaultAttributeDrillState="1">
      <items count="2">
        <item n="Survived" x="0"/>
        <item n="Not Survived" x="1"/>
      </items>
    </pivotField>
    <pivotField dataField="1" compact="0" outline="0" subtotalTop="0" showAll="0" insertBlankRow="1" defaultSubtotal="0"/>
    <pivotField dataField="1" compact="0" outline="0" subtotalTop="0" showAll="0" insertBlankRow="1" defaultSubtotal="0"/>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s>
  <rowFields count="1">
    <field x="0"/>
  </rowFields>
  <rowItems count="3">
    <i>
      <x/>
    </i>
    <i>
      <x v="1"/>
    </i>
    <i t="grand">
      <x/>
    </i>
  </rowItems>
  <colFields count="1">
    <field x="-2"/>
  </colFields>
  <colItems count="2">
    <i>
      <x/>
    </i>
    <i i="1">
      <x v="1"/>
    </i>
  </colItems>
  <dataFields count="2">
    <dataField name="Sibiling &amp;Spouses" fld="1" baseField="0" baseItem="0"/>
    <dataField name=" Family Member" fld="2" baseField="0" baseItem="0"/>
  </dataFields>
  <formats count="3">
    <format dxfId="114">
      <pivotArea type="all" dataOnly="0" outline="0" fieldPosition="0"/>
    </format>
    <format dxfId="115">
      <pivotArea outline="0" collapsedLevelsAreSubtotals="1" fieldPosition="0"/>
    </format>
    <format dxfId="116">
      <pivotArea dataOnly="0" labelOnly="1" grandRow="1" outline="0" fieldPosition="0"/>
    </format>
  </formats>
  <chartFormats count="11">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2">
          <reference field="4294967294" count="1" selected="0">
            <x v="1"/>
          </reference>
          <reference field="0" count="1" selected="0">
            <x v="1"/>
          </reference>
        </references>
      </pivotArea>
    </chartFormat>
    <chartFormat chart="9" format="14"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1"/>
          </reference>
        </references>
      </pivotArea>
    </chartFormat>
    <chartFormat chart="9" format="16">
      <pivotArea type="data" outline="0" fieldPosition="0">
        <references count="2">
          <reference field="4294967294" count="1" selected="0">
            <x v="1"/>
          </reference>
          <reference field="0"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series="1">
      <pivotArea type="data" outline="0" fieldPosition="0">
        <references count="1">
          <reference field="4294967294" count="1" selected="0">
            <x v="1"/>
          </reference>
        </references>
      </pivotArea>
    </chartFormat>
    <chartFormat chart="12" format="11">
      <pivotArea type="data" outline="0" fieldPosition="0">
        <references count="2">
          <reference field="4294967294" count="1" selected="0">
            <x v="1"/>
          </reference>
          <reference field="0" count="1" selected="0">
            <x v="1"/>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caption="Sibiling &amp;Spouses"/>
    <pivotHierarchy dragToData="1" caption=" Family Member"/>
    <pivotHierarchy dragToData="1" caption="Count of SibSp"/>
    <pivotHierarchy dragToData="1" caption="Count of Parch"/>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DCA913-7E4D-414F-B800-1233303077A4}" name="PivotTable20" cacheId="2126"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6">
  <location ref="A46:D50" firstHeaderRow="1" firstDataRow="2" firstDataCol="1"/>
  <pivotFields count="6">
    <pivotField compact="0" allDrilled="1" outline="0" subtotalTop="0" showAll="0" insertBlankRow="1" dataSourceSort="1" defaultSubtotal="0" defaultAttributeDrillState="1"/>
    <pivotField axis="axisCol" compact="0" allDrilled="1" outline="0" subtotalTop="0" showAll="0" insertBlankRow="1" dataSourceSort="1" defaultSubtotal="0" defaultAttributeDrillState="1">
      <items count="3">
        <item x="0"/>
        <item x="1"/>
        <item x="2"/>
      </items>
    </pivotField>
    <pivotField dataField="1" compact="0" outline="0" subtotalTop="0" showAll="0" insertBlankRow="1" defaultSubtotal="0"/>
    <pivotField axis="axisRow" compact="0" allDrilled="1" outline="0" subtotalTop="0" showAll="0" insertBlankRow="1" dataSourceSort="1" defaultSubtotal="0" defaultAttributeDrillState="1">
      <items count="2">
        <item n="Not Survivors" x="0"/>
        <item n="Survivor" x="1"/>
      </items>
    </pivotField>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s>
  <rowFields count="1">
    <field x="3"/>
  </rowFields>
  <rowItems count="3">
    <i>
      <x/>
    </i>
    <i>
      <x v="1"/>
    </i>
    <i t="grand">
      <x/>
    </i>
  </rowItems>
  <colFields count="1">
    <field x="1"/>
  </colFields>
  <colItems count="3">
    <i>
      <x/>
    </i>
    <i>
      <x v="1"/>
    </i>
    <i>
      <x v="2"/>
    </i>
  </colItems>
  <dataFields count="1">
    <dataField name="Count of Survived" fld="2" subtotal="count" baseField="1" baseItem="0"/>
  </dataFields>
  <formats count="4">
    <format dxfId="178">
      <pivotArea type="all" dataOnly="0" outline="0" fieldPosition="0"/>
    </format>
    <format dxfId="179">
      <pivotArea outline="0" collapsedLevelsAreSubtotals="1" fieldPosition="0"/>
    </format>
    <format dxfId="180">
      <pivotArea dataOnly="0" labelOnly="1" grandRow="1" outline="0" fieldPosition="0"/>
    </format>
    <format dxfId="181">
      <pivotArea dataOnly="0" labelOnly="1" outline="0" axis="axisValues" fieldPosition="0"/>
    </format>
  </formats>
  <chartFormats count="8">
    <chartFormat chart="0" format="6" series="1">
      <pivotArea type="data" outline="0" fieldPosition="0"/>
    </chartFormat>
    <chartFormat chart="0" format="16" series="1">
      <pivotArea type="data" outline="0" fieldPosition="0">
        <references count="1">
          <reference field="1" count="1" selected="0">
            <x v="1"/>
          </reference>
        </references>
      </pivotArea>
    </chartFormat>
    <chartFormat chart="0" format="17" series="1">
      <pivotArea type="data" outline="0" fieldPosition="0">
        <references count="1">
          <reference field="1" count="1" selected="0">
            <x v="2"/>
          </reference>
        </references>
      </pivotArea>
    </chartFormat>
    <chartFormat chart="0" format="18" series="1">
      <pivotArea type="data" outline="0" fieldPosition="0">
        <references count="1">
          <reference field="1" count="1" selected="0">
            <x v="0"/>
          </reference>
        </references>
      </pivotArea>
    </chartFormat>
    <chartFormat chart="0" format="22"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3" count="1" selected="0">
            <x v="0"/>
          </reference>
        </references>
      </pivotArea>
    </chartFormat>
    <chartFormat chart="2" format="31">
      <pivotArea type="data" outline="0" fieldPosition="0">
        <references count="2">
          <reference field="4294967294" count="1" selected="0">
            <x v="0"/>
          </reference>
          <reference field="3" count="1" selected="0">
            <x v="1"/>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MergeData].[Title].&amp;[ Dona]"/>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Survive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22053C-2927-49C5-965B-86B2EA1084E0}" name="PivotTable19" cacheId="2114"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23">
  <location ref="A22:C26" firstHeaderRow="0" firstDataRow="1" firstDataCol="1"/>
  <pivotFields count="6">
    <pivotField axis="axisRow" compact="0" allDrilled="1" outline="0" subtotalTop="0" showAll="0" insertBlankRow="1" dataSourceSort="1" defaultSubtotal="0" defaultAttributeDrillState="1">
      <items count="3">
        <item n="1°" x="0"/>
        <item n="2°" x="1"/>
        <item n="3°" x="2"/>
      </items>
    </pivotField>
    <pivotField compact="0" allDrilled="1" outline="0" subtotalTop="0" showAll="0" insertBlankRow="1" dataSourceSort="1" defaultSubtotal="0" defaultAttributeDrillState="1">
      <items count="2">
        <item n="Women " x="0"/>
        <item x="1"/>
      </items>
    </pivotField>
    <pivotField dataField="1" compact="0" outline="0" subtotalTop="0" showAll="0" insertBlankRow="1" defaultSubtotal="0"/>
    <pivotField dataField="1" compact="0" outline="0" subtotalTop="0" showAll="0" insertBlankRow="1" defaultSubtotal="0"/>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Count of PassengerId" fld="2" subtotal="count" baseField="0" baseItem="0"/>
    <dataField name="Sum of Survived" fld="3" baseField="0" baseItem="0"/>
  </dataFields>
  <formats count="6">
    <format dxfId="208">
      <pivotArea type="all" dataOnly="0" outline="0" fieldPosition="0"/>
    </format>
    <format dxfId="209">
      <pivotArea outline="0" collapsedLevelsAreSubtotals="1" fieldPosition="0"/>
    </format>
    <format dxfId="210">
      <pivotArea field="0" type="button" dataOnly="0" labelOnly="1" outline="0" axis="axisRow" fieldPosition="0"/>
    </format>
    <format dxfId="211">
      <pivotArea field="1" type="button" dataOnly="0" labelOnly="1" outline="0"/>
    </format>
    <format dxfId="212">
      <pivotArea dataOnly="0" labelOnly="1" grandRow="1" outline="0" fieldPosition="0"/>
    </format>
    <format dxfId="213">
      <pivotArea dataOnly="0" labelOnly="1" outline="0" axis="axisValues" fieldPosition="0"/>
    </format>
  </formats>
  <chartFormats count="4">
    <chartFormat chart="19" format="7"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1"/>
          </reference>
        </references>
      </pivotArea>
    </chartFormat>
    <chartFormat chart="22" format="14" series="1">
      <pivotArea type="data" outline="0" fieldPosition="0">
        <references count="1">
          <reference field="4294967294" count="1" selected="0">
            <x v="1"/>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caption="Count of Survived"/>
    <pivotHierarchy dragToData="1"/>
    <pivotHierarchy dragToData="1"/>
    <pivotHierarchy dragToData="1"/>
    <pivotHierarchy dragToData="1"/>
    <pivotHierarchy dragToData="1" caption="Sum of Survived"/>
    <pivotHierarchy dragToData="1" caption="Average of Survived"/>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1CFC57-5620-4141-8C67-B81492C15AEF}" name="PivotTable6" cacheId="2108"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9">
  <location ref="A3:B7" firstHeaderRow="1" firstDataRow="1" firstDataCol="1"/>
  <pivotFields count="4">
    <pivotField axis="axisRow" compact="0" allDrilled="1" outline="0" subtotalTop="0" showAll="0" insertBlankRow="1" dataSourceSort="1" defaultSubtotal="0" defaultAttributeDrillState="1">
      <items count="3">
        <item x="0"/>
        <item x="1"/>
        <item x="2"/>
      </items>
    </pivotField>
    <pivotField dataField="1" compact="0" outline="0" subtotalTop="0" showAll="0" insertBlankRow="1" defaultSubtotal="0"/>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s>
  <rowFields count="1">
    <field x="0"/>
  </rowFields>
  <rowItems count="4">
    <i>
      <x/>
    </i>
    <i>
      <x v="1"/>
    </i>
    <i>
      <x v="2"/>
    </i>
    <i t="grand">
      <x/>
    </i>
  </rowItems>
  <colItems count="1">
    <i/>
  </colItems>
  <dataFields count="1">
    <dataField name="Count of PassengerId" fld="1" subtotal="count" baseField="0" baseItem="0"/>
  </dataFields>
  <formats count="6">
    <format dxfId="182">
      <pivotArea type="all" dataOnly="0" outline="0" fieldPosition="0"/>
    </format>
    <format dxfId="183">
      <pivotArea outline="0" collapsedLevelsAreSubtotals="1" fieldPosition="0"/>
    </format>
    <format dxfId="184">
      <pivotArea field="0" type="button" dataOnly="0" labelOnly="1" outline="0" axis="axisRow" fieldPosition="0"/>
    </format>
    <format dxfId="185">
      <pivotArea dataOnly="0" labelOnly="1" outline="0" fieldPosition="0">
        <references count="1">
          <reference field="0" count="0"/>
        </references>
      </pivotArea>
    </format>
    <format dxfId="186">
      <pivotArea dataOnly="0" labelOnly="1" grandRow="1" outline="0" fieldPosition="0"/>
    </format>
    <format dxfId="187">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94D4D1DA-1C53-4936-AC21-D305EDF16651}" sourceName="[MergeData].[Pclass]">
  <pivotTables>
    <pivotTable tabId="10" name="PivotTable6"/>
    <pivotTable tabId="10" name="PivotTable1"/>
    <pivotTable tabId="10" name="PivotTable19"/>
    <pivotTable tabId="10" name="PivotTable20"/>
    <pivotTable tabId="10" name="PivotTable23"/>
    <pivotTable tabId="10" name="PivotTable3"/>
    <pivotTable tabId="10" name="PivotTable2"/>
  </pivotTables>
  <data>
    <olap pivotCacheId="303829749">
      <levels count="2">
        <level uniqueName="[MergeData].[Pclass].[(All)]" sourceCaption="(All)" count="0"/>
        <level uniqueName="[MergeData].[Pclass].[Pclass]" sourceCaption="Pclass" count="3">
          <ranges>
            <range startItem="0">
              <i n="[MergeData].[Pclass].&amp;[1]" c="1"/>
              <i n="[MergeData].[Pclass].&amp;[2]" c="2"/>
              <i n="[MergeData].[Pclass].&amp;[3]" c="3"/>
            </range>
          </ranges>
        </level>
      </levels>
      <selections count="1">
        <selection n="[MergeData].[P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61A8367-84E7-46F2-8B27-80C61D5A8FAC}" sourceName="[MergeData].[Sex]">
  <pivotTables>
    <pivotTable tabId="10" name="PivotTable20"/>
    <pivotTable tabId="10" name="PivotTable1"/>
    <pivotTable tabId="10" name="PivotTable19"/>
    <pivotTable tabId="10" name="PivotTable2"/>
    <pivotTable tabId="10" name="PivotTable23"/>
    <pivotTable tabId="10" name="PivotTable3"/>
  </pivotTables>
  <data>
    <olap pivotCacheId="303829749">
      <levels count="2">
        <level uniqueName="[MergeData].[Sex].[(All)]" sourceCaption="(All)" count="0"/>
        <level uniqueName="[MergeData].[Sex].[Sex]" sourceCaption="Sex" count="2">
          <ranges>
            <range startItem="0">
              <i n="[MergeData].[Sex].&amp;[female]" c="female"/>
              <i n="[MergeData].[Sex].&amp;[male]" c="male"/>
            </range>
          </ranges>
        </level>
      </levels>
      <selections count="1">
        <selection n="[MergeData].[Sex].[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F690060D-941E-4619-80B0-D99BC5683C50}" sourceName="[MergeData].[Survived]">
  <pivotTables>
    <pivotTable tabId="10" name="PivotTable20"/>
    <pivotTable tabId="10" name="PivotTable1"/>
    <pivotTable tabId="10" name="PivotTable19"/>
    <pivotTable tabId="10" name="PivotTable2"/>
    <pivotTable tabId="10" name="PivotTable23"/>
    <pivotTable tabId="10" name="PivotTable3"/>
    <pivotTable tabId="10" name="PivotTable6"/>
  </pivotTables>
  <data>
    <olap pivotCacheId="303829749">
      <levels count="2">
        <level uniqueName="[MergeData].[Survived].[(All)]" sourceCaption="(All)" count="0"/>
        <level uniqueName="[MergeData].[Survived].[Survived]" sourceCaption="Survived" count="2">
          <ranges>
            <range startItem="0">
              <i n="[MergeData].[Survived].&amp;[0]" c="0"/>
              <i n="[MergeData].[Survived].&amp;[1]" c="1"/>
            </range>
          </ranges>
        </level>
      </levels>
      <selections count="1">
        <selection n="[MergeData].[Survive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_Adult" xr10:uid="{4EC90920-002D-488C-B635-C48F4DA0DAA2}" sourceName="[MergeData].[Child/Adult]">
  <pivotTables>
    <pivotTable tabId="10" name="PivotTable1"/>
    <pivotTable tabId="10" name="PivotTable19"/>
    <pivotTable tabId="10" name="PivotTable2"/>
    <pivotTable tabId="10" name="PivotTable20"/>
    <pivotTable tabId="10" name="PivotTable23"/>
    <pivotTable tabId="10" name="PivotTable3"/>
    <pivotTable tabId="10" name="PivotTable6"/>
  </pivotTables>
  <data>
    <olap pivotCacheId="303829749">
      <levels count="2">
        <level uniqueName="[MergeData].[Child/Adult].[(All)]" sourceCaption="(All)" count="0"/>
        <level uniqueName="[MergeData].[Child/Adult].[Child/Adult]" sourceCaption="Child/Adult" count="3">
          <ranges>
            <range startItem="0">
              <i n="[MergeData].[Child/Adult].&amp;[Adult]" c="Adult"/>
              <i n="[MergeData].[Child/Adult].&amp;[Child]" c="Child"/>
              <i n="[MergeData].[Child/Adult].&amp;[No Value]" c="No Value"/>
            </range>
          </ranges>
        </level>
      </levels>
      <selections count="1">
        <selection n="[MergeData].[Child/Adul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B7087936-11B5-4BF9-AE9A-EAE3E19C1AB8}" cache="Slicer_Pclass" caption="Pclass" columnCount="3" level="1" style="Slicer Style 1" rowHeight="234950"/>
  <slicer name="Sex" xr10:uid="{AF57B11A-4849-4790-B635-ED548F25AE96}" cache="Slicer_Sex" caption="Sex" columnCount="2" level="1" style="Slicer Style 1" rowHeight="234950"/>
  <slicer name="Survived" xr10:uid="{ED5BF2F7-CBF8-4767-B0B8-4F0F30496DDD}" cache="Slicer_Survived" caption="Survived" columnCount="2" level="1" style="Slicer Style 1" rowHeight="234950"/>
  <slicer name="Child/Adult" xr10:uid="{AEAF85C9-CC2D-48C5-B721-B1A295F33BD2}" cache="Slicer_Child_Adult" caption="Child/Adult" columnCount="3"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15302BD1-0536-4E4A-8CA7-2948C58F3F30}" cache="Slicer_Sex" caption="Gender"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78D2A-FC82-4505-955B-48DDE2B150DB}">
  <dimension ref="B1:Z52"/>
  <sheetViews>
    <sheetView tabSelected="1" topLeftCell="B1" zoomScale="80" zoomScaleNormal="80" workbookViewId="0">
      <selection activeCell="AB54" sqref="AB54"/>
    </sheetView>
  </sheetViews>
  <sheetFormatPr defaultRowHeight="14.4" x14ac:dyDescent="0.3"/>
  <cols>
    <col min="1" max="1" width="2" customWidth="1"/>
    <col min="2" max="2" width="33.21875" customWidth="1"/>
    <col min="3" max="3" width="15.21875" bestFit="1" customWidth="1"/>
    <col min="4" max="4" width="6.21875" bestFit="1" customWidth="1"/>
    <col min="5" max="5" width="16.109375" bestFit="1" customWidth="1"/>
    <col min="6" max="6" width="11.6640625" bestFit="1" customWidth="1"/>
    <col min="8" max="8" width="10.33203125" bestFit="1" customWidth="1"/>
    <col min="9" max="9" width="3.88671875" bestFit="1" customWidth="1"/>
    <col min="10" max="11" width="0.21875" hidden="1" customWidth="1"/>
    <col min="12" max="12" width="0.6640625" hidden="1" customWidth="1"/>
    <col min="13" max="13" width="8.88671875" hidden="1" customWidth="1"/>
  </cols>
  <sheetData>
    <row r="1" spans="2:26" ht="6" customHeight="1" x14ac:dyDescent="0.3"/>
    <row r="2" spans="2:26" ht="14.4" customHeight="1" x14ac:dyDescent="0.3">
      <c r="B2" s="61" t="s">
        <v>2477</v>
      </c>
      <c r="C2" s="61"/>
      <c r="D2" s="61"/>
      <c r="E2" s="61"/>
      <c r="F2" s="61"/>
      <c r="G2" s="61"/>
      <c r="H2" s="61"/>
      <c r="I2" s="61"/>
      <c r="J2" s="61"/>
      <c r="K2" s="61"/>
      <c r="L2" s="61"/>
      <c r="M2" s="61"/>
      <c r="N2" s="61"/>
      <c r="O2" s="61"/>
      <c r="P2" s="61"/>
      <c r="Q2" s="61"/>
      <c r="R2" s="61"/>
      <c r="S2" s="61"/>
      <c r="T2" s="61"/>
      <c r="U2" s="61"/>
      <c r="V2" s="61"/>
      <c r="W2" s="61"/>
      <c r="X2" s="61"/>
    </row>
    <row r="3" spans="2:26" s="2" customFormat="1" ht="14.4" customHeight="1" x14ac:dyDescent="0.3">
      <c r="B3" s="61"/>
      <c r="C3" s="61"/>
      <c r="D3" s="61"/>
      <c r="E3" s="61"/>
      <c r="F3" s="61"/>
      <c r="G3" s="61"/>
      <c r="H3" s="61"/>
      <c r="I3" s="61"/>
      <c r="J3" s="61"/>
      <c r="K3" s="61"/>
      <c r="L3" s="61"/>
      <c r="M3" s="61"/>
      <c r="N3" s="61"/>
      <c r="O3" s="61"/>
      <c r="P3" s="61"/>
      <c r="Q3" s="61"/>
      <c r="R3" s="61"/>
      <c r="S3" s="61"/>
      <c r="T3" s="61"/>
      <c r="U3" s="61"/>
      <c r="V3" s="61"/>
      <c r="W3" s="61"/>
      <c r="X3" s="61"/>
      <c r="Y3"/>
      <c r="Z3"/>
    </row>
    <row r="4" spans="2:26" ht="19.8" customHeight="1" x14ac:dyDescent="0.3">
      <c r="B4" s="61"/>
      <c r="C4" s="61"/>
      <c r="D4" s="61"/>
      <c r="E4" s="61"/>
      <c r="F4" s="61"/>
      <c r="G4" s="61"/>
      <c r="H4" s="61"/>
      <c r="I4" s="61"/>
      <c r="J4" s="61"/>
      <c r="K4" s="61"/>
      <c r="L4" s="61"/>
      <c r="M4" s="61"/>
      <c r="N4" s="61"/>
      <c r="O4" s="61"/>
      <c r="P4" s="61"/>
      <c r="Q4" s="61"/>
      <c r="R4" s="61"/>
      <c r="S4" s="61"/>
      <c r="T4" s="61"/>
      <c r="U4" s="61"/>
      <c r="V4" s="61"/>
      <c r="W4" s="61"/>
      <c r="X4" s="61"/>
    </row>
    <row r="5" spans="2:26" s="5" customFormat="1" ht="23.4" customHeight="1" x14ac:dyDescent="0.3">
      <c r="B5" s="61"/>
      <c r="C5" s="61"/>
      <c r="D5" s="61"/>
      <c r="E5" s="61"/>
      <c r="F5" s="61"/>
      <c r="G5" s="61"/>
      <c r="H5" s="61"/>
      <c r="I5" s="61"/>
      <c r="J5" s="61"/>
      <c r="K5" s="61"/>
      <c r="L5" s="61"/>
      <c r="M5" s="61"/>
      <c r="N5" s="61"/>
      <c r="O5" s="61"/>
      <c r="P5" s="61"/>
      <c r="Q5" s="61"/>
      <c r="R5" s="61"/>
      <c r="S5" s="61"/>
      <c r="T5" s="61"/>
      <c r="U5" s="61"/>
      <c r="V5" s="61"/>
      <c r="W5" s="61"/>
      <c r="X5" s="61"/>
      <c r="Y5"/>
      <c r="Z5"/>
    </row>
    <row r="6" spans="2:26" s="4" customFormat="1" ht="29.4" customHeight="1" x14ac:dyDescent="0.35">
      <c r="B6" s="61"/>
      <c r="C6" s="61"/>
      <c r="D6" s="61"/>
      <c r="E6" s="61"/>
      <c r="F6" s="61"/>
      <c r="G6" s="61"/>
      <c r="H6" s="61"/>
      <c r="I6" s="61"/>
      <c r="J6" s="61"/>
      <c r="K6" s="61"/>
      <c r="L6" s="61"/>
      <c r="M6" s="61"/>
      <c r="N6" s="61"/>
      <c r="O6" s="61"/>
      <c r="P6" s="61"/>
      <c r="Q6" s="61"/>
      <c r="R6" s="61"/>
      <c r="S6" s="61"/>
      <c r="T6" s="61"/>
      <c r="U6" s="61"/>
      <c r="V6" s="61"/>
      <c r="W6" s="61"/>
      <c r="X6" s="61"/>
      <c r="Y6"/>
      <c r="Z6"/>
    </row>
    <row r="7" spans="2:26" s="4" customFormat="1" ht="29.4" customHeight="1" x14ac:dyDescent="0.35">
      <c r="B7" s="61"/>
      <c r="C7" s="61"/>
      <c r="D7" s="61"/>
      <c r="E7" s="61"/>
      <c r="F7" s="61"/>
      <c r="G7" s="61"/>
      <c r="H7" s="61"/>
      <c r="I7" s="61"/>
      <c r="J7" s="61"/>
      <c r="K7" s="61"/>
      <c r="L7" s="61"/>
      <c r="M7" s="61"/>
      <c r="N7" s="61"/>
      <c r="O7" s="61"/>
      <c r="P7" s="61"/>
      <c r="Q7" s="61"/>
      <c r="R7" s="61"/>
      <c r="S7" s="61"/>
      <c r="T7" s="61"/>
      <c r="U7" s="61"/>
      <c r="V7" s="61"/>
      <c r="W7" s="61"/>
      <c r="X7" s="61"/>
      <c r="Y7"/>
      <c r="Z7"/>
    </row>
    <row r="8" spans="2:26" s="4" customFormat="1" ht="24" customHeight="1" x14ac:dyDescent="0.35">
      <c r="B8" s="61"/>
      <c r="C8" s="61"/>
      <c r="D8" s="61"/>
      <c r="E8" s="61"/>
      <c r="F8" s="61"/>
      <c r="G8" s="61"/>
      <c r="H8" s="61"/>
      <c r="I8" s="61"/>
      <c r="J8" s="61"/>
      <c r="K8" s="61"/>
      <c r="L8" s="61"/>
      <c r="M8" s="61"/>
      <c r="N8" s="61"/>
      <c r="O8" s="61"/>
      <c r="P8" s="61"/>
      <c r="Q8" s="61"/>
      <c r="R8" s="61"/>
      <c r="S8" s="61"/>
      <c r="T8" s="61"/>
      <c r="U8" s="61"/>
      <c r="V8" s="61"/>
      <c r="W8" s="61"/>
      <c r="X8" s="61"/>
      <c r="Y8"/>
      <c r="Z8"/>
    </row>
    <row r="9" spans="2:26" ht="20.399999999999999" customHeight="1" x14ac:dyDescent="0.3"/>
    <row r="10" spans="2:26" x14ac:dyDescent="0.3">
      <c r="D10" s="3"/>
      <c r="E10" s="3"/>
      <c r="F10" s="3"/>
      <c r="G10" s="3"/>
      <c r="H10" s="3"/>
      <c r="I10" s="3"/>
      <c r="J10" s="3"/>
      <c r="K10" s="3"/>
      <c r="L10" s="3"/>
      <c r="M10" s="3"/>
      <c r="N10" s="3"/>
      <c r="O10" s="3"/>
    </row>
    <row r="11" spans="2:26" x14ac:dyDescent="0.3">
      <c r="D11" s="2"/>
      <c r="E11" s="2"/>
    </row>
    <row r="12" spans="2:26" x14ac:dyDescent="0.3">
      <c r="D12" s="2"/>
      <c r="E12" s="2"/>
      <c r="G12" s="3"/>
      <c r="H12" s="3"/>
      <c r="I12" s="3"/>
      <c r="J12" s="3"/>
      <c r="K12" s="3"/>
      <c r="L12" s="3"/>
      <c r="M12" s="3"/>
      <c r="N12" s="3"/>
      <c r="O12" s="3"/>
      <c r="P12" s="3"/>
      <c r="Q12" s="3"/>
      <c r="R12" s="3"/>
      <c r="S12" s="3"/>
      <c r="T12" s="3"/>
      <c r="U12" s="3"/>
    </row>
    <row r="13" spans="2:26" ht="15.6" x14ac:dyDescent="0.3">
      <c r="B13" s="47"/>
      <c r="C13" s="47"/>
    </row>
    <row r="32" spans="2:24" x14ac:dyDescent="0.3">
      <c r="B32" s="21"/>
      <c r="C32" s="21"/>
      <c r="D32" s="21"/>
      <c r="E32" s="21"/>
      <c r="F32" s="21"/>
      <c r="G32" s="21"/>
      <c r="H32" s="21"/>
      <c r="I32" s="21"/>
      <c r="J32" s="21"/>
      <c r="K32" s="21"/>
      <c r="L32" s="21"/>
      <c r="M32" s="21"/>
      <c r="N32" s="21"/>
      <c r="O32" s="21"/>
      <c r="P32" s="21"/>
      <c r="Q32" s="21"/>
      <c r="R32" s="21"/>
      <c r="S32" s="21"/>
      <c r="T32" s="21"/>
      <c r="U32" s="21"/>
      <c r="V32" s="21"/>
      <c r="W32" s="21"/>
      <c r="X32" s="21"/>
    </row>
    <row r="33" spans="10:13" x14ac:dyDescent="0.3">
      <c r="J33" s="5"/>
      <c r="K33" s="60"/>
      <c r="L33" s="60"/>
      <c r="M33" s="60"/>
    </row>
    <row r="49" spans="2:24" x14ac:dyDescent="0.3">
      <c r="J49" s="21"/>
      <c r="K49" s="21"/>
      <c r="L49" s="21"/>
      <c r="M49" s="21"/>
    </row>
    <row r="52" spans="2:24" x14ac:dyDescent="0.3">
      <c r="B52" s="21"/>
      <c r="C52" s="21"/>
      <c r="D52" s="21"/>
      <c r="E52" s="21"/>
      <c r="F52" s="21"/>
      <c r="G52" s="21"/>
      <c r="H52" s="21"/>
      <c r="I52" s="21"/>
      <c r="N52" s="21"/>
      <c r="O52" s="21"/>
      <c r="P52" s="21"/>
      <c r="Q52" s="21"/>
      <c r="R52" s="21"/>
      <c r="S52" s="21"/>
      <c r="T52" s="21"/>
      <c r="U52" s="21"/>
      <c r="V52" s="21"/>
      <c r="W52" s="21"/>
      <c r="X52" s="21"/>
    </row>
  </sheetData>
  <mergeCells count="1">
    <mergeCell ref="B2:X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4732-A90B-4643-BBF4-98DC583A78D8}">
  <dimension ref="A1:L136"/>
  <sheetViews>
    <sheetView topLeftCell="A103" zoomScale="80" workbookViewId="0">
      <selection activeCell="K107" sqref="K107"/>
    </sheetView>
  </sheetViews>
  <sheetFormatPr defaultColWidth="12.33203125" defaultRowHeight="14.4" x14ac:dyDescent="0.3"/>
  <cols>
    <col min="1" max="1" width="16.33203125" bestFit="1" customWidth="1"/>
    <col min="2" max="2" width="13.77734375" bestFit="1" customWidth="1"/>
    <col min="3" max="3" width="5.44140625" bestFit="1" customWidth="1"/>
    <col min="4" max="4" width="8.88671875" bestFit="1" customWidth="1"/>
    <col min="5" max="5" width="11.21875" bestFit="1" customWidth="1"/>
  </cols>
  <sheetData>
    <row r="1" spans="1:12" ht="18" x14ac:dyDescent="0.35">
      <c r="A1" s="23" t="s">
        <v>2453</v>
      </c>
      <c r="B1" s="24"/>
      <c r="C1" s="24"/>
      <c r="D1" s="24"/>
      <c r="E1" s="24"/>
      <c r="F1" s="24"/>
      <c r="G1" s="24"/>
      <c r="H1" s="24"/>
      <c r="I1" s="24"/>
      <c r="J1" s="24"/>
      <c r="K1" s="24"/>
      <c r="L1" s="25"/>
    </row>
    <row r="2" spans="1:12" x14ac:dyDescent="0.3">
      <c r="A2" s="26"/>
      <c r="B2" s="22"/>
      <c r="C2" s="22"/>
      <c r="D2" s="22"/>
      <c r="E2" s="22"/>
      <c r="F2" s="22"/>
      <c r="G2" s="22"/>
      <c r="H2" s="22"/>
      <c r="I2" s="22"/>
      <c r="J2" s="22"/>
      <c r="K2" s="22"/>
      <c r="L2" s="27"/>
    </row>
    <row r="3" spans="1:12" x14ac:dyDescent="0.3">
      <c r="A3" s="56" t="s">
        <v>2</v>
      </c>
      <c r="B3" s="54" t="s">
        <v>2441</v>
      </c>
      <c r="C3" s="22"/>
      <c r="D3" s="22"/>
      <c r="E3" s="22"/>
      <c r="F3" s="22"/>
      <c r="G3" s="22"/>
      <c r="H3" s="22"/>
      <c r="I3" s="22"/>
      <c r="J3" s="22"/>
      <c r="K3" s="22"/>
      <c r="L3" s="27"/>
    </row>
    <row r="4" spans="1:12" x14ac:dyDescent="0.3">
      <c r="A4" s="57">
        <v>1</v>
      </c>
      <c r="B4" s="52">
        <v>323</v>
      </c>
      <c r="C4" s="22"/>
      <c r="D4" s="22"/>
      <c r="E4" s="22"/>
      <c r="F4" s="22"/>
      <c r="G4" s="22"/>
      <c r="H4" s="22"/>
      <c r="I4" s="22"/>
      <c r="J4" s="22"/>
      <c r="K4" s="22"/>
      <c r="L4" s="27"/>
    </row>
    <row r="5" spans="1:12" x14ac:dyDescent="0.3">
      <c r="A5" s="57">
        <v>2</v>
      </c>
      <c r="B5" s="52">
        <v>277</v>
      </c>
      <c r="C5" s="22"/>
      <c r="D5" s="22"/>
      <c r="E5" s="22"/>
      <c r="F5" s="22"/>
      <c r="G5" s="22"/>
      <c r="H5" s="22"/>
      <c r="I5" s="22"/>
      <c r="J5" s="22"/>
      <c r="K5" s="22"/>
      <c r="L5" s="27"/>
    </row>
    <row r="6" spans="1:12" x14ac:dyDescent="0.3">
      <c r="A6" s="54">
        <v>3</v>
      </c>
      <c r="B6" s="52">
        <v>709</v>
      </c>
      <c r="C6" s="22"/>
      <c r="D6" s="22"/>
      <c r="E6" s="22"/>
      <c r="F6" s="22"/>
      <c r="G6" s="22"/>
      <c r="H6" s="22"/>
      <c r="I6" s="22"/>
      <c r="J6" s="22"/>
      <c r="K6" s="22"/>
      <c r="L6" s="27"/>
    </row>
    <row r="7" spans="1:12" x14ac:dyDescent="0.3">
      <c r="A7" s="54" t="s">
        <v>2440</v>
      </c>
      <c r="B7" s="53">
        <v>1309</v>
      </c>
      <c r="C7" s="22"/>
      <c r="D7" s="22"/>
      <c r="E7" s="22"/>
      <c r="F7" s="22"/>
      <c r="G7" s="22"/>
      <c r="H7" s="22"/>
      <c r="I7" s="22"/>
      <c r="J7" s="22"/>
      <c r="K7" s="22"/>
      <c r="L7" s="27"/>
    </row>
    <row r="8" spans="1:12" x14ac:dyDescent="0.3">
      <c r="A8" s="26"/>
      <c r="B8" s="22"/>
      <c r="C8" s="22"/>
      <c r="D8" s="22"/>
      <c r="E8" s="22"/>
      <c r="F8" s="22"/>
      <c r="G8" s="22"/>
      <c r="H8" s="22"/>
      <c r="I8" s="22"/>
      <c r="J8" s="22"/>
      <c r="K8" s="22"/>
      <c r="L8" s="27"/>
    </row>
    <row r="9" spans="1:12" x14ac:dyDescent="0.3">
      <c r="A9" s="26"/>
      <c r="B9" s="22"/>
      <c r="C9" s="22"/>
      <c r="D9" s="22"/>
      <c r="E9" s="22"/>
      <c r="F9" s="22"/>
      <c r="G9" s="22"/>
      <c r="H9" s="22"/>
      <c r="I9" s="22"/>
      <c r="J9" s="22"/>
      <c r="K9" s="22"/>
      <c r="L9" s="27"/>
    </row>
    <row r="10" spans="1:12" x14ac:dyDescent="0.3">
      <c r="A10" s="26"/>
      <c r="B10" s="22"/>
      <c r="C10" s="22"/>
      <c r="D10" s="22"/>
      <c r="E10" s="22"/>
      <c r="F10" s="22"/>
      <c r="G10" s="22"/>
      <c r="H10" s="22"/>
      <c r="I10" s="22"/>
      <c r="J10" s="22"/>
      <c r="K10" s="22"/>
      <c r="L10" s="27"/>
    </row>
    <row r="11" spans="1:12" x14ac:dyDescent="0.3">
      <c r="A11" s="26"/>
      <c r="B11" s="22"/>
      <c r="C11" s="22"/>
      <c r="D11" s="22"/>
      <c r="E11" s="22"/>
      <c r="F11" s="22"/>
      <c r="G11" s="22"/>
      <c r="H11" s="22"/>
      <c r="I11" s="22"/>
      <c r="J11" s="22"/>
      <c r="K11" s="22"/>
      <c r="L11" s="27"/>
    </row>
    <row r="12" spans="1:12" x14ac:dyDescent="0.3">
      <c r="A12" s="26"/>
      <c r="B12" s="22"/>
      <c r="C12" s="22"/>
      <c r="D12" s="22"/>
      <c r="E12" s="22"/>
      <c r="F12" s="22"/>
      <c r="G12" s="22"/>
      <c r="H12" s="22"/>
      <c r="I12" s="22"/>
      <c r="J12" s="22"/>
      <c r="K12" s="22"/>
      <c r="L12" s="27"/>
    </row>
    <row r="13" spans="1:12" x14ac:dyDescent="0.3">
      <c r="A13" s="26"/>
      <c r="B13" s="22"/>
      <c r="C13" s="22"/>
      <c r="D13" s="22"/>
      <c r="E13" s="22"/>
      <c r="F13" s="22"/>
      <c r="G13" s="22"/>
      <c r="H13" s="22"/>
      <c r="I13" s="22"/>
      <c r="J13" s="22"/>
      <c r="K13" s="22"/>
      <c r="L13" s="27"/>
    </row>
    <row r="14" spans="1:12" x14ac:dyDescent="0.3">
      <c r="A14" s="26"/>
      <c r="B14" s="22"/>
      <c r="C14" s="22"/>
      <c r="D14" s="22"/>
      <c r="E14" s="22"/>
      <c r="F14" s="22"/>
      <c r="G14" s="22"/>
      <c r="H14" s="22"/>
      <c r="I14" s="22"/>
      <c r="J14" s="22"/>
      <c r="K14" s="22"/>
      <c r="L14" s="27"/>
    </row>
    <row r="15" spans="1:12" x14ac:dyDescent="0.3">
      <c r="A15" s="26"/>
      <c r="B15" s="22"/>
      <c r="C15" s="22"/>
      <c r="D15" s="22"/>
      <c r="E15" s="22"/>
      <c r="F15" s="22"/>
      <c r="G15" s="22"/>
      <c r="H15" s="22"/>
      <c r="I15" s="22"/>
      <c r="J15" s="22"/>
      <c r="K15" s="22"/>
      <c r="L15" s="27"/>
    </row>
    <row r="16" spans="1:12" x14ac:dyDescent="0.3">
      <c r="A16" s="26"/>
      <c r="B16" s="22"/>
      <c r="C16" s="22"/>
      <c r="D16" s="22"/>
      <c r="E16" s="22"/>
      <c r="F16" s="22"/>
      <c r="G16" s="22"/>
      <c r="H16" s="22"/>
      <c r="I16" s="22"/>
      <c r="J16" s="22"/>
      <c r="K16" s="22"/>
      <c r="L16" s="27"/>
    </row>
    <row r="17" spans="1:12" s="5" customFormat="1" x14ac:dyDescent="0.3">
      <c r="A17" s="30"/>
      <c r="B17" s="31"/>
      <c r="C17" s="31"/>
      <c r="D17" s="31"/>
      <c r="E17" s="31"/>
      <c r="F17" s="31"/>
      <c r="G17" s="31"/>
      <c r="H17" s="31"/>
      <c r="I17" s="31"/>
      <c r="J17" s="31"/>
      <c r="K17" s="31"/>
      <c r="L17" s="32"/>
    </row>
    <row r="18" spans="1:12" s="5" customFormat="1" x14ac:dyDescent="0.3"/>
    <row r="20" spans="1:12" ht="18" x14ac:dyDescent="0.35">
      <c r="A20" s="33" t="s">
        <v>2454</v>
      </c>
      <c r="B20" s="34"/>
      <c r="C20" s="34"/>
      <c r="D20" s="34"/>
      <c r="E20" s="34"/>
      <c r="F20" s="34"/>
      <c r="G20" s="34"/>
      <c r="H20" s="34"/>
      <c r="I20" s="34"/>
      <c r="J20" s="34"/>
      <c r="K20" s="34"/>
      <c r="L20" s="35"/>
    </row>
    <row r="21" spans="1:12" x14ac:dyDescent="0.3">
      <c r="A21" s="26"/>
      <c r="B21" s="22"/>
      <c r="C21" s="22"/>
      <c r="D21" s="22"/>
      <c r="E21" s="22"/>
      <c r="F21" s="22"/>
      <c r="G21" s="22"/>
      <c r="H21" s="22"/>
      <c r="I21" s="22"/>
      <c r="J21" s="22"/>
      <c r="K21" s="22"/>
      <c r="L21" s="27"/>
    </row>
    <row r="22" spans="1:12" x14ac:dyDescent="0.3">
      <c r="A22" s="56" t="s">
        <v>2</v>
      </c>
      <c r="B22" s="22" t="s">
        <v>2441</v>
      </c>
      <c r="C22" s="27" t="s">
        <v>2442</v>
      </c>
      <c r="E22" s="22"/>
      <c r="F22" s="22"/>
      <c r="G22" s="22"/>
      <c r="H22" s="22"/>
      <c r="I22" s="22"/>
      <c r="J22" s="22"/>
      <c r="K22" s="22"/>
      <c r="L22" s="27"/>
    </row>
    <row r="23" spans="1:12" x14ac:dyDescent="0.3">
      <c r="A23" s="26" t="s">
        <v>2446</v>
      </c>
      <c r="B23" s="58">
        <v>323</v>
      </c>
      <c r="C23" s="50">
        <v>132</v>
      </c>
      <c r="E23" s="22"/>
      <c r="F23" s="22"/>
      <c r="G23" s="22"/>
      <c r="H23" s="22"/>
      <c r="I23" s="22"/>
      <c r="J23" s="22"/>
      <c r="K23" s="22"/>
      <c r="L23" s="27"/>
    </row>
    <row r="24" spans="1:12" x14ac:dyDescent="0.3">
      <c r="A24" s="26" t="s">
        <v>2447</v>
      </c>
      <c r="B24" s="58">
        <v>277</v>
      </c>
      <c r="C24" s="50">
        <v>99</v>
      </c>
      <c r="E24" s="22"/>
      <c r="F24" s="22"/>
      <c r="G24" s="22"/>
      <c r="H24" s="22"/>
      <c r="I24" s="22"/>
      <c r="J24" s="22"/>
      <c r="K24" s="22"/>
      <c r="L24" s="27"/>
    </row>
    <row r="25" spans="1:12" x14ac:dyDescent="0.3">
      <c r="A25" s="26" t="s">
        <v>2448</v>
      </c>
      <c r="B25" s="58">
        <v>709</v>
      </c>
      <c r="C25" s="50">
        <v>263</v>
      </c>
      <c r="E25" s="22"/>
      <c r="F25" s="22"/>
      <c r="G25" s="22"/>
      <c r="H25" s="22"/>
      <c r="I25" s="22"/>
      <c r="J25" s="22"/>
      <c r="K25" s="22"/>
      <c r="L25" s="27"/>
    </row>
    <row r="26" spans="1:12" x14ac:dyDescent="0.3">
      <c r="A26" s="54" t="s">
        <v>2440</v>
      </c>
      <c r="B26" s="59">
        <v>1309</v>
      </c>
      <c r="C26" s="51">
        <v>494</v>
      </c>
      <c r="E26" s="22"/>
      <c r="F26" s="22"/>
      <c r="G26" s="22"/>
      <c r="H26" s="22"/>
      <c r="I26" s="22"/>
      <c r="J26" s="22"/>
      <c r="K26" s="22"/>
      <c r="L26" s="27"/>
    </row>
    <row r="27" spans="1:12" x14ac:dyDescent="0.3">
      <c r="E27" s="22"/>
      <c r="F27" s="22"/>
      <c r="G27" s="22"/>
      <c r="H27" s="22"/>
      <c r="I27" s="22"/>
      <c r="J27" s="22"/>
      <c r="K27" s="22"/>
      <c r="L27" s="27"/>
    </row>
    <row r="28" spans="1:12" x14ac:dyDescent="0.3">
      <c r="E28" s="22"/>
      <c r="F28" s="22"/>
      <c r="G28" s="22"/>
      <c r="H28" s="22"/>
      <c r="I28" s="22"/>
      <c r="J28" s="22"/>
      <c r="K28" s="22"/>
      <c r="L28" s="27"/>
    </row>
    <row r="29" spans="1:12" x14ac:dyDescent="0.3">
      <c r="E29" s="22"/>
      <c r="F29" s="22"/>
      <c r="G29" s="22"/>
      <c r="H29" s="22"/>
      <c r="I29" s="22"/>
      <c r="J29" s="22"/>
      <c r="K29" s="22"/>
      <c r="L29" s="27"/>
    </row>
    <row r="30" spans="1:12" x14ac:dyDescent="0.3">
      <c r="E30" s="22"/>
      <c r="F30" s="22"/>
      <c r="G30" s="22"/>
      <c r="H30" s="22"/>
      <c r="I30" s="22"/>
      <c r="J30" s="22"/>
      <c r="K30" s="22"/>
      <c r="L30" s="27"/>
    </row>
    <row r="31" spans="1:12" x14ac:dyDescent="0.3">
      <c r="E31" s="22"/>
      <c r="F31" s="22"/>
      <c r="G31" s="22"/>
      <c r="H31" s="22"/>
      <c r="I31" s="22"/>
      <c r="J31" s="22"/>
      <c r="K31" s="22"/>
      <c r="L31" s="27"/>
    </row>
    <row r="32" spans="1:12" x14ac:dyDescent="0.3">
      <c r="E32" s="22"/>
      <c r="F32" s="22"/>
      <c r="G32" s="22"/>
      <c r="H32" s="22"/>
      <c r="I32" s="22"/>
      <c r="J32" s="22"/>
      <c r="K32" s="22"/>
      <c r="L32" s="27"/>
    </row>
    <row r="33" spans="1:12" x14ac:dyDescent="0.3">
      <c r="E33" s="22"/>
      <c r="F33" s="22"/>
      <c r="G33" s="22"/>
      <c r="H33" s="22"/>
      <c r="I33" s="22"/>
      <c r="J33" s="22"/>
      <c r="K33" s="22"/>
      <c r="L33" s="27"/>
    </row>
    <row r="34" spans="1:12" x14ac:dyDescent="0.3">
      <c r="E34" s="22"/>
      <c r="F34" s="22"/>
      <c r="G34" s="22"/>
      <c r="H34" s="22"/>
      <c r="I34" s="22"/>
      <c r="J34" s="22"/>
      <c r="K34" s="22"/>
      <c r="L34" s="27"/>
    </row>
    <row r="35" spans="1:12" x14ac:dyDescent="0.3">
      <c r="E35" s="22"/>
      <c r="F35" s="22"/>
      <c r="G35" s="22"/>
      <c r="H35" s="22"/>
      <c r="I35" s="22"/>
      <c r="J35" s="22"/>
      <c r="K35" s="22"/>
      <c r="L35" s="27"/>
    </row>
    <row r="36" spans="1:12" x14ac:dyDescent="0.3">
      <c r="E36" s="22"/>
      <c r="F36" s="22"/>
      <c r="G36" s="22"/>
      <c r="H36" s="22"/>
      <c r="I36" s="22"/>
      <c r="J36" s="22"/>
      <c r="K36" s="22"/>
      <c r="L36" s="27"/>
    </row>
    <row r="37" spans="1:12" x14ac:dyDescent="0.3">
      <c r="E37" s="22"/>
      <c r="F37" s="22"/>
      <c r="G37" s="22"/>
      <c r="H37" s="22"/>
      <c r="I37" s="22"/>
      <c r="J37" s="22"/>
      <c r="K37" s="22"/>
      <c r="L37" s="27"/>
    </row>
    <row r="38" spans="1:12" x14ac:dyDescent="0.3">
      <c r="E38" s="22"/>
      <c r="F38" s="22"/>
      <c r="G38" s="22"/>
      <c r="H38" s="22"/>
      <c r="I38" s="22"/>
      <c r="J38" s="22"/>
      <c r="K38" s="22"/>
      <c r="L38" s="27"/>
    </row>
    <row r="39" spans="1:12" x14ac:dyDescent="0.3">
      <c r="E39" s="22"/>
      <c r="F39" s="22"/>
      <c r="G39" s="22"/>
      <c r="H39" s="22"/>
      <c r="I39" s="22"/>
      <c r="J39" s="22"/>
      <c r="K39" s="22"/>
      <c r="L39" s="27"/>
    </row>
    <row r="40" spans="1:12" x14ac:dyDescent="0.3">
      <c r="E40" s="22"/>
      <c r="F40" s="22"/>
      <c r="G40" s="22"/>
      <c r="H40" s="22"/>
      <c r="I40" s="22"/>
      <c r="J40" s="22"/>
      <c r="K40" s="22"/>
      <c r="L40" s="27"/>
    </row>
    <row r="41" spans="1:12" x14ac:dyDescent="0.3">
      <c r="E41" s="31"/>
      <c r="F41" s="31"/>
      <c r="G41" s="31"/>
      <c r="H41" s="31"/>
      <c r="I41" s="31"/>
      <c r="J41" s="31"/>
      <c r="K41" s="31"/>
      <c r="L41" s="32"/>
    </row>
    <row r="42" spans="1:12" s="5" customFormat="1" x14ac:dyDescent="0.3">
      <c r="A42"/>
      <c r="B42"/>
      <c r="C42"/>
      <c r="D42"/>
    </row>
    <row r="43" spans="1:12" s="5" customFormat="1" x14ac:dyDescent="0.3">
      <c r="A43"/>
      <c r="B43"/>
      <c r="C43"/>
      <c r="D43"/>
    </row>
    <row r="45" spans="1:12" ht="18" x14ac:dyDescent="0.35">
      <c r="A45" s="23" t="s">
        <v>2449</v>
      </c>
      <c r="B45" s="24"/>
      <c r="C45" s="24"/>
      <c r="D45" s="24"/>
      <c r="E45" s="24"/>
      <c r="F45" s="24"/>
      <c r="G45" s="24"/>
      <c r="H45" s="24"/>
      <c r="I45" s="24"/>
      <c r="J45" s="24"/>
      <c r="K45" s="24"/>
      <c r="L45" s="25"/>
    </row>
    <row r="46" spans="1:12" s="22" customFormat="1" x14ac:dyDescent="0.3">
      <c r="A46" s="48" t="s">
        <v>2444</v>
      </c>
      <c r="B46" s="67" t="s">
        <v>2452</v>
      </c>
      <c r="C46" s="36"/>
      <c r="D46" s="49"/>
      <c r="E46"/>
    </row>
    <row r="47" spans="1:12" s="22" customFormat="1" x14ac:dyDescent="0.3">
      <c r="A47" s="28" t="s">
        <v>1</v>
      </c>
      <c r="B47" s="22" t="s">
        <v>2451</v>
      </c>
      <c r="C47" s="22" t="s">
        <v>2450</v>
      </c>
      <c r="D47" s="27" t="s">
        <v>2485</v>
      </c>
      <c r="E47"/>
    </row>
    <row r="48" spans="1:12" s="22" customFormat="1" x14ac:dyDescent="0.3">
      <c r="A48" s="26" t="s">
        <v>2486</v>
      </c>
      <c r="B48" s="71">
        <v>564</v>
      </c>
      <c r="C48" s="72">
        <v>86</v>
      </c>
      <c r="D48" s="73">
        <v>165</v>
      </c>
      <c r="E48"/>
    </row>
    <row r="49" spans="1:12" s="22" customFormat="1" x14ac:dyDescent="0.3">
      <c r="A49" s="26" t="s">
        <v>2487</v>
      </c>
      <c r="B49" s="58">
        <v>328</v>
      </c>
      <c r="C49" s="29">
        <v>68</v>
      </c>
      <c r="D49" s="50">
        <v>98</v>
      </c>
      <c r="E49"/>
    </row>
    <row r="50" spans="1:12" s="22" customFormat="1" x14ac:dyDescent="0.3">
      <c r="A50" s="55" t="s">
        <v>2440</v>
      </c>
      <c r="B50" s="59">
        <v>892</v>
      </c>
      <c r="C50" s="44">
        <v>154</v>
      </c>
      <c r="D50" s="51">
        <v>263</v>
      </c>
      <c r="E50"/>
    </row>
    <row r="51" spans="1:12" s="22" customFormat="1" x14ac:dyDescent="0.3">
      <c r="A51"/>
      <c r="B51"/>
      <c r="C51"/>
      <c r="D51"/>
      <c r="E51"/>
    </row>
    <row r="52" spans="1:12" s="22" customFormat="1" x14ac:dyDescent="0.3">
      <c r="A52"/>
      <c r="B52"/>
      <c r="C52"/>
      <c r="D52"/>
      <c r="E52"/>
    </row>
    <row r="53" spans="1:12" s="22" customFormat="1" x14ac:dyDescent="0.3">
      <c r="A53"/>
      <c r="B53"/>
      <c r="C53"/>
      <c r="D53"/>
    </row>
    <row r="54" spans="1:12" s="22" customFormat="1" x14ac:dyDescent="0.3">
      <c r="A54"/>
      <c r="B54"/>
      <c r="C54"/>
      <c r="D54"/>
    </row>
    <row r="55" spans="1:12" s="22" customFormat="1" x14ac:dyDescent="0.3">
      <c r="A55" s="26"/>
    </row>
    <row r="56" spans="1:12" s="22" customFormat="1" x14ac:dyDescent="0.3">
      <c r="A56" s="26"/>
    </row>
    <row r="57" spans="1:12" s="22" customFormat="1" x14ac:dyDescent="0.3">
      <c r="A57" s="26"/>
    </row>
    <row r="58" spans="1:12" s="22" customFormat="1" x14ac:dyDescent="0.3">
      <c r="A58" s="26"/>
    </row>
    <row r="59" spans="1:12" x14ac:dyDescent="0.3">
      <c r="A59" s="30"/>
      <c r="B59" s="31"/>
      <c r="C59" s="31"/>
      <c r="D59" s="31"/>
      <c r="E59" s="31"/>
      <c r="F59" s="31"/>
      <c r="G59" s="31"/>
      <c r="H59" s="31"/>
      <c r="I59" s="31"/>
      <c r="J59" s="31"/>
      <c r="K59" s="31"/>
      <c r="L59" s="31"/>
    </row>
    <row r="60" spans="1:12" x14ac:dyDescent="0.3">
      <c r="A60" s="22"/>
      <c r="B60" s="22"/>
      <c r="C60" s="22"/>
      <c r="D60" s="22"/>
      <c r="E60" s="22"/>
      <c r="F60" s="22"/>
      <c r="G60" s="22"/>
      <c r="H60" s="22"/>
      <c r="I60" s="22"/>
      <c r="J60" s="22"/>
      <c r="K60" s="22"/>
      <c r="L60" s="22"/>
    </row>
    <row r="61" spans="1:12" s="22" customFormat="1" x14ac:dyDescent="0.3"/>
    <row r="63" spans="1:12" ht="18" x14ac:dyDescent="0.35">
      <c r="A63" s="33" t="s">
        <v>2455</v>
      </c>
      <c r="B63" s="37"/>
      <c r="C63" s="37"/>
      <c r="D63" s="37"/>
      <c r="E63" s="37"/>
      <c r="F63" s="37"/>
      <c r="G63" s="37"/>
      <c r="H63" s="37"/>
      <c r="I63" s="37"/>
      <c r="J63" s="37"/>
      <c r="K63" s="37"/>
      <c r="L63" s="38"/>
    </row>
    <row r="64" spans="1:12" ht="14.4" customHeight="1" x14ac:dyDescent="0.35">
      <c r="A64" s="39"/>
      <c r="B64" s="40"/>
      <c r="C64" s="40"/>
      <c r="D64" s="40"/>
      <c r="E64" s="40"/>
      <c r="F64" s="40"/>
      <c r="G64" s="40"/>
      <c r="H64" s="40"/>
      <c r="I64" s="22"/>
      <c r="J64" s="22"/>
      <c r="K64" s="22"/>
      <c r="L64" s="27"/>
    </row>
    <row r="65" spans="1:12" x14ac:dyDescent="0.3">
      <c r="A65" s="56" t="s">
        <v>1</v>
      </c>
      <c r="B65" s="56" t="s">
        <v>4</v>
      </c>
      <c r="C65" s="56" t="s">
        <v>2452</v>
      </c>
      <c r="D65" s="54" t="s">
        <v>2441</v>
      </c>
      <c r="E65" s="22"/>
      <c r="F65" s="22"/>
      <c r="G65" s="22"/>
      <c r="H65" s="22"/>
      <c r="I65" s="22"/>
      <c r="J65" s="22"/>
      <c r="K65" s="22"/>
      <c r="L65" s="27"/>
    </row>
    <row r="66" spans="1:12" x14ac:dyDescent="0.3">
      <c r="A66" s="57">
        <v>0</v>
      </c>
      <c r="B66" s="57" t="s">
        <v>2445</v>
      </c>
      <c r="C66" s="57" t="s">
        <v>2451</v>
      </c>
      <c r="D66" s="52">
        <v>131</v>
      </c>
      <c r="E66" s="22"/>
      <c r="F66" s="22"/>
      <c r="G66" s="22"/>
      <c r="H66" s="22"/>
      <c r="I66" s="22"/>
      <c r="J66" s="22"/>
      <c r="K66" s="22"/>
      <c r="L66" s="27"/>
    </row>
    <row r="67" spans="1:12" x14ac:dyDescent="0.3">
      <c r="A67" s="57"/>
      <c r="B67" s="57"/>
      <c r="C67" s="57" t="s">
        <v>2450</v>
      </c>
      <c r="D67" s="52">
        <v>31</v>
      </c>
      <c r="E67" s="22"/>
      <c r="F67" s="22"/>
      <c r="G67" s="22"/>
      <c r="H67" s="22"/>
      <c r="I67" s="22"/>
      <c r="J67" s="22"/>
      <c r="K67" s="22"/>
      <c r="L67" s="27"/>
    </row>
    <row r="68" spans="1:12" x14ac:dyDescent="0.3">
      <c r="A68" s="57"/>
      <c r="B68" s="54"/>
      <c r="C68" s="54" t="s">
        <v>2485</v>
      </c>
      <c r="D68" s="52">
        <v>31</v>
      </c>
      <c r="E68" s="22"/>
      <c r="F68" s="22"/>
      <c r="G68" s="22"/>
      <c r="H68" s="22"/>
      <c r="I68" s="22"/>
      <c r="J68" s="22"/>
      <c r="K68" s="22"/>
      <c r="L68" s="27"/>
    </row>
    <row r="69" spans="1:12" x14ac:dyDescent="0.3">
      <c r="A69" s="57"/>
      <c r="B69" s="22"/>
      <c r="C69" s="22"/>
      <c r="D69" s="52"/>
      <c r="E69" s="22"/>
      <c r="F69" s="22"/>
      <c r="G69" s="22"/>
      <c r="H69" s="22"/>
      <c r="I69" s="22"/>
      <c r="J69" s="22"/>
      <c r="K69" s="22"/>
      <c r="L69" s="27"/>
    </row>
    <row r="70" spans="1:12" x14ac:dyDescent="0.3">
      <c r="A70" s="57"/>
      <c r="B70" s="57" t="s">
        <v>2456</v>
      </c>
      <c r="C70" s="57" t="s">
        <v>2451</v>
      </c>
      <c r="D70" s="52">
        <v>433</v>
      </c>
      <c r="E70" s="22"/>
      <c r="F70" s="22"/>
      <c r="G70" s="22"/>
      <c r="H70" s="22"/>
      <c r="I70" s="22"/>
      <c r="J70" s="22"/>
      <c r="K70" s="22"/>
      <c r="L70" s="27"/>
    </row>
    <row r="71" spans="1:12" x14ac:dyDescent="0.3">
      <c r="A71" s="57"/>
      <c r="B71" s="57"/>
      <c r="C71" s="57" t="s">
        <v>2450</v>
      </c>
      <c r="D71" s="52">
        <v>55</v>
      </c>
      <c r="E71" s="22"/>
      <c r="F71" s="22"/>
      <c r="G71" s="22"/>
      <c r="H71" s="22"/>
      <c r="I71" s="22"/>
      <c r="J71" s="22"/>
      <c r="K71" s="22"/>
      <c r="L71" s="27"/>
    </row>
    <row r="72" spans="1:12" x14ac:dyDescent="0.3">
      <c r="A72" s="57"/>
      <c r="B72" s="54"/>
      <c r="C72" s="54" t="s">
        <v>2485</v>
      </c>
      <c r="D72" s="52">
        <v>134</v>
      </c>
      <c r="E72" s="22"/>
      <c r="F72" s="22"/>
      <c r="G72" s="22"/>
      <c r="H72" s="22"/>
      <c r="I72" s="22"/>
      <c r="J72" s="22"/>
      <c r="K72" s="22"/>
      <c r="L72" s="27"/>
    </row>
    <row r="73" spans="1:12" x14ac:dyDescent="0.3">
      <c r="A73" s="54"/>
      <c r="B73" s="22"/>
      <c r="C73" s="22"/>
      <c r="D73" s="52"/>
      <c r="E73" s="22"/>
      <c r="F73" s="22"/>
      <c r="G73" s="22"/>
      <c r="H73" s="22"/>
      <c r="I73" s="22"/>
      <c r="J73" s="22"/>
      <c r="K73" s="22"/>
      <c r="L73" s="27"/>
    </row>
    <row r="74" spans="1:12" x14ac:dyDescent="0.3">
      <c r="A74" s="26"/>
      <c r="B74" s="22"/>
      <c r="C74" s="22"/>
      <c r="D74" s="52"/>
      <c r="E74" s="22"/>
      <c r="F74" s="22"/>
      <c r="G74" s="22"/>
      <c r="H74" s="22"/>
      <c r="I74" s="22"/>
      <c r="J74" s="22"/>
      <c r="K74" s="22"/>
      <c r="L74" s="27"/>
    </row>
    <row r="75" spans="1:12" x14ac:dyDescent="0.3">
      <c r="A75" s="57">
        <v>1</v>
      </c>
      <c r="B75" s="57" t="s">
        <v>2445</v>
      </c>
      <c r="C75" s="57" t="s">
        <v>2451</v>
      </c>
      <c r="D75" s="52">
        <v>185</v>
      </c>
      <c r="E75" s="22"/>
      <c r="F75" s="22"/>
      <c r="G75" s="22"/>
      <c r="H75" s="22"/>
      <c r="I75" s="22"/>
      <c r="J75" s="22"/>
      <c r="K75" s="22"/>
      <c r="L75" s="27"/>
    </row>
    <row r="76" spans="1:12" x14ac:dyDescent="0.3">
      <c r="A76" s="57"/>
      <c r="B76" s="57"/>
      <c r="C76" s="57" t="s">
        <v>2450</v>
      </c>
      <c r="D76" s="52">
        <v>41</v>
      </c>
      <c r="E76" s="22"/>
      <c r="F76" s="22"/>
      <c r="G76" s="22"/>
      <c r="H76" s="22"/>
      <c r="I76" s="22"/>
      <c r="J76" s="22"/>
      <c r="K76" s="22"/>
      <c r="L76" s="27"/>
    </row>
    <row r="77" spans="1:12" x14ac:dyDescent="0.3">
      <c r="A77" s="57"/>
      <c r="B77" s="54"/>
      <c r="C77" s="54" t="s">
        <v>2485</v>
      </c>
      <c r="D77" s="52">
        <v>47</v>
      </c>
      <c r="E77" s="22"/>
      <c r="F77" s="22"/>
      <c r="G77" s="22"/>
      <c r="H77" s="22"/>
      <c r="I77" s="22"/>
      <c r="J77" s="22"/>
      <c r="K77" s="22"/>
      <c r="L77" s="27"/>
    </row>
    <row r="78" spans="1:12" x14ac:dyDescent="0.3">
      <c r="A78" s="57"/>
      <c r="B78" s="22"/>
      <c r="C78" s="22"/>
      <c r="D78" s="52"/>
      <c r="E78" s="22"/>
      <c r="F78" s="22"/>
      <c r="G78" s="22"/>
      <c r="H78" s="22"/>
      <c r="I78" s="22"/>
      <c r="J78" s="22"/>
      <c r="K78" s="22"/>
      <c r="L78" s="27"/>
    </row>
    <row r="79" spans="1:12" x14ac:dyDescent="0.3">
      <c r="A79" s="57"/>
      <c r="B79" s="57" t="s">
        <v>2456</v>
      </c>
      <c r="C79" s="57" t="s">
        <v>2451</v>
      </c>
      <c r="D79" s="52">
        <v>143</v>
      </c>
      <c r="E79" s="22"/>
      <c r="F79" s="22"/>
      <c r="G79" s="22"/>
      <c r="H79" s="22"/>
      <c r="I79" s="22"/>
      <c r="J79" s="22"/>
      <c r="K79" s="22"/>
      <c r="L79" s="27"/>
    </row>
    <row r="80" spans="1:12" x14ac:dyDescent="0.3">
      <c r="A80" s="57"/>
      <c r="B80" s="57"/>
      <c r="C80" s="57" t="s">
        <v>2450</v>
      </c>
      <c r="D80" s="52">
        <v>27</v>
      </c>
      <c r="E80" s="22"/>
      <c r="F80" s="22"/>
      <c r="G80" s="22"/>
      <c r="H80" s="22"/>
      <c r="I80" s="22"/>
      <c r="J80" s="22"/>
      <c r="K80" s="22"/>
      <c r="L80" s="27"/>
    </row>
    <row r="81" spans="1:12" x14ac:dyDescent="0.3">
      <c r="A81" s="57"/>
      <c r="B81" s="54"/>
      <c r="C81" s="54" t="s">
        <v>2485</v>
      </c>
      <c r="D81" s="52">
        <v>51</v>
      </c>
      <c r="E81" s="22"/>
      <c r="F81" s="22"/>
      <c r="G81" s="22"/>
      <c r="H81" s="22"/>
      <c r="I81" s="22"/>
      <c r="J81" s="22"/>
      <c r="K81" s="22"/>
      <c r="L81" s="27"/>
    </row>
    <row r="82" spans="1:12" x14ac:dyDescent="0.3">
      <c r="A82" s="54"/>
      <c r="B82" s="22"/>
      <c r="C82" s="22"/>
      <c r="D82" s="52"/>
      <c r="E82" s="31"/>
      <c r="F82" s="31"/>
      <c r="G82" s="31"/>
      <c r="H82" s="31"/>
      <c r="I82" s="31"/>
      <c r="J82" s="31"/>
      <c r="K82" s="31"/>
      <c r="L82" s="32"/>
    </row>
    <row r="83" spans="1:12" s="5" customFormat="1" x14ac:dyDescent="0.3">
      <c r="A83" s="26"/>
      <c r="B83" s="22"/>
      <c r="C83" s="22"/>
      <c r="D83" s="52"/>
    </row>
    <row r="84" spans="1:12" x14ac:dyDescent="0.3">
      <c r="A84" s="30" t="s">
        <v>2440</v>
      </c>
      <c r="B84" s="31"/>
      <c r="C84" s="32"/>
      <c r="D84" s="53">
        <v>1309</v>
      </c>
    </row>
    <row r="85" spans="1:12" s="5" customFormat="1" x14ac:dyDescent="0.3"/>
    <row r="87" spans="1:12" x14ac:dyDescent="0.3">
      <c r="A87" s="41" t="s">
        <v>2457</v>
      </c>
      <c r="B87" s="34"/>
      <c r="C87" s="34"/>
      <c r="D87" s="34"/>
      <c r="E87" s="34"/>
      <c r="F87" s="34"/>
      <c r="G87" s="34"/>
      <c r="H87" s="34"/>
      <c r="I87" s="34"/>
      <c r="J87" s="34"/>
      <c r="K87" s="34"/>
      <c r="L87" s="35"/>
    </row>
    <row r="88" spans="1:12" x14ac:dyDescent="0.3">
      <c r="A88" s="26"/>
      <c r="B88" s="22"/>
      <c r="C88" s="22"/>
      <c r="D88" s="22"/>
      <c r="E88" s="22"/>
      <c r="F88" s="22"/>
      <c r="G88" s="22"/>
      <c r="H88" s="22"/>
      <c r="I88" s="22"/>
      <c r="J88" s="22"/>
      <c r="K88" s="22"/>
      <c r="L88" s="27"/>
    </row>
    <row r="89" spans="1:12" x14ac:dyDescent="0.3">
      <c r="A89" s="28" t="s">
        <v>1</v>
      </c>
      <c r="B89" s="22" t="s">
        <v>2488</v>
      </c>
      <c r="C89" s="27" t="s">
        <v>2489</v>
      </c>
      <c r="D89" s="22"/>
      <c r="E89" s="22"/>
      <c r="F89" s="22"/>
      <c r="G89" s="22"/>
      <c r="H89" s="22"/>
      <c r="I89" s="22"/>
      <c r="J89" s="22"/>
      <c r="K89" s="22"/>
      <c r="L89" s="27"/>
    </row>
    <row r="90" spans="1:12" x14ac:dyDescent="0.3">
      <c r="A90" s="26" t="s">
        <v>1</v>
      </c>
      <c r="B90" s="58">
        <v>394</v>
      </c>
      <c r="C90" s="50">
        <v>288</v>
      </c>
      <c r="D90" s="22"/>
      <c r="E90" s="22"/>
      <c r="F90" s="22"/>
      <c r="G90" s="22"/>
      <c r="H90" s="22"/>
      <c r="I90" s="22"/>
      <c r="J90" s="22"/>
      <c r="K90" s="22"/>
      <c r="L90" s="27"/>
    </row>
    <row r="91" spans="1:12" x14ac:dyDescent="0.3">
      <c r="A91" s="26" t="s">
        <v>2490</v>
      </c>
      <c r="B91" s="58">
        <v>259</v>
      </c>
      <c r="C91" s="50">
        <v>216</v>
      </c>
      <c r="D91" s="22"/>
      <c r="E91" s="22"/>
      <c r="F91" s="22"/>
      <c r="G91" s="22"/>
      <c r="H91" s="22"/>
      <c r="I91" s="22"/>
      <c r="J91" s="22"/>
      <c r="K91" s="22"/>
      <c r="L91" s="27"/>
    </row>
    <row r="92" spans="1:12" x14ac:dyDescent="0.3">
      <c r="A92" s="54" t="s">
        <v>2440</v>
      </c>
      <c r="B92" s="59">
        <v>653</v>
      </c>
      <c r="C92" s="51">
        <v>504</v>
      </c>
      <c r="D92" s="22"/>
      <c r="E92" s="22"/>
      <c r="F92" s="22"/>
      <c r="G92" s="22"/>
      <c r="H92" s="22"/>
      <c r="I92" s="22"/>
      <c r="J92" s="22"/>
      <c r="K92" s="22"/>
      <c r="L92" s="27"/>
    </row>
    <row r="93" spans="1:12" x14ac:dyDescent="0.3">
      <c r="D93" s="22"/>
      <c r="E93" s="22"/>
      <c r="F93" s="22"/>
      <c r="G93" s="22"/>
      <c r="H93" s="22"/>
      <c r="I93" s="22"/>
      <c r="J93" s="22"/>
      <c r="K93" s="22"/>
      <c r="L93" s="27"/>
    </row>
    <row r="94" spans="1:12" x14ac:dyDescent="0.3">
      <c r="D94" s="22"/>
      <c r="E94" s="22"/>
      <c r="F94" s="22"/>
      <c r="G94" s="22"/>
      <c r="H94" s="22"/>
      <c r="I94" s="22"/>
      <c r="J94" s="22"/>
      <c r="K94" s="22"/>
      <c r="L94" s="27"/>
    </row>
    <row r="95" spans="1:12" x14ac:dyDescent="0.3">
      <c r="D95" s="22"/>
      <c r="E95" s="22"/>
      <c r="F95" s="22"/>
      <c r="G95" s="22"/>
      <c r="H95" s="22"/>
      <c r="I95" s="22"/>
      <c r="J95" s="22"/>
      <c r="K95" s="22"/>
      <c r="L95" s="27"/>
    </row>
    <row r="96" spans="1:12" x14ac:dyDescent="0.3">
      <c r="D96" s="22"/>
      <c r="E96" s="22"/>
      <c r="F96" s="22"/>
      <c r="G96" s="22"/>
      <c r="H96" s="22"/>
      <c r="I96" s="22"/>
      <c r="J96" s="22"/>
      <c r="K96" s="22"/>
      <c r="L96" s="27"/>
    </row>
    <row r="97" spans="1:12" x14ac:dyDescent="0.3">
      <c r="D97" s="22"/>
      <c r="E97" s="22"/>
      <c r="F97" s="22"/>
      <c r="G97" s="22"/>
      <c r="H97" s="22"/>
      <c r="I97" s="22"/>
      <c r="J97" s="22"/>
      <c r="K97" s="22"/>
      <c r="L97" s="27"/>
    </row>
    <row r="98" spans="1:12" x14ac:dyDescent="0.3">
      <c r="D98" s="22"/>
      <c r="E98" s="22"/>
      <c r="F98" s="22"/>
      <c r="G98" s="22"/>
      <c r="H98" s="22"/>
      <c r="I98" s="22"/>
      <c r="J98" s="22"/>
      <c r="K98" s="22"/>
      <c r="L98" s="27"/>
    </row>
    <row r="99" spans="1:12" x14ac:dyDescent="0.3">
      <c r="D99" s="22"/>
      <c r="E99" s="22"/>
      <c r="F99" s="22"/>
      <c r="G99" s="22"/>
      <c r="H99" s="22"/>
      <c r="I99" s="22"/>
      <c r="J99" s="22"/>
      <c r="K99" s="22"/>
      <c r="L99" s="27"/>
    </row>
    <row r="100" spans="1:12" x14ac:dyDescent="0.3">
      <c r="D100" s="22"/>
      <c r="E100" s="22"/>
      <c r="F100" s="22"/>
      <c r="G100" s="22"/>
      <c r="H100" s="22"/>
      <c r="I100" s="22"/>
      <c r="J100" s="22"/>
      <c r="K100" s="22"/>
      <c r="L100" s="27"/>
    </row>
    <row r="101" spans="1:12" x14ac:dyDescent="0.3">
      <c r="D101" s="22"/>
      <c r="E101" s="22"/>
      <c r="F101" s="22"/>
      <c r="G101" s="22"/>
      <c r="H101" s="22"/>
      <c r="I101" s="22"/>
      <c r="J101" s="22"/>
      <c r="K101" s="22"/>
      <c r="L101" s="27"/>
    </row>
    <row r="102" spans="1:12" x14ac:dyDescent="0.3">
      <c r="D102" s="31"/>
      <c r="E102" s="31"/>
      <c r="F102" s="31"/>
      <c r="G102" s="31"/>
      <c r="H102" s="31"/>
      <c r="I102" s="31"/>
      <c r="J102" s="31"/>
      <c r="K102" s="31"/>
      <c r="L102" s="32"/>
    </row>
    <row r="104" spans="1:12" s="5" customFormat="1" ht="16.2" customHeight="1" x14ac:dyDescent="0.3">
      <c r="A104"/>
      <c r="B104"/>
      <c r="C104"/>
    </row>
    <row r="106" spans="1:12" x14ac:dyDescent="0.3">
      <c r="D106" s="42"/>
      <c r="E106" s="42"/>
      <c r="F106" s="42"/>
      <c r="G106" s="42"/>
      <c r="H106" s="42"/>
      <c r="I106" s="42"/>
      <c r="J106" s="42"/>
      <c r="K106" s="42"/>
      <c r="L106" s="43"/>
    </row>
    <row r="107" spans="1:12" x14ac:dyDescent="0.3">
      <c r="A107" s="26"/>
      <c r="B107" s="22"/>
      <c r="C107" s="22"/>
      <c r="D107" s="22"/>
      <c r="E107" s="22"/>
      <c r="F107" s="22"/>
      <c r="G107" s="22"/>
      <c r="H107" s="22"/>
      <c r="I107" s="22"/>
      <c r="J107" s="22"/>
      <c r="K107" s="22"/>
      <c r="L107" s="27"/>
    </row>
    <row r="108" spans="1:12" x14ac:dyDescent="0.3">
      <c r="A108" s="56" t="s">
        <v>2458</v>
      </c>
      <c r="B108" s="54" t="s">
        <v>2441</v>
      </c>
      <c r="C108" s="22"/>
      <c r="D108" s="22"/>
      <c r="E108" s="22"/>
      <c r="F108" s="22"/>
      <c r="G108" s="22"/>
      <c r="H108" s="22"/>
      <c r="I108" s="22"/>
      <c r="J108" s="22"/>
      <c r="K108" s="22"/>
      <c r="L108" s="27"/>
    </row>
    <row r="109" spans="1:12" x14ac:dyDescent="0.3">
      <c r="A109" s="57" t="s">
        <v>2465</v>
      </c>
      <c r="B109" s="52">
        <v>1</v>
      </c>
      <c r="C109" s="22"/>
      <c r="D109" s="22"/>
      <c r="E109" s="22"/>
      <c r="F109" s="22"/>
      <c r="G109" s="22"/>
      <c r="H109" s="22"/>
      <c r="I109" s="22"/>
      <c r="J109" s="22"/>
      <c r="K109" s="22"/>
      <c r="L109" s="27"/>
    </row>
    <row r="110" spans="1:12" x14ac:dyDescent="0.3">
      <c r="A110" s="57" t="s">
        <v>2464</v>
      </c>
      <c r="B110" s="52">
        <v>1</v>
      </c>
      <c r="C110" s="22"/>
      <c r="D110" s="22"/>
      <c r="E110" s="22"/>
      <c r="F110" s="22"/>
      <c r="G110" s="22"/>
      <c r="H110" s="22"/>
      <c r="I110" s="22"/>
      <c r="J110" s="22"/>
      <c r="K110" s="22"/>
      <c r="L110" s="27"/>
    </row>
    <row r="111" spans="1:12" x14ac:dyDescent="0.3">
      <c r="A111" s="57" t="s">
        <v>2475</v>
      </c>
      <c r="B111" s="52">
        <v>1</v>
      </c>
      <c r="C111" s="22"/>
      <c r="D111" s="22"/>
      <c r="E111" s="22"/>
      <c r="F111" s="22"/>
      <c r="G111" s="22"/>
      <c r="H111" s="22"/>
      <c r="I111" s="22"/>
      <c r="J111" s="22"/>
      <c r="K111" s="22"/>
      <c r="L111" s="27"/>
    </row>
    <row r="112" spans="1:12" x14ac:dyDescent="0.3">
      <c r="A112" s="57" t="s">
        <v>2476</v>
      </c>
      <c r="B112" s="52">
        <v>1</v>
      </c>
      <c r="C112" s="22"/>
      <c r="D112" s="22"/>
      <c r="E112" s="22"/>
      <c r="F112" s="22"/>
      <c r="G112" s="22"/>
      <c r="H112" s="22"/>
      <c r="I112" s="22"/>
      <c r="J112" s="22"/>
      <c r="K112" s="22"/>
      <c r="L112" s="27"/>
    </row>
    <row r="113" spans="1:12" x14ac:dyDescent="0.3">
      <c r="A113" s="57" t="s">
        <v>2462</v>
      </c>
      <c r="B113" s="52">
        <v>1</v>
      </c>
      <c r="C113" s="22"/>
      <c r="D113" s="22"/>
      <c r="E113" s="22"/>
      <c r="F113" s="22"/>
      <c r="G113" s="22"/>
      <c r="H113" s="22"/>
      <c r="I113" s="22"/>
      <c r="J113" s="22"/>
      <c r="K113" s="22"/>
      <c r="L113" s="27"/>
    </row>
    <row r="114" spans="1:12" x14ac:dyDescent="0.3">
      <c r="A114" s="57" t="s">
        <v>2459</v>
      </c>
      <c r="B114" s="52">
        <v>1</v>
      </c>
      <c r="C114" s="22"/>
      <c r="D114" s="22"/>
      <c r="E114" s="22"/>
      <c r="F114" s="22"/>
      <c r="G114" s="22"/>
      <c r="H114" s="22"/>
      <c r="I114" s="22"/>
      <c r="J114" s="22"/>
      <c r="K114" s="22"/>
      <c r="L114" s="27"/>
    </row>
    <row r="115" spans="1:12" x14ac:dyDescent="0.3">
      <c r="A115" s="57" t="s">
        <v>2461</v>
      </c>
      <c r="B115" s="52">
        <v>1</v>
      </c>
      <c r="C115" s="22"/>
      <c r="D115" s="22"/>
      <c r="E115" s="22"/>
      <c r="F115" s="22"/>
      <c r="G115" s="22"/>
      <c r="H115" s="22"/>
      <c r="I115" s="22"/>
      <c r="J115" s="22"/>
      <c r="K115" s="22"/>
      <c r="L115" s="27"/>
    </row>
    <row r="116" spans="1:12" x14ac:dyDescent="0.3">
      <c r="A116" s="57" t="s">
        <v>2470</v>
      </c>
      <c r="B116" s="52">
        <v>1</v>
      </c>
      <c r="C116" s="22"/>
      <c r="D116" s="22"/>
      <c r="E116" s="22"/>
      <c r="F116" s="22"/>
      <c r="G116" s="22"/>
      <c r="H116" s="22"/>
      <c r="I116" s="22"/>
      <c r="J116" s="22"/>
      <c r="K116" s="22"/>
      <c r="L116" s="27"/>
    </row>
    <row r="117" spans="1:12" x14ac:dyDescent="0.3">
      <c r="A117" s="57" t="s">
        <v>2466</v>
      </c>
      <c r="B117" s="52">
        <v>2</v>
      </c>
      <c r="C117" s="22"/>
      <c r="D117" s="22"/>
      <c r="E117" s="22"/>
      <c r="F117" s="22"/>
      <c r="G117" s="22"/>
      <c r="H117" s="22"/>
      <c r="I117" s="22"/>
      <c r="J117" s="22"/>
      <c r="K117" s="22"/>
      <c r="L117" s="27"/>
    </row>
    <row r="118" spans="1:12" x14ac:dyDescent="0.3">
      <c r="A118" s="57" t="s">
        <v>2473</v>
      </c>
      <c r="B118" s="52">
        <v>2</v>
      </c>
      <c r="C118" s="22"/>
      <c r="D118" s="22"/>
      <c r="E118" s="22"/>
      <c r="F118" s="22"/>
      <c r="G118" s="22"/>
      <c r="H118" s="22"/>
      <c r="I118" s="22"/>
      <c r="J118" s="22"/>
      <c r="K118" s="22"/>
      <c r="L118" s="27"/>
    </row>
    <row r="119" spans="1:12" x14ac:dyDescent="0.3">
      <c r="A119" s="57" t="s">
        <v>2469</v>
      </c>
      <c r="B119" s="52">
        <v>2</v>
      </c>
      <c r="C119" s="22"/>
      <c r="D119" s="22"/>
      <c r="E119" s="22"/>
      <c r="F119" s="22"/>
      <c r="G119" s="22"/>
      <c r="H119" s="22"/>
      <c r="I119" s="22"/>
      <c r="J119" s="22"/>
      <c r="K119" s="22"/>
      <c r="L119" s="27"/>
    </row>
    <row r="120" spans="1:12" x14ac:dyDescent="0.3">
      <c r="A120" s="57" t="s">
        <v>2460</v>
      </c>
      <c r="B120" s="52">
        <v>4</v>
      </c>
      <c r="C120" s="22"/>
      <c r="D120" s="22"/>
      <c r="E120" s="22"/>
      <c r="F120" s="22"/>
      <c r="G120" s="22"/>
      <c r="H120" s="22"/>
      <c r="I120" s="22"/>
      <c r="J120" s="22"/>
      <c r="K120" s="22"/>
      <c r="L120" s="27"/>
    </row>
    <row r="121" spans="1:12" x14ac:dyDescent="0.3">
      <c r="A121" s="57" t="s">
        <v>2474</v>
      </c>
      <c r="B121" s="52">
        <v>8</v>
      </c>
      <c r="C121" s="22"/>
      <c r="D121" s="22"/>
      <c r="E121" s="22"/>
      <c r="F121" s="22"/>
      <c r="G121" s="22"/>
      <c r="H121" s="22"/>
      <c r="I121" s="22"/>
      <c r="J121" s="22"/>
      <c r="K121" s="22"/>
      <c r="L121" s="27"/>
    </row>
    <row r="122" spans="1:12" x14ac:dyDescent="0.3">
      <c r="A122" s="57" t="s">
        <v>2463</v>
      </c>
      <c r="B122" s="52">
        <v>8</v>
      </c>
      <c r="C122" s="22"/>
      <c r="D122" s="22"/>
      <c r="E122" s="22"/>
      <c r="F122" s="22"/>
      <c r="G122" s="22"/>
      <c r="H122" s="22"/>
      <c r="I122" s="22"/>
      <c r="J122" s="22"/>
      <c r="K122" s="22"/>
      <c r="L122" s="27"/>
    </row>
    <row r="123" spans="1:12" x14ac:dyDescent="0.3">
      <c r="A123" s="57" t="s">
        <v>2467</v>
      </c>
      <c r="B123" s="52">
        <v>61</v>
      </c>
      <c r="C123" s="22"/>
      <c r="D123" s="22"/>
      <c r="E123" s="22"/>
      <c r="F123" s="22"/>
      <c r="G123" s="22"/>
      <c r="H123" s="22"/>
      <c r="I123" s="22"/>
      <c r="J123" s="22"/>
      <c r="K123" s="22"/>
      <c r="L123" s="27"/>
    </row>
    <row r="124" spans="1:12" x14ac:dyDescent="0.3">
      <c r="A124" s="57" t="s">
        <v>2472</v>
      </c>
      <c r="B124" s="52">
        <v>197</v>
      </c>
      <c r="C124" s="22"/>
      <c r="D124" s="22"/>
      <c r="E124" s="22"/>
      <c r="F124" s="22"/>
      <c r="G124" s="22"/>
      <c r="H124" s="22"/>
      <c r="I124" s="22"/>
      <c r="J124" s="22"/>
      <c r="K124" s="22"/>
      <c r="L124" s="27"/>
    </row>
    <row r="125" spans="1:12" x14ac:dyDescent="0.3">
      <c r="A125" s="57" t="s">
        <v>2468</v>
      </c>
      <c r="B125" s="52">
        <v>260</v>
      </c>
      <c r="C125" s="22"/>
      <c r="D125" s="22"/>
      <c r="E125" s="22"/>
      <c r="F125" s="22"/>
      <c r="G125" s="22"/>
      <c r="H125" s="22"/>
      <c r="I125" s="22"/>
      <c r="J125" s="22"/>
      <c r="K125" s="22"/>
      <c r="L125" s="27"/>
    </row>
    <row r="126" spans="1:12" x14ac:dyDescent="0.3">
      <c r="A126" s="54" t="s">
        <v>2471</v>
      </c>
      <c r="B126" s="52">
        <v>757</v>
      </c>
      <c r="C126" s="22"/>
      <c r="D126" s="22"/>
      <c r="E126" s="22"/>
      <c r="F126" s="22"/>
      <c r="G126" s="22"/>
      <c r="H126" s="22"/>
      <c r="I126" s="22"/>
      <c r="J126" s="22"/>
      <c r="K126" s="22"/>
      <c r="L126" s="27"/>
    </row>
    <row r="127" spans="1:12" x14ac:dyDescent="0.3">
      <c r="A127" s="54" t="s">
        <v>2440</v>
      </c>
      <c r="B127" s="53">
        <v>1309</v>
      </c>
      <c r="C127" s="31"/>
      <c r="D127" s="31"/>
      <c r="E127" s="31"/>
      <c r="F127" s="31"/>
      <c r="G127" s="31"/>
      <c r="H127" s="31"/>
      <c r="I127" s="31"/>
      <c r="J127" s="31"/>
      <c r="K127" s="31"/>
      <c r="L127" s="32"/>
    </row>
    <row r="131" spans="1:12" x14ac:dyDescent="0.3">
      <c r="A131" s="6" t="s">
        <v>2479</v>
      </c>
      <c r="B131" s="6"/>
      <c r="C131" s="6"/>
      <c r="D131" s="6"/>
      <c r="E131" s="6"/>
      <c r="F131" s="6"/>
      <c r="G131" s="6"/>
      <c r="H131" s="6"/>
      <c r="I131" s="6"/>
      <c r="J131" s="6"/>
      <c r="K131" s="6"/>
      <c r="L131" s="6"/>
    </row>
    <row r="133" spans="1:12" x14ac:dyDescent="0.3">
      <c r="A133" s="3" t="s">
        <v>4</v>
      </c>
      <c r="B133" t="s">
        <v>2442</v>
      </c>
    </row>
    <row r="134" spans="1:12" x14ac:dyDescent="0.3">
      <c r="A134" s="5" t="s">
        <v>18</v>
      </c>
      <c r="B134" s="1">
        <v>273</v>
      </c>
    </row>
    <row r="135" spans="1:12" x14ac:dyDescent="0.3">
      <c r="A135" s="5" t="s">
        <v>13</v>
      </c>
      <c r="B135" s="1">
        <v>221</v>
      </c>
    </row>
    <row r="136" spans="1:12" x14ac:dyDescent="0.3">
      <c r="A136" s="5" t="s">
        <v>2440</v>
      </c>
      <c r="B136" s="1">
        <v>494</v>
      </c>
    </row>
  </sheetData>
  <mergeCells count="6">
    <mergeCell ref="A131:L131"/>
    <mergeCell ref="A1:L1"/>
    <mergeCell ref="A20:L20"/>
    <mergeCell ref="A45:L45"/>
    <mergeCell ref="A63:L63"/>
    <mergeCell ref="A87:L87"/>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63FE-8119-4471-954D-11091FC6E9D1}">
  <dimension ref="A1:O1310"/>
  <sheetViews>
    <sheetView topLeftCell="D1" workbookViewId="0">
      <selection activeCell="U10" sqref="U10"/>
    </sheetView>
  </sheetViews>
  <sheetFormatPr defaultRowHeight="14.4" x14ac:dyDescent="0.3"/>
  <cols>
    <col min="1" max="1" width="13.33203125" bestFit="1" customWidth="1"/>
    <col min="2" max="2" width="8.21875" bestFit="1" customWidth="1"/>
    <col min="3" max="3" width="68.88671875" bestFit="1" customWidth="1"/>
    <col min="4" max="4" width="6.6640625" bestFit="1" customWidth="1"/>
    <col min="5" max="5" width="15.6640625" customWidth="1"/>
    <col min="6" max="6" width="7.88671875" bestFit="1" customWidth="1"/>
    <col min="7" max="7" width="8" bestFit="1" customWidth="1"/>
    <col min="8" max="8" width="19.109375" bestFit="1" customWidth="1"/>
    <col min="9" max="9" width="9" bestFit="1" customWidth="1"/>
    <col min="10" max="10" width="14.88671875" bestFit="1" customWidth="1"/>
    <col min="11" max="11" width="11.77734375" bestFit="1" customWidth="1"/>
    <col min="12" max="12" width="10.5546875" bestFit="1" customWidth="1"/>
    <col min="13" max="13" width="12.88671875" bestFit="1" customWidth="1"/>
    <col min="14" max="14" width="12" bestFit="1" customWidth="1"/>
    <col min="15" max="15" width="10.77734375" bestFit="1" customWidth="1"/>
  </cols>
  <sheetData>
    <row r="1" spans="1:15" x14ac:dyDescent="0.3">
      <c r="A1" s="10" t="s">
        <v>0</v>
      </c>
      <c r="B1" s="11" t="s">
        <v>2</v>
      </c>
      <c r="C1" s="11" t="s">
        <v>3</v>
      </c>
      <c r="D1" s="11" t="s">
        <v>4</v>
      </c>
      <c r="E1" s="68" t="s">
        <v>5</v>
      </c>
      <c r="F1" s="11" t="s">
        <v>6</v>
      </c>
      <c r="G1" s="11" t="s">
        <v>7</v>
      </c>
      <c r="H1" s="11" t="s">
        <v>8</v>
      </c>
      <c r="I1" s="11" t="s">
        <v>9</v>
      </c>
      <c r="J1" s="11" t="s">
        <v>10</v>
      </c>
      <c r="K1" s="11" t="s">
        <v>11</v>
      </c>
      <c r="L1" s="16" t="s">
        <v>1</v>
      </c>
      <c r="M1" s="16" t="s">
        <v>2452</v>
      </c>
      <c r="N1" s="16" t="s">
        <v>2458</v>
      </c>
      <c r="O1" s="64" t="s">
        <v>2478</v>
      </c>
    </row>
    <row r="2" spans="1:15" x14ac:dyDescent="0.3">
      <c r="A2" s="12">
        <v>1</v>
      </c>
      <c r="B2" s="13">
        <v>3</v>
      </c>
      <c r="C2" s="14" t="s">
        <v>12</v>
      </c>
      <c r="D2" s="14" t="s">
        <v>13</v>
      </c>
      <c r="E2" s="69">
        <v>22</v>
      </c>
      <c r="F2" s="13">
        <v>1</v>
      </c>
      <c r="G2" s="13">
        <v>0</v>
      </c>
      <c r="H2" s="14" t="s">
        <v>14</v>
      </c>
      <c r="I2" s="13">
        <v>7.25</v>
      </c>
      <c r="J2" s="14" t="s">
        <v>15</v>
      </c>
      <c r="K2" s="14" t="s">
        <v>16</v>
      </c>
      <c r="L2" s="15">
        <f>IF(MergeData!$A2='FirstPartId1-to891'!A2,VLOOKUP(MergeData!$A2,FirstID1_891,12,FALSE),VLOOKUP(MergeData!$A2,GendersSurvived,2,FALSE))</f>
        <v>1</v>
      </c>
      <c r="M2" s="62" t="str">
        <f>_xlfn.IFS($E2="N/A","No Value",$E2&gt;=18,"Adult",$E2&lt;=18,"Child")</f>
        <v>Adult</v>
      </c>
      <c r="N2" s="62" t="str">
        <f>MID(MergeData!$C2,FIND(",",MergeData!$C2)+1,FIND(".",MergeData!$C2)-FIND(",",MergeData!$C2)-1)</f>
        <v xml:space="preserve"> Mr</v>
      </c>
      <c r="O2" s="63"/>
    </row>
    <row r="3" spans="1:15" x14ac:dyDescent="0.3">
      <c r="A3" s="12">
        <v>2</v>
      </c>
      <c r="B3" s="13">
        <v>1</v>
      </c>
      <c r="C3" s="14" t="s">
        <v>17</v>
      </c>
      <c r="D3" s="14" t="s">
        <v>18</v>
      </c>
      <c r="E3" s="69">
        <v>38</v>
      </c>
      <c r="F3" s="13">
        <v>1</v>
      </c>
      <c r="G3" s="13">
        <v>0</v>
      </c>
      <c r="H3" s="14" t="s">
        <v>19</v>
      </c>
      <c r="I3" s="13">
        <v>71.283299999999997</v>
      </c>
      <c r="J3" s="14" t="s">
        <v>20</v>
      </c>
      <c r="K3" s="14" t="s">
        <v>21</v>
      </c>
      <c r="L3" s="15">
        <f>IF(MergeData!$A3='FirstPartId1-to891'!A3,VLOOKUP(MergeData!$A3,FirstID1_891,12,FALSE),VLOOKUP(MergeData!$A3,GendersSurvived,2,FALSE))</f>
        <v>1</v>
      </c>
      <c r="M3" s="62" t="str">
        <f t="shared" ref="M3:M66" si="0">_xlfn.IFS($E3="N/A","No Value",$E3&gt;=18,"Adult",$E3&lt;=18,"Child")</f>
        <v>Adult</v>
      </c>
      <c r="N3" s="62" t="str">
        <f>MID(MergeData!$C3,FIND(",",MergeData!$C3)+1,FIND(".",MergeData!$C3)-FIND(",",MergeData!$C3)-1)</f>
        <v xml:space="preserve"> Mrs</v>
      </c>
      <c r="O3" s="63"/>
    </row>
    <row r="4" spans="1:15" x14ac:dyDescent="0.3">
      <c r="A4" s="12">
        <v>3</v>
      </c>
      <c r="B4" s="13">
        <v>3</v>
      </c>
      <c r="C4" s="14" t="s">
        <v>22</v>
      </c>
      <c r="D4" s="14" t="s">
        <v>18</v>
      </c>
      <c r="E4" s="69">
        <v>26</v>
      </c>
      <c r="F4" s="13">
        <v>0</v>
      </c>
      <c r="G4" s="13">
        <v>0</v>
      </c>
      <c r="H4" s="14" t="s">
        <v>23</v>
      </c>
      <c r="I4" s="13">
        <v>7.9249999999999998</v>
      </c>
      <c r="J4" s="14" t="s">
        <v>15</v>
      </c>
      <c r="K4" s="14" t="s">
        <v>16</v>
      </c>
      <c r="L4" s="15">
        <f>IF(MergeData!$A4='FirstPartId1-to891'!A4,VLOOKUP(MergeData!$A4,FirstID1_891,12,FALSE),VLOOKUP(MergeData!$A4,GendersSurvived,2,FALSE))</f>
        <v>1</v>
      </c>
      <c r="M4" s="62" t="str">
        <f t="shared" si="0"/>
        <v>Adult</v>
      </c>
      <c r="N4" s="62" t="str">
        <f>MID(MergeData!$C4,FIND(",",MergeData!$C4)+1,FIND(".",MergeData!$C4)-FIND(",",MergeData!$C4)-1)</f>
        <v xml:space="preserve"> Miss</v>
      </c>
      <c r="O4" s="63">
        <f>COUNTIF(MergeData!$M$2:$M$1310,"child")</f>
        <v>154</v>
      </c>
    </row>
    <row r="5" spans="1:15" x14ac:dyDescent="0.3">
      <c r="A5" s="12">
        <v>4</v>
      </c>
      <c r="B5" s="13">
        <v>1</v>
      </c>
      <c r="C5" s="14" t="s">
        <v>24</v>
      </c>
      <c r="D5" s="14" t="s">
        <v>18</v>
      </c>
      <c r="E5" s="69">
        <v>35</v>
      </c>
      <c r="F5" s="13">
        <v>1</v>
      </c>
      <c r="G5" s="13">
        <v>0</v>
      </c>
      <c r="H5" s="14" t="s">
        <v>25</v>
      </c>
      <c r="I5" s="13">
        <v>53.1</v>
      </c>
      <c r="J5" s="14" t="s">
        <v>26</v>
      </c>
      <c r="K5" s="14" t="s">
        <v>16</v>
      </c>
      <c r="L5" s="15">
        <f>IF(MergeData!$A5='FirstPartId1-to891'!A5,VLOOKUP(MergeData!$A5,FirstID1_891,12,FALSE),VLOOKUP(MergeData!$A5,GendersSurvived,2,FALSE))</f>
        <v>0</v>
      </c>
      <c r="M5" s="62" t="str">
        <f t="shared" si="0"/>
        <v>Adult</v>
      </c>
      <c r="N5" s="62" t="str">
        <f>MID(MergeData!$C5,FIND(",",MergeData!$C5)+1,FIND(".",MergeData!$C5)-FIND(",",MergeData!$C5)-1)</f>
        <v xml:space="preserve"> Mrs</v>
      </c>
      <c r="O5" s="63">
        <f>COUNTIF(MergeData!$M$2:$M$1310,"Adult")</f>
        <v>892</v>
      </c>
    </row>
    <row r="6" spans="1:15" x14ac:dyDescent="0.3">
      <c r="A6" s="12">
        <v>5</v>
      </c>
      <c r="B6" s="13">
        <v>3</v>
      </c>
      <c r="C6" s="14" t="s">
        <v>27</v>
      </c>
      <c r="D6" s="14" t="s">
        <v>13</v>
      </c>
      <c r="E6" s="69">
        <v>35</v>
      </c>
      <c r="F6" s="13">
        <v>0</v>
      </c>
      <c r="G6" s="13">
        <v>0</v>
      </c>
      <c r="H6" s="14" t="s">
        <v>28</v>
      </c>
      <c r="I6" s="13">
        <v>8.0500000000000007</v>
      </c>
      <c r="J6" s="14" t="s">
        <v>15</v>
      </c>
      <c r="K6" s="14" t="s">
        <v>16</v>
      </c>
      <c r="L6" s="15">
        <f>IF(MergeData!$A6='FirstPartId1-to891'!A6,VLOOKUP(MergeData!$A6,FirstID1_891,12,FALSE),VLOOKUP(MergeData!$A6,GendersSurvived,2,FALSE))</f>
        <v>0</v>
      </c>
      <c r="M6" s="62" t="str">
        <f t="shared" si="0"/>
        <v>Adult</v>
      </c>
      <c r="N6" s="62" t="str">
        <f>MID(MergeData!$C6,FIND(",",MergeData!$C6)+1,FIND(".",MergeData!$C6)-FIND(",",MergeData!$C6)-1)</f>
        <v xml:space="preserve"> Mr</v>
      </c>
      <c r="O6" s="63"/>
    </row>
    <row r="7" spans="1:15" x14ac:dyDescent="0.3">
      <c r="A7" s="12">
        <v>6</v>
      </c>
      <c r="B7" s="13">
        <v>3</v>
      </c>
      <c r="C7" s="14" t="s">
        <v>29</v>
      </c>
      <c r="D7" s="14" t="s">
        <v>13</v>
      </c>
      <c r="E7" s="69" t="s">
        <v>2484</v>
      </c>
      <c r="F7" s="13">
        <v>0</v>
      </c>
      <c r="G7" s="13">
        <v>0</v>
      </c>
      <c r="H7" s="14" t="s">
        <v>30</v>
      </c>
      <c r="I7" s="13">
        <v>8.4582999999999995</v>
      </c>
      <c r="J7" s="14" t="s">
        <v>15</v>
      </c>
      <c r="K7" s="14" t="s">
        <v>31</v>
      </c>
      <c r="L7" s="15">
        <f>IF(MergeData!$A7='FirstPartId1-to891'!A7,VLOOKUP(MergeData!$A7,FirstID1_891,12,FALSE),VLOOKUP(MergeData!$A7,GendersSurvived,2,FALSE))</f>
        <v>0</v>
      </c>
      <c r="M7" s="62" t="str">
        <f t="shared" si="0"/>
        <v>No Value</v>
      </c>
      <c r="N7" s="62" t="str">
        <f>MID(MergeData!$C7,FIND(",",MergeData!$C7)+1,FIND(".",MergeData!$C7)-FIND(",",MergeData!$C7)-1)</f>
        <v xml:space="preserve"> Mr</v>
      </c>
      <c r="O7" s="63"/>
    </row>
    <row r="8" spans="1:15" x14ac:dyDescent="0.3">
      <c r="A8" s="12">
        <v>7</v>
      </c>
      <c r="B8" s="13">
        <v>1</v>
      </c>
      <c r="C8" s="14" t="s">
        <v>32</v>
      </c>
      <c r="D8" s="14" t="s">
        <v>13</v>
      </c>
      <c r="E8" s="69">
        <v>54</v>
      </c>
      <c r="F8" s="13">
        <v>0</v>
      </c>
      <c r="G8" s="13">
        <v>0</v>
      </c>
      <c r="H8" s="14" t="s">
        <v>33</v>
      </c>
      <c r="I8" s="13">
        <v>51.862499999999997</v>
      </c>
      <c r="J8" s="14" t="s">
        <v>34</v>
      </c>
      <c r="K8" s="14" t="s">
        <v>16</v>
      </c>
      <c r="L8" s="15">
        <f>IF(MergeData!$A8='FirstPartId1-to891'!A8,VLOOKUP(MergeData!$A8,FirstID1_891,12,FALSE),VLOOKUP(MergeData!$A8,GendersSurvived,2,FALSE))</f>
        <v>0</v>
      </c>
      <c r="M8" s="62" t="str">
        <f t="shared" si="0"/>
        <v>Adult</v>
      </c>
      <c r="N8" s="62" t="str">
        <f>MID(MergeData!$C8,FIND(",",MergeData!$C8)+1,FIND(".",MergeData!$C8)-FIND(",",MergeData!$C8)-1)</f>
        <v xml:space="preserve"> Mr</v>
      </c>
      <c r="O8" s="63"/>
    </row>
    <row r="9" spans="1:15" x14ac:dyDescent="0.3">
      <c r="A9" s="12">
        <v>8</v>
      </c>
      <c r="B9" s="13">
        <v>3</v>
      </c>
      <c r="C9" s="14" t="s">
        <v>35</v>
      </c>
      <c r="D9" s="14" t="s">
        <v>13</v>
      </c>
      <c r="E9" s="69">
        <v>2</v>
      </c>
      <c r="F9" s="13">
        <v>3</v>
      </c>
      <c r="G9" s="13">
        <v>1</v>
      </c>
      <c r="H9" s="14" t="s">
        <v>36</v>
      </c>
      <c r="I9" s="13">
        <v>21.074999999999999</v>
      </c>
      <c r="J9" s="14" t="s">
        <v>15</v>
      </c>
      <c r="K9" s="14" t="s">
        <v>16</v>
      </c>
      <c r="L9" s="15">
        <f>IF(MergeData!$A9='FirstPartId1-to891'!A9,VLOOKUP(MergeData!$A9,FirstID1_891,12,FALSE),VLOOKUP(MergeData!$A9,GendersSurvived,2,FALSE))</f>
        <v>1</v>
      </c>
      <c r="M9" s="62" t="str">
        <f t="shared" si="0"/>
        <v>Child</v>
      </c>
      <c r="N9" s="62" t="str">
        <f>MID(MergeData!$C9,FIND(",",MergeData!$C9)+1,FIND(".",MergeData!$C9)-FIND(",",MergeData!$C9)-1)</f>
        <v xml:space="preserve"> Master</v>
      </c>
      <c r="O9" s="63"/>
    </row>
    <row r="10" spans="1:15" x14ac:dyDescent="0.3">
      <c r="A10" s="12">
        <v>9</v>
      </c>
      <c r="B10" s="13">
        <v>3</v>
      </c>
      <c r="C10" s="14" t="s">
        <v>37</v>
      </c>
      <c r="D10" s="14" t="s">
        <v>18</v>
      </c>
      <c r="E10" s="69">
        <v>27</v>
      </c>
      <c r="F10" s="13">
        <v>0</v>
      </c>
      <c r="G10" s="13">
        <v>2</v>
      </c>
      <c r="H10" s="14" t="s">
        <v>38</v>
      </c>
      <c r="I10" s="13">
        <v>11.1333</v>
      </c>
      <c r="J10" s="14" t="s">
        <v>15</v>
      </c>
      <c r="K10" s="14" t="s">
        <v>16</v>
      </c>
      <c r="L10" s="15">
        <f>IF(MergeData!$A10='FirstPartId1-to891'!A10,VLOOKUP(MergeData!$A10,FirstID1_891,12,FALSE),VLOOKUP(MergeData!$A10,GendersSurvived,2,FALSE))</f>
        <v>1</v>
      </c>
      <c r="M10" s="62" t="str">
        <f t="shared" si="0"/>
        <v>Adult</v>
      </c>
      <c r="N10" s="62" t="str">
        <f>MID(MergeData!$C10,FIND(",",MergeData!$C10)+1,FIND(".",MergeData!$C10)-FIND(",",MergeData!$C10)-1)</f>
        <v xml:space="preserve"> Mrs</v>
      </c>
      <c r="O10" s="63"/>
    </row>
    <row r="11" spans="1:15" x14ac:dyDescent="0.3">
      <c r="A11" s="12">
        <v>10</v>
      </c>
      <c r="B11" s="13">
        <v>2</v>
      </c>
      <c r="C11" s="14" t="s">
        <v>39</v>
      </c>
      <c r="D11" s="14" t="s">
        <v>18</v>
      </c>
      <c r="E11" s="69">
        <v>14</v>
      </c>
      <c r="F11" s="13">
        <v>1</v>
      </c>
      <c r="G11" s="13">
        <v>0</v>
      </c>
      <c r="H11" s="14" t="s">
        <v>40</v>
      </c>
      <c r="I11" s="13">
        <v>30.070799999999998</v>
      </c>
      <c r="J11" s="14" t="s">
        <v>15</v>
      </c>
      <c r="K11" s="14" t="s">
        <v>21</v>
      </c>
      <c r="L11" s="15">
        <f>IF(MergeData!$A11='FirstPartId1-to891'!A11,VLOOKUP(MergeData!$A11,FirstID1_891,12,FALSE),VLOOKUP(MergeData!$A11,GendersSurvived,2,FALSE))</f>
        <v>1</v>
      </c>
      <c r="M11" s="62" t="str">
        <f t="shared" si="0"/>
        <v>Child</v>
      </c>
      <c r="N11" s="62" t="str">
        <f>MID(MergeData!$C11,FIND(",",MergeData!$C11)+1,FIND(".",MergeData!$C11)-FIND(",",MergeData!$C11)-1)</f>
        <v xml:space="preserve"> Mrs</v>
      </c>
      <c r="O11" s="63"/>
    </row>
    <row r="12" spans="1:15" x14ac:dyDescent="0.3">
      <c r="A12" s="12">
        <v>11</v>
      </c>
      <c r="B12" s="13">
        <v>3</v>
      </c>
      <c r="C12" s="14" t="s">
        <v>41</v>
      </c>
      <c r="D12" s="14" t="s">
        <v>18</v>
      </c>
      <c r="E12" s="69">
        <v>4</v>
      </c>
      <c r="F12" s="13">
        <v>1</v>
      </c>
      <c r="G12" s="13">
        <v>1</v>
      </c>
      <c r="H12" s="14" t="s">
        <v>42</v>
      </c>
      <c r="I12" s="13">
        <v>16.7</v>
      </c>
      <c r="J12" s="14" t="s">
        <v>43</v>
      </c>
      <c r="K12" s="14" t="s">
        <v>16</v>
      </c>
      <c r="L12" s="15">
        <f>IF(MergeData!$A12='FirstPartId1-to891'!A12,VLOOKUP(MergeData!$A12,FirstID1_891,12,FALSE),VLOOKUP(MergeData!$A12,GendersSurvived,2,FALSE))</f>
        <v>1</v>
      </c>
      <c r="M12" s="62" t="str">
        <f t="shared" si="0"/>
        <v>Child</v>
      </c>
      <c r="N12" s="62" t="str">
        <f>MID(MergeData!$C12,FIND(",",MergeData!$C12)+1,FIND(".",MergeData!$C12)-FIND(",",MergeData!$C12)-1)</f>
        <v xml:space="preserve"> Miss</v>
      </c>
      <c r="O12" s="63"/>
    </row>
    <row r="13" spans="1:15" x14ac:dyDescent="0.3">
      <c r="A13" s="12">
        <v>12</v>
      </c>
      <c r="B13" s="13">
        <v>1</v>
      </c>
      <c r="C13" s="14" t="s">
        <v>44</v>
      </c>
      <c r="D13" s="14" t="s">
        <v>18</v>
      </c>
      <c r="E13" s="69">
        <v>58</v>
      </c>
      <c r="F13" s="13">
        <v>0</v>
      </c>
      <c r="G13" s="13">
        <v>0</v>
      </c>
      <c r="H13" s="14" t="s">
        <v>45</v>
      </c>
      <c r="I13" s="13">
        <v>26.55</v>
      </c>
      <c r="J13" s="14" t="s">
        <v>46</v>
      </c>
      <c r="K13" s="14" t="s">
        <v>16</v>
      </c>
      <c r="L13" s="15">
        <f>IF(MergeData!$A13='FirstPartId1-to891'!A13,VLOOKUP(MergeData!$A13,FirstID1_891,12,FALSE),VLOOKUP(MergeData!$A13,GendersSurvived,2,FALSE))</f>
        <v>0</v>
      </c>
      <c r="M13" s="62" t="str">
        <f t="shared" si="0"/>
        <v>Adult</v>
      </c>
      <c r="N13" s="62" t="str">
        <f>MID(MergeData!$C13,FIND(",",MergeData!$C13)+1,FIND(".",MergeData!$C13)-FIND(",",MergeData!$C13)-1)</f>
        <v xml:space="preserve"> Miss</v>
      </c>
      <c r="O13" s="63"/>
    </row>
    <row r="14" spans="1:15" x14ac:dyDescent="0.3">
      <c r="A14" s="12">
        <v>13</v>
      </c>
      <c r="B14" s="13">
        <v>3</v>
      </c>
      <c r="C14" s="14" t="s">
        <v>47</v>
      </c>
      <c r="D14" s="14" t="s">
        <v>13</v>
      </c>
      <c r="E14" s="69">
        <v>20</v>
      </c>
      <c r="F14" s="13">
        <v>0</v>
      </c>
      <c r="G14" s="13">
        <v>0</v>
      </c>
      <c r="H14" s="14" t="s">
        <v>48</v>
      </c>
      <c r="I14" s="13">
        <v>8.0500000000000007</v>
      </c>
      <c r="J14" s="14" t="s">
        <v>15</v>
      </c>
      <c r="K14" s="14" t="s">
        <v>16</v>
      </c>
      <c r="L14" s="15">
        <f>IF(MergeData!$A14='FirstPartId1-to891'!A14,VLOOKUP(MergeData!$A14,FirstID1_891,12,FALSE),VLOOKUP(MergeData!$A14,GendersSurvived,2,FALSE))</f>
        <v>0</v>
      </c>
      <c r="M14" s="62" t="str">
        <f t="shared" si="0"/>
        <v>Adult</v>
      </c>
      <c r="N14" s="62" t="str">
        <f>MID(MergeData!$C14,FIND(",",MergeData!$C14)+1,FIND(".",MergeData!$C14)-FIND(",",MergeData!$C14)-1)</f>
        <v xml:space="preserve"> Mr</v>
      </c>
      <c r="O14" s="63"/>
    </row>
    <row r="15" spans="1:15" x14ac:dyDescent="0.3">
      <c r="A15" s="12">
        <v>14</v>
      </c>
      <c r="B15" s="13">
        <v>3</v>
      </c>
      <c r="C15" s="14" t="s">
        <v>49</v>
      </c>
      <c r="D15" s="14" t="s">
        <v>13</v>
      </c>
      <c r="E15" s="69">
        <v>39</v>
      </c>
      <c r="F15" s="13">
        <v>1</v>
      </c>
      <c r="G15" s="13">
        <v>5</v>
      </c>
      <c r="H15" s="14" t="s">
        <v>50</v>
      </c>
      <c r="I15" s="13">
        <v>31.274999999999999</v>
      </c>
      <c r="J15" s="14" t="s">
        <v>15</v>
      </c>
      <c r="K15" s="14" t="s">
        <v>16</v>
      </c>
      <c r="L15" s="15">
        <f>IF(MergeData!$A15='FirstPartId1-to891'!A15,VLOOKUP(MergeData!$A15,FirstID1_891,12,FALSE),VLOOKUP(MergeData!$A15,GendersSurvived,2,FALSE))</f>
        <v>0</v>
      </c>
      <c r="M15" s="62" t="str">
        <f t="shared" si="0"/>
        <v>Adult</v>
      </c>
      <c r="N15" s="62" t="str">
        <f>MID(MergeData!$C15,FIND(",",MergeData!$C15)+1,FIND(".",MergeData!$C15)-FIND(",",MergeData!$C15)-1)</f>
        <v xml:space="preserve"> Mr</v>
      </c>
      <c r="O15" s="63"/>
    </row>
    <row r="16" spans="1:15" x14ac:dyDescent="0.3">
      <c r="A16" s="12">
        <v>15</v>
      </c>
      <c r="B16" s="13">
        <v>3</v>
      </c>
      <c r="C16" s="14" t="s">
        <v>51</v>
      </c>
      <c r="D16" s="14" t="s">
        <v>18</v>
      </c>
      <c r="E16" s="69">
        <v>14</v>
      </c>
      <c r="F16" s="13">
        <v>0</v>
      </c>
      <c r="G16" s="13">
        <v>0</v>
      </c>
      <c r="H16" s="14" t="s">
        <v>52</v>
      </c>
      <c r="I16" s="13">
        <v>7.8541999999999996</v>
      </c>
      <c r="J16" s="14" t="s">
        <v>15</v>
      </c>
      <c r="K16" s="14" t="s">
        <v>16</v>
      </c>
      <c r="L16" s="15">
        <f>IF(MergeData!$A16='FirstPartId1-to891'!A16,VLOOKUP(MergeData!$A16,FirstID1_891,12,FALSE),VLOOKUP(MergeData!$A16,GendersSurvived,2,FALSE))</f>
        <v>1</v>
      </c>
      <c r="M16" s="62" t="str">
        <f t="shared" si="0"/>
        <v>Child</v>
      </c>
      <c r="N16" s="62" t="str">
        <f>MID(MergeData!$C16,FIND(",",MergeData!$C16)+1,FIND(".",MergeData!$C16)-FIND(",",MergeData!$C16)-1)</f>
        <v xml:space="preserve"> Miss</v>
      </c>
      <c r="O16" s="63"/>
    </row>
    <row r="17" spans="1:15" x14ac:dyDescent="0.3">
      <c r="A17" s="12">
        <v>16</v>
      </c>
      <c r="B17" s="13">
        <v>2</v>
      </c>
      <c r="C17" s="14" t="s">
        <v>53</v>
      </c>
      <c r="D17" s="14" t="s">
        <v>18</v>
      </c>
      <c r="E17" s="69">
        <v>55</v>
      </c>
      <c r="F17" s="13">
        <v>0</v>
      </c>
      <c r="G17" s="13">
        <v>0</v>
      </c>
      <c r="H17" s="14" t="s">
        <v>54</v>
      </c>
      <c r="I17" s="13">
        <v>16</v>
      </c>
      <c r="J17" s="14" t="s">
        <v>15</v>
      </c>
      <c r="K17" s="14" t="s">
        <v>16</v>
      </c>
      <c r="L17" s="15">
        <f>IF(MergeData!$A17='FirstPartId1-to891'!A17,VLOOKUP(MergeData!$A17,FirstID1_891,12,FALSE),VLOOKUP(MergeData!$A17,GendersSurvived,2,FALSE))</f>
        <v>0</v>
      </c>
      <c r="M17" s="62" t="str">
        <f t="shared" si="0"/>
        <v>Adult</v>
      </c>
      <c r="N17" s="62" t="str">
        <f>MID(MergeData!$C17,FIND(",",MergeData!$C17)+1,FIND(".",MergeData!$C17)-FIND(",",MergeData!$C17)-1)</f>
        <v xml:space="preserve"> Mrs</v>
      </c>
      <c r="O17" s="63"/>
    </row>
    <row r="18" spans="1:15" x14ac:dyDescent="0.3">
      <c r="A18" s="12">
        <v>17</v>
      </c>
      <c r="B18" s="13">
        <v>3</v>
      </c>
      <c r="C18" s="14" t="s">
        <v>55</v>
      </c>
      <c r="D18" s="14" t="s">
        <v>13</v>
      </c>
      <c r="E18" s="69">
        <v>2</v>
      </c>
      <c r="F18" s="13">
        <v>4</v>
      </c>
      <c r="G18" s="13">
        <v>1</v>
      </c>
      <c r="H18" s="14" t="s">
        <v>56</v>
      </c>
      <c r="I18" s="13">
        <v>29.125</v>
      </c>
      <c r="J18" s="14" t="s">
        <v>15</v>
      </c>
      <c r="K18" s="14" t="s">
        <v>31</v>
      </c>
      <c r="L18" s="15">
        <f>IF(MergeData!$A18='FirstPartId1-to891'!A18,VLOOKUP(MergeData!$A18,FirstID1_891,12,FALSE),VLOOKUP(MergeData!$A18,GendersSurvived,2,FALSE))</f>
        <v>1</v>
      </c>
      <c r="M18" s="62" t="str">
        <f t="shared" si="0"/>
        <v>Child</v>
      </c>
      <c r="N18" s="62" t="str">
        <f>MID(MergeData!$C18,FIND(",",MergeData!$C18)+1,FIND(".",MergeData!$C18)-FIND(",",MergeData!$C18)-1)</f>
        <v xml:space="preserve"> Master</v>
      </c>
      <c r="O18" s="63"/>
    </row>
    <row r="19" spans="1:15" x14ac:dyDescent="0.3">
      <c r="A19" s="12">
        <v>18</v>
      </c>
      <c r="B19" s="13">
        <v>2</v>
      </c>
      <c r="C19" s="14" t="s">
        <v>57</v>
      </c>
      <c r="D19" s="14" t="s">
        <v>13</v>
      </c>
      <c r="E19" s="69" t="s">
        <v>2484</v>
      </c>
      <c r="F19" s="13">
        <v>0</v>
      </c>
      <c r="G19" s="13">
        <v>0</v>
      </c>
      <c r="H19" s="14" t="s">
        <v>58</v>
      </c>
      <c r="I19" s="13">
        <v>13</v>
      </c>
      <c r="J19" s="14" t="s">
        <v>15</v>
      </c>
      <c r="K19" s="14" t="s">
        <v>16</v>
      </c>
      <c r="L19" s="15">
        <f>IF(MergeData!$A19='FirstPartId1-to891'!A19,VLOOKUP(MergeData!$A19,FirstID1_891,12,FALSE),VLOOKUP(MergeData!$A19,GendersSurvived,2,FALSE))</f>
        <v>0</v>
      </c>
      <c r="M19" s="62" t="str">
        <f t="shared" si="0"/>
        <v>No Value</v>
      </c>
      <c r="N19" s="62" t="str">
        <f>MID(MergeData!$C19,FIND(",",MergeData!$C19)+1,FIND(".",MergeData!$C19)-FIND(",",MergeData!$C19)-1)</f>
        <v xml:space="preserve"> Mr</v>
      </c>
      <c r="O19" s="63"/>
    </row>
    <row r="20" spans="1:15" x14ac:dyDescent="0.3">
      <c r="A20" s="12">
        <v>19</v>
      </c>
      <c r="B20" s="13">
        <v>3</v>
      </c>
      <c r="C20" s="14" t="s">
        <v>59</v>
      </c>
      <c r="D20" s="14" t="s">
        <v>18</v>
      </c>
      <c r="E20" s="69">
        <v>31</v>
      </c>
      <c r="F20" s="13">
        <v>1</v>
      </c>
      <c r="G20" s="13">
        <v>0</v>
      </c>
      <c r="H20" s="14" t="s">
        <v>60</v>
      </c>
      <c r="I20" s="13">
        <v>18</v>
      </c>
      <c r="J20" s="14" t="s">
        <v>15</v>
      </c>
      <c r="K20" s="14" t="s">
        <v>16</v>
      </c>
      <c r="L20" s="15">
        <f>IF(MergeData!$A20='FirstPartId1-to891'!A20,VLOOKUP(MergeData!$A20,FirstID1_891,12,FALSE),VLOOKUP(MergeData!$A20,GendersSurvived,2,FALSE))</f>
        <v>1</v>
      </c>
      <c r="M20" s="62" t="str">
        <f t="shared" si="0"/>
        <v>Adult</v>
      </c>
      <c r="N20" s="62" t="str">
        <f>MID(MergeData!$C20,FIND(",",MergeData!$C20)+1,FIND(".",MergeData!$C20)-FIND(",",MergeData!$C20)-1)</f>
        <v xml:space="preserve"> Mrs</v>
      </c>
      <c r="O20" s="63"/>
    </row>
    <row r="21" spans="1:15" x14ac:dyDescent="0.3">
      <c r="A21" s="12">
        <v>20</v>
      </c>
      <c r="B21" s="13">
        <v>3</v>
      </c>
      <c r="C21" s="14" t="s">
        <v>61</v>
      </c>
      <c r="D21" s="14" t="s">
        <v>18</v>
      </c>
      <c r="E21" s="69" t="s">
        <v>2484</v>
      </c>
      <c r="F21" s="13">
        <v>0</v>
      </c>
      <c r="G21" s="13">
        <v>0</v>
      </c>
      <c r="H21" s="14" t="s">
        <v>62</v>
      </c>
      <c r="I21" s="13">
        <v>7.2249999999999996</v>
      </c>
      <c r="J21" s="14" t="s">
        <v>15</v>
      </c>
      <c r="K21" s="14" t="s">
        <v>21</v>
      </c>
      <c r="L21" s="15">
        <f>IF(MergeData!$A21='FirstPartId1-to891'!A21,VLOOKUP(MergeData!$A21,FirstID1_891,12,FALSE),VLOOKUP(MergeData!$A21,GendersSurvived,2,FALSE))</f>
        <v>0</v>
      </c>
      <c r="M21" s="62" t="str">
        <f t="shared" si="0"/>
        <v>No Value</v>
      </c>
      <c r="N21" s="62" t="str">
        <f>MID(MergeData!$C21,FIND(",",MergeData!$C21)+1,FIND(".",MergeData!$C21)-FIND(",",MergeData!$C21)-1)</f>
        <v xml:space="preserve"> Mrs</v>
      </c>
      <c r="O21" s="63"/>
    </row>
    <row r="22" spans="1:15" x14ac:dyDescent="0.3">
      <c r="A22" s="12">
        <v>21</v>
      </c>
      <c r="B22" s="13">
        <v>2</v>
      </c>
      <c r="C22" s="14" t="s">
        <v>63</v>
      </c>
      <c r="D22" s="14" t="s">
        <v>13</v>
      </c>
      <c r="E22" s="69">
        <v>35</v>
      </c>
      <c r="F22" s="13">
        <v>0</v>
      </c>
      <c r="G22" s="13">
        <v>0</v>
      </c>
      <c r="H22" s="14" t="s">
        <v>64</v>
      </c>
      <c r="I22" s="13">
        <v>26</v>
      </c>
      <c r="J22" s="14" t="s">
        <v>15</v>
      </c>
      <c r="K22" s="14" t="s">
        <v>16</v>
      </c>
      <c r="L22" s="15">
        <f>IF(MergeData!$A22='FirstPartId1-to891'!A22,VLOOKUP(MergeData!$A22,FirstID1_891,12,FALSE),VLOOKUP(MergeData!$A22,GendersSurvived,2,FALSE))</f>
        <v>1</v>
      </c>
      <c r="M22" s="62" t="str">
        <f t="shared" si="0"/>
        <v>Adult</v>
      </c>
      <c r="N22" s="62" t="str">
        <f>MID(MergeData!$C22,FIND(",",MergeData!$C22)+1,FIND(".",MergeData!$C22)-FIND(",",MergeData!$C22)-1)</f>
        <v xml:space="preserve"> Mr</v>
      </c>
      <c r="O22" s="63"/>
    </row>
    <row r="23" spans="1:15" x14ac:dyDescent="0.3">
      <c r="A23" s="12">
        <v>22</v>
      </c>
      <c r="B23" s="13">
        <v>2</v>
      </c>
      <c r="C23" s="14" t="s">
        <v>65</v>
      </c>
      <c r="D23" s="14" t="s">
        <v>13</v>
      </c>
      <c r="E23" s="69">
        <v>34</v>
      </c>
      <c r="F23" s="13">
        <v>0</v>
      </c>
      <c r="G23" s="13">
        <v>0</v>
      </c>
      <c r="H23" s="14" t="s">
        <v>66</v>
      </c>
      <c r="I23" s="13">
        <v>13</v>
      </c>
      <c r="J23" s="14" t="s">
        <v>67</v>
      </c>
      <c r="K23" s="14" t="s">
        <v>16</v>
      </c>
      <c r="L23" s="15">
        <f>IF(MergeData!$A23='FirstPartId1-to891'!A23,VLOOKUP(MergeData!$A23,FirstID1_891,12,FALSE),VLOOKUP(MergeData!$A23,GendersSurvived,2,FALSE))</f>
        <v>1</v>
      </c>
      <c r="M23" s="62" t="str">
        <f t="shared" si="0"/>
        <v>Adult</v>
      </c>
      <c r="N23" s="62" t="str">
        <f>MID(MergeData!$C23,FIND(",",MergeData!$C23)+1,FIND(".",MergeData!$C23)-FIND(",",MergeData!$C23)-1)</f>
        <v xml:space="preserve"> Mr</v>
      </c>
      <c r="O23" s="63"/>
    </row>
    <row r="24" spans="1:15" x14ac:dyDescent="0.3">
      <c r="A24" s="12">
        <v>23</v>
      </c>
      <c r="B24" s="13">
        <v>3</v>
      </c>
      <c r="C24" s="14" t="s">
        <v>68</v>
      </c>
      <c r="D24" s="14" t="s">
        <v>18</v>
      </c>
      <c r="E24" s="69">
        <v>15</v>
      </c>
      <c r="F24" s="13">
        <v>0</v>
      </c>
      <c r="G24" s="13">
        <v>0</v>
      </c>
      <c r="H24" s="14" t="s">
        <v>69</v>
      </c>
      <c r="I24" s="13">
        <v>8.0291999999999994</v>
      </c>
      <c r="J24" s="14" t="s">
        <v>15</v>
      </c>
      <c r="K24" s="14" t="s">
        <v>31</v>
      </c>
      <c r="L24" s="15">
        <f>IF(MergeData!$A24='FirstPartId1-to891'!A24,VLOOKUP(MergeData!$A24,FirstID1_891,12,FALSE),VLOOKUP(MergeData!$A24,GendersSurvived,2,FALSE))</f>
        <v>1</v>
      </c>
      <c r="M24" s="62" t="str">
        <f t="shared" si="0"/>
        <v>Child</v>
      </c>
      <c r="N24" s="62" t="str">
        <f>MID(MergeData!$C24,FIND(",",MergeData!$C24)+1,FIND(".",MergeData!$C24)-FIND(",",MergeData!$C24)-1)</f>
        <v xml:space="preserve"> Miss</v>
      </c>
      <c r="O24" s="63"/>
    </row>
    <row r="25" spans="1:15" x14ac:dyDescent="0.3">
      <c r="A25" s="12">
        <v>24</v>
      </c>
      <c r="B25" s="13">
        <v>1</v>
      </c>
      <c r="C25" s="14" t="s">
        <v>70</v>
      </c>
      <c r="D25" s="14" t="s">
        <v>13</v>
      </c>
      <c r="E25" s="69">
        <v>28</v>
      </c>
      <c r="F25" s="13">
        <v>0</v>
      </c>
      <c r="G25" s="13">
        <v>0</v>
      </c>
      <c r="H25" s="14" t="s">
        <v>71</v>
      </c>
      <c r="I25" s="13">
        <v>35.5</v>
      </c>
      <c r="J25" s="14" t="s">
        <v>72</v>
      </c>
      <c r="K25" s="14" t="s">
        <v>16</v>
      </c>
      <c r="L25" s="15">
        <f>IF(MergeData!$A25='FirstPartId1-to891'!A25,VLOOKUP(MergeData!$A25,FirstID1_891,12,FALSE),VLOOKUP(MergeData!$A25,GendersSurvived,2,FALSE))</f>
        <v>0</v>
      </c>
      <c r="M25" s="62" t="str">
        <f t="shared" si="0"/>
        <v>Adult</v>
      </c>
      <c r="N25" s="62" t="str">
        <f>MID(MergeData!$C25,FIND(",",MergeData!$C25)+1,FIND(".",MergeData!$C25)-FIND(",",MergeData!$C25)-1)</f>
        <v xml:space="preserve"> Mr</v>
      </c>
      <c r="O25" s="63"/>
    </row>
    <row r="26" spans="1:15" x14ac:dyDescent="0.3">
      <c r="A26" s="12">
        <v>25</v>
      </c>
      <c r="B26" s="13">
        <v>3</v>
      </c>
      <c r="C26" s="14" t="s">
        <v>73</v>
      </c>
      <c r="D26" s="14" t="s">
        <v>18</v>
      </c>
      <c r="E26" s="69">
        <v>8</v>
      </c>
      <c r="F26" s="13">
        <v>3</v>
      </c>
      <c r="G26" s="13">
        <v>1</v>
      </c>
      <c r="H26" s="14" t="s">
        <v>36</v>
      </c>
      <c r="I26" s="13">
        <v>21.074999999999999</v>
      </c>
      <c r="J26" s="14" t="s">
        <v>15</v>
      </c>
      <c r="K26" s="14" t="s">
        <v>16</v>
      </c>
      <c r="L26" s="15">
        <f>IF(MergeData!$A26='FirstPartId1-to891'!A26,VLOOKUP(MergeData!$A26,FirstID1_891,12,FALSE),VLOOKUP(MergeData!$A26,GendersSurvived,2,FALSE))</f>
        <v>1</v>
      </c>
      <c r="M26" s="62" t="str">
        <f t="shared" si="0"/>
        <v>Child</v>
      </c>
      <c r="N26" s="62" t="str">
        <f>MID(MergeData!$C26,FIND(",",MergeData!$C26)+1,FIND(".",MergeData!$C26)-FIND(",",MergeData!$C26)-1)</f>
        <v xml:space="preserve"> Miss</v>
      </c>
      <c r="O26" s="63"/>
    </row>
    <row r="27" spans="1:15" x14ac:dyDescent="0.3">
      <c r="A27" s="12">
        <v>26</v>
      </c>
      <c r="B27" s="13">
        <v>3</v>
      </c>
      <c r="C27" s="14" t="s">
        <v>74</v>
      </c>
      <c r="D27" s="14" t="s">
        <v>18</v>
      </c>
      <c r="E27" s="69">
        <v>38</v>
      </c>
      <c r="F27" s="13">
        <v>1</v>
      </c>
      <c r="G27" s="13">
        <v>5</v>
      </c>
      <c r="H27" s="14" t="s">
        <v>75</v>
      </c>
      <c r="I27" s="13">
        <v>31.387499999999999</v>
      </c>
      <c r="J27" s="14" t="s">
        <v>15</v>
      </c>
      <c r="K27" s="14" t="s">
        <v>16</v>
      </c>
      <c r="L27" s="15">
        <f>IF(MergeData!$A27='FirstPartId1-to891'!A27,VLOOKUP(MergeData!$A27,FirstID1_891,12,FALSE),VLOOKUP(MergeData!$A27,GendersSurvived,2,FALSE))</f>
        <v>0</v>
      </c>
      <c r="M27" s="62" t="str">
        <f t="shared" si="0"/>
        <v>Adult</v>
      </c>
      <c r="N27" s="62" t="str">
        <f>MID(MergeData!$C27,FIND(",",MergeData!$C27)+1,FIND(".",MergeData!$C27)-FIND(",",MergeData!$C27)-1)</f>
        <v xml:space="preserve"> Mrs</v>
      </c>
      <c r="O27" s="63"/>
    </row>
    <row r="28" spans="1:15" x14ac:dyDescent="0.3">
      <c r="A28" s="12">
        <v>27</v>
      </c>
      <c r="B28" s="13">
        <v>3</v>
      </c>
      <c r="C28" s="14" t="s">
        <v>76</v>
      </c>
      <c r="D28" s="14" t="s">
        <v>13</v>
      </c>
      <c r="E28" s="69" t="s">
        <v>2484</v>
      </c>
      <c r="F28" s="13">
        <v>0</v>
      </c>
      <c r="G28" s="13">
        <v>0</v>
      </c>
      <c r="H28" s="14" t="s">
        <v>77</v>
      </c>
      <c r="I28" s="13">
        <v>7.2249999999999996</v>
      </c>
      <c r="J28" s="14" t="s">
        <v>15</v>
      </c>
      <c r="K28" s="14" t="s">
        <v>21</v>
      </c>
      <c r="L28" s="15">
        <f>IF(MergeData!$A28='FirstPartId1-to891'!A28,VLOOKUP(MergeData!$A28,FirstID1_891,12,FALSE),VLOOKUP(MergeData!$A28,GendersSurvived,2,FALSE))</f>
        <v>0</v>
      </c>
      <c r="M28" s="62" t="str">
        <f t="shared" si="0"/>
        <v>No Value</v>
      </c>
      <c r="N28" s="62" t="str">
        <f>MID(MergeData!$C28,FIND(",",MergeData!$C28)+1,FIND(".",MergeData!$C28)-FIND(",",MergeData!$C28)-1)</f>
        <v xml:space="preserve"> Mr</v>
      </c>
      <c r="O28" s="63"/>
    </row>
    <row r="29" spans="1:15" x14ac:dyDescent="0.3">
      <c r="A29" s="12">
        <v>28</v>
      </c>
      <c r="B29" s="13">
        <v>1</v>
      </c>
      <c r="C29" s="14" t="s">
        <v>78</v>
      </c>
      <c r="D29" s="14" t="s">
        <v>13</v>
      </c>
      <c r="E29" s="69">
        <v>19</v>
      </c>
      <c r="F29" s="13">
        <v>3</v>
      </c>
      <c r="G29" s="13">
        <v>2</v>
      </c>
      <c r="H29" s="14" t="s">
        <v>79</v>
      </c>
      <c r="I29" s="13">
        <v>263</v>
      </c>
      <c r="J29" s="14" t="s">
        <v>80</v>
      </c>
      <c r="K29" s="14" t="s">
        <v>16</v>
      </c>
      <c r="L29" s="15">
        <f>IF(MergeData!$A29='FirstPartId1-to891'!A29,VLOOKUP(MergeData!$A29,FirstID1_891,12,FALSE),VLOOKUP(MergeData!$A29,GendersSurvived,2,FALSE))</f>
        <v>1</v>
      </c>
      <c r="M29" s="62" t="str">
        <f t="shared" si="0"/>
        <v>Adult</v>
      </c>
      <c r="N29" s="62" t="str">
        <f>MID(MergeData!$C29,FIND(",",MergeData!$C29)+1,FIND(".",MergeData!$C29)-FIND(",",MergeData!$C29)-1)</f>
        <v xml:space="preserve"> Mr</v>
      </c>
      <c r="O29" s="63"/>
    </row>
    <row r="30" spans="1:15" x14ac:dyDescent="0.3">
      <c r="A30" s="12">
        <v>29</v>
      </c>
      <c r="B30" s="13">
        <v>3</v>
      </c>
      <c r="C30" s="14" t="s">
        <v>81</v>
      </c>
      <c r="D30" s="14" t="s">
        <v>18</v>
      </c>
      <c r="E30" s="69" t="s">
        <v>2484</v>
      </c>
      <c r="F30" s="13">
        <v>0</v>
      </c>
      <c r="G30" s="13">
        <v>0</v>
      </c>
      <c r="H30" s="14" t="s">
        <v>82</v>
      </c>
      <c r="I30" s="13">
        <v>7.8792</v>
      </c>
      <c r="J30" s="14" t="s">
        <v>15</v>
      </c>
      <c r="K30" s="14" t="s">
        <v>31</v>
      </c>
      <c r="L30" s="15">
        <f>IF(MergeData!$A30='FirstPartId1-to891'!A30,VLOOKUP(MergeData!$A30,FirstID1_891,12,FALSE),VLOOKUP(MergeData!$A30,GendersSurvived,2,FALSE))</f>
        <v>0</v>
      </c>
      <c r="M30" s="62" t="str">
        <f t="shared" si="0"/>
        <v>No Value</v>
      </c>
      <c r="N30" s="62" t="str">
        <f>MID(MergeData!$C30,FIND(",",MergeData!$C30)+1,FIND(".",MergeData!$C30)-FIND(",",MergeData!$C30)-1)</f>
        <v xml:space="preserve"> Miss</v>
      </c>
      <c r="O30" s="63"/>
    </row>
    <row r="31" spans="1:15" x14ac:dyDescent="0.3">
      <c r="A31" s="12">
        <v>30</v>
      </c>
      <c r="B31" s="13">
        <v>3</v>
      </c>
      <c r="C31" s="14" t="s">
        <v>83</v>
      </c>
      <c r="D31" s="14" t="s">
        <v>13</v>
      </c>
      <c r="E31" s="69" t="s">
        <v>2484</v>
      </c>
      <c r="F31" s="13">
        <v>0</v>
      </c>
      <c r="G31" s="13">
        <v>0</v>
      </c>
      <c r="H31" s="14" t="s">
        <v>84</v>
      </c>
      <c r="I31" s="13">
        <v>7.8958000000000004</v>
      </c>
      <c r="J31" s="14" t="s">
        <v>15</v>
      </c>
      <c r="K31" s="14" t="s">
        <v>16</v>
      </c>
      <c r="L31" s="15">
        <f>IF(MergeData!$A31='FirstPartId1-to891'!A31,VLOOKUP(MergeData!$A31,FirstID1_891,12,FALSE),VLOOKUP(MergeData!$A31,GendersSurvived,2,FALSE))</f>
        <v>0</v>
      </c>
      <c r="M31" s="62" t="str">
        <f t="shared" si="0"/>
        <v>No Value</v>
      </c>
      <c r="N31" s="62" t="str">
        <f>MID(MergeData!$C31,FIND(",",MergeData!$C31)+1,FIND(".",MergeData!$C31)-FIND(",",MergeData!$C31)-1)</f>
        <v xml:space="preserve"> Mr</v>
      </c>
      <c r="O31" s="63"/>
    </row>
    <row r="32" spans="1:15" x14ac:dyDescent="0.3">
      <c r="A32" s="12">
        <v>31</v>
      </c>
      <c r="B32" s="13">
        <v>1</v>
      </c>
      <c r="C32" s="14" t="s">
        <v>85</v>
      </c>
      <c r="D32" s="14" t="s">
        <v>13</v>
      </c>
      <c r="E32" s="69">
        <v>40</v>
      </c>
      <c r="F32" s="13">
        <v>0</v>
      </c>
      <c r="G32" s="13">
        <v>0</v>
      </c>
      <c r="H32" s="14" t="s">
        <v>86</v>
      </c>
      <c r="I32" s="13">
        <v>27.720800000000001</v>
      </c>
      <c r="J32" s="14" t="s">
        <v>15</v>
      </c>
      <c r="K32" s="14" t="s">
        <v>21</v>
      </c>
      <c r="L32" s="15">
        <f>IF(MergeData!$A32='FirstPartId1-to891'!A32,VLOOKUP(MergeData!$A32,FirstID1_891,12,FALSE),VLOOKUP(MergeData!$A32,GendersSurvived,2,FALSE))</f>
        <v>1</v>
      </c>
      <c r="M32" s="62" t="str">
        <f t="shared" si="0"/>
        <v>Adult</v>
      </c>
      <c r="N32" s="62" t="str">
        <f>MID(MergeData!$C32,FIND(",",MergeData!$C32)+1,FIND(".",MergeData!$C32)-FIND(",",MergeData!$C32)-1)</f>
        <v xml:space="preserve"> Don</v>
      </c>
      <c r="O32" s="63"/>
    </row>
    <row r="33" spans="1:15" x14ac:dyDescent="0.3">
      <c r="A33" s="12">
        <v>32</v>
      </c>
      <c r="B33" s="13">
        <v>1</v>
      </c>
      <c r="C33" s="14" t="s">
        <v>87</v>
      </c>
      <c r="D33" s="14" t="s">
        <v>18</v>
      </c>
      <c r="E33" s="69" t="s">
        <v>2484</v>
      </c>
      <c r="F33" s="13">
        <v>1</v>
      </c>
      <c r="G33" s="13">
        <v>0</v>
      </c>
      <c r="H33" s="14" t="s">
        <v>88</v>
      </c>
      <c r="I33" s="13">
        <v>146.52080000000001</v>
      </c>
      <c r="J33" s="14" t="s">
        <v>89</v>
      </c>
      <c r="K33" s="14" t="s">
        <v>21</v>
      </c>
      <c r="L33" s="15">
        <f>IF(MergeData!$A33='FirstPartId1-to891'!A33,VLOOKUP(MergeData!$A33,FirstID1_891,12,FALSE),VLOOKUP(MergeData!$A33,GendersSurvived,2,FALSE))</f>
        <v>1</v>
      </c>
      <c r="M33" s="62" t="str">
        <f t="shared" si="0"/>
        <v>No Value</v>
      </c>
      <c r="N33" s="62" t="str">
        <f>MID(MergeData!$C33,FIND(",",MergeData!$C33)+1,FIND(".",MergeData!$C33)-FIND(",",MergeData!$C33)-1)</f>
        <v xml:space="preserve"> Mrs</v>
      </c>
      <c r="O33" s="63"/>
    </row>
    <row r="34" spans="1:15" x14ac:dyDescent="0.3">
      <c r="A34" s="12">
        <v>33</v>
      </c>
      <c r="B34" s="13">
        <v>3</v>
      </c>
      <c r="C34" s="14" t="s">
        <v>90</v>
      </c>
      <c r="D34" s="14" t="s">
        <v>18</v>
      </c>
      <c r="E34" s="69" t="s">
        <v>2484</v>
      </c>
      <c r="F34" s="13">
        <v>0</v>
      </c>
      <c r="G34" s="13">
        <v>0</v>
      </c>
      <c r="H34" s="14" t="s">
        <v>91</v>
      </c>
      <c r="I34" s="13">
        <v>7.75</v>
      </c>
      <c r="J34" s="14" t="s">
        <v>15</v>
      </c>
      <c r="K34" s="14" t="s">
        <v>31</v>
      </c>
      <c r="L34" s="15">
        <f>IF(MergeData!$A34='FirstPartId1-to891'!A34,VLOOKUP(MergeData!$A34,FirstID1_891,12,FALSE),VLOOKUP(MergeData!$A34,GendersSurvived,2,FALSE))</f>
        <v>0</v>
      </c>
      <c r="M34" s="62" t="str">
        <f t="shared" si="0"/>
        <v>No Value</v>
      </c>
      <c r="N34" s="62" t="str">
        <f>MID(MergeData!$C34,FIND(",",MergeData!$C34)+1,FIND(".",MergeData!$C34)-FIND(",",MergeData!$C34)-1)</f>
        <v xml:space="preserve"> Miss</v>
      </c>
      <c r="O34" s="63"/>
    </row>
    <row r="35" spans="1:15" x14ac:dyDescent="0.3">
      <c r="A35" s="12">
        <v>34</v>
      </c>
      <c r="B35" s="13">
        <v>2</v>
      </c>
      <c r="C35" s="14" t="s">
        <v>92</v>
      </c>
      <c r="D35" s="14" t="s">
        <v>13</v>
      </c>
      <c r="E35" s="69">
        <v>66</v>
      </c>
      <c r="F35" s="13">
        <v>0</v>
      </c>
      <c r="G35" s="13">
        <v>0</v>
      </c>
      <c r="H35" s="14" t="s">
        <v>93</v>
      </c>
      <c r="I35" s="13">
        <v>10.5</v>
      </c>
      <c r="J35" s="14" t="s">
        <v>15</v>
      </c>
      <c r="K35" s="14" t="s">
        <v>16</v>
      </c>
      <c r="L35" s="15">
        <f>IF(MergeData!$A35='FirstPartId1-to891'!A35,VLOOKUP(MergeData!$A35,FirstID1_891,12,FALSE),VLOOKUP(MergeData!$A35,GendersSurvived,2,FALSE))</f>
        <v>0</v>
      </c>
      <c r="M35" s="62" t="str">
        <f t="shared" si="0"/>
        <v>Adult</v>
      </c>
      <c r="N35" s="62" t="str">
        <f>MID(MergeData!$C35,FIND(",",MergeData!$C35)+1,FIND(".",MergeData!$C35)-FIND(",",MergeData!$C35)-1)</f>
        <v xml:space="preserve"> Mr</v>
      </c>
      <c r="O35" s="63"/>
    </row>
    <row r="36" spans="1:15" x14ac:dyDescent="0.3">
      <c r="A36" s="12">
        <v>35</v>
      </c>
      <c r="B36" s="13">
        <v>1</v>
      </c>
      <c r="C36" s="14" t="s">
        <v>94</v>
      </c>
      <c r="D36" s="14" t="s">
        <v>13</v>
      </c>
      <c r="E36" s="69">
        <v>28</v>
      </c>
      <c r="F36" s="13">
        <v>1</v>
      </c>
      <c r="G36" s="13">
        <v>0</v>
      </c>
      <c r="H36" s="14" t="s">
        <v>95</v>
      </c>
      <c r="I36" s="13">
        <v>82.1708</v>
      </c>
      <c r="J36" s="14" t="s">
        <v>15</v>
      </c>
      <c r="K36" s="14" t="s">
        <v>21</v>
      </c>
      <c r="L36" s="15">
        <f>IF(MergeData!$A36='FirstPartId1-to891'!A36,VLOOKUP(MergeData!$A36,FirstID1_891,12,FALSE),VLOOKUP(MergeData!$A36,GendersSurvived,2,FALSE))</f>
        <v>0</v>
      </c>
      <c r="M36" s="62" t="str">
        <f t="shared" si="0"/>
        <v>Adult</v>
      </c>
      <c r="N36" s="62" t="str">
        <f>MID(MergeData!$C36,FIND(",",MergeData!$C36)+1,FIND(".",MergeData!$C36)-FIND(",",MergeData!$C36)-1)</f>
        <v xml:space="preserve"> Mr</v>
      </c>
      <c r="O36" s="63"/>
    </row>
    <row r="37" spans="1:15" x14ac:dyDescent="0.3">
      <c r="A37" s="12">
        <v>36</v>
      </c>
      <c r="B37" s="13">
        <v>1</v>
      </c>
      <c r="C37" s="14" t="s">
        <v>96</v>
      </c>
      <c r="D37" s="14" t="s">
        <v>13</v>
      </c>
      <c r="E37" s="69">
        <v>42</v>
      </c>
      <c r="F37" s="13">
        <v>1</v>
      </c>
      <c r="G37" s="13">
        <v>0</v>
      </c>
      <c r="H37" s="14" t="s">
        <v>97</v>
      </c>
      <c r="I37" s="13">
        <v>52</v>
      </c>
      <c r="J37" s="14" t="s">
        <v>15</v>
      </c>
      <c r="K37" s="14" t="s">
        <v>16</v>
      </c>
      <c r="L37" s="15">
        <f>IF(MergeData!$A37='FirstPartId1-to891'!A37,VLOOKUP(MergeData!$A37,FirstID1_891,12,FALSE),VLOOKUP(MergeData!$A37,GendersSurvived,2,FALSE))</f>
        <v>1</v>
      </c>
      <c r="M37" s="62" t="str">
        <f t="shared" si="0"/>
        <v>Adult</v>
      </c>
      <c r="N37" s="62" t="str">
        <f>MID(MergeData!$C37,FIND(",",MergeData!$C37)+1,FIND(".",MergeData!$C37)-FIND(",",MergeData!$C37)-1)</f>
        <v xml:space="preserve"> Mr</v>
      </c>
      <c r="O37" s="63"/>
    </row>
    <row r="38" spans="1:15" x14ac:dyDescent="0.3">
      <c r="A38" s="12">
        <v>37</v>
      </c>
      <c r="B38" s="13">
        <v>3</v>
      </c>
      <c r="C38" s="14" t="s">
        <v>98</v>
      </c>
      <c r="D38" s="14" t="s">
        <v>13</v>
      </c>
      <c r="E38" s="69" t="s">
        <v>2484</v>
      </c>
      <c r="F38" s="13">
        <v>0</v>
      </c>
      <c r="G38" s="13">
        <v>0</v>
      </c>
      <c r="H38" s="14" t="s">
        <v>99</v>
      </c>
      <c r="I38" s="13">
        <v>7.2291999999999996</v>
      </c>
      <c r="J38" s="14" t="s">
        <v>15</v>
      </c>
      <c r="K38" s="14" t="s">
        <v>21</v>
      </c>
      <c r="L38" s="15">
        <f>IF(MergeData!$A38='FirstPartId1-to891'!A38,VLOOKUP(MergeData!$A38,FirstID1_891,12,FALSE),VLOOKUP(MergeData!$A38,GendersSurvived,2,FALSE))</f>
        <v>0</v>
      </c>
      <c r="M38" s="62" t="str">
        <f t="shared" si="0"/>
        <v>No Value</v>
      </c>
      <c r="N38" s="62" t="str">
        <f>MID(MergeData!$C38,FIND(",",MergeData!$C38)+1,FIND(".",MergeData!$C38)-FIND(",",MergeData!$C38)-1)</f>
        <v xml:space="preserve"> Mr</v>
      </c>
      <c r="O38" s="63"/>
    </row>
    <row r="39" spans="1:15" x14ac:dyDescent="0.3">
      <c r="A39" s="12">
        <v>38</v>
      </c>
      <c r="B39" s="13">
        <v>3</v>
      </c>
      <c r="C39" s="14" t="s">
        <v>100</v>
      </c>
      <c r="D39" s="14" t="s">
        <v>13</v>
      </c>
      <c r="E39" s="69">
        <v>21</v>
      </c>
      <c r="F39" s="13">
        <v>0</v>
      </c>
      <c r="G39" s="13">
        <v>0</v>
      </c>
      <c r="H39" s="14" t="s">
        <v>101</v>
      </c>
      <c r="I39" s="13">
        <v>8.0500000000000007</v>
      </c>
      <c r="J39" s="14" t="s">
        <v>15</v>
      </c>
      <c r="K39" s="14" t="s">
        <v>16</v>
      </c>
      <c r="L39" s="15">
        <f>IF(MergeData!$A39='FirstPartId1-to891'!A39,VLOOKUP(MergeData!$A39,FirstID1_891,12,FALSE),VLOOKUP(MergeData!$A39,GendersSurvived,2,FALSE))</f>
        <v>0</v>
      </c>
      <c r="M39" s="62" t="str">
        <f t="shared" si="0"/>
        <v>Adult</v>
      </c>
      <c r="N39" s="62" t="str">
        <f>MID(MergeData!$C39,FIND(",",MergeData!$C39)+1,FIND(".",MergeData!$C39)-FIND(",",MergeData!$C39)-1)</f>
        <v xml:space="preserve"> Mr</v>
      </c>
      <c r="O39" s="63"/>
    </row>
    <row r="40" spans="1:15" x14ac:dyDescent="0.3">
      <c r="A40" s="12">
        <v>39</v>
      </c>
      <c r="B40" s="13">
        <v>3</v>
      </c>
      <c r="C40" s="14" t="s">
        <v>102</v>
      </c>
      <c r="D40" s="14" t="s">
        <v>18</v>
      </c>
      <c r="E40" s="69">
        <v>18</v>
      </c>
      <c r="F40" s="13">
        <v>2</v>
      </c>
      <c r="G40" s="13">
        <v>0</v>
      </c>
      <c r="H40" s="14" t="s">
        <v>103</v>
      </c>
      <c r="I40" s="13">
        <v>18</v>
      </c>
      <c r="J40" s="14" t="s">
        <v>15</v>
      </c>
      <c r="K40" s="14" t="s">
        <v>16</v>
      </c>
      <c r="L40" s="15">
        <f>IF(MergeData!$A40='FirstPartId1-to891'!A40,VLOOKUP(MergeData!$A40,FirstID1_891,12,FALSE),VLOOKUP(MergeData!$A40,GendersSurvived,2,FALSE))</f>
        <v>1</v>
      </c>
      <c r="M40" s="62" t="str">
        <f t="shared" si="0"/>
        <v>Adult</v>
      </c>
      <c r="N40" s="62" t="str">
        <f>MID(MergeData!$C40,FIND(",",MergeData!$C40)+1,FIND(".",MergeData!$C40)-FIND(",",MergeData!$C40)-1)</f>
        <v xml:space="preserve"> Miss</v>
      </c>
      <c r="O40" s="63"/>
    </row>
    <row r="41" spans="1:15" x14ac:dyDescent="0.3">
      <c r="A41" s="12">
        <v>40</v>
      </c>
      <c r="B41" s="13">
        <v>3</v>
      </c>
      <c r="C41" s="14" t="s">
        <v>104</v>
      </c>
      <c r="D41" s="14" t="s">
        <v>18</v>
      </c>
      <c r="E41" s="69">
        <v>14</v>
      </c>
      <c r="F41" s="13">
        <v>1</v>
      </c>
      <c r="G41" s="13">
        <v>0</v>
      </c>
      <c r="H41" s="14" t="s">
        <v>105</v>
      </c>
      <c r="I41" s="13">
        <v>11.2417</v>
      </c>
      <c r="J41" s="14" t="s">
        <v>15</v>
      </c>
      <c r="K41" s="14" t="s">
        <v>21</v>
      </c>
      <c r="L41" s="15">
        <f>IF(MergeData!$A41='FirstPartId1-to891'!A41,VLOOKUP(MergeData!$A41,FirstID1_891,12,FALSE),VLOOKUP(MergeData!$A41,GendersSurvived,2,FALSE))</f>
        <v>0</v>
      </c>
      <c r="M41" s="62" t="str">
        <f t="shared" si="0"/>
        <v>Child</v>
      </c>
      <c r="N41" s="62" t="str">
        <f>MID(MergeData!$C41,FIND(",",MergeData!$C41)+1,FIND(".",MergeData!$C41)-FIND(",",MergeData!$C41)-1)</f>
        <v xml:space="preserve"> Miss</v>
      </c>
      <c r="O41" s="63"/>
    </row>
    <row r="42" spans="1:15" x14ac:dyDescent="0.3">
      <c r="A42" s="12">
        <v>41</v>
      </c>
      <c r="B42" s="13">
        <v>3</v>
      </c>
      <c r="C42" s="14" t="s">
        <v>106</v>
      </c>
      <c r="D42" s="14" t="s">
        <v>18</v>
      </c>
      <c r="E42" s="69">
        <v>40</v>
      </c>
      <c r="F42" s="13">
        <v>1</v>
      </c>
      <c r="G42" s="13">
        <v>0</v>
      </c>
      <c r="H42" s="14" t="s">
        <v>107</v>
      </c>
      <c r="I42" s="13">
        <v>9.4749999999999996</v>
      </c>
      <c r="J42" s="14" t="s">
        <v>15</v>
      </c>
      <c r="K42" s="14" t="s">
        <v>16</v>
      </c>
      <c r="L42" s="15">
        <f>IF(MergeData!$A42='FirstPartId1-to891'!A42,VLOOKUP(MergeData!$A42,FirstID1_891,12,FALSE),VLOOKUP(MergeData!$A42,GendersSurvived,2,FALSE))</f>
        <v>0</v>
      </c>
      <c r="M42" s="62" t="str">
        <f t="shared" si="0"/>
        <v>Adult</v>
      </c>
      <c r="N42" s="62" t="str">
        <f>MID(MergeData!$C42,FIND(",",MergeData!$C42)+1,FIND(".",MergeData!$C42)-FIND(",",MergeData!$C42)-1)</f>
        <v xml:space="preserve"> Mrs</v>
      </c>
      <c r="O42" s="63"/>
    </row>
    <row r="43" spans="1:15" x14ac:dyDescent="0.3">
      <c r="A43" s="12">
        <v>42</v>
      </c>
      <c r="B43" s="13">
        <v>2</v>
      </c>
      <c r="C43" s="14" t="s">
        <v>108</v>
      </c>
      <c r="D43" s="14" t="s">
        <v>18</v>
      </c>
      <c r="E43" s="69">
        <v>27</v>
      </c>
      <c r="F43" s="13">
        <v>1</v>
      </c>
      <c r="G43" s="13">
        <v>0</v>
      </c>
      <c r="H43" s="14" t="s">
        <v>109</v>
      </c>
      <c r="I43" s="13">
        <v>21</v>
      </c>
      <c r="J43" s="14" t="s">
        <v>15</v>
      </c>
      <c r="K43" s="14" t="s">
        <v>16</v>
      </c>
      <c r="L43" s="15">
        <f>IF(MergeData!$A43='FirstPartId1-to891'!A43,VLOOKUP(MergeData!$A43,FirstID1_891,12,FALSE),VLOOKUP(MergeData!$A43,GendersSurvived,2,FALSE))</f>
        <v>0</v>
      </c>
      <c r="M43" s="62" t="str">
        <f t="shared" si="0"/>
        <v>Adult</v>
      </c>
      <c r="N43" s="62" t="str">
        <f>MID(MergeData!$C43,FIND(",",MergeData!$C43)+1,FIND(".",MergeData!$C43)-FIND(",",MergeData!$C43)-1)</f>
        <v xml:space="preserve"> Mrs</v>
      </c>
      <c r="O43" s="63"/>
    </row>
    <row r="44" spans="1:15" x14ac:dyDescent="0.3">
      <c r="A44" s="12">
        <v>43</v>
      </c>
      <c r="B44" s="13">
        <v>3</v>
      </c>
      <c r="C44" s="14" t="s">
        <v>110</v>
      </c>
      <c r="D44" s="14" t="s">
        <v>13</v>
      </c>
      <c r="E44" s="69" t="s">
        <v>2484</v>
      </c>
      <c r="F44" s="13">
        <v>0</v>
      </c>
      <c r="G44" s="13">
        <v>0</v>
      </c>
      <c r="H44" s="14" t="s">
        <v>111</v>
      </c>
      <c r="I44" s="13">
        <v>7.8958000000000004</v>
      </c>
      <c r="J44" s="14" t="s">
        <v>15</v>
      </c>
      <c r="K44" s="14" t="s">
        <v>21</v>
      </c>
      <c r="L44" s="15">
        <f>IF(MergeData!$A44='FirstPartId1-to891'!A44,VLOOKUP(MergeData!$A44,FirstID1_891,12,FALSE),VLOOKUP(MergeData!$A44,GendersSurvived,2,FALSE))</f>
        <v>1</v>
      </c>
      <c r="M44" s="62" t="str">
        <f t="shared" si="0"/>
        <v>No Value</v>
      </c>
      <c r="N44" s="62" t="str">
        <f>MID(MergeData!$C44,FIND(",",MergeData!$C44)+1,FIND(".",MergeData!$C44)-FIND(",",MergeData!$C44)-1)</f>
        <v xml:space="preserve"> Mr</v>
      </c>
      <c r="O44" s="63"/>
    </row>
    <row r="45" spans="1:15" x14ac:dyDescent="0.3">
      <c r="A45" s="12">
        <v>44</v>
      </c>
      <c r="B45" s="13">
        <v>2</v>
      </c>
      <c r="C45" s="14" t="s">
        <v>112</v>
      </c>
      <c r="D45" s="14" t="s">
        <v>18</v>
      </c>
      <c r="E45" s="69">
        <v>3</v>
      </c>
      <c r="F45" s="13">
        <v>1</v>
      </c>
      <c r="G45" s="13">
        <v>2</v>
      </c>
      <c r="H45" s="14" t="s">
        <v>113</v>
      </c>
      <c r="I45" s="13">
        <v>41.5792</v>
      </c>
      <c r="J45" s="14" t="s">
        <v>15</v>
      </c>
      <c r="K45" s="14" t="s">
        <v>21</v>
      </c>
      <c r="L45" s="15">
        <f>IF(MergeData!$A45='FirstPartId1-to891'!A45,VLOOKUP(MergeData!$A45,FirstID1_891,12,FALSE),VLOOKUP(MergeData!$A45,GendersSurvived,2,FALSE))</f>
        <v>1</v>
      </c>
      <c r="M45" s="62" t="str">
        <f t="shared" si="0"/>
        <v>Child</v>
      </c>
      <c r="N45" s="62" t="str">
        <f>MID(MergeData!$C45,FIND(",",MergeData!$C45)+1,FIND(".",MergeData!$C45)-FIND(",",MergeData!$C45)-1)</f>
        <v xml:space="preserve"> Miss</v>
      </c>
      <c r="O45" s="63"/>
    </row>
    <row r="46" spans="1:15" x14ac:dyDescent="0.3">
      <c r="A46" s="12">
        <v>45</v>
      </c>
      <c r="B46" s="13">
        <v>3</v>
      </c>
      <c r="C46" s="14" t="s">
        <v>114</v>
      </c>
      <c r="D46" s="14" t="s">
        <v>18</v>
      </c>
      <c r="E46" s="69">
        <v>19</v>
      </c>
      <c r="F46" s="13">
        <v>0</v>
      </c>
      <c r="G46" s="13">
        <v>0</v>
      </c>
      <c r="H46" s="14" t="s">
        <v>115</v>
      </c>
      <c r="I46" s="13">
        <v>7.8792</v>
      </c>
      <c r="J46" s="14" t="s">
        <v>15</v>
      </c>
      <c r="K46" s="14" t="s">
        <v>31</v>
      </c>
      <c r="L46" s="15">
        <f>IF(MergeData!$A46='FirstPartId1-to891'!A46,VLOOKUP(MergeData!$A46,FirstID1_891,12,FALSE),VLOOKUP(MergeData!$A46,GendersSurvived,2,FALSE))</f>
        <v>0</v>
      </c>
      <c r="M46" s="62" t="str">
        <f t="shared" si="0"/>
        <v>Adult</v>
      </c>
      <c r="N46" s="62" t="str">
        <f>MID(MergeData!$C46,FIND(",",MergeData!$C46)+1,FIND(".",MergeData!$C46)-FIND(",",MergeData!$C46)-1)</f>
        <v xml:space="preserve"> Miss</v>
      </c>
      <c r="O46" s="63"/>
    </row>
    <row r="47" spans="1:15" x14ac:dyDescent="0.3">
      <c r="A47" s="12">
        <v>46</v>
      </c>
      <c r="B47" s="13">
        <v>3</v>
      </c>
      <c r="C47" s="14" t="s">
        <v>116</v>
      </c>
      <c r="D47" s="14" t="s">
        <v>13</v>
      </c>
      <c r="E47" s="69" t="s">
        <v>2484</v>
      </c>
      <c r="F47" s="13">
        <v>0</v>
      </c>
      <c r="G47" s="13">
        <v>0</v>
      </c>
      <c r="H47" s="14" t="s">
        <v>117</v>
      </c>
      <c r="I47" s="13">
        <v>8.0500000000000007</v>
      </c>
      <c r="J47" s="14" t="s">
        <v>15</v>
      </c>
      <c r="K47" s="14" t="s">
        <v>16</v>
      </c>
      <c r="L47" s="15">
        <f>IF(MergeData!$A47='FirstPartId1-to891'!A47,VLOOKUP(MergeData!$A47,FirstID1_891,12,FALSE),VLOOKUP(MergeData!$A47,GendersSurvived,2,FALSE))</f>
        <v>0</v>
      </c>
      <c r="M47" s="62" t="str">
        <f t="shared" si="0"/>
        <v>No Value</v>
      </c>
      <c r="N47" s="62" t="str">
        <f>MID(MergeData!$C47,FIND(",",MergeData!$C47)+1,FIND(".",MergeData!$C47)-FIND(",",MergeData!$C47)-1)</f>
        <v xml:space="preserve"> Mr</v>
      </c>
      <c r="O47" s="63"/>
    </row>
    <row r="48" spans="1:15" x14ac:dyDescent="0.3">
      <c r="A48" s="12">
        <v>47</v>
      </c>
      <c r="B48" s="13">
        <v>3</v>
      </c>
      <c r="C48" s="14" t="s">
        <v>118</v>
      </c>
      <c r="D48" s="14" t="s">
        <v>13</v>
      </c>
      <c r="E48" s="69" t="s">
        <v>2484</v>
      </c>
      <c r="F48" s="13">
        <v>1</v>
      </c>
      <c r="G48" s="13">
        <v>0</v>
      </c>
      <c r="H48" s="14" t="s">
        <v>119</v>
      </c>
      <c r="I48" s="13">
        <v>15.5</v>
      </c>
      <c r="J48" s="14" t="s">
        <v>15</v>
      </c>
      <c r="K48" s="14" t="s">
        <v>31</v>
      </c>
      <c r="L48" s="15">
        <f>IF(MergeData!$A48='FirstPartId1-to891'!A48,VLOOKUP(MergeData!$A48,FirstID1_891,12,FALSE),VLOOKUP(MergeData!$A48,GendersSurvived,2,FALSE))</f>
        <v>1</v>
      </c>
      <c r="M48" s="62" t="str">
        <f t="shared" si="0"/>
        <v>No Value</v>
      </c>
      <c r="N48" s="62" t="str">
        <f>MID(MergeData!$C48,FIND(",",MergeData!$C48)+1,FIND(".",MergeData!$C48)-FIND(",",MergeData!$C48)-1)</f>
        <v xml:space="preserve"> Mr</v>
      </c>
      <c r="O48" s="63"/>
    </row>
    <row r="49" spans="1:15" x14ac:dyDescent="0.3">
      <c r="A49" s="12">
        <v>48</v>
      </c>
      <c r="B49" s="13">
        <v>3</v>
      </c>
      <c r="C49" s="14" t="s">
        <v>120</v>
      </c>
      <c r="D49" s="14" t="s">
        <v>18</v>
      </c>
      <c r="E49" s="69" t="s">
        <v>2484</v>
      </c>
      <c r="F49" s="13">
        <v>0</v>
      </c>
      <c r="G49" s="13">
        <v>0</v>
      </c>
      <c r="H49" s="14" t="s">
        <v>121</v>
      </c>
      <c r="I49" s="13">
        <v>7.75</v>
      </c>
      <c r="J49" s="14" t="s">
        <v>15</v>
      </c>
      <c r="K49" s="14" t="s">
        <v>31</v>
      </c>
      <c r="L49" s="15">
        <f>IF(MergeData!$A49='FirstPartId1-to891'!A49,VLOOKUP(MergeData!$A49,FirstID1_891,12,FALSE),VLOOKUP(MergeData!$A49,GendersSurvived,2,FALSE))</f>
        <v>0</v>
      </c>
      <c r="M49" s="62" t="str">
        <f t="shared" si="0"/>
        <v>No Value</v>
      </c>
      <c r="N49" s="62" t="str">
        <f>MID(MergeData!$C49,FIND(",",MergeData!$C49)+1,FIND(".",MergeData!$C49)-FIND(",",MergeData!$C49)-1)</f>
        <v xml:space="preserve"> Miss</v>
      </c>
      <c r="O49" s="63"/>
    </row>
    <row r="50" spans="1:15" x14ac:dyDescent="0.3">
      <c r="A50" s="12">
        <v>49</v>
      </c>
      <c r="B50" s="13">
        <v>3</v>
      </c>
      <c r="C50" s="14" t="s">
        <v>122</v>
      </c>
      <c r="D50" s="14" t="s">
        <v>13</v>
      </c>
      <c r="E50" s="69" t="s">
        <v>2484</v>
      </c>
      <c r="F50" s="13">
        <v>2</v>
      </c>
      <c r="G50" s="13">
        <v>0</v>
      </c>
      <c r="H50" s="14" t="s">
        <v>123</v>
      </c>
      <c r="I50" s="13">
        <v>21.679200000000002</v>
      </c>
      <c r="J50" s="14" t="s">
        <v>15</v>
      </c>
      <c r="K50" s="14" t="s">
        <v>21</v>
      </c>
      <c r="L50" s="15">
        <f>IF(MergeData!$A50='FirstPartId1-to891'!A50,VLOOKUP(MergeData!$A50,FirstID1_891,12,FALSE),VLOOKUP(MergeData!$A50,GendersSurvived,2,FALSE))</f>
        <v>0</v>
      </c>
      <c r="M50" s="62" t="str">
        <f t="shared" si="0"/>
        <v>No Value</v>
      </c>
      <c r="N50" s="62" t="str">
        <f>MID(MergeData!$C50,FIND(",",MergeData!$C50)+1,FIND(".",MergeData!$C50)-FIND(",",MergeData!$C50)-1)</f>
        <v xml:space="preserve"> Mr</v>
      </c>
      <c r="O50" s="63"/>
    </row>
    <row r="51" spans="1:15" x14ac:dyDescent="0.3">
      <c r="A51" s="12">
        <v>50</v>
      </c>
      <c r="B51" s="13">
        <v>3</v>
      </c>
      <c r="C51" s="14" t="s">
        <v>124</v>
      </c>
      <c r="D51" s="14" t="s">
        <v>18</v>
      </c>
      <c r="E51" s="69">
        <v>18</v>
      </c>
      <c r="F51" s="13">
        <v>1</v>
      </c>
      <c r="G51" s="13">
        <v>0</v>
      </c>
      <c r="H51" s="14" t="s">
        <v>125</v>
      </c>
      <c r="I51" s="13">
        <v>17.8</v>
      </c>
      <c r="J51" s="14" t="s">
        <v>15</v>
      </c>
      <c r="K51" s="14" t="s">
        <v>16</v>
      </c>
      <c r="L51" s="15">
        <f>IF(MergeData!$A51='FirstPartId1-to891'!A51,VLOOKUP(MergeData!$A51,FirstID1_891,12,FALSE),VLOOKUP(MergeData!$A51,GendersSurvived,2,FALSE))</f>
        <v>0</v>
      </c>
      <c r="M51" s="62" t="str">
        <f t="shared" si="0"/>
        <v>Adult</v>
      </c>
      <c r="N51" s="62" t="str">
        <f>MID(MergeData!$C51,FIND(",",MergeData!$C51)+1,FIND(".",MergeData!$C51)-FIND(",",MergeData!$C51)-1)</f>
        <v xml:space="preserve"> Mrs</v>
      </c>
      <c r="O51" s="63"/>
    </row>
    <row r="52" spans="1:15" x14ac:dyDescent="0.3">
      <c r="A52" s="12">
        <v>51</v>
      </c>
      <c r="B52" s="13">
        <v>3</v>
      </c>
      <c r="C52" s="14" t="s">
        <v>126</v>
      </c>
      <c r="D52" s="14" t="s">
        <v>13</v>
      </c>
      <c r="E52" s="69">
        <v>7</v>
      </c>
      <c r="F52" s="13">
        <v>4</v>
      </c>
      <c r="G52" s="13">
        <v>1</v>
      </c>
      <c r="H52" s="14" t="s">
        <v>127</v>
      </c>
      <c r="I52" s="13">
        <v>39.6875</v>
      </c>
      <c r="J52" s="14" t="s">
        <v>15</v>
      </c>
      <c r="K52" s="14" t="s">
        <v>16</v>
      </c>
      <c r="L52" s="15">
        <f>IF(MergeData!$A52='FirstPartId1-to891'!A52,VLOOKUP(MergeData!$A52,FirstID1_891,12,FALSE),VLOOKUP(MergeData!$A52,GendersSurvived,2,FALSE))</f>
        <v>0</v>
      </c>
      <c r="M52" s="62" t="str">
        <f t="shared" si="0"/>
        <v>Child</v>
      </c>
      <c r="N52" s="62" t="str">
        <f>MID(MergeData!$C52,FIND(",",MergeData!$C52)+1,FIND(".",MergeData!$C52)-FIND(",",MergeData!$C52)-1)</f>
        <v xml:space="preserve"> Master</v>
      </c>
      <c r="O52" s="63"/>
    </row>
    <row r="53" spans="1:15" x14ac:dyDescent="0.3">
      <c r="A53" s="12">
        <v>52</v>
      </c>
      <c r="B53" s="13">
        <v>3</v>
      </c>
      <c r="C53" s="14" t="s">
        <v>128</v>
      </c>
      <c r="D53" s="14" t="s">
        <v>13</v>
      </c>
      <c r="E53" s="69">
        <v>21</v>
      </c>
      <c r="F53" s="13">
        <v>0</v>
      </c>
      <c r="G53" s="13">
        <v>0</v>
      </c>
      <c r="H53" s="14" t="s">
        <v>129</v>
      </c>
      <c r="I53" s="13">
        <v>7.8</v>
      </c>
      <c r="J53" s="14" t="s">
        <v>15</v>
      </c>
      <c r="K53" s="14" t="s">
        <v>16</v>
      </c>
      <c r="L53" s="15">
        <f>IF(MergeData!$A53='FirstPartId1-to891'!A53,VLOOKUP(MergeData!$A53,FirstID1_891,12,FALSE),VLOOKUP(MergeData!$A53,GendersSurvived,2,FALSE))</f>
        <v>1</v>
      </c>
      <c r="M53" s="62" t="str">
        <f t="shared" si="0"/>
        <v>Adult</v>
      </c>
      <c r="N53" s="62" t="str">
        <f>MID(MergeData!$C53,FIND(",",MergeData!$C53)+1,FIND(".",MergeData!$C53)-FIND(",",MergeData!$C53)-1)</f>
        <v xml:space="preserve"> Mr</v>
      </c>
      <c r="O53" s="63"/>
    </row>
    <row r="54" spans="1:15" x14ac:dyDescent="0.3">
      <c r="A54" s="12">
        <v>53</v>
      </c>
      <c r="B54" s="13">
        <v>1</v>
      </c>
      <c r="C54" s="14" t="s">
        <v>130</v>
      </c>
      <c r="D54" s="14" t="s">
        <v>18</v>
      </c>
      <c r="E54" s="69">
        <v>49</v>
      </c>
      <c r="F54" s="13">
        <v>1</v>
      </c>
      <c r="G54" s="13">
        <v>0</v>
      </c>
      <c r="H54" s="14" t="s">
        <v>131</v>
      </c>
      <c r="I54" s="13">
        <v>76.729200000000006</v>
      </c>
      <c r="J54" s="14" t="s">
        <v>132</v>
      </c>
      <c r="K54" s="14" t="s">
        <v>21</v>
      </c>
      <c r="L54" s="15">
        <f>IF(MergeData!$A54='FirstPartId1-to891'!A54,VLOOKUP(MergeData!$A54,FirstID1_891,12,FALSE),VLOOKUP(MergeData!$A54,GendersSurvived,2,FALSE))</f>
        <v>1</v>
      </c>
      <c r="M54" s="62" t="str">
        <f t="shared" si="0"/>
        <v>Adult</v>
      </c>
      <c r="N54" s="62" t="str">
        <f>MID(MergeData!$C54,FIND(",",MergeData!$C54)+1,FIND(".",MergeData!$C54)-FIND(",",MergeData!$C54)-1)</f>
        <v xml:space="preserve"> Mrs</v>
      </c>
      <c r="O54" s="63"/>
    </row>
    <row r="55" spans="1:15" x14ac:dyDescent="0.3">
      <c r="A55" s="12">
        <v>54</v>
      </c>
      <c r="B55" s="13">
        <v>2</v>
      </c>
      <c r="C55" s="14" t="s">
        <v>133</v>
      </c>
      <c r="D55" s="14" t="s">
        <v>18</v>
      </c>
      <c r="E55" s="69">
        <v>29</v>
      </c>
      <c r="F55" s="13">
        <v>1</v>
      </c>
      <c r="G55" s="13">
        <v>0</v>
      </c>
      <c r="H55" s="14" t="s">
        <v>134</v>
      </c>
      <c r="I55" s="13">
        <v>26</v>
      </c>
      <c r="J55" s="14" t="s">
        <v>15</v>
      </c>
      <c r="K55" s="14" t="s">
        <v>16</v>
      </c>
      <c r="L55" s="15">
        <f>IF(MergeData!$A55='FirstPartId1-to891'!A55,VLOOKUP(MergeData!$A55,FirstID1_891,12,FALSE),VLOOKUP(MergeData!$A55,GendersSurvived,2,FALSE))</f>
        <v>0</v>
      </c>
      <c r="M55" s="62" t="str">
        <f t="shared" si="0"/>
        <v>Adult</v>
      </c>
      <c r="N55" s="62" t="str">
        <f>MID(MergeData!$C55,FIND(",",MergeData!$C55)+1,FIND(".",MergeData!$C55)-FIND(",",MergeData!$C55)-1)</f>
        <v xml:space="preserve"> Mrs</v>
      </c>
      <c r="O55" s="63"/>
    </row>
    <row r="56" spans="1:15" x14ac:dyDescent="0.3">
      <c r="A56" s="12">
        <v>55</v>
      </c>
      <c r="B56" s="13">
        <v>1</v>
      </c>
      <c r="C56" s="14" t="s">
        <v>135</v>
      </c>
      <c r="D56" s="14" t="s">
        <v>13</v>
      </c>
      <c r="E56" s="69">
        <v>65</v>
      </c>
      <c r="F56" s="13">
        <v>0</v>
      </c>
      <c r="G56" s="13">
        <v>1</v>
      </c>
      <c r="H56" s="14" t="s">
        <v>136</v>
      </c>
      <c r="I56" s="13">
        <v>61.979199999999999</v>
      </c>
      <c r="J56" s="14" t="s">
        <v>137</v>
      </c>
      <c r="K56" s="14" t="s">
        <v>21</v>
      </c>
      <c r="L56" s="15">
        <f>IF(MergeData!$A56='FirstPartId1-to891'!A56,VLOOKUP(MergeData!$A56,FirstID1_891,12,FALSE),VLOOKUP(MergeData!$A56,GendersSurvived,2,FALSE))</f>
        <v>1</v>
      </c>
      <c r="M56" s="62" t="str">
        <f t="shared" si="0"/>
        <v>Adult</v>
      </c>
      <c r="N56" s="62" t="str">
        <f>MID(MergeData!$C56,FIND(",",MergeData!$C56)+1,FIND(".",MergeData!$C56)-FIND(",",MergeData!$C56)-1)</f>
        <v xml:space="preserve"> Mr</v>
      </c>
      <c r="O56" s="63"/>
    </row>
    <row r="57" spans="1:15" x14ac:dyDescent="0.3">
      <c r="A57" s="12">
        <v>56</v>
      </c>
      <c r="B57" s="13">
        <v>1</v>
      </c>
      <c r="C57" s="14" t="s">
        <v>138</v>
      </c>
      <c r="D57" s="14" t="s">
        <v>13</v>
      </c>
      <c r="E57" s="69" t="s">
        <v>2484</v>
      </c>
      <c r="F57" s="13">
        <v>0</v>
      </c>
      <c r="G57" s="13">
        <v>0</v>
      </c>
      <c r="H57" s="14" t="s">
        <v>139</v>
      </c>
      <c r="I57" s="13">
        <v>35.5</v>
      </c>
      <c r="J57" s="14" t="s">
        <v>140</v>
      </c>
      <c r="K57" s="14" t="s">
        <v>16</v>
      </c>
      <c r="L57" s="15">
        <f>IF(MergeData!$A57='FirstPartId1-to891'!A57,VLOOKUP(MergeData!$A57,FirstID1_891,12,FALSE),VLOOKUP(MergeData!$A57,GendersSurvived,2,FALSE))</f>
        <v>1</v>
      </c>
      <c r="M57" s="62" t="str">
        <f t="shared" si="0"/>
        <v>No Value</v>
      </c>
      <c r="N57" s="62" t="str">
        <f>MID(MergeData!$C57,FIND(",",MergeData!$C57)+1,FIND(".",MergeData!$C57)-FIND(",",MergeData!$C57)-1)</f>
        <v xml:space="preserve"> Mr</v>
      </c>
      <c r="O57" s="63"/>
    </row>
    <row r="58" spans="1:15" x14ac:dyDescent="0.3">
      <c r="A58" s="12">
        <v>57</v>
      </c>
      <c r="B58" s="13">
        <v>2</v>
      </c>
      <c r="C58" s="14" t="s">
        <v>141</v>
      </c>
      <c r="D58" s="14" t="s">
        <v>18</v>
      </c>
      <c r="E58" s="69">
        <v>21</v>
      </c>
      <c r="F58" s="13">
        <v>0</v>
      </c>
      <c r="G58" s="13">
        <v>0</v>
      </c>
      <c r="H58" s="14" t="s">
        <v>142</v>
      </c>
      <c r="I58" s="13">
        <v>10.5</v>
      </c>
      <c r="J58" s="14" t="s">
        <v>15</v>
      </c>
      <c r="K58" s="14" t="s">
        <v>16</v>
      </c>
      <c r="L58" s="15">
        <f>IF(MergeData!$A58='FirstPartId1-to891'!A58,VLOOKUP(MergeData!$A58,FirstID1_891,12,FALSE),VLOOKUP(MergeData!$A58,GendersSurvived,2,FALSE))</f>
        <v>0</v>
      </c>
      <c r="M58" s="62" t="str">
        <f t="shared" si="0"/>
        <v>Adult</v>
      </c>
      <c r="N58" s="62" t="str">
        <f>MID(MergeData!$C58,FIND(",",MergeData!$C58)+1,FIND(".",MergeData!$C58)-FIND(",",MergeData!$C58)-1)</f>
        <v xml:space="preserve"> Miss</v>
      </c>
      <c r="O58" s="63"/>
    </row>
    <row r="59" spans="1:15" x14ac:dyDescent="0.3">
      <c r="A59" s="12">
        <v>58</v>
      </c>
      <c r="B59" s="13">
        <v>3</v>
      </c>
      <c r="C59" s="14" t="s">
        <v>143</v>
      </c>
      <c r="D59" s="14" t="s">
        <v>13</v>
      </c>
      <c r="E59" s="69">
        <v>28.5</v>
      </c>
      <c r="F59" s="13">
        <v>0</v>
      </c>
      <c r="G59" s="13">
        <v>0</v>
      </c>
      <c r="H59" s="14" t="s">
        <v>144</v>
      </c>
      <c r="I59" s="13">
        <v>7.2291999999999996</v>
      </c>
      <c r="J59" s="14" t="s">
        <v>15</v>
      </c>
      <c r="K59" s="14" t="s">
        <v>21</v>
      </c>
      <c r="L59" s="15">
        <f>IF(MergeData!$A59='FirstPartId1-to891'!A59,VLOOKUP(MergeData!$A59,FirstID1_891,12,FALSE),VLOOKUP(MergeData!$A59,GendersSurvived,2,FALSE))</f>
        <v>1</v>
      </c>
      <c r="M59" s="62" t="str">
        <f t="shared" si="0"/>
        <v>Adult</v>
      </c>
      <c r="N59" s="62" t="str">
        <f>MID(MergeData!$C59,FIND(",",MergeData!$C59)+1,FIND(".",MergeData!$C59)-FIND(",",MergeData!$C59)-1)</f>
        <v xml:space="preserve"> Mr</v>
      </c>
      <c r="O59" s="63"/>
    </row>
    <row r="60" spans="1:15" x14ac:dyDescent="0.3">
      <c r="A60" s="12">
        <v>59</v>
      </c>
      <c r="B60" s="13">
        <v>2</v>
      </c>
      <c r="C60" s="14" t="s">
        <v>145</v>
      </c>
      <c r="D60" s="14" t="s">
        <v>18</v>
      </c>
      <c r="E60" s="69">
        <v>5</v>
      </c>
      <c r="F60" s="13">
        <v>1</v>
      </c>
      <c r="G60" s="13">
        <v>2</v>
      </c>
      <c r="H60" s="14" t="s">
        <v>146</v>
      </c>
      <c r="I60" s="13">
        <v>27.75</v>
      </c>
      <c r="J60" s="14" t="s">
        <v>15</v>
      </c>
      <c r="K60" s="14" t="s">
        <v>16</v>
      </c>
      <c r="L60" s="15">
        <f>IF(MergeData!$A60='FirstPartId1-to891'!A60,VLOOKUP(MergeData!$A60,FirstID1_891,12,FALSE),VLOOKUP(MergeData!$A60,GendersSurvived,2,FALSE))</f>
        <v>0</v>
      </c>
      <c r="M60" s="62" t="str">
        <f t="shared" si="0"/>
        <v>Child</v>
      </c>
      <c r="N60" s="62" t="str">
        <f>MID(MergeData!$C60,FIND(",",MergeData!$C60)+1,FIND(".",MergeData!$C60)-FIND(",",MergeData!$C60)-1)</f>
        <v xml:space="preserve"> Miss</v>
      </c>
      <c r="O60" s="63"/>
    </row>
    <row r="61" spans="1:15" x14ac:dyDescent="0.3">
      <c r="A61" s="12">
        <v>60</v>
      </c>
      <c r="B61" s="13">
        <v>3</v>
      </c>
      <c r="C61" s="14" t="s">
        <v>147</v>
      </c>
      <c r="D61" s="14" t="s">
        <v>13</v>
      </c>
      <c r="E61" s="69">
        <v>11</v>
      </c>
      <c r="F61" s="13">
        <v>5</v>
      </c>
      <c r="G61" s="13">
        <v>2</v>
      </c>
      <c r="H61" s="14" t="s">
        <v>148</v>
      </c>
      <c r="I61" s="13">
        <v>46.9</v>
      </c>
      <c r="J61" s="14" t="s">
        <v>15</v>
      </c>
      <c r="K61" s="14" t="s">
        <v>16</v>
      </c>
      <c r="L61" s="15">
        <f>IF(MergeData!$A61='FirstPartId1-to891'!A61,VLOOKUP(MergeData!$A61,FirstID1_891,12,FALSE),VLOOKUP(MergeData!$A61,GendersSurvived,2,FALSE))</f>
        <v>0</v>
      </c>
      <c r="M61" s="62" t="str">
        <f t="shared" si="0"/>
        <v>Child</v>
      </c>
      <c r="N61" s="62" t="str">
        <f>MID(MergeData!$C61,FIND(",",MergeData!$C61)+1,FIND(".",MergeData!$C61)-FIND(",",MergeData!$C61)-1)</f>
        <v xml:space="preserve"> Master</v>
      </c>
      <c r="O61" s="63"/>
    </row>
    <row r="62" spans="1:15" x14ac:dyDescent="0.3">
      <c r="A62" s="12">
        <v>61</v>
      </c>
      <c r="B62" s="13">
        <v>3</v>
      </c>
      <c r="C62" s="14" t="s">
        <v>149</v>
      </c>
      <c r="D62" s="14" t="s">
        <v>13</v>
      </c>
      <c r="E62" s="69">
        <v>22</v>
      </c>
      <c r="F62" s="13">
        <v>0</v>
      </c>
      <c r="G62" s="13">
        <v>0</v>
      </c>
      <c r="H62" s="14" t="s">
        <v>150</v>
      </c>
      <c r="I62" s="13">
        <v>7.2291999999999996</v>
      </c>
      <c r="J62" s="14" t="s">
        <v>15</v>
      </c>
      <c r="K62" s="14" t="s">
        <v>21</v>
      </c>
      <c r="L62" s="15">
        <f>IF(MergeData!$A62='FirstPartId1-to891'!A62,VLOOKUP(MergeData!$A62,FirstID1_891,12,FALSE),VLOOKUP(MergeData!$A62,GendersSurvived,2,FALSE))</f>
        <v>1</v>
      </c>
      <c r="M62" s="62" t="str">
        <f t="shared" si="0"/>
        <v>Adult</v>
      </c>
      <c r="N62" s="62" t="str">
        <f>MID(MergeData!$C62,FIND(",",MergeData!$C62)+1,FIND(".",MergeData!$C62)-FIND(",",MergeData!$C62)-1)</f>
        <v xml:space="preserve"> Mr</v>
      </c>
      <c r="O62" s="63"/>
    </row>
    <row r="63" spans="1:15" x14ac:dyDescent="0.3">
      <c r="A63" s="12">
        <v>62</v>
      </c>
      <c r="B63" s="13">
        <v>1</v>
      </c>
      <c r="C63" s="14" t="s">
        <v>151</v>
      </c>
      <c r="D63" s="14" t="s">
        <v>18</v>
      </c>
      <c r="E63" s="69">
        <v>38</v>
      </c>
      <c r="F63" s="13">
        <v>0</v>
      </c>
      <c r="G63" s="13">
        <v>0</v>
      </c>
      <c r="H63" s="14" t="s">
        <v>152</v>
      </c>
      <c r="I63" s="13">
        <v>80</v>
      </c>
      <c r="J63" s="14" t="s">
        <v>153</v>
      </c>
      <c r="K63" s="14" t="s">
        <v>15</v>
      </c>
      <c r="L63" s="15">
        <f>IF(MergeData!$A63='FirstPartId1-to891'!A63,VLOOKUP(MergeData!$A63,FirstID1_891,12,FALSE),VLOOKUP(MergeData!$A63,GendersSurvived,2,FALSE))</f>
        <v>0</v>
      </c>
      <c r="M63" s="62" t="str">
        <f t="shared" si="0"/>
        <v>Adult</v>
      </c>
      <c r="N63" s="62" t="str">
        <f>MID(MergeData!$C63,FIND(",",MergeData!$C63)+1,FIND(".",MergeData!$C63)-FIND(",",MergeData!$C63)-1)</f>
        <v xml:space="preserve"> Miss</v>
      </c>
      <c r="O63" s="63"/>
    </row>
    <row r="64" spans="1:15" x14ac:dyDescent="0.3">
      <c r="A64" s="12">
        <v>63</v>
      </c>
      <c r="B64" s="13">
        <v>1</v>
      </c>
      <c r="C64" s="14" t="s">
        <v>154</v>
      </c>
      <c r="D64" s="14" t="s">
        <v>13</v>
      </c>
      <c r="E64" s="69">
        <v>45</v>
      </c>
      <c r="F64" s="13">
        <v>1</v>
      </c>
      <c r="G64" s="13">
        <v>0</v>
      </c>
      <c r="H64" s="14" t="s">
        <v>155</v>
      </c>
      <c r="I64" s="13">
        <v>83.474999999999994</v>
      </c>
      <c r="J64" s="14" t="s">
        <v>156</v>
      </c>
      <c r="K64" s="14" t="s">
        <v>16</v>
      </c>
      <c r="L64" s="15">
        <f>IF(MergeData!$A64='FirstPartId1-to891'!A64,VLOOKUP(MergeData!$A64,FirstID1_891,12,FALSE),VLOOKUP(MergeData!$A64,GendersSurvived,2,FALSE))</f>
        <v>0</v>
      </c>
      <c r="M64" s="62" t="str">
        <f t="shared" si="0"/>
        <v>Adult</v>
      </c>
      <c r="N64" s="62" t="str">
        <f>MID(MergeData!$C64,FIND(",",MergeData!$C64)+1,FIND(".",MergeData!$C64)-FIND(",",MergeData!$C64)-1)</f>
        <v xml:space="preserve"> Mr</v>
      </c>
      <c r="O64" s="63"/>
    </row>
    <row r="65" spans="1:15" x14ac:dyDescent="0.3">
      <c r="A65" s="12">
        <v>64</v>
      </c>
      <c r="B65" s="13">
        <v>3</v>
      </c>
      <c r="C65" s="14" t="s">
        <v>157</v>
      </c>
      <c r="D65" s="14" t="s">
        <v>13</v>
      </c>
      <c r="E65" s="69">
        <v>4</v>
      </c>
      <c r="F65" s="13">
        <v>3</v>
      </c>
      <c r="G65" s="13">
        <v>2</v>
      </c>
      <c r="H65" s="14" t="s">
        <v>158</v>
      </c>
      <c r="I65" s="13">
        <v>27.9</v>
      </c>
      <c r="J65" s="14" t="s">
        <v>15</v>
      </c>
      <c r="K65" s="14" t="s">
        <v>16</v>
      </c>
      <c r="L65" s="15">
        <f>IF(MergeData!$A65='FirstPartId1-to891'!A65,VLOOKUP(MergeData!$A65,FirstID1_891,12,FALSE),VLOOKUP(MergeData!$A65,GendersSurvived,2,FALSE))</f>
        <v>0</v>
      </c>
      <c r="M65" s="62" t="str">
        <f t="shared" si="0"/>
        <v>Child</v>
      </c>
      <c r="N65" s="62" t="str">
        <f>MID(MergeData!$C65,FIND(",",MergeData!$C65)+1,FIND(".",MergeData!$C65)-FIND(",",MergeData!$C65)-1)</f>
        <v xml:space="preserve"> Master</v>
      </c>
      <c r="O65" s="63"/>
    </row>
    <row r="66" spans="1:15" x14ac:dyDescent="0.3">
      <c r="A66" s="12">
        <v>65</v>
      </c>
      <c r="B66" s="13">
        <v>1</v>
      </c>
      <c r="C66" s="14" t="s">
        <v>159</v>
      </c>
      <c r="D66" s="14" t="s">
        <v>13</v>
      </c>
      <c r="E66" s="69" t="s">
        <v>2484</v>
      </c>
      <c r="F66" s="13">
        <v>0</v>
      </c>
      <c r="G66" s="13">
        <v>0</v>
      </c>
      <c r="H66" s="14" t="s">
        <v>160</v>
      </c>
      <c r="I66" s="13">
        <v>27.720800000000001</v>
      </c>
      <c r="J66" s="14" t="s">
        <v>15</v>
      </c>
      <c r="K66" s="14" t="s">
        <v>21</v>
      </c>
      <c r="L66" s="15">
        <f>IF(MergeData!$A66='FirstPartId1-to891'!A66,VLOOKUP(MergeData!$A66,FirstID1_891,12,FALSE),VLOOKUP(MergeData!$A66,GendersSurvived,2,FALSE))</f>
        <v>1</v>
      </c>
      <c r="M66" s="62" t="str">
        <f t="shared" si="0"/>
        <v>No Value</v>
      </c>
      <c r="N66" s="62" t="str">
        <f>MID(MergeData!$C66,FIND(",",MergeData!$C66)+1,FIND(".",MergeData!$C66)-FIND(",",MergeData!$C66)-1)</f>
        <v xml:space="preserve"> Mr</v>
      </c>
      <c r="O66" s="63"/>
    </row>
    <row r="67" spans="1:15" x14ac:dyDescent="0.3">
      <c r="A67" s="12">
        <v>66</v>
      </c>
      <c r="B67" s="13">
        <v>3</v>
      </c>
      <c r="C67" s="14" t="s">
        <v>161</v>
      </c>
      <c r="D67" s="14" t="s">
        <v>13</v>
      </c>
      <c r="E67" s="69" t="s">
        <v>2484</v>
      </c>
      <c r="F67" s="13">
        <v>1</v>
      </c>
      <c r="G67" s="13">
        <v>1</v>
      </c>
      <c r="H67" s="14" t="s">
        <v>162</v>
      </c>
      <c r="I67" s="13">
        <v>15.245799999999999</v>
      </c>
      <c r="J67" s="14" t="s">
        <v>15</v>
      </c>
      <c r="K67" s="14" t="s">
        <v>21</v>
      </c>
      <c r="L67" s="15">
        <f>IF(MergeData!$A67='FirstPartId1-to891'!A67,VLOOKUP(MergeData!$A67,FirstID1_891,12,FALSE),VLOOKUP(MergeData!$A67,GendersSurvived,2,FALSE))</f>
        <v>1</v>
      </c>
      <c r="M67" s="62" t="str">
        <f t="shared" ref="M67:M130" si="1">_xlfn.IFS($E67="N/A","No Value",$E67&gt;=18,"Adult",$E67&lt;=18,"Child")</f>
        <v>No Value</v>
      </c>
      <c r="N67" s="62" t="str">
        <f>MID(MergeData!$C67,FIND(",",MergeData!$C67)+1,FIND(".",MergeData!$C67)-FIND(",",MergeData!$C67)-1)</f>
        <v xml:space="preserve"> Master</v>
      </c>
      <c r="O67" s="63"/>
    </row>
    <row r="68" spans="1:15" x14ac:dyDescent="0.3">
      <c r="A68" s="12">
        <v>67</v>
      </c>
      <c r="B68" s="13">
        <v>2</v>
      </c>
      <c r="C68" s="14" t="s">
        <v>163</v>
      </c>
      <c r="D68" s="14" t="s">
        <v>18</v>
      </c>
      <c r="E68" s="69">
        <v>29</v>
      </c>
      <c r="F68" s="13">
        <v>0</v>
      </c>
      <c r="G68" s="13">
        <v>0</v>
      </c>
      <c r="H68" s="14" t="s">
        <v>164</v>
      </c>
      <c r="I68" s="13">
        <v>10.5</v>
      </c>
      <c r="J68" s="14" t="s">
        <v>165</v>
      </c>
      <c r="K68" s="14" t="s">
        <v>16</v>
      </c>
      <c r="L68" s="15">
        <f>IF(MergeData!$A68='FirstPartId1-to891'!A68,VLOOKUP(MergeData!$A68,FirstID1_891,12,FALSE),VLOOKUP(MergeData!$A68,GendersSurvived,2,FALSE))</f>
        <v>0</v>
      </c>
      <c r="M68" s="62" t="str">
        <f t="shared" si="1"/>
        <v>Adult</v>
      </c>
      <c r="N68" s="62" t="str">
        <f>MID(MergeData!$C68,FIND(",",MergeData!$C68)+1,FIND(".",MergeData!$C68)-FIND(",",MergeData!$C68)-1)</f>
        <v xml:space="preserve"> Mrs</v>
      </c>
      <c r="O68" s="63"/>
    </row>
    <row r="69" spans="1:15" x14ac:dyDescent="0.3">
      <c r="A69" s="12">
        <v>68</v>
      </c>
      <c r="B69" s="13">
        <v>3</v>
      </c>
      <c r="C69" s="14" t="s">
        <v>166</v>
      </c>
      <c r="D69" s="14" t="s">
        <v>13</v>
      </c>
      <c r="E69" s="69">
        <v>19</v>
      </c>
      <c r="F69" s="13">
        <v>0</v>
      </c>
      <c r="G69" s="13">
        <v>0</v>
      </c>
      <c r="H69" s="14" t="s">
        <v>167</v>
      </c>
      <c r="I69" s="13">
        <v>8.1583000000000006</v>
      </c>
      <c r="J69" s="14" t="s">
        <v>15</v>
      </c>
      <c r="K69" s="14" t="s">
        <v>16</v>
      </c>
      <c r="L69" s="15">
        <f>IF(MergeData!$A69='FirstPartId1-to891'!A69,VLOOKUP(MergeData!$A69,FirstID1_891,12,FALSE),VLOOKUP(MergeData!$A69,GendersSurvived,2,FALSE))</f>
        <v>1</v>
      </c>
      <c r="M69" s="62" t="str">
        <f t="shared" si="1"/>
        <v>Adult</v>
      </c>
      <c r="N69" s="62" t="str">
        <f>MID(MergeData!$C69,FIND(",",MergeData!$C69)+1,FIND(".",MergeData!$C69)-FIND(",",MergeData!$C69)-1)</f>
        <v xml:space="preserve"> Mr</v>
      </c>
      <c r="O69" s="63"/>
    </row>
    <row r="70" spans="1:15" x14ac:dyDescent="0.3">
      <c r="A70" s="12">
        <v>69</v>
      </c>
      <c r="B70" s="13">
        <v>3</v>
      </c>
      <c r="C70" s="14" t="s">
        <v>168</v>
      </c>
      <c r="D70" s="14" t="s">
        <v>18</v>
      </c>
      <c r="E70" s="69">
        <v>17</v>
      </c>
      <c r="F70" s="13">
        <v>4</v>
      </c>
      <c r="G70" s="13">
        <v>2</v>
      </c>
      <c r="H70" s="14" t="s">
        <v>169</v>
      </c>
      <c r="I70" s="13">
        <v>7.9249999999999998</v>
      </c>
      <c r="J70" s="14" t="s">
        <v>15</v>
      </c>
      <c r="K70" s="14" t="s">
        <v>16</v>
      </c>
      <c r="L70" s="15">
        <f>IF(MergeData!$A70='FirstPartId1-to891'!A70,VLOOKUP(MergeData!$A70,FirstID1_891,12,FALSE),VLOOKUP(MergeData!$A70,GendersSurvived,2,FALSE))</f>
        <v>0</v>
      </c>
      <c r="M70" s="62" t="str">
        <f t="shared" si="1"/>
        <v>Child</v>
      </c>
      <c r="N70" s="62" t="str">
        <f>MID(MergeData!$C70,FIND(",",MergeData!$C70)+1,FIND(".",MergeData!$C70)-FIND(",",MergeData!$C70)-1)</f>
        <v xml:space="preserve"> Miss</v>
      </c>
      <c r="O70" s="63"/>
    </row>
    <row r="71" spans="1:15" x14ac:dyDescent="0.3">
      <c r="A71" s="12">
        <v>70</v>
      </c>
      <c r="B71" s="13">
        <v>3</v>
      </c>
      <c r="C71" s="14" t="s">
        <v>170</v>
      </c>
      <c r="D71" s="14" t="s">
        <v>13</v>
      </c>
      <c r="E71" s="69">
        <v>26</v>
      </c>
      <c r="F71" s="13">
        <v>2</v>
      </c>
      <c r="G71" s="13">
        <v>0</v>
      </c>
      <c r="H71" s="14" t="s">
        <v>171</v>
      </c>
      <c r="I71" s="13">
        <v>8.6624999999999996</v>
      </c>
      <c r="J71" s="14" t="s">
        <v>15</v>
      </c>
      <c r="K71" s="14" t="s">
        <v>16</v>
      </c>
      <c r="L71" s="15">
        <f>IF(MergeData!$A71='FirstPartId1-to891'!A71,VLOOKUP(MergeData!$A71,FirstID1_891,12,FALSE),VLOOKUP(MergeData!$A71,GendersSurvived,2,FALSE))</f>
        <v>0</v>
      </c>
      <c r="M71" s="62" t="str">
        <f t="shared" si="1"/>
        <v>Adult</v>
      </c>
      <c r="N71" s="62" t="str">
        <f>MID(MergeData!$C71,FIND(",",MergeData!$C71)+1,FIND(".",MergeData!$C71)-FIND(",",MergeData!$C71)-1)</f>
        <v xml:space="preserve"> Mr</v>
      </c>
      <c r="O71" s="63"/>
    </row>
    <row r="72" spans="1:15" x14ac:dyDescent="0.3">
      <c r="A72" s="12">
        <v>71</v>
      </c>
      <c r="B72" s="13">
        <v>2</v>
      </c>
      <c r="C72" s="14" t="s">
        <v>172</v>
      </c>
      <c r="D72" s="14" t="s">
        <v>13</v>
      </c>
      <c r="E72" s="69">
        <v>32</v>
      </c>
      <c r="F72" s="13">
        <v>0</v>
      </c>
      <c r="G72" s="13">
        <v>0</v>
      </c>
      <c r="H72" s="14" t="s">
        <v>173</v>
      </c>
      <c r="I72" s="13">
        <v>10.5</v>
      </c>
      <c r="J72" s="14" t="s">
        <v>15</v>
      </c>
      <c r="K72" s="14" t="s">
        <v>16</v>
      </c>
      <c r="L72" s="15">
        <f>IF(MergeData!$A72='FirstPartId1-to891'!A72,VLOOKUP(MergeData!$A72,FirstID1_891,12,FALSE),VLOOKUP(MergeData!$A72,GendersSurvived,2,FALSE))</f>
        <v>0</v>
      </c>
      <c r="M72" s="62" t="str">
        <f t="shared" si="1"/>
        <v>Adult</v>
      </c>
      <c r="N72" s="62" t="str">
        <f>MID(MergeData!$C72,FIND(",",MergeData!$C72)+1,FIND(".",MergeData!$C72)-FIND(",",MergeData!$C72)-1)</f>
        <v xml:space="preserve"> Mr</v>
      </c>
      <c r="O72" s="63"/>
    </row>
    <row r="73" spans="1:15" x14ac:dyDescent="0.3">
      <c r="A73" s="12">
        <v>72</v>
      </c>
      <c r="B73" s="13">
        <v>3</v>
      </c>
      <c r="C73" s="14" t="s">
        <v>174</v>
      </c>
      <c r="D73" s="14" t="s">
        <v>18</v>
      </c>
      <c r="E73" s="69">
        <v>16</v>
      </c>
      <c r="F73" s="13">
        <v>5</v>
      </c>
      <c r="G73" s="13">
        <v>2</v>
      </c>
      <c r="H73" s="14" t="s">
        <v>148</v>
      </c>
      <c r="I73" s="13">
        <v>46.9</v>
      </c>
      <c r="J73" s="14" t="s">
        <v>15</v>
      </c>
      <c r="K73" s="14" t="s">
        <v>16</v>
      </c>
      <c r="L73" s="15">
        <f>IF(MergeData!$A73='FirstPartId1-to891'!A73,VLOOKUP(MergeData!$A73,FirstID1_891,12,FALSE),VLOOKUP(MergeData!$A73,GendersSurvived,2,FALSE))</f>
        <v>0</v>
      </c>
      <c r="M73" s="62" t="str">
        <f t="shared" si="1"/>
        <v>Child</v>
      </c>
      <c r="N73" s="62" t="str">
        <f>MID(MergeData!$C73,FIND(",",MergeData!$C73)+1,FIND(".",MergeData!$C73)-FIND(",",MergeData!$C73)-1)</f>
        <v xml:space="preserve"> Miss</v>
      </c>
      <c r="O73" s="63"/>
    </row>
    <row r="74" spans="1:15" x14ac:dyDescent="0.3">
      <c r="A74" s="12">
        <v>73</v>
      </c>
      <c r="B74" s="13">
        <v>2</v>
      </c>
      <c r="C74" s="14" t="s">
        <v>175</v>
      </c>
      <c r="D74" s="14" t="s">
        <v>13</v>
      </c>
      <c r="E74" s="69">
        <v>21</v>
      </c>
      <c r="F74" s="13">
        <v>0</v>
      </c>
      <c r="G74" s="13">
        <v>0</v>
      </c>
      <c r="H74" s="14" t="s">
        <v>176</v>
      </c>
      <c r="I74" s="13">
        <v>73.5</v>
      </c>
      <c r="J74" s="14" t="s">
        <v>15</v>
      </c>
      <c r="K74" s="14" t="s">
        <v>16</v>
      </c>
      <c r="L74" s="15">
        <f>IF(MergeData!$A74='FirstPartId1-to891'!A74,VLOOKUP(MergeData!$A74,FirstID1_891,12,FALSE),VLOOKUP(MergeData!$A74,GendersSurvived,2,FALSE))</f>
        <v>0</v>
      </c>
      <c r="M74" s="62" t="str">
        <f t="shared" si="1"/>
        <v>Adult</v>
      </c>
      <c r="N74" s="62" t="str">
        <f>MID(MergeData!$C74,FIND(",",MergeData!$C74)+1,FIND(".",MergeData!$C74)-FIND(",",MergeData!$C74)-1)</f>
        <v xml:space="preserve"> Mr</v>
      </c>
      <c r="O74" s="63"/>
    </row>
    <row r="75" spans="1:15" x14ac:dyDescent="0.3">
      <c r="A75" s="12">
        <v>74</v>
      </c>
      <c r="B75" s="13">
        <v>3</v>
      </c>
      <c r="C75" s="14" t="s">
        <v>177</v>
      </c>
      <c r="D75" s="14" t="s">
        <v>13</v>
      </c>
      <c r="E75" s="69">
        <v>26</v>
      </c>
      <c r="F75" s="13">
        <v>1</v>
      </c>
      <c r="G75" s="13">
        <v>0</v>
      </c>
      <c r="H75" s="14" t="s">
        <v>178</v>
      </c>
      <c r="I75" s="13">
        <v>14.4542</v>
      </c>
      <c r="J75" s="14" t="s">
        <v>15</v>
      </c>
      <c r="K75" s="14" t="s">
        <v>21</v>
      </c>
      <c r="L75" s="15">
        <f>IF(MergeData!$A75='FirstPartId1-to891'!A75,VLOOKUP(MergeData!$A75,FirstID1_891,12,FALSE),VLOOKUP(MergeData!$A75,GendersSurvived,2,FALSE))</f>
        <v>1</v>
      </c>
      <c r="M75" s="62" t="str">
        <f t="shared" si="1"/>
        <v>Adult</v>
      </c>
      <c r="N75" s="62" t="str">
        <f>MID(MergeData!$C75,FIND(",",MergeData!$C75)+1,FIND(".",MergeData!$C75)-FIND(",",MergeData!$C75)-1)</f>
        <v xml:space="preserve"> Mr</v>
      </c>
      <c r="O75" s="63"/>
    </row>
    <row r="76" spans="1:15" x14ac:dyDescent="0.3">
      <c r="A76" s="12">
        <v>75</v>
      </c>
      <c r="B76" s="13">
        <v>3</v>
      </c>
      <c r="C76" s="14" t="s">
        <v>179</v>
      </c>
      <c r="D76" s="14" t="s">
        <v>13</v>
      </c>
      <c r="E76" s="69">
        <v>32</v>
      </c>
      <c r="F76" s="13">
        <v>0</v>
      </c>
      <c r="G76" s="13">
        <v>0</v>
      </c>
      <c r="H76" s="14" t="s">
        <v>180</v>
      </c>
      <c r="I76" s="13">
        <v>56.495800000000003</v>
      </c>
      <c r="J76" s="14" t="s">
        <v>15</v>
      </c>
      <c r="K76" s="14" t="s">
        <v>16</v>
      </c>
      <c r="L76" s="15">
        <f>IF(MergeData!$A76='FirstPartId1-to891'!A76,VLOOKUP(MergeData!$A76,FirstID1_891,12,FALSE),VLOOKUP(MergeData!$A76,GendersSurvived,2,FALSE))</f>
        <v>0</v>
      </c>
      <c r="M76" s="62" t="str">
        <f t="shared" si="1"/>
        <v>Adult</v>
      </c>
      <c r="N76" s="62" t="str">
        <f>MID(MergeData!$C76,FIND(",",MergeData!$C76)+1,FIND(".",MergeData!$C76)-FIND(",",MergeData!$C76)-1)</f>
        <v xml:space="preserve"> Mr</v>
      </c>
      <c r="O76" s="63"/>
    </row>
    <row r="77" spans="1:15" x14ac:dyDescent="0.3">
      <c r="A77" s="12">
        <v>76</v>
      </c>
      <c r="B77" s="13">
        <v>3</v>
      </c>
      <c r="C77" s="14" t="s">
        <v>181</v>
      </c>
      <c r="D77" s="14" t="s">
        <v>13</v>
      </c>
      <c r="E77" s="69">
        <v>25</v>
      </c>
      <c r="F77" s="13">
        <v>0</v>
      </c>
      <c r="G77" s="13">
        <v>0</v>
      </c>
      <c r="H77" s="14" t="s">
        <v>182</v>
      </c>
      <c r="I77" s="13">
        <v>7.65</v>
      </c>
      <c r="J77" s="14" t="s">
        <v>183</v>
      </c>
      <c r="K77" s="14" t="s">
        <v>16</v>
      </c>
      <c r="L77" s="15">
        <f>IF(MergeData!$A77='FirstPartId1-to891'!A77,VLOOKUP(MergeData!$A77,FirstID1_891,12,FALSE),VLOOKUP(MergeData!$A77,GendersSurvived,2,FALSE))</f>
        <v>0</v>
      </c>
      <c r="M77" s="62" t="str">
        <f t="shared" si="1"/>
        <v>Adult</v>
      </c>
      <c r="N77" s="62" t="str">
        <f>MID(MergeData!$C77,FIND(",",MergeData!$C77)+1,FIND(".",MergeData!$C77)-FIND(",",MergeData!$C77)-1)</f>
        <v xml:space="preserve"> Mr</v>
      </c>
      <c r="O77" s="63"/>
    </row>
    <row r="78" spans="1:15" x14ac:dyDescent="0.3">
      <c r="A78" s="12">
        <v>77</v>
      </c>
      <c r="B78" s="13">
        <v>3</v>
      </c>
      <c r="C78" s="14" t="s">
        <v>184</v>
      </c>
      <c r="D78" s="14" t="s">
        <v>13</v>
      </c>
      <c r="E78" s="69" t="s">
        <v>2484</v>
      </c>
      <c r="F78" s="13">
        <v>0</v>
      </c>
      <c r="G78" s="13">
        <v>0</v>
      </c>
      <c r="H78" s="14" t="s">
        <v>185</v>
      </c>
      <c r="I78" s="13">
        <v>7.8958000000000004</v>
      </c>
      <c r="J78" s="14" t="s">
        <v>15</v>
      </c>
      <c r="K78" s="14" t="s">
        <v>16</v>
      </c>
      <c r="L78" s="15">
        <f>IF(MergeData!$A78='FirstPartId1-to891'!A78,VLOOKUP(MergeData!$A78,FirstID1_891,12,FALSE),VLOOKUP(MergeData!$A78,GendersSurvived,2,FALSE))</f>
        <v>0</v>
      </c>
      <c r="M78" s="62" t="str">
        <f t="shared" si="1"/>
        <v>No Value</v>
      </c>
      <c r="N78" s="62" t="str">
        <f>MID(MergeData!$C78,FIND(",",MergeData!$C78)+1,FIND(".",MergeData!$C78)-FIND(",",MergeData!$C78)-1)</f>
        <v xml:space="preserve"> Mr</v>
      </c>
      <c r="O78" s="63"/>
    </row>
    <row r="79" spans="1:15" x14ac:dyDescent="0.3">
      <c r="A79" s="12">
        <v>78</v>
      </c>
      <c r="B79" s="13">
        <v>3</v>
      </c>
      <c r="C79" s="14" t="s">
        <v>186</v>
      </c>
      <c r="D79" s="14" t="s">
        <v>13</v>
      </c>
      <c r="E79" s="69" t="s">
        <v>2484</v>
      </c>
      <c r="F79" s="13">
        <v>0</v>
      </c>
      <c r="G79" s="13">
        <v>0</v>
      </c>
      <c r="H79" s="14" t="s">
        <v>187</v>
      </c>
      <c r="I79" s="13">
        <v>8.0500000000000007</v>
      </c>
      <c r="J79" s="14" t="s">
        <v>15</v>
      </c>
      <c r="K79" s="14" t="s">
        <v>16</v>
      </c>
      <c r="L79" s="15">
        <f>IF(MergeData!$A79='FirstPartId1-to891'!A79,VLOOKUP(MergeData!$A79,FirstID1_891,12,FALSE),VLOOKUP(MergeData!$A79,GendersSurvived,2,FALSE))</f>
        <v>1</v>
      </c>
      <c r="M79" s="62" t="str">
        <f t="shared" si="1"/>
        <v>No Value</v>
      </c>
      <c r="N79" s="62" t="str">
        <f>MID(MergeData!$C79,FIND(",",MergeData!$C79)+1,FIND(".",MergeData!$C79)-FIND(",",MergeData!$C79)-1)</f>
        <v xml:space="preserve"> Mr</v>
      </c>
      <c r="O79" s="63"/>
    </row>
    <row r="80" spans="1:15" x14ac:dyDescent="0.3">
      <c r="A80" s="12">
        <v>79</v>
      </c>
      <c r="B80" s="13">
        <v>2</v>
      </c>
      <c r="C80" s="14" t="s">
        <v>188</v>
      </c>
      <c r="D80" s="14" t="s">
        <v>13</v>
      </c>
      <c r="E80" s="69">
        <v>0.83</v>
      </c>
      <c r="F80" s="13">
        <v>0</v>
      </c>
      <c r="G80" s="13">
        <v>2</v>
      </c>
      <c r="H80" s="14" t="s">
        <v>189</v>
      </c>
      <c r="I80" s="13">
        <v>29</v>
      </c>
      <c r="J80" s="14" t="s">
        <v>15</v>
      </c>
      <c r="K80" s="14" t="s">
        <v>16</v>
      </c>
      <c r="L80" s="15">
        <f>IF(MergeData!$A80='FirstPartId1-to891'!A80,VLOOKUP(MergeData!$A80,FirstID1_891,12,FALSE),VLOOKUP(MergeData!$A80,GendersSurvived,2,FALSE))</f>
        <v>1</v>
      </c>
      <c r="M80" s="62" t="str">
        <f t="shared" si="1"/>
        <v>Child</v>
      </c>
      <c r="N80" s="62" t="str">
        <f>MID(MergeData!$C80,FIND(",",MergeData!$C80)+1,FIND(".",MergeData!$C80)-FIND(",",MergeData!$C80)-1)</f>
        <v xml:space="preserve"> Master</v>
      </c>
      <c r="O80" s="63"/>
    </row>
    <row r="81" spans="1:15" x14ac:dyDescent="0.3">
      <c r="A81" s="12">
        <v>80</v>
      </c>
      <c r="B81" s="13">
        <v>3</v>
      </c>
      <c r="C81" s="14" t="s">
        <v>190</v>
      </c>
      <c r="D81" s="14" t="s">
        <v>18</v>
      </c>
      <c r="E81" s="69">
        <v>30</v>
      </c>
      <c r="F81" s="13">
        <v>0</v>
      </c>
      <c r="G81" s="13">
        <v>0</v>
      </c>
      <c r="H81" s="14" t="s">
        <v>191</v>
      </c>
      <c r="I81" s="13">
        <v>12.475</v>
      </c>
      <c r="J81" s="14" t="s">
        <v>15</v>
      </c>
      <c r="K81" s="14" t="s">
        <v>16</v>
      </c>
      <c r="L81" s="15">
        <f>IF(MergeData!$A81='FirstPartId1-to891'!A81,VLOOKUP(MergeData!$A81,FirstID1_891,12,FALSE),VLOOKUP(MergeData!$A81,GendersSurvived,2,FALSE))</f>
        <v>0</v>
      </c>
      <c r="M81" s="62" t="str">
        <f t="shared" si="1"/>
        <v>Adult</v>
      </c>
      <c r="N81" s="62" t="str">
        <f>MID(MergeData!$C81,FIND(",",MergeData!$C81)+1,FIND(".",MergeData!$C81)-FIND(",",MergeData!$C81)-1)</f>
        <v xml:space="preserve"> Miss</v>
      </c>
      <c r="O81" s="63"/>
    </row>
    <row r="82" spans="1:15" x14ac:dyDescent="0.3">
      <c r="A82" s="12">
        <v>81</v>
      </c>
      <c r="B82" s="13">
        <v>3</v>
      </c>
      <c r="C82" s="14" t="s">
        <v>192</v>
      </c>
      <c r="D82" s="14" t="s">
        <v>13</v>
      </c>
      <c r="E82" s="69">
        <v>22</v>
      </c>
      <c r="F82" s="13">
        <v>0</v>
      </c>
      <c r="G82" s="13">
        <v>0</v>
      </c>
      <c r="H82" s="14" t="s">
        <v>193</v>
      </c>
      <c r="I82" s="13">
        <v>9</v>
      </c>
      <c r="J82" s="14" t="s">
        <v>15</v>
      </c>
      <c r="K82" s="14" t="s">
        <v>16</v>
      </c>
      <c r="L82" s="15">
        <f>IF(MergeData!$A82='FirstPartId1-to891'!A82,VLOOKUP(MergeData!$A82,FirstID1_891,12,FALSE),VLOOKUP(MergeData!$A82,GendersSurvived,2,FALSE))</f>
        <v>1</v>
      </c>
      <c r="M82" s="62" t="str">
        <f t="shared" si="1"/>
        <v>Adult</v>
      </c>
      <c r="N82" s="62" t="str">
        <f>MID(MergeData!$C82,FIND(",",MergeData!$C82)+1,FIND(".",MergeData!$C82)-FIND(",",MergeData!$C82)-1)</f>
        <v xml:space="preserve"> Mr</v>
      </c>
      <c r="O82" s="63"/>
    </row>
    <row r="83" spans="1:15" x14ac:dyDescent="0.3">
      <c r="A83" s="12">
        <v>82</v>
      </c>
      <c r="B83" s="13">
        <v>3</v>
      </c>
      <c r="C83" s="14" t="s">
        <v>194</v>
      </c>
      <c r="D83" s="14" t="s">
        <v>13</v>
      </c>
      <c r="E83" s="69">
        <v>29</v>
      </c>
      <c r="F83" s="13">
        <v>0</v>
      </c>
      <c r="G83" s="13">
        <v>0</v>
      </c>
      <c r="H83" s="14" t="s">
        <v>195</v>
      </c>
      <c r="I83" s="13">
        <v>9.5</v>
      </c>
      <c r="J83" s="14" t="s">
        <v>15</v>
      </c>
      <c r="K83" s="14" t="s">
        <v>16</v>
      </c>
      <c r="L83" s="15">
        <f>IF(MergeData!$A83='FirstPartId1-to891'!A83,VLOOKUP(MergeData!$A83,FirstID1_891,12,FALSE),VLOOKUP(MergeData!$A83,GendersSurvived,2,FALSE))</f>
        <v>1</v>
      </c>
      <c r="M83" s="62" t="str">
        <f t="shared" si="1"/>
        <v>Adult</v>
      </c>
      <c r="N83" s="62" t="str">
        <f>MID(MergeData!$C83,FIND(",",MergeData!$C83)+1,FIND(".",MergeData!$C83)-FIND(",",MergeData!$C83)-1)</f>
        <v xml:space="preserve"> Mr</v>
      </c>
      <c r="O83" s="63"/>
    </row>
    <row r="84" spans="1:15" x14ac:dyDescent="0.3">
      <c r="A84" s="12">
        <v>83</v>
      </c>
      <c r="B84" s="13">
        <v>3</v>
      </c>
      <c r="C84" s="14" t="s">
        <v>196</v>
      </c>
      <c r="D84" s="14" t="s">
        <v>18</v>
      </c>
      <c r="E84" s="69" t="s">
        <v>2484</v>
      </c>
      <c r="F84" s="13">
        <v>0</v>
      </c>
      <c r="G84" s="13">
        <v>0</v>
      </c>
      <c r="H84" s="14" t="s">
        <v>197</v>
      </c>
      <c r="I84" s="13">
        <v>7.7874999999999996</v>
      </c>
      <c r="J84" s="14" t="s">
        <v>15</v>
      </c>
      <c r="K84" s="14" t="s">
        <v>31</v>
      </c>
      <c r="L84" s="15">
        <f>IF(MergeData!$A84='FirstPartId1-to891'!A84,VLOOKUP(MergeData!$A84,FirstID1_891,12,FALSE),VLOOKUP(MergeData!$A84,GendersSurvived,2,FALSE))</f>
        <v>0</v>
      </c>
      <c r="M84" s="62" t="str">
        <f t="shared" si="1"/>
        <v>No Value</v>
      </c>
      <c r="N84" s="62" t="str">
        <f>MID(MergeData!$C84,FIND(",",MergeData!$C84)+1,FIND(".",MergeData!$C84)-FIND(",",MergeData!$C84)-1)</f>
        <v xml:space="preserve"> Miss</v>
      </c>
      <c r="O84" s="63"/>
    </row>
    <row r="85" spans="1:15" x14ac:dyDescent="0.3">
      <c r="A85" s="12">
        <v>84</v>
      </c>
      <c r="B85" s="13">
        <v>1</v>
      </c>
      <c r="C85" s="14" t="s">
        <v>198</v>
      </c>
      <c r="D85" s="14" t="s">
        <v>13</v>
      </c>
      <c r="E85" s="69">
        <v>28</v>
      </c>
      <c r="F85" s="13">
        <v>0</v>
      </c>
      <c r="G85" s="13">
        <v>0</v>
      </c>
      <c r="H85" s="14" t="s">
        <v>199</v>
      </c>
      <c r="I85" s="13">
        <v>47.1</v>
      </c>
      <c r="J85" s="14" t="s">
        <v>15</v>
      </c>
      <c r="K85" s="14" t="s">
        <v>16</v>
      </c>
      <c r="L85" s="15">
        <f>IF(MergeData!$A85='FirstPartId1-to891'!A85,VLOOKUP(MergeData!$A85,FirstID1_891,12,FALSE),VLOOKUP(MergeData!$A85,GendersSurvived,2,FALSE))</f>
        <v>1</v>
      </c>
      <c r="M85" s="62" t="str">
        <f t="shared" si="1"/>
        <v>Adult</v>
      </c>
      <c r="N85" s="62" t="str">
        <f>MID(MergeData!$C85,FIND(",",MergeData!$C85)+1,FIND(".",MergeData!$C85)-FIND(",",MergeData!$C85)-1)</f>
        <v xml:space="preserve"> Mr</v>
      </c>
      <c r="O85" s="63"/>
    </row>
    <row r="86" spans="1:15" x14ac:dyDescent="0.3">
      <c r="A86" s="12">
        <v>85</v>
      </c>
      <c r="B86" s="13">
        <v>2</v>
      </c>
      <c r="C86" s="14" t="s">
        <v>200</v>
      </c>
      <c r="D86" s="14" t="s">
        <v>18</v>
      </c>
      <c r="E86" s="69">
        <v>17</v>
      </c>
      <c r="F86" s="13">
        <v>0</v>
      </c>
      <c r="G86" s="13">
        <v>0</v>
      </c>
      <c r="H86" s="14" t="s">
        <v>201</v>
      </c>
      <c r="I86" s="13">
        <v>10.5</v>
      </c>
      <c r="J86" s="14" t="s">
        <v>15</v>
      </c>
      <c r="K86" s="14" t="s">
        <v>16</v>
      </c>
      <c r="L86" s="15">
        <f>IF(MergeData!$A86='FirstPartId1-to891'!A86,VLOOKUP(MergeData!$A86,FirstID1_891,12,FALSE),VLOOKUP(MergeData!$A86,GendersSurvived,2,FALSE))</f>
        <v>1</v>
      </c>
      <c r="M86" s="62" t="str">
        <f t="shared" si="1"/>
        <v>Child</v>
      </c>
      <c r="N86" s="62" t="str">
        <f>MID(MergeData!$C86,FIND(",",MergeData!$C86)+1,FIND(".",MergeData!$C86)-FIND(",",MergeData!$C86)-1)</f>
        <v xml:space="preserve"> Miss</v>
      </c>
      <c r="O86" s="63"/>
    </row>
    <row r="87" spans="1:15" x14ac:dyDescent="0.3">
      <c r="A87" s="12">
        <v>86</v>
      </c>
      <c r="B87" s="13">
        <v>3</v>
      </c>
      <c r="C87" s="14" t="s">
        <v>202</v>
      </c>
      <c r="D87" s="14" t="s">
        <v>18</v>
      </c>
      <c r="E87" s="69">
        <v>33</v>
      </c>
      <c r="F87" s="13">
        <v>3</v>
      </c>
      <c r="G87" s="13">
        <v>0</v>
      </c>
      <c r="H87" s="14" t="s">
        <v>203</v>
      </c>
      <c r="I87" s="13">
        <v>15.85</v>
      </c>
      <c r="J87" s="14" t="s">
        <v>15</v>
      </c>
      <c r="K87" s="14" t="s">
        <v>16</v>
      </c>
      <c r="L87" s="15">
        <f>IF(MergeData!$A87='FirstPartId1-to891'!A87,VLOOKUP(MergeData!$A87,FirstID1_891,12,FALSE),VLOOKUP(MergeData!$A87,GendersSurvived,2,FALSE))</f>
        <v>0</v>
      </c>
      <c r="M87" s="62" t="str">
        <f t="shared" si="1"/>
        <v>Adult</v>
      </c>
      <c r="N87" s="62" t="str">
        <f>MID(MergeData!$C87,FIND(",",MergeData!$C87)+1,FIND(".",MergeData!$C87)-FIND(",",MergeData!$C87)-1)</f>
        <v xml:space="preserve"> Mrs</v>
      </c>
      <c r="O87" s="63"/>
    </row>
    <row r="88" spans="1:15" x14ac:dyDescent="0.3">
      <c r="A88" s="12">
        <v>87</v>
      </c>
      <c r="B88" s="13">
        <v>3</v>
      </c>
      <c r="C88" s="14" t="s">
        <v>204</v>
      </c>
      <c r="D88" s="14" t="s">
        <v>13</v>
      </c>
      <c r="E88" s="69">
        <v>16</v>
      </c>
      <c r="F88" s="13">
        <v>1</v>
      </c>
      <c r="G88" s="13">
        <v>3</v>
      </c>
      <c r="H88" s="14" t="s">
        <v>205</v>
      </c>
      <c r="I88" s="13">
        <v>34.375</v>
      </c>
      <c r="J88" s="14" t="s">
        <v>15</v>
      </c>
      <c r="K88" s="14" t="s">
        <v>16</v>
      </c>
      <c r="L88" s="15">
        <f>IF(MergeData!$A88='FirstPartId1-to891'!A88,VLOOKUP(MergeData!$A88,FirstID1_891,12,FALSE),VLOOKUP(MergeData!$A88,GendersSurvived,2,FALSE))</f>
        <v>0</v>
      </c>
      <c r="M88" s="62" t="str">
        <f t="shared" si="1"/>
        <v>Child</v>
      </c>
      <c r="N88" s="62" t="str">
        <f>MID(MergeData!$C88,FIND(",",MergeData!$C88)+1,FIND(".",MergeData!$C88)-FIND(",",MergeData!$C88)-1)</f>
        <v xml:space="preserve"> Mr</v>
      </c>
      <c r="O88" s="63"/>
    </row>
    <row r="89" spans="1:15" x14ac:dyDescent="0.3">
      <c r="A89" s="12">
        <v>88</v>
      </c>
      <c r="B89" s="13">
        <v>3</v>
      </c>
      <c r="C89" s="14" t="s">
        <v>206</v>
      </c>
      <c r="D89" s="14" t="s">
        <v>13</v>
      </c>
      <c r="E89" s="69" t="s">
        <v>2484</v>
      </c>
      <c r="F89" s="13">
        <v>0</v>
      </c>
      <c r="G89" s="13">
        <v>0</v>
      </c>
      <c r="H89" s="14" t="s">
        <v>207</v>
      </c>
      <c r="I89" s="13">
        <v>8.0500000000000007</v>
      </c>
      <c r="J89" s="14" t="s">
        <v>15</v>
      </c>
      <c r="K89" s="14" t="s">
        <v>16</v>
      </c>
      <c r="L89" s="15">
        <f>IF(MergeData!$A89='FirstPartId1-to891'!A89,VLOOKUP(MergeData!$A89,FirstID1_891,12,FALSE),VLOOKUP(MergeData!$A89,GendersSurvived,2,FALSE))</f>
        <v>1</v>
      </c>
      <c r="M89" s="62" t="str">
        <f t="shared" si="1"/>
        <v>No Value</v>
      </c>
      <c r="N89" s="62" t="str">
        <f>MID(MergeData!$C89,FIND(",",MergeData!$C89)+1,FIND(".",MergeData!$C89)-FIND(",",MergeData!$C89)-1)</f>
        <v xml:space="preserve"> Mr</v>
      </c>
      <c r="O89" s="63"/>
    </row>
    <row r="90" spans="1:15" x14ac:dyDescent="0.3">
      <c r="A90" s="12">
        <v>89</v>
      </c>
      <c r="B90" s="13">
        <v>1</v>
      </c>
      <c r="C90" s="14" t="s">
        <v>208</v>
      </c>
      <c r="D90" s="14" t="s">
        <v>18</v>
      </c>
      <c r="E90" s="69">
        <v>23</v>
      </c>
      <c r="F90" s="13">
        <v>3</v>
      </c>
      <c r="G90" s="13">
        <v>2</v>
      </c>
      <c r="H90" s="14" t="s">
        <v>79</v>
      </c>
      <c r="I90" s="13">
        <v>263</v>
      </c>
      <c r="J90" s="14" t="s">
        <v>80</v>
      </c>
      <c r="K90" s="14" t="s">
        <v>16</v>
      </c>
      <c r="L90" s="15">
        <f>IF(MergeData!$A90='FirstPartId1-to891'!A90,VLOOKUP(MergeData!$A90,FirstID1_891,12,FALSE),VLOOKUP(MergeData!$A90,GendersSurvived,2,FALSE))</f>
        <v>0</v>
      </c>
      <c r="M90" s="62" t="str">
        <f t="shared" si="1"/>
        <v>Adult</v>
      </c>
      <c r="N90" s="62" t="str">
        <f>MID(MergeData!$C90,FIND(",",MergeData!$C90)+1,FIND(".",MergeData!$C90)-FIND(",",MergeData!$C90)-1)</f>
        <v xml:space="preserve"> Miss</v>
      </c>
      <c r="O90" s="63"/>
    </row>
    <row r="91" spans="1:15" x14ac:dyDescent="0.3">
      <c r="A91" s="12">
        <v>90</v>
      </c>
      <c r="B91" s="13">
        <v>3</v>
      </c>
      <c r="C91" s="14" t="s">
        <v>209</v>
      </c>
      <c r="D91" s="14" t="s">
        <v>13</v>
      </c>
      <c r="E91" s="69">
        <v>24</v>
      </c>
      <c r="F91" s="13">
        <v>0</v>
      </c>
      <c r="G91" s="13">
        <v>0</v>
      </c>
      <c r="H91" s="14" t="s">
        <v>210</v>
      </c>
      <c r="I91" s="13">
        <v>8.0500000000000007</v>
      </c>
      <c r="J91" s="14" t="s">
        <v>15</v>
      </c>
      <c r="K91" s="14" t="s">
        <v>16</v>
      </c>
      <c r="L91" s="15">
        <f>IF(MergeData!$A91='FirstPartId1-to891'!A91,VLOOKUP(MergeData!$A91,FirstID1_891,12,FALSE),VLOOKUP(MergeData!$A91,GendersSurvived,2,FALSE))</f>
        <v>0</v>
      </c>
      <c r="M91" s="62" t="str">
        <f t="shared" si="1"/>
        <v>Adult</v>
      </c>
      <c r="N91" s="62" t="str">
        <f>MID(MergeData!$C91,FIND(",",MergeData!$C91)+1,FIND(".",MergeData!$C91)-FIND(",",MergeData!$C91)-1)</f>
        <v xml:space="preserve"> Mr</v>
      </c>
      <c r="O91" s="63"/>
    </row>
    <row r="92" spans="1:15" x14ac:dyDescent="0.3">
      <c r="A92" s="12">
        <v>91</v>
      </c>
      <c r="B92" s="13">
        <v>3</v>
      </c>
      <c r="C92" s="14" t="s">
        <v>211</v>
      </c>
      <c r="D92" s="14" t="s">
        <v>13</v>
      </c>
      <c r="E92" s="69">
        <v>29</v>
      </c>
      <c r="F92" s="13">
        <v>0</v>
      </c>
      <c r="G92" s="13">
        <v>0</v>
      </c>
      <c r="H92" s="14" t="s">
        <v>212</v>
      </c>
      <c r="I92" s="13">
        <v>8.0500000000000007</v>
      </c>
      <c r="J92" s="14" t="s">
        <v>15</v>
      </c>
      <c r="K92" s="14" t="s">
        <v>16</v>
      </c>
      <c r="L92" s="15">
        <f>IF(MergeData!$A92='FirstPartId1-to891'!A92,VLOOKUP(MergeData!$A92,FirstID1_891,12,FALSE),VLOOKUP(MergeData!$A92,GendersSurvived,2,FALSE))</f>
        <v>0</v>
      </c>
      <c r="M92" s="62" t="str">
        <f t="shared" si="1"/>
        <v>Adult</v>
      </c>
      <c r="N92" s="62" t="str">
        <f>MID(MergeData!$C92,FIND(",",MergeData!$C92)+1,FIND(".",MergeData!$C92)-FIND(",",MergeData!$C92)-1)</f>
        <v xml:space="preserve"> Mr</v>
      </c>
      <c r="O92" s="63"/>
    </row>
    <row r="93" spans="1:15" x14ac:dyDescent="0.3">
      <c r="A93" s="12">
        <v>92</v>
      </c>
      <c r="B93" s="13">
        <v>3</v>
      </c>
      <c r="C93" s="14" t="s">
        <v>213</v>
      </c>
      <c r="D93" s="14" t="s">
        <v>13</v>
      </c>
      <c r="E93" s="69">
        <v>20</v>
      </c>
      <c r="F93" s="13">
        <v>0</v>
      </c>
      <c r="G93" s="13">
        <v>0</v>
      </c>
      <c r="H93" s="14" t="s">
        <v>214</v>
      </c>
      <c r="I93" s="13">
        <v>7.8541999999999996</v>
      </c>
      <c r="J93" s="14" t="s">
        <v>15</v>
      </c>
      <c r="K93" s="14" t="s">
        <v>16</v>
      </c>
      <c r="L93" s="15">
        <f>IF(MergeData!$A93='FirstPartId1-to891'!A93,VLOOKUP(MergeData!$A93,FirstID1_891,12,FALSE),VLOOKUP(MergeData!$A93,GendersSurvived,2,FALSE))</f>
        <v>0</v>
      </c>
      <c r="M93" s="62" t="str">
        <f t="shared" si="1"/>
        <v>Adult</v>
      </c>
      <c r="N93" s="62" t="str">
        <f>MID(MergeData!$C93,FIND(",",MergeData!$C93)+1,FIND(".",MergeData!$C93)-FIND(",",MergeData!$C93)-1)</f>
        <v xml:space="preserve"> Mr</v>
      </c>
      <c r="O93" s="63"/>
    </row>
    <row r="94" spans="1:15" x14ac:dyDescent="0.3">
      <c r="A94" s="12">
        <v>93</v>
      </c>
      <c r="B94" s="13">
        <v>1</v>
      </c>
      <c r="C94" s="14" t="s">
        <v>215</v>
      </c>
      <c r="D94" s="14" t="s">
        <v>13</v>
      </c>
      <c r="E94" s="69">
        <v>46</v>
      </c>
      <c r="F94" s="13">
        <v>1</v>
      </c>
      <c r="G94" s="13">
        <v>0</v>
      </c>
      <c r="H94" s="14" t="s">
        <v>216</v>
      </c>
      <c r="I94" s="13">
        <v>61.174999999999997</v>
      </c>
      <c r="J94" s="14" t="s">
        <v>217</v>
      </c>
      <c r="K94" s="14" t="s">
        <v>16</v>
      </c>
      <c r="L94" s="15">
        <f>IF(MergeData!$A94='FirstPartId1-to891'!A94,VLOOKUP(MergeData!$A94,FirstID1_891,12,FALSE),VLOOKUP(MergeData!$A94,GendersSurvived,2,FALSE))</f>
        <v>0</v>
      </c>
      <c r="M94" s="62" t="str">
        <f t="shared" si="1"/>
        <v>Adult</v>
      </c>
      <c r="N94" s="62" t="str">
        <f>MID(MergeData!$C94,FIND(",",MergeData!$C94)+1,FIND(".",MergeData!$C94)-FIND(",",MergeData!$C94)-1)</f>
        <v xml:space="preserve"> Mr</v>
      </c>
      <c r="O94" s="63"/>
    </row>
    <row r="95" spans="1:15" x14ac:dyDescent="0.3">
      <c r="A95" s="12">
        <v>94</v>
      </c>
      <c r="B95" s="13">
        <v>3</v>
      </c>
      <c r="C95" s="14" t="s">
        <v>218</v>
      </c>
      <c r="D95" s="14" t="s">
        <v>13</v>
      </c>
      <c r="E95" s="69">
        <v>26</v>
      </c>
      <c r="F95" s="13">
        <v>1</v>
      </c>
      <c r="G95" s="13">
        <v>2</v>
      </c>
      <c r="H95" s="14" t="s">
        <v>219</v>
      </c>
      <c r="I95" s="13">
        <v>20.574999999999999</v>
      </c>
      <c r="J95" s="14" t="s">
        <v>15</v>
      </c>
      <c r="K95" s="14" t="s">
        <v>16</v>
      </c>
      <c r="L95" s="15">
        <f>IF(MergeData!$A95='FirstPartId1-to891'!A95,VLOOKUP(MergeData!$A95,FirstID1_891,12,FALSE),VLOOKUP(MergeData!$A95,GendersSurvived,2,FALSE))</f>
        <v>0</v>
      </c>
      <c r="M95" s="62" t="str">
        <f t="shared" si="1"/>
        <v>Adult</v>
      </c>
      <c r="N95" s="62" t="str">
        <f>MID(MergeData!$C95,FIND(",",MergeData!$C95)+1,FIND(".",MergeData!$C95)-FIND(",",MergeData!$C95)-1)</f>
        <v xml:space="preserve"> Mr</v>
      </c>
      <c r="O95" s="63"/>
    </row>
    <row r="96" spans="1:15" x14ac:dyDescent="0.3">
      <c r="A96" s="12">
        <v>95</v>
      </c>
      <c r="B96" s="13">
        <v>3</v>
      </c>
      <c r="C96" s="14" t="s">
        <v>220</v>
      </c>
      <c r="D96" s="14" t="s">
        <v>13</v>
      </c>
      <c r="E96" s="69">
        <v>59</v>
      </c>
      <c r="F96" s="13">
        <v>0</v>
      </c>
      <c r="G96" s="13">
        <v>0</v>
      </c>
      <c r="H96" s="14" t="s">
        <v>221</v>
      </c>
      <c r="I96" s="13">
        <v>7.25</v>
      </c>
      <c r="J96" s="14" t="s">
        <v>15</v>
      </c>
      <c r="K96" s="14" t="s">
        <v>16</v>
      </c>
      <c r="L96" s="15">
        <f>IF(MergeData!$A96='FirstPartId1-to891'!A96,VLOOKUP(MergeData!$A96,FirstID1_891,12,FALSE),VLOOKUP(MergeData!$A96,GendersSurvived,2,FALSE))</f>
        <v>0</v>
      </c>
      <c r="M96" s="62" t="str">
        <f t="shared" si="1"/>
        <v>Adult</v>
      </c>
      <c r="N96" s="62" t="str">
        <f>MID(MergeData!$C96,FIND(",",MergeData!$C96)+1,FIND(".",MergeData!$C96)-FIND(",",MergeData!$C96)-1)</f>
        <v xml:space="preserve"> Mr</v>
      </c>
      <c r="O96" s="63"/>
    </row>
    <row r="97" spans="1:15" x14ac:dyDescent="0.3">
      <c r="A97" s="12">
        <v>96</v>
      </c>
      <c r="B97" s="13">
        <v>3</v>
      </c>
      <c r="C97" s="14" t="s">
        <v>222</v>
      </c>
      <c r="D97" s="14" t="s">
        <v>13</v>
      </c>
      <c r="E97" s="69" t="s">
        <v>2484</v>
      </c>
      <c r="F97" s="13">
        <v>0</v>
      </c>
      <c r="G97" s="13">
        <v>0</v>
      </c>
      <c r="H97" s="14" t="s">
        <v>223</v>
      </c>
      <c r="I97" s="13">
        <v>8.0500000000000007</v>
      </c>
      <c r="J97" s="14" t="s">
        <v>15</v>
      </c>
      <c r="K97" s="14" t="s">
        <v>16</v>
      </c>
      <c r="L97" s="15">
        <f>IF(MergeData!$A97='FirstPartId1-to891'!A97,VLOOKUP(MergeData!$A97,FirstID1_891,12,FALSE),VLOOKUP(MergeData!$A97,GendersSurvived,2,FALSE))</f>
        <v>0</v>
      </c>
      <c r="M97" s="62" t="str">
        <f t="shared" si="1"/>
        <v>No Value</v>
      </c>
      <c r="N97" s="62" t="str">
        <f>MID(MergeData!$C97,FIND(",",MergeData!$C97)+1,FIND(".",MergeData!$C97)-FIND(",",MergeData!$C97)-1)</f>
        <v xml:space="preserve"> Mr</v>
      </c>
      <c r="O97" s="63"/>
    </row>
    <row r="98" spans="1:15" x14ac:dyDescent="0.3">
      <c r="A98" s="12">
        <v>97</v>
      </c>
      <c r="B98" s="13">
        <v>1</v>
      </c>
      <c r="C98" s="14" t="s">
        <v>224</v>
      </c>
      <c r="D98" s="14" t="s">
        <v>13</v>
      </c>
      <c r="E98" s="69">
        <v>71</v>
      </c>
      <c r="F98" s="13">
        <v>0</v>
      </c>
      <c r="G98" s="13">
        <v>0</v>
      </c>
      <c r="H98" s="14" t="s">
        <v>225</v>
      </c>
      <c r="I98" s="13">
        <v>34.654200000000003</v>
      </c>
      <c r="J98" s="14" t="s">
        <v>226</v>
      </c>
      <c r="K98" s="14" t="s">
        <v>21</v>
      </c>
      <c r="L98" s="15">
        <f>IF(MergeData!$A98='FirstPartId1-to891'!A98,VLOOKUP(MergeData!$A98,FirstID1_891,12,FALSE),VLOOKUP(MergeData!$A98,GendersSurvived,2,FALSE))</f>
        <v>1</v>
      </c>
      <c r="M98" s="62" t="str">
        <f t="shared" si="1"/>
        <v>Adult</v>
      </c>
      <c r="N98" s="62" t="str">
        <f>MID(MergeData!$C98,FIND(",",MergeData!$C98)+1,FIND(".",MergeData!$C98)-FIND(",",MergeData!$C98)-1)</f>
        <v xml:space="preserve"> Mr</v>
      </c>
      <c r="O98" s="63"/>
    </row>
    <row r="99" spans="1:15" x14ac:dyDescent="0.3">
      <c r="A99" s="12">
        <v>98</v>
      </c>
      <c r="B99" s="13">
        <v>1</v>
      </c>
      <c r="C99" s="14" t="s">
        <v>227</v>
      </c>
      <c r="D99" s="14" t="s">
        <v>13</v>
      </c>
      <c r="E99" s="69">
        <v>23</v>
      </c>
      <c r="F99" s="13">
        <v>0</v>
      </c>
      <c r="G99" s="13">
        <v>1</v>
      </c>
      <c r="H99" s="14" t="s">
        <v>228</v>
      </c>
      <c r="I99" s="13">
        <v>63.3583</v>
      </c>
      <c r="J99" s="14" t="s">
        <v>229</v>
      </c>
      <c r="K99" s="14" t="s">
        <v>21</v>
      </c>
      <c r="L99" s="15">
        <f>IF(MergeData!$A99='FirstPartId1-to891'!A99,VLOOKUP(MergeData!$A99,FirstID1_891,12,FALSE),VLOOKUP(MergeData!$A99,GendersSurvived,2,FALSE))</f>
        <v>1</v>
      </c>
      <c r="M99" s="62" t="str">
        <f t="shared" si="1"/>
        <v>Adult</v>
      </c>
      <c r="N99" s="62" t="str">
        <f>MID(MergeData!$C99,FIND(",",MergeData!$C99)+1,FIND(".",MergeData!$C99)-FIND(",",MergeData!$C99)-1)</f>
        <v xml:space="preserve"> Mr</v>
      </c>
      <c r="O99" s="63"/>
    </row>
    <row r="100" spans="1:15" x14ac:dyDescent="0.3">
      <c r="A100" s="12">
        <v>99</v>
      </c>
      <c r="B100" s="13">
        <v>2</v>
      </c>
      <c r="C100" s="14" t="s">
        <v>230</v>
      </c>
      <c r="D100" s="14" t="s">
        <v>18</v>
      </c>
      <c r="E100" s="69">
        <v>34</v>
      </c>
      <c r="F100" s="13">
        <v>0</v>
      </c>
      <c r="G100" s="13">
        <v>1</v>
      </c>
      <c r="H100" s="14" t="s">
        <v>231</v>
      </c>
      <c r="I100" s="13">
        <v>23</v>
      </c>
      <c r="J100" s="14" t="s">
        <v>15</v>
      </c>
      <c r="K100" s="14" t="s">
        <v>16</v>
      </c>
      <c r="L100" s="15">
        <f>IF(MergeData!$A100='FirstPartId1-to891'!A100,VLOOKUP(MergeData!$A100,FirstID1_891,12,FALSE),VLOOKUP(MergeData!$A100,GendersSurvived,2,FALSE))</f>
        <v>0</v>
      </c>
      <c r="M100" s="62" t="str">
        <f t="shared" si="1"/>
        <v>Adult</v>
      </c>
      <c r="N100" s="62" t="str">
        <f>MID(MergeData!$C100,FIND(",",MergeData!$C100)+1,FIND(".",MergeData!$C100)-FIND(",",MergeData!$C100)-1)</f>
        <v xml:space="preserve"> Mrs</v>
      </c>
      <c r="O100" s="63"/>
    </row>
    <row r="101" spans="1:15" x14ac:dyDescent="0.3">
      <c r="A101" s="12">
        <v>100</v>
      </c>
      <c r="B101" s="13">
        <v>2</v>
      </c>
      <c r="C101" s="14" t="s">
        <v>232</v>
      </c>
      <c r="D101" s="14" t="s">
        <v>13</v>
      </c>
      <c r="E101" s="69">
        <v>34</v>
      </c>
      <c r="F101" s="13">
        <v>1</v>
      </c>
      <c r="G101" s="13">
        <v>0</v>
      </c>
      <c r="H101" s="14" t="s">
        <v>233</v>
      </c>
      <c r="I101" s="13">
        <v>26</v>
      </c>
      <c r="J101" s="14" t="s">
        <v>15</v>
      </c>
      <c r="K101" s="14" t="s">
        <v>16</v>
      </c>
      <c r="L101" s="15">
        <f>IF(MergeData!$A101='FirstPartId1-to891'!A101,VLOOKUP(MergeData!$A101,FirstID1_891,12,FALSE),VLOOKUP(MergeData!$A101,GendersSurvived,2,FALSE))</f>
        <v>0</v>
      </c>
      <c r="M101" s="62" t="str">
        <f t="shared" si="1"/>
        <v>Adult</v>
      </c>
      <c r="N101" s="62" t="str">
        <f>MID(MergeData!$C101,FIND(",",MergeData!$C101)+1,FIND(".",MergeData!$C101)-FIND(",",MergeData!$C101)-1)</f>
        <v xml:space="preserve"> Mr</v>
      </c>
      <c r="O101" s="63"/>
    </row>
    <row r="102" spans="1:15" x14ac:dyDescent="0.3">
      <c r="A102" s="12">
        <v>101</v>
      </c>
      <c r="B102" s="13">
        <v>3</v>
      </c>
      <c r="C102" s="14" t="s">
        <v>234</v>
      </c>
      <c r="D102" s="14" t="s">
        <v>18</v>
      </c>
      <c r="E102" s="69">
        <v>28</v>
      </c>
      <c r="F102" s="13">
        <v>0</v>
      </c>
      <c r="G102" s="13">
        <v>0</v>
      </c>
      <c r="H102" s="14" t="s">
        <v>235</v>
      </c>
      <c r="I102" s="13">
        <v>7.8958000000000004</v>
      </c>
      <c r="J102" s="14" t="s">
        <v>15</v>
      </c>
      <c r="K102" s="14" t="s">
        <v>16</v>
      </c>
      <c r="L102" s="15">
        <f>IF(MergeData!$A102='FirstPartId1-to891'!A102,VLOOKUP(MergeData!$A102,FirstID1_891,12,FALSE),VLOOKUP(MergeData!$A102,GendersSurvived,2,FALSE))</f>
        <v>0</v>
      </c>
      <c r="M102" s="62" t="str">
        <f t="shared" si="1"/>
        <v>Adult</v>
      </c>
      <c r="N102" s="62" t="str">
        <f>MID(MergeData!$C102,FIND(",",MergeData!$C102)+1,FIND(".",MergeData!$C102)-FIND(",",MergeData!$C102)-1)</f>
        <v xml:space="preserve"> Miss</v>
      </c>
      <c r="O102" s="63"/>
    </row>
    <row r="103" spans="1:15" x14ac:dyDescent="0.3">
      <c r="A103" s="12">
        <v>102</v>
      </c>
      <c r="B103" s="13">
        <v>3</v>
      </c>
      <c r="C103" s="14" t="s">
        <v>236</v>
      </c>
      <c r="D103" s="14" t="s">
        <v>13</v>
      </c>
      <c r="E103" s="69" t="s">
        <v>2484</v>
      </c>
      <c r="F103" s="13">
        <v>0</v>
      </c>
      <c r="G103" s="13">
        <v>0</v>
      </c>
      <c r="H103" s="14" t="s">
        <v>237</v>
      </c>
      <c r="I103" s="13">
        <v>7.8958000000000004</v>
      </c>
      <c r="J103" s="14" t="s">
        <v>15</v>
      </c>
      <c r="K103" s="14" t="s">
        <v>16</v>
      </c>
      <c r="L103" s="15">
        <f>IF(MergeData!$A103='FirstPartId1-to891'!A103,VLOOKUP(MergeData!$A103,FirstID1_891,12,FALSE),VLOOKUP(MergeData!$A103,GendersSurvived,2,FALSE))</f>
        <v>0</v>
      </c>
      <c r="M103" s="62" t="str">
        <f t="shared" si="1"/>
        <v>No Value</v>
      </c>
      <c r="N103" s="62" t="str">
        <f>MID(MergeData!$C103,FIND(",",MergeData!$C103)+1,FIND(".",MergeData!$C103)-FIND(",",MergeData!$C103)-1)</f>
        <v xml:space="preserve"> Mr</v>
      </c>
      <c r="O103" s="63"/>
    </row>
    <row r="104" spans="1:15" x14ac:dyDescent="0.3">
      <c r="A104" s="12">
        <v>103</v>
      </c>
      <c r="B104" s="13">
        <v>1</v>
      </c>
      <c r="C104" s="14" t="s">
        <v>238</v>
      </c>
      <c r="D104" s="14" t="s">
        <v>13</v>
      </c>
      <c r="E104" s="69">
        <v>21</v>
      </c>
      <c r="F104" s="13">
        <v>0</v>
      </c>
      <c r="G104" s="13">
        <v>1</v>
      </c>
      <c r="H104" s="14" t="s">
        <v>239</v>
      </c>
      <c r="I104" s="13">
        <v>77.287499999999994</v>
      </c>
      <c r="J104" s="14" t="s">
        <v>240</v>
      </c>
      <c r="K104" s="14" t="s">
        <v>16</v>
      </c>
      <c r="L104" s="15">
        <f>IF(MergeData!$A104='FirstPartId1-to891'!A104,VLOOKUP(MergeData!$A104,FirstID1_891,12,FALSE),VLOOKUP(MergeData!$A104,GendersSurvived,2,FALSE))</f>
        <v>0</v>
      </c>
      <c r="M104" s="62" t="str">
        <f t="shared" si="1"/>
        <v>Adult</v>
      </c>
      <c r="N104" s="62" t="str">
        <f>MID(MergeData!$C104,FIND(",",MergeData!$C104)+1,FIND(".",MergeData!$C104)-FIND(",",MergeData!$C104)-1)</f>
        <v xml:space="preserve"> Mr</v>
      </c>
      <c r="O104" s="63"/>
    </row>
    <row r="105" spans="1:15" x14ac:dyDescent="0.3">
      <c r="A105" s="12">
        <v>104</v>
      </c>
      <c r="B105" s="13">
        <v>3</v>
      </c>
      <c r="C105" s="14" t="s">
        <v>241</v>
      </c>
      <c r="D105" s="14" t="s">
        <v>13</v>
      </c>
      <c r="E105" s="69">
        <v>33</v>
      </c>
      <c r="F105" s="13">
        <v>0</v>
      </c>
      <c r="G105" s="13">
        <v>0</v>
      </c>
      <c r="H105" s="14" t="s">
        <v>242</v>
      </c>
      <c r="I105" s="13">
        <v>8.6541999999999994</v>
      </c>
      <c r="J105" s="14" t="s">
        <v>15</v>
      </c>
      <c r="K105" s="14" t="s">
        <v>16</v>
      </c>
      <c r="L105" s="15">
        <f>IF(MergeData!$A105='FirstPartId1-to891'!A105,VLOOKUP(MergeData!$A105,FirstID1_891,12,FALSE),VLOOKUP(MergeData!$A105,GendersSurvived,2,FALSE))</f>
        <v>0</v>
      </c>
      <c r="M105" s="62" t="str">
        <f t="shared" si="1"/>
        <v>Adult</v>
      </c>
      <c r="N105" s="62" t="str">
        <f>MID(MergeData!$C105,FIND(",",MergeData!$C105)+1,FIND(".",MergeData!$C105)-FIND(",",MergeData!$C105)-1)</f>
        <v xml:space="preserve"> Mr</v>
      </c>
      <c r="O105" s="63"/>
    </row>
    <row r="106" spans="1:15" x14ac:dyDescent="0.3">
      <c r="A106" s="12">
        <v>105</v>
      </c>
      <c r="B106" s="13">
        <v>3</v>
      </c>
      <c r="C106" s="14" t="s">
        <v>243</v>
      </c>
      <c r="D106" s="14" t="s">
        <v>13</v>
      </c>
      <c r="E106" s="69">
        <v>37</v>
      </c>
      <c r="F106" s="13">
        <v>2</v>
      </c>
      <c r="G106" s="13">
        <v>0</v>
      </c>
      <c r="H106" s="14" t="s">
        <v>244</v>
      </c>
      <c r="I106" s="13">
        <v>7.9249999999999998</v>
      </c>
      <c r="J106" s="14" t="s">
        <v>15</v>
      </c>
      <c r="K106" s="14" t="s">
        <v>16</v>
      </c>
      <c r="L106" s="15">
        <f>IF(MergeData!$A106='FirstPartId1-to891'!A106,VLOOKUP(MergeData!$A106,FirstID1_891,12,FALSE),VLOOKUP(MergeData!$A106,GendersSurvived,2,FALSE))</f>
        <v>0</v>
      </c>
      <c r="M106" s="62" t="str">
        <f t="shared" si="1"/>
        <v>Adult</v>
      </c>
      <c r="N106" s="62" t="str">
        <f>MID(MergeData!$C106,FIND(",",MergeData!$C106)+1,FIND(".",MergeData!$C106)-FIND(",",MergeData!$C106)-1)</f>
        <v xml:space="preserve"> Mr</v>
      </c>
      <c r="O106" s="63"/>
    </row>
    <row r="107" spans="1:15" x14ac:dyDescent="0.3">
      <c r="A107" s="12">
        <v>106</v>
      </c>
      <c r="B107" s="13">
        <v>3</v>
      </c>
      <c r="C107" s="14" t="s">
        <v>245</v>
      </c>
      <c r="D107" s="14" t="s">
        <v>13</v>
      </c>
      <c r="E107" s="69">
        <v>28</v>
      </c>
      <c r="F107" s="13">
        <v>0</v>
      </c>
      <c r="G107" s="13">
        <v>0</v>
      </c>
      <c r="H107" s="14" t="s">
        <v>246</v>
      </c>
      <c r="I107" s="13">
        <v>7.8958000000000004</v>
      </c>
      <c r="J107" s="14" t="s">
        <v>15</v>
      </c>
      <c r="K107" s="14" t="s">
        <v>16</v>
      </c>
      <c r="L107" s="15">
        <f>IF(MergeData!$A107='FirstPartId1-to891'!A107,VLOOKUP(MergeData!$A107,FirstID1_891,12,FALSE),VLOOKUP(MergeData!$A107,GendersSurvived,2,FALSE))</f>
        <v>1</v>
      </c>
      <c r="M107" s="62" t="str">
        <f t="shared" si="1"/>
        <v>Adult</v>
      </c>
      <c r="N107" s="62" t="str">
        <f>MID(MergeData!$C107,FIND(",",MergeData!$C107)+1,FIND(".",MergeData!$C107)-FIND(",",MergeData!$C107)-1)</f>
        <v xml:space="preserve"> Mr</v>
      </c>
      <c r="O107" s="63"/>
    </row>
    <row r="108" spans="1:15" x14ac:dyDescent="0.3">
      <c r="A108" s="12">
        <v>107</v>
      </c>
      <c r="B108" s="13">
        <v>3</v>
      </c>
      <c r="C108" s="14" t="s">
        <v>247</v>
      </c>
      <c r="D108" s="14" t="s">
        <v>18</v>
      </c>
      <c r="E108" s="69">
        <v>21</v>
      </c>
      <c r="F108" s="13">
        <v>0</v>
      </c>
      <c r="G108" s="13">
        <v>0</v>
      </c>
      <c r="H108" s="14" t="s">
        <v>248</v>
      </c>
      <c r="I108" s="13">
        <v>7.65</v>
      </c>
      <c r="J108" s="14" t="s">
        <v>15</v>
      </c>
      <c r="K108" s="14" t="s">
        <v>16</v>
      </c>
      <c r="L108" s="15">
        <f>IF(MergeData!$A108='FirstPartId1-to891'!A108,VLOOKUP(MergeData!$A108,FirstID1_891,12,FALSE),VLOOKUP(MergeData!$A108,GendersSurvived,2,FALSE))</f>
        <v>1</v>
      </c>
      <c r="M108" s="62" t="str">
        <f t="shared" si="1"/>
        <v>Adult</v>
      </c>
      <c r="N108" s="62" t="str">
        <f>MID(MergeData!$C108,FIND(",",MergeData!$C108)+1,FIND(".",MergeData!$C108)-FIND(",",MergeData!$C108)-1)</f>
        <v xml:space="preserve"> Miss</v>
      </c>
      <c r="O108" s="63"/>
    </row>
    <row r="109" spans="1:15" x14ac:dyDescent="0.3">
      <c r="A109" s="12">
        <v>108</v>
      </c>
      <c r="B109" s="13">
        <v>3</v>
      </c>
      <c r="C109" s="14" t="s">
        <v>249</v>
      </c>
      <c r="D109" s="14" t="s">
        <v>13</v>
      </c>
      <c r="E109" s="69" t="s">
        <v>2484</v>
      </c>
      <c r="F109" s="13">
        <v>0</v>
      </c>
      <c r="G109" s="13">
        <v>0</v>
      </c>
      <c r="H109" s="14" t="s">
        <v>250</v>
      </c>
      <c r="I109" s="13">
        <v>7.7750000000000004</v>
      </c>
      <c r="J109" s="14" t="s">
        <v>15</v>
      </c>
      <c r="K109" s="14" t="s">
        <v>16</v>
      </c>
      <c r="L109" s="15">
        <f>IF(MergeData!$A109='FirstPartId1-to891'!A109,VLOOKUP(MergeData!$A109,FirstID1_891,12,FALSE),VLOOKUP(MergeData!$A109,GendersSurvived,2,FALSE))</f>
        <v>0</v>
      </c>
      <c r="M109" s="62" t="str">
        <f t="shared" si="1"/>
        <v>No Value</v>
      </c>
      <c r="N109" s="62" t="str">
        <f>MID(MergeData!$C109,FIND(",",MergeData!$C109)+1,FIND(".",MergeData!$C109)-FIND(",",MergeData!$C109)-1)</f>
        <v xml:space="preserve"> Mr</v>
      </c>
      <c r="O109" s="63"/>
    </row>
    <row r="110" spans="1:15" x14ac:dyDescent="0.3">
      <c r="A110" s="12">
        <v>109</v>
      </c>
      <c r="B110" s="13">
        <v>3</v>
      </c>
      <c r="C110" s="14" t="s">
        <v>251</v>
      </c>
      <c r="D110" s="14" t="s">
        <v>13</v>
      </c>
      <c r="E110" s="69">
        <v>38</v>
      </c>
      <c r="F110" s="13">
        <v>0</v>
      </c>
      <c r="G110" s="13">
        <v>0</v>
      </c>
      <c r="H110" s="14" t="s">
        <v>252</v>
      </c>
      <c r="I110" s="13">
        <v>7.8958000000000004</v>
      </c>
      <c r="J110" s="14" t="s">
        <v>15</v>
      </c>
      <c r="K110" s="14" t="s">
        <v>16</v>
      </c>
      <c r="L110" s="15">
        <f>IF(MergeData!$A110='FirstPartId1-to891'!A110,VLOOKUP(MergeData!$A110,FirstID1_891,12,FALSE),VLOOKUP(MergeData!$A110,GendersSurvived,2,FALSE))</f>
        <v>1</v>
      </c>
      <c r="M110" s="62" t="str">
        <f t="shared" si="1"/>
        <v>Adult</v>
      </c>
      <c r="N110" s="62" t="str">
        <f>MID(MergeData!$C110,FIND(",",MergeData!$C110)+1,FIND(".",MergeData!$C110)-FIND(",",MergeData!$C110)-1)</f>
        <v xml:space="preserve"> Mr</v>
      </c>
      <c r="O110" s="63"/>
    </row>
    <row r="111" spans="1:15" x14ac:dyDescent="0.3">
      <c r="A111" s="12">
        <v>110</v>
      </c>
      <c r="B111" s="13">
        <v>3</v>
      </c>
      <c r="C111" s="14" t="s">
        <v>253</v>
      </c>
      <c r="D111" s="14" t="s">
        <v>18</v>
      </c>
      <c r="E111" s="69" t="s">
        <v>2484</v>
      </c>
      <c r="F111" s="13">
        <v>1</v>
      </c>
      <c r="G111" s="13">
        <v>0</v>
      </c>
      <c r="H111" s="14" t="s">
        <v>254</v>
      </c>
      <c r="I111" s="13">
        <v>24.15</v>
      </c>
      <c r="J111" s="14" t="s">
        <v>15</v>
      </c>
      <c r="K111" s="14" t="s">
        <v>31</v>
      </c>
      <c r="L111" s="15">
        <f>IF(MergeData!$A111='FirstPartId1-to891'!A111,VLOOKUP(MergeData!$A111,FirstID1_891,12,FALSE),VLOOKUP(MergeData!$A111,GendersSurvived,2,FALSE))</f>
        <v>0</v>
      </c>
      <c r="M111" s="62" t="str">
        <f t="shared" si="1"/>
        <v>No Value</v>
      </c>
      <c r="N111" s="62" t="str">
        <f>MID(MergeData!$C111,FIND(",",MergeData!$C111)+1,FIND(".",MergeData!$C111)-FIND(",",MergeData!$C111)-1)</f>
        <v xml:space="preserve"> Miss</v>
      </c>
      <c r="O111" s="63"/>
    </row>
    <row r="112" spans="1:15" x14ac:dyDescent="0.3">
      <c r="A112" s="12">
        <v>111</v>
      </c>
      <c r="B112" s="13">
        <v>1</v>
      </c>
      <c r="C112" s="14" t="s">
        <v>255</v>
      </c>
      <c r="D112" s="14" t="s">
        <v>13</v>
      </c>
      <c r="E112" s="69">
        <v>47</v>
      </c>
      <c r="F112" s="13">
        <v>0</v>
      </c>
      <c r="G112" s="13">
        <v>0</v>
      </c>
      <c r="H112" s="14" t="s">
        <v>256</v>
      </c>
      <c r="I112" s="13">
        <v>52</v>
      </c>
      <c r="J112" s="14" t="s">
        <v>257</v>
      </c>
      <c r="K112" s="14" t="s">
        <v>16</v>
      </c>
      <c r="L112" s="15">
        <f>IF(MergeData!$A112='FirstPartId1-to891'!A112,VLOOKUP(MergeData!$A112,FirstID1_891,12,FALSE),VLOOKUP(MergeData!$A112,GendersSurvived,2,FALSE))</f>
        <v>0</v>
      </c>
      <c r="M112" s="62" t="str">
        <f t="shared" si="1"/>
        <v>Adult</v>
      </c>
      <c r="N112" s="62" t="str">
        <f>MID(MergeData!$C112,FIND(",",MergeData!$C112)+1,FIND(".",MergeData!$C112)-FIND(",",MergeData!$C112)-1)</f>
        <v xml:space="preserve"> Mr</v>
      </c>
      <c r="O112" s="63"/>
    </row>
    <row r="113" spans="1:15" x14ac:dyDescent="0.3">
      <c r="A113" s="12">
        <v>112</v>
      </c>
      <c r="B113" s="13">
        <v>3</v>
      </c>
      <c r="C113" s="14" t="s">
        <v>258</v>
      </c>
      <c r="D113" s="14" t="s">
        <v>18</v>
      </c>
      <c r="E113" s="69">
        <v>14.5</v>
      </c>
      <c r="F113" s="13">
        <v>1</v>
      </c>
      <c r="G113" s="13">
        <v>0</v>
      </c>
      <c r="H113" s="14" t="s">
        <v>259</v>
      </c>
      <c r="I113" s="13">
        <v>14.4542</v>
      </c>
      <c r="J113" s="14" t="s">
        <v>15</v>
      </c>
      <c r="K113" s="14" t="s">
        <v>21</v>
      </c>
      <c r="L113" s="15">
        <f>IF(MergeData!$A113='FirstPartId1-to891'!A113,VLOOKUP(MergeData!$A113,FirstID1_891,12,FALSE),VLOOKUP(MergeData!$A113,GendersSurvived,2,FALSE))</f>
        <v>0</v>
      </c>
      <c r="M113" s="62" t="str">
        <f t="shared" si="1"/>
        <v>Child</v>
      </c>
      <c r="N113" s="62" t="str">
        <f>MID(MergeData!$C113,FIND(",",MergeData!$C113)+1,FIND(".",MergeData!$C113)-FIND(",",MergeData!$C113)-1)</f>
        <v xml:space="preserve"> Miss</v>
      </c>
      <c r="O113" s="63"/>
    </row>
    <row r="114" spans="1:15" x14ac:dyDescent="0.3">
      <c r="A114" s="12">
        <v>113</v>
      </c>
      <c r="B114" s="13">
        <v>3</v>
      </c>
      <c r="C114" s="14" t="s">
        <v>260</v>
      </c>
      <c r="D114" s="14" t="s">
        <v>13</v>
      </c>
      <c r="E114" s="69">
        <v>22</v>
      </c>
      <c r="F114" s="13">
        <v>0</v>
      </c>
      <c r="G114" s="13">
        <v>0</v>
      </c>
      <c r="H114" s="14" t="s">
        <v>261</v>
      </c>
      <c r="I114" s="13">
        <v>8.0500000000000007</v>
      </c>
      <c r="J114" s="14" t="s">
        <v>15</v>
      </c>
      <c r="K114" s="14" t="s">
        <v>16</v>
      </c>
      <c r="L114" s="15">
        <f>IF(MergeData!$A114='FirstPartId1-to891'!A114,VLOOKUP(MergeData!$A114,FirstID1_891,12,FALSE),VLOOKUP(MergeData!$A114,GendersSurvived,2,FALSE))</f>
        <v>0</v>
      </c>
      <c r="M114" s="62" t="str">
        <f t="shared" si="1"/>
        <v>Adult</v>
      </c>
      <c r="N114" s="62" t="str">
        <f>MID(MergeData!$C114,FIND(",",MergeData!$C114)+1,FIND(".",MergeData!$C114)-FIND(",",MergeData!$C114)-1)</f>
        <v xml:space="preserve"> Mr</v>
      </c>
      <c r="O114" s="63"/>
    </row>
    <row r="115" spans="1:15" x14ac:dyDescent="0.3">
      <c r="A115" s="12">
        <v>114</v>
      </c>
      <c r="B115" s="13">
        <v>3</v>
      </c>
      <c r="C115" s="14" t="s">
        <v>262</v>
      </c>
      <c r="D115" s="14" t="s">
        <v>18</v>
      </c>
      <c r="E115" s="69">
        <v>20</v>
      </c>
      <c r="F115" s="13">
        <v>1</v>
      </c>
      <c r="G115" s="13">
        <v>0</v>
      </c>
      <c r="H115" s="14" t="s">
        <v>263</v>
      </c>
      <c r="I115" s="13">
        <v>9.8249999999999993</v>
      </c>
      <c r="J115" s="14" t="s">
        <v>15</v>
      </c>
      <c r="K115" s="14" t="s">
        <v>16</v>
      </c>
      <c r="L115" s="15">
        <f>IF(MergeData!$A115='FirstPartId1-to891'!A115,VLOOKUP(MergeData!$A115,FirstID1_891,12,FALSE),VLOOKUP(MergeData!$A115,GendersSurvived,2,FALSE))</f>
        <v>0</v>
      </c>
      <c r="M115" s="62" t="str">
        <f t="shared" si="1"/>
        <v>Adult</v>
      </c>
      <c r="N115" s="62" t="str">
        <f>MID(MergeData!$C115,FIND(",",MergeData!$C115)+1,FIND(".",MergeData!$C115)-FIND(",",MergeData!$C115)-1)</f>
        <v xml:space="preserve"> Miss</v>
      </c>
      <c r="O115" s="63"/>
    </row>
    <row r="116" spans="1:15" x14ac:dyDescent="0.3">
      <c r="A116" s="12">
        <v>115</v>
      </c>
      <c r="B116" s="13">
        <v>3</v>
      </c>
      <c r="C116" s="14" t="s">
        <v>264</v>
      </c>
      <c r="D116" s="14" t="s">
        <v>18</v>
      </c>
      <c r="E116" s="69">
        <v>17</v>
      </c>
      <c r="F116" s="13">
        <v>0</v>
      </c>
      <c r="G116" s="13">
        <v>0</v>
      </c>
      <c r="H116" s="14" t="s">
        <v>265</v>
      </c>
      <c r="I116" s="13">
        <v>14.458299999999999</v>
      </c>
      <c r="J116" s="14" t="s">
        <v>15</v>
      </c>
      <c r="K116" s="14" t="s">
        <v>21</v>
      </c>
      <c r="L116" s="15">
        <f>IF(MergeData!$A116='FirstPartId1-to891'!A116,VLOOKUP(MergeData!$A116,FirstID1_891,12,FALSE),VLOOKUP(MergeData!$A116,GendersSurvived,2,FALSE))</f>
        <v>0</v>
      </c>
      <c r="M116" s="62" t="str">
        <f t="shared" si="1"/>
        <v>Child</v>
      </c>
      <c r="N116" s="62" t="str">
        <f>MID(MergeData!$C116,FIND(",",MergeData!$C116)+1,FIND(".",MergeData!$C116)-FIND(",",MergeData!$C116)-1)</f>
        <v xml:space="preserve"> Miss</v>
      </c>
      <c r="O116" s="63"/>
    </row>
    <row r="117" spans="1:15" x14ac:dyDescent="0.3">
      <c r="A117" s="12">
        <v>116</v>
      </c>
      <c r="B117" s="13">
        <v>3</v>
      </c>
      <c r="C117" s="14" t="s">
        <v>266</v>
      </c>
      <c r="D117" s="14" t="s">
        <v>13</v>
      </c>
      <c r="E117" s="69">
        <v>21</v>
      </c>
      <c r="F117" s="13">
        <v>0</v>
      </c>
      <c r="G117" s="13">
        <v>0</v>
      </c>
      <c r="H117" s="14" t="s">
        <v>267</v>
      </c>
      <c r="I117" s="13">
        <v>7.9249999999999998</v>
      </c>
      <c r="J117" s="14" t="s">
        <v>15</v>
      </c>
      <c r="K117" s="14" t="s">
        <v>16</v>
      </c>
      <c r="L117" s="15">
        <f>IF(MergeData!$A117='FirstPartId1-to891'!A117,VLOOKUP(MergeData!$A117,FirstID1_891,12,FALSE),VLOOKUP(MergeData!$A117,GendersSurvived,2,FALSE))</f>
        <v>0</v>
      </c>
      <c r="M117" s="62" t="str">
        <f t="shared" si="1"/>
        <v>Adult</v>
      </c>
      <c r="N117" s="62" t="str">
        <f>MID(MergeData!$C117,FIND(",",MergeData!$C117)+1,FIND(".",MergeData!$C117)-FIND(",",MergeData!$C117)-1)</f>
        <v xml:space="preserve"> Mr</v>
      </c>
      <c r="O117" s="63"/>
    </row>
    <row r="118" spans="1:15" x14ac:dyDescent="0.3">
      <c r="A118" s="12">
        <v>117</v>
      </c>
      <c r="B118" s="13">
        <v>3</v>
      </c>
      <c r="C118" s="14" t="s">
        <v>268</v>
      </c>
      <c r="D118" s="14" t="s">
        <v>13</v>
      </c>
      <c r="E118" s="69">
        <v>70.5</v>
      </c>
      <c r="F118" s="13">
        <v>0</v>
      </c>
      <c r="G118" s="13">
        <v>0</v>
      </c>
      <c r="H118" s="14" t="s">
        <v>269</v>
      </c>
      <c r="I118" s="13">
        <v>7.75</v>
      </c>
      <c r="J118" s="14" t="s">
        <v>15</v>
      </c>
      <c r="K118" s="14" t="s">
        <v>31</v>
      </c>
      <c r="L118" s="15">
        <f>IF(MergeData!$A118='FirstPartId1-to891'!A118,VLOOKUP(MergeData!$A118,FirstID1_891,12,FALSE),VLOOKUP(MergeData!$A118,GendersSurvived,2,FALSE))</f>
        <v>0</v>
      </c>
      <c r="M118" s="62" t="str">
        <f t="shared" si="1"/>
        <v>Adult</v>
      </c>
      <c r="N118" s="62" t="str">
        <f>MID(MergeData!$C118,FIND(",",MergeData!$C118)+1,FIND(".",MergeData!$C118)-FIND(",",MergeData!$C118)-1)</f>
        <v xml:space="preserve"> Mr</v>
      </c>
      <c r="O118" s="63"/>
    </row>
    <row r="119" spans="1:15" x14ac:dyDescent="0.3">
      <c r="A119" s="12">
        <v>118</v>
      </c>
      <c r="B119" s="13">
        <v>2</v>
      </c>
      <c r="C119" s="14" t="s">
        <v>270</v>
      </c>
      <c r="D119" s="14" t="s">
        <v>13</v>
      </c>
      <c r="E119" s="69">
        <v>29</v>
      </c>
      <c r="F119" s="13">
        <v>1</v>
      </c>
      <c r="G119" s="13">
        <v>0</v>
      </c>
      <c r="H119" s="14" t="s">
        <v>109</v>
      </c>
      <c r="I119" s="13">
        <v>21</v>
      </c>
      <c r="J119" s="14" t="s">
        <v>15</v>
      </c>
      <c r="K119" s="14" t="s">
        <v>16</v>
      </c>
      <c r="L119" s="15">
        <f>IF(MergeData!$A119='FirstPartId1-to891'!A119,VLOOKUP(MergeData!$A119,FirstID1_891,12,FALSE),VLOOKUP(MergeData!$A119,GendersSurvived,2,FALSE))</f>
        <v>0</v>
      </c>
      <c r="M119" s="62" t="str">
        <f t="shared" si="1"/>
        <v>Adult</v>
      </c>
      <c r="N119" s="62" t="str">
        <f>MID(MergeData!$C119,FIND(",",MergeData!$C119)+1,FIND(".",MergeData!$C119)-FIND(",",MergeData!$C119)-1)</f>
        <v xml:space="preserve"> Mr</v>
      </c>
      <c r="O119" s="63"/>
    </row>
    <row r="120" spans="1:15" x14ac:dyDescent="0.3">
      <c r="A120" s="12">
        <v>119</v>
      </c>
      <c r="B120" s="13">
        <v>1</v>
      </c>
      <c r="C120" s="14" t="s">
        <v>271</v>
      </c>
      <c r="D120" s="14" t="s">
        <v>13</v>
      </c>
      <c r="E120" s="69">
        <v>24</v>
      </c>
      <c r="F120" s="13">
        <v>0</v>
      </c>
      <c r="G120" s="13">
        <v>1</v>
      </c>
      <c r="H120" s="14" t="s">
        <v>272</v>
      </c>
      <c r="I120" s="13">
        <v>247.52080000000001</v>
      </c>
      <c r="J120" s="14" t="s">
        <v>273</v>
      </c>
      <c r="K120" s="14" t="s">
        <v>21</v>
      </c>
      <c r="L120" s="15">
        <f>IF(MergeData!$A120='FirstPartId1-to891'!A120,VLOOKUP(MergeData!$A120,FirstID1_891,12,FALSE),VLOOKUP(MergeData!$A120,GendersSurvived,2,FALSE))</f>
        <v>0</v>
      </c>
      <c r="M120" s="62" t="str">
        <f t="shared" si="1"/>
        <v>Adult</v>
      </c>
      <c r="N120" s="62" t="str">
        <f>MID(MergeData!$C120,FIND(",",MergeData!$C120)+1,FIND(".",MergeData!$C120)-FIND(",",MergeData!$C120)-1)</f>
        <v xml:space="preserve"> Mr</v>
      </c>
      <c r="O120" s="63"/>
    </row>
    <row r="121" spans="1:15" x14ac:dyDescent="0.3">
      <c r="A121" s="12">
        <v>120</v>
      </c>
      <c r="B121" s="13">
        <v>3</v>
      </c>
      <c r="C121" s="14" t="s">
        <v>274</v>
      </c>
      <c r="D121" s="14" t="s">
        <v>18</v>
      </c>
      <c r="E121" s="69">
        <v>2</v>
      </c>
      <c r="F121" s="13">
        <v>4</v>
      </c>
      <c r="G121" s="13">
        <v>2</v>
      </c>
      <c r="H121" s="14" t="s">
        <v>50</v>
      </c>
      <c r="I121" s="13">
        <v>31.274999999999999</v>
      </c>
      <c r="J121" s="14" t="s">
        <v>15</v>
      </c>
      <c r="K121" s="14" t="s">
        <v>16</v>
      </c>
      <c r="L121" s="15">
        <f>IF(MergeData!$A121='FirstPartId1-to891'!A121,VLOOKUP(MergeData!$A121,FirstID1_891,12,FALSE),VLOOKUP(MergeData!$A121,GendersSurvived,2,FALSE))</f>
        <v>0</v>
      </c>
      <c r="M121" s="62" t="str">
        <f t="shared" si="1"/>
        <v>Child</v>
      </c>
      <c r="N121" s="62" t="str">
        <f>MID(MergeData!$C121,FIND(",",MergeData!$C121)+1,FIND(".",MergeData!$C121)-FIND(",",MergeData!$C121)-1)</f>
        <v xml:space="preserve"> Miss</v>
      </c>
      <c r="O121" s="63"/>
    </row>
    <row r="122" spans="1:15" x14ac:dyDescent="0.3">
      <c r="A122" s="12">
        <v>121</v>
      </c>
      <c r="B122" s="13">
        <v>2</v>
      </c>
      <c r="C122" s="14" t="s">
        <v>275</v>
      </c>
      <c r="D122" s="14" t="s">
        <v>13</v>
      </c>
      <c r="E122" s="69">
        <v>21</v>
      </c>
      <c r="F122" s="13">
        <v>2</v>
      </c>
      <c r="G122" s="13">
        <v>0</v>
      </c>
      <c r="H122" s="14" t="s">
        <v>176</v>
      </c>
      <c r="I122" s="13">
        <v>73.5</v>
      </c>
      <c r="J122" s="14" t="s">
        <v>15</v>
      </c>
      <c r="K122" s="14" t="s">
        <v>16</v>
      </c>
      <c r="L122" s="15">
        <f>IF(MergeData!$A122='FirstPartId1-to891'!A122,VLOOKUP(MergeData!$A122,FirstID1_891,12,FALSE),VLOOKUP(MergeData!$A122,GendersSurvived,2,FALSE))</f>
        <v>0</v>
      </c>
      <c r="M122" s="62" t="str">
        <f t="shared" si="1"/>
        <v>Adult</v>
      </c>
      <c r="N122" s="62" t="str">
        <f>MID(MergeData!$C122,FIND(",",MergeData!$C122)+1,FIND(".",MergeData!$C122)-FIND(",",MergeData!$C122)-1)</f>
        <v xml:space="preserve"> Mr</v>
      </c>
      <c r="O122" s="63"/>
    </row>
    <row r="123" spans="1:15" x14ac:dyDescent="0.3">
      <c r="A123" s="12">
        <v>122</v>
      </c>
      <c r="B123" s="13">
        <v>3</v>
      </c>
      <c r="C123" s="14" t="s">
        <v>276</v>
      </c>
      <c r="D123" s="14" t="s">
        <v>13</v>
      </c>
      <c r="E123" s="69" t="s">
        <v>2484</v>
      </c>
      <c r="F123" s="13">
        <v>0</v>
      </c>
      <c r="G123" s="13">
        <v>0</v>
      </c>
      <c r="H123" s="14" t="s">
        <v>277</v>
      </c>
      <c r="I123" s="13">
        <v>8.0500000000000007</v>
      </c>
      <c r="J123" s="14" t="s">
        <v>15</v>
      </c>
      <c r="K123" s="14" t="s">
        <v>16</v>
      </c>
      <c r="L123" s="15">
        <f>IF(MergeData!$A123='FirstPartId1-to891'!A123,VLOOKUP(MergeData!$A123,FirstID1_891,12,FALSE),VLOOKUP(MergeData!$A123,GendersSurvived,2,FALSE))</f>
        <v>0</v>
      </c>
      <c r="M123" s="62" t="str">
        <f t="shared" si="1"/>
        <v>No Value</v>
      </c>
      <c r="N123" s="62" t="str">
        <f>MID(MergeData!$C123,FIND(",",MergeData!$C123)+1,FIND(".",MergeData!$C123)-FIND(",",MergeData!$C123)-1)</f>
        <v xml:space="preserve"> Mr</v>
      </c>
      <c r="O123" s="63"/>
    </row>
    <row r="124" spans="1:15" x14ac:dyDescent="0.3">
      <c r="A124" s="12">
        <v>123</v>
      </c>
      <c r="B124" s="13">
        <v>2</v>
      </c>
      <c r="C124" s="14" t="s">
        <v>278</v>
      </c>
      <c r="D124" s="14" t="s">
        <v>13</v>
      </c>
      <c r="E124" s="69">
        <v>32.5</v>
      </c>
      <c r="F124" s="13">
        <v>1</v>
      </c>
      <c r="G124" s="13">
        <v>0</v>
      </c>
      <c r="H124" s="14" t="s">
        <v>40</v>
      </c>
      <c r="I124" s="13">
        <v>30.070799999999998</v>
      </c>
      <c r="J124" s="14" t="s">
        <v>15</v>
      </c>
      <c r="K124" s="14" t="s">
        <v>21</v>
      </c>
      <c r="L124" s="15">
        <f>IF(MergeData!$A124='FirstPartId1-to891'!A124,VLOOKUP(MergeData!$A124,FirstID1_891,12,FALSE),VLOOKUP(MergeData!$A124,GendersSurvived,2,FALSE))</f>
        <v>1</v>
      </c>
      <c r="M124" s="62" t="str">
        <f t="shared" si="1"/>
        <v>Adult</v>
      </c>
      <c r="N124" s="62" t="str">
        <f>MID(MergeData!$C124,FIND(",",MergeData!$C124)+1,FIND(".",MergeData!$C124)-FIND(",",MergeData!$C124)-1)</f>
        <v xml:space="preserve"> Mr</v>
      </c>
      <c r="O124" s="63"/>
    </row>
    <row r="125" spans="1:15" x14ac:dyDescent="0.3">
      <c r="A125" s="12">
        <v>124</v>
      </c>
      <c r="B125" s="13">
        <v>2</v>
      </c>
      <c r="C125" s="14" t="s">
        <v>279</v>
      </c>
      <c r="D125" s="14" t="s">
        <v>18</v>
      </c>
      <c r="E125" s="69">
        <v>32.5</v>
      </c>
      <c r="F125" s="13">
        <v>0</v>
      </c>
      <c r="G125" s="13">
        <v>0</v>
      </c>
      <c r="H125" s="14" t="s">
        <v>280</v>
      </c>
      <c r="I125" s="13">
        <v>13</v>
      </c>
      <c r="J125" s="14" t="s">
        <v>281</v>
      </c>
      <c r="K125" s="14" t="s">
        <v>16</v>
      </c>
      <c r="L125" s="15">
        <f>IF(MergeData!$A125='FirstPartId1-to891'!A125,VLOOKUP(MergeData!$A125,FirstID1_891,12,FALSE),VLOOKUP(MergeData!$A125,GendersSurvived,2,FALSE))</f>
        <v>0</v>
      </c>
      <c r="M125" s="62" t="str">
        <f t="shared" si="1"/>
        <v>Adult</v>
      </c>
      <c r="N125" s="62" t="str">
        <f>MID(MergeData!$C125,FIND(",",MergeData!$C125)+1,FIND(".",MergeData!$C125)-FIND(",",MergeData!$C125)-1)</f>
        <v xml:space="preserve"> Miss</v>
      </c>
      <c r="O125" s="63"/>
    </row>
    <row r="126" spans="1:15" x14ac:dyDescent="0.3">
      <c r="A126" s="12">
        <v>125</v>
      </c>
      <c r="B126" s="13">
        <v>1</v>
      </c>
      <c r="C126" s="14" t="s">
        <v>282</v>
      </c>
      <c r="D126" s="14" t="s">
        <v>13</v>
      </c>
      <c r="E126" s="69">
        <v>54</v>
      </c>
      <c r="F126" s="13">
        <v>0</v>
      </c>
      <c r="G126" s="13">
        <v>1</v>
      </c>
      <c r="H126" s="14" t="s">
        <v>239</v>
      </c>
      <c r="I126" s="13">
        <v>77.287499999999994</v>
      </c>
      <c r="J126" s="14" t="s">
        <v>240</v>
      </c>
      <c r="K126" s="14" t="s">
        <v>16</v>
      </c>
      <c r="L126" s="15">
        <f>IF(MergeData!$A126='FirstPartId1-to891'!A126,VLOOKUP(MergeData!$A126,FirstID1_891,12,FALSE),VLOOKUP(MergeData!$A126,GendersSurvived,2,FALSE))</f>
        <v>1</v>
      </c>
      <c r="M126" s="62" t="str">
        <f t="shared" si="1"/>
        <v>Adult</v>
      </c>
      <c r="N126" s="62" t="str">
        <f>MID(MergeData!$C126,FIND(",",MergeData!$C126)+1,FIND(".",MergeData!$C126)-FIND(",",MergeData!$C126)-1)</f>
        <v xml:space="preserve"> Mr</v>
      </c>
      <c r="O126" s="63"/>
    </row>
    <row r="127" spans="1:15" x14ac:dyDescent="0.3">
      <c r="A127" s="12">
        <v>126</v>
      </c>
      <c r="B127" s="13">
        <v>3</v>
      </c>
      <c r="C127" s="14" t="s">
        <v>283</v>
      </c>
      <c r="D127" s="14" t="s">
        <v>13</v>
      </c>
      <c r="E127" s="69">
        <v>12</v>
      </c>
      <c r="F127" s="13">
        <v>1</v>
      </c>
      <c r="G127" s="13">
        <v>0</v>
      </c>
      <c r="H127" s="14" t="s">
        <v>105</v>
      </c>
      <c r="I127" s="13">
        <v>11.2417</v>
      </c>
      <c r="J127" s="14" t="s">
        <v>15</v>
      </c>
      <c r="K127" s="14" t="s">
        <v>21</v>
      </c>
      <c r="L127" s="15">
        <f>IF(MergeData!$A127='FirstPartId1-to891'!A127,VLOOKUP(MergeData!$A127,FirstID1_891,12,FALSE),VLOOKUP(MergeData!$A127,GendersSurvived,2,FALSE))</f>
        <v>0</v>
      </c>
      <c r="M127" s="62" t="str">
        <f t="shared" si="1"/>
        <v>Child</v>
      </c>
      <c r="N127" s="62" t="str">
        <f>MID(MergeData!$C127,FIND(",",MergeData!$C127)+1,FIND(".",MergeData!$C127)-FIND(",",MergeData!$C127)-1)</f>
        <v xml:space="preserve"> Master</v>
      </c>
      <c r="O127" s="63"/>
    </row>
    <row r="128" spans="1:15" x14ac:dyDescent="0.3">
      <c r="A128" s="12">
        <v>127</v>
      </c>
      <c r="B128" s="13">
        <v>3</v>
      </c>
      <c r="C128" s="14" t="s">
        <v>284</v>
      </c>
      <c r="D128" s="14" t="s">
        <v>13</v>
      </c>
      <c r="E128" s="69" t="s">
        <v>2484</v>
      </c>
      <c r="F128" s="13">
        <v>0</v>
      </c>
      <c r="G128" s="13">
        <v>0</v>
      </c>
      <c r="H128" s="14" t="s">
        <v>285</v>
      </c>
      <c r="I128" s="13">
        <v>7.75</v>
      </c>
      <c r="J128" s="14" t="s">
        <v>15</v>
      </c>
      <c r="K128" s="14" t="s">
        <v>31</v>
      </c>
      <c r="L128" s="15">
        <f>IF(MergeData!$A128='FirstPartId1-to891'!A128,VLOOKUP(MergeData!$A128,FirstID1_891,12,FALSE),VLOOKUP(MergeData!$A128,GendersSurvived,2,FALSE))</f>
        <v>1</v>
      </c>
      <c r="M128" s="62" t="str">
        <f t="shared" si="1"/>
        <v>No Value</v>
      </c>
      <c r="N128" s="62" t="str">
        <f>MID(MergeData!$C128,FIND(",",MergeData!$C128)+1,FIND(".",MergeData!$C128)-FIND(",",MergeData!$C128)-1)</f>
        <v xml:space="preserve"> Mr</v>
      </c>
      <c r="O128" s="63"/>
    </row>
    <row r="129" spans="1:15" x14ac:dyDescent="0.3">
      <c r="A129" s="12">
        <v>128</v>
      </c>
      <c r="B129" s="13">
        <v>3</v>
      </c>
      <c r="C129" s="14" t="s">
        <v>286</v>
      </c>
      <c r="D129" s="14" t="s">
        <v>13</v>
      </c>
      <c r="E129" s="69">
        <v>24</v>
      </c>
      <c r="F129" s="13">
        <v>0</v>
      </c>
      <c r="G129" s="13">
        <v>0</v>
      </c>
      <c r="H129" s="14" t="s">
        <v>287</v>
      </c>
      <c r="I129" s="13">
        <v>7.1417000000000002</v>
      </c>
      <c r="J129" s="14" t="s">
        <v>15</v>
      </c>
      <c r="K129" s="14" t="s">
        <v>16</v>
      </c>
      <c r="L129" s="15">
        <f>IF(MergeData!$A129='FirstPartId1-to891'!A129,VLOOKUP(MergeData!$A129,FirstID1_891,12,FALSE),VLOOKUP(MergeData!$A129,GendersSurvived,2,FALSE))</f>
        <v>1</v>
      </c>
      <c r="M129" s="62" t="str">
        <f t="shared" si="1"/>
        <v>Adult</v>
      </c>
      <c r="N129" s="62" t="str">
        <f>MID(MergeData!$C129,FIND(",",MergeData!$C129)+1,FIND(".",MergeData!$C129)-FIND(",",MergeData!$C129)-1)</f>
        <v xml:space="preserve"> Mr</v>
      </c>
      <c r="O129" s="63"/>
    </row>
    <row r="130" spans="1:15" x14ac:dyDescent="0.3">
      <c r="A130" s="12">
        <v>129</v>
      </c>
      <c r="B130" s="13">
        <v>3</v>
      </c>
      <c r="C130" s="14" t="s">
        <v>288</v>
      </c>
      <c r="D130" s="14" t="s">
        <v>18</v>
      </c>
      <c r="E130" s="69" t="s">
        <v>2484</v>
      </c>
      <c r="F130" s="13">
        <v>1</v>
      </c>
      <c r="G130" s="13">
        <v>1</v>
      </c>
      <c r="H130" s="14" t="s">
        <v>289</v>
      </c>
      <c r="I130" s="13">
        <v>22.3583</v>
      </c>
      <c r="J130" s="14" t="s">
        <v>290</v>
      </c>
      <c r="K130" s="14" t="s">
        <v>21</v>
      </c>
      <c r="L130" s="15">
        <f>IF(MergeData!$A130='FirstPartId1-to891'!A130,VLOOKUP(MergeData!$A130,FirstID1_891,12,FALSE),VLOOKUP(MergeData!$A130,GendersSurvived,2,FALSE))</f>
        <v>0</v>
      </c>
      <c r="M130" s="62" t="str">
        <f t="shared" si="1"/>
        <v>No Value</v>
      </c>
      <c r="N130" s="62" t="str">
        <f>MID(MergeData!$C130,FIND(",",MergeData!$C130)+1,FIND(".",MergeData!$C130)-FIND(",",MergeData!$C130)-1)</f>
        <v xml:space="preserve"> Miss</v>
      </c>
      <c r="O130" s="63"/>
    </row>
    <row r="131" spans="1:15" x14ac:dyDescent="0.3">
      <c r="A131" s="12">
        <v>130</v>
      </c>
      <c r="B131" s="13">
        <v>3</v>
      </c>
      <c r="C131" s="14" t="s">
        <v>291</v>
      </c>
      <c r="D131" s="14" t="s">
        <v>13</v>
      </c>
      <c r="E131" s="69">
        <v>45</v>
      </c>
      <c r="F131" s="13">
        <v>0</v>
      </c>
      <c r="G131" s="13">
        <v>0</v>
      </c>
      <c r="H131" s="14" t="s">
        <v>292</v>
      </c>
      <c r="I131" s="13">
        <v>6.9749999999999996</v>
      </c>
      <c r="J131" s="14" t="s">
        <v>15</v>
      </c>
      <c r="K131" s="14" t="s">
        <v>16</v>
      </c>
      <c r="L131" s="15">
        <f>IF(MergeData!$A131='FirstPartId1-to891'!A131,VLOOKUP(MergeData!$A131,FirstID1_891,12,FALSE),VLOOKUP(MergeData!$A131,GendersSurvived,2,FALSE))</f>
        <v>0</v>
      </c>
      <c r="M131" s="62" t="str">
        <f t="shared" ref="M131:M194" si="2">_xlfn.IFS($E131="N/A","No Value",$E131&gt;=18,"Adult",$E131&lt;=18,"Child")</f>
        <v>Adult</v>
      </c>
      <c r="N131" s="62" t="str">
        <f>MID(MergeData!$C131,FIND(",",MergeData!$C131)+1,FIND(".",MergeData!$C131)-FIND(",",MergeData!$C131)-1)</f>
        <v xml:space="preserve"> Mr</v>
      </c>
      <c r="O131" s="63"/>
    </row>
    <row r="132" spans="1:15" x14ac:dyDescent="0.3">
      <c r="A132" s="12">
        <v>131</v>
      </c>
      <c r="B132" s="13">
        <v>3</v>
      </c>
      <c r="C132" s="14" t="s">
        <v>293</v>
      </c>
      <c r="D132" s="14" t="s">
        <v>13</v>
      </c>
      <c r="E132" s="69">
        <v>33</v>
      </c>
      <c r="F132" s="13">
        <v>0</v>
      </c>
      <c r="G132" s="13">
        <v>0</v>
      </c>
      <c r="H132" s="14" t="s">
        <v>294</v>
      </c>
      <c r="I132" s="13">
        <v>7.8958000000000004</v>
      </c>
      <c r="J132" s="14" t="s">
        <v>15</v>
      </c>
      <c r="K132" s="14" t="s">
        <v>21</v>
      </c>
      <c r="L132" s="15">
        <f>IF(MergeData!$A132='FirstPartId1-to891'!A132,VLOOKUP(MergeData!$A132,FirstID1_891,12,FALSE),VLOOKUP(MergeData!$A132,GendersSurvived,2,FALSE))</f>
        <v>0</v>
      </c>
      <c r="M132" s="62" t="str">
        <f t="shared" si="2"/>
        <v>Adult</v>
      </c>
      <c r="N132" s="62" t="str">
        <f>MID(MergeData!$C132,FIND(",",MergeData!$C132)+1,FIND(".",MergeData!$C132)-FIND(",",MergeData!$C132)-1)</f>
        <v xml:space="preserve"> Mr</v>
      </c>
      <c r="O132" s="63"/>
    </row>
    <row r="133" spans="1:15" x14ac:dyDescent="0.3">
      <c r="A133" s="12">
        <v>132</v>
      </c>
      <c r="B133" s="13">
        <v>3</v>
      </c>
      <c r="C133" s="14" t="s">
        <v>295</v>
      </c>
      <c r="D133" s="14" t="s">
        <v>13</v>
      </c>
      <c r="E133" s="69">
        <v>20</v>
      </c>
      <c r="F133" s="13">
        <v>0</v>
      </c>
      <c r="G133" s="13">
        <v>0</v>
      </c>
      <c r="H133" s="14" t="s">
        <v>296</v>
      </c>
      <c r="I133" s="13">
        <v>7.05</v>
      </c>
      <c r="J133" s="14" t="s">
        <v>15</v>
      </c>
      <c r="K133" s="14" t="s">
        <v>16</v>
      </c>
      <c r="L133" s="15">
        <f>IF(MergeData!$A133='FirstPartId1-to891'!A133,VLOOKUP(MergeData!$A133,FirstID1_891,12,FALSE),VLOOKUP(MergeData!$A133,GendersSurvived,2,FALSE))</f>
        <v>0</v>
      </c>
      <c r="M133" s="62" t="str">
        <f t="shared" si="2"/>
        <v>Adult</v>
      </c>
      <c r="N133" s="62" t="str">
        <f>MID(MergeData!$C133,FIND(",",MergeData!$C133)+1,FIND(".",MergeData!$C133)-FIND(",",MergeData!$C133)-1)</f>
        <v xml:space="preserve"> Mr</v>
      </c>
      <c r="O133" s="63"/>
    </row>
    <row r="134" spans="1:15" x14ac:dyDescent="0.3">
      <c r="A134" s="12">
        <v>133</v>
      </c>
      <c r="B134" s="13">
        <v>3</v>
      </c>
      <c r="C134" s="14" t="s">
        <v>297</v>
      </c>
      <c r="D134" s="14" t="s">
        <v>18</v>
      </c>
      <c r="E134" s="69">
        <v>47</v>
      </c>
      <c r="F134" s="13">
        <v>1</v>
      </c>
      <c r="G134" s="13">
        <v>0</v>
      </c>
      <c r="H134" s="14" t="s">
        <v>298</v>
      </c>
      <c r="I134" s="13">
        <v>14.5</v>
      </c>
      <c r="J134" s="14" t="s">
        <v>15</v>
      </c>
      <c r="K134" s="14" t="s">
        <v>16</v>
      </c>
      <c r="L134" s="15">
        <f>IF(MergeData!$A134='FirstPartId1-to891'!A134,VLOOKUP(MergeData!$A134,FirstID1_891,12,FALSE),VLOOKUP(MergeData!$A134,GendersSurvived,2,FALSE))</f>
        <v>1</v>
      </c>
      <c r="M134" s="62" t="str">
        <f t="shared" si="2"/>
        <v>Adult</v>
      </c>
      <c r="N134" s="62" t="str">
        <f>MID(MergeData!$C134,FIND(",",MergeData!$C134)+1,FIND(".",MergeData!$C134)-FIND(",",MergeData!$C134)-1)</f>
        <v xml:space="preserve"> Mrs</v>
      </c>
      <c r="O134" s="63"/>
    </row>
    <row r="135" spans="1:15" x14ac:dyDescent="0.3">
      <c r="A135" s="12">
        <v>134</v>
      </c>
      <c r="B135" s="13">
        <v>2</v>
      </c>
      <c r="C135" s="14" t="s">
        <v>299</v>
      </c>
      <c r="D135" s="14" t="s">
        <v>18</v>
      </c>
      <c r="E135" s="69">
        <v>29</v>
      </c>
      <c r="F135" s="13">
        <v>1</v>
      </c>
      <c r="G135" s="13">
        <v>0</v>
      </c>
      <c r="H135" s="14" t="s">
        <v>300</v>
      </c>
      <c r="I135" s="13">
        <v>26</v>
      </c>
      <c r="J135" s="14" t="s">
        <v>15</v>
      </c>
      <c r="K135" s="14" t="s">
        <v>16</v>
      </c>
      <c r="L135" s="15">
        <f>IF(MergeData!$A135='FirstPartId1-to891'!A135,VLOOKUP(MergeData!$A135,FirstID1_891,12,FALSE),VLOOKUP(MergeData!$A135,GendersSurvived,2,FALSE))</f>
        <v>0</v>
      </c>
      <c r="M135" s="62" t="str">
        <f t="shared" si="2"/>
        <v>Adult</v>
      </c>
      <c r="N135" s="62" t="str">
        <f>MID(MergeData!$C135,FIND(",",MergeData!$C135)+1,FIND(".",MergeData!$C135)-FIND(",",MergeData!$C135)-1)</f>
        <v xml:space="preserve"> Mrs</v>
      </c>
      <c r="O135" s="63"/>
    </row>
    <row r="136" spans="1:15" x14ac:dyDescent="0.3">
      <c r="A136" s="12">
        <v>135</v>
      </c>
      <c r="B136" s="13">
        <v>2</v>
      </c>
      <c r="C136" s="14" t="s">
        <v>301</v>
      </c>
      <c r="D136" s="14" t="s">
        <v>13</v>
      </c>
      <c r="E136" s="69">
        <v>25</v>
      </c>
      <c r="F136" s="13">
        <v>0</v>
      </c>
      <c r="G136" s="13">
        <v>0</v>
      </c>
      <c r="H136" s="14" t="s">
        <v>302</v>
      </c>
      <c r="I136" s="13">
        <v>13</v>
      </c>
      <c r="J136" s="14" t="s">
        <v>15</v>
      </c>
      <c r="K136" s="14" t="s">
        <v>16</v>
      </c>
      <c r="L136" s="15">
        <f>IF(MergeData!$A136='FirstPartId1-to891'!A136,VLOOKUP(MergeData!$A136,FirstID1_891,12,FALSE),VLOOKUP(MergeData!$A136,GendersSurvived,2,FALSE))</f>
        <v>0</v>
      </c>
      <c r="M136" s="62" t="str">
        <f t="shared" si="2"/>
        <v>Adult</v>
      </c>
      <c r="N136" s="62" t="str">
        <f>MID(MergeData!$C136,FIND(",",MergeData!$C136)+1,FIND(".",MergeData!$C136)-FIND(",",MergeData!$C136)-1)</f>
        <v xml:space="preserve"> Mr</v>
      </c>
      <c r="O136" s="63"/>
    </row>
    <row r="137" spans="1:15" x14ac:dyDescent="0.3">
      <c r="A137" s="12">
        <v>136</v>
      </c>
      <c r="B137" s="13">
        <v>2</v>
      </c>
      <c r="C137" s="14" t="s">
        <v>303</v>
      </c>
      <c r="D137" s="14" t="s">
        <v>13</v>
      </c>
      <c r="E137" s="69">
        <v>23</v>
      </c>
      <c r="F137" s="13">
        <v>0</v>
      </c>
      <c r="G137" s="13">
        <v>0</v>
      </c>
      <c r="H137" s="14" t="s">
        <v>304</v>
      </c>
      <c r="I137" s="13">
        <v>15.0458</v>
      </c>
      <c r="J137" s="14" t="s">
        <v>15</v>
      </c>
      <c r="K137" s="14" t="s">
        <v>21</v>
      </c>
      <c r="L137" s="15">
        <f>IF(MergeData!$A137='FirstPartId1-to891'!A137,VLOOKUP(MergeData!$A137,FirstID1_891,12,FALSE),VLOOKUP(MergeData!$A137,GendersSurvived,2,FALSE))</f>
        <v>1</v>
      </c>
      <c r="M137" s="62" t="str">
        <f t="shared" si="2"/>
        <v>Adult</v>
      </c>
      <c r="N137" s="62" t="str">
        <f>MID(MergeData!$C137,FIND(",",MergeData!$C137)+1,FIND(".",MergeData!$C137)-FIND(",",MergeData!$C137)-1)</f>
        <v xml:space="preserve"> Mr</v>
      </c>
      <c r="O137" s="63"/>
    </row>
    <row r="138" spans="1:15" x14ac:dyDescent="0.3">
      <c r="A138" s="12">
        <v>137</v>
      </c>
      <c r="B138" s="13">
        <v>1</v>
      </c>
      <c r="C138" s="14" t="s">
        <v>305</v>
      </c>
      <c r="D138" s="14" t="s">
        <v>18</v>
      </c>
      <c r="E138" s="69">
        <v>19</v>
      </c>
      <c r="F138" s="13">
        <v>0</v>
      </c>
      <c r="G138" s="13">
        <v>2</v>
      </c>
      <c r="H138" s="14" t="s">
        <v>306</v>
      </c>
      <c r="I138" s="13">
        <v>26.283300000000001</v>
      </c>
      <c r="J138" s="14" t="s">
        <v>307</v>
      </c>
      <c r="K138" s="14" t="s">
        <v>16</v>
      </c>
      <c r="L138" s="15">
        <f>IF(MergeData!$A138='FirstPartId1-to891'!A138,VLOOKUP(MergeData!$A138,FirstID1_891,12,FALSE),VLOOKUP(MergeData!$A138,GendersSurvived,2,FALSE))</f>
        <v>0</v>
      </c>
      <c r="M138" s="62" t="str">
        <f t="shared" si="2"/>
        <v>Adult</v>
      </c>
      <c r="N138" s="62" t="str">
        <f>MID(MergeData!$C138,FIND(",",MergeData!$C138)+1,FIND(".",MergeData!$C138)-FIND(",",MergeData!$C138)-1)</f>
        <v xml:space="preserve"> Miss</v>
      </c>
      <c r="O138" s="63"/>
    </row>
    <row r="139" spans="1:15" x14ac:dyDescent="0.3">
      <c r="A139" s="12">
        <v>138</v>
      </c>
      <c r="B139" s="13">
        <v>1</v>
      </c>
      <c r="C139" s="14" t="s">
        <v>308</v>
      </c>
      <c r="D139" s="14" t="s">
        <v>13</v>
      </c>
      <c r="E139" s="69">
        <v>37</v>
      </c>
      <c r="F139" s="13">
        <v>1</v>
      </c>
      <c r="G139" s="13">
        <v>0</v>
      </c>
      <c r="H139" s="14" t="s">
        <v>25</v>
      </c>
      <c r="I139" s="13">
        <v>53.1</v>
      </c>
      <c r="J139" s="14" t="s">
        <v>26</v>
      </c>
      <c r="K139" s="14" t="s">
        <v>16</v>
      </c>
      <c r="L139" s="15">
        <f>IF(MergeData!$A139='FirstPartId1-to891'!A139,VLOOKUP(MergeData!$A139,FirstID1_891,12,FALSE),VLOOKUP(MergeData!$A139,GendersSurvived,2,FALSE))</f>
        <v>0</v>
      </c>
      <c r="M139" s="62" t="str">
        <f t="shared" si="2"/>
        <v>Adult</v>
      </c>
      <c r="N139" s="62" t="str">
        <f>MID(MergeData!$C139,FIND(",",MergeData!$C139)+1,FIND(".",MergeData!$C139)-FIND(",",MergeData!$C139)-1)</f>
        <v xml:space="preserve"> Mr</v>
      </c>
      <c r="O139" s="63"/>
    </row>
    <row r="140" spans="1:15" x14ac:dyDescent="0.3">
      <c r="A140" s="12">
        <v>139</v>
      </c>
      <c r="B140" s="13">
        <v>3</v>
      </c>
      <c r="C140" s="14" t="s">
        <v>309</v>
      </c>
      <c r="D140" s="14" t="s">
        <v>13</v>
      </c>
      <c r="E140" s="69">
        <v>16</v>
      </c>
      <c r="F140" s="13">
        <v>0</v>
      </c>
      <c r="G140" s="13">
        <v>0</v>
      </c>
      <c r="H140" s="14" t="s">
        <v>310</v>
      </c>
      <c r="I140" s="13">
        <v>9.2166999999999994</v>
      </c>
      <c r="J140" s="14" t="s">
        <v>15</v>
      </c>
      <c r="K140" s="14" t="s">
        <v>16</v>
      </c>
      <c r="L140" s="15">
        <f>IF(MergeData!$A140='FirstPartId1-to891'!A140,VLOOKUP(MergeData!$A140,FirstID1_891,12,FALSE),VLOOKUP(MergeData!$A140,GendersSurvived,2,FALSE))</f>
        <v>0</v>
      </c>
      <c r="M140" s="62" t="str">
        <f t="shared" si="2"/>
        <v>Child</v>
      </c>
      <c r="N140" s="62" t="str">
        <f>MID(MergeData!$C140,FIND(",",MergeData!$C140)+1,FIND(".",MergeData!$C140)-FIND(",",MergeData!$C140)-1)</f>
        <v xml:space="preserve"> Mr</v>
      </c>
      <c r="O140" s="63"/>
    </row>
    <row r="141" spans="1:15" x14ac:dyDescent="0.3">
      <c r="A141" s="12">
        <v>140</v>
      </c>
      <c r="B141" s="13">
        <v>1</v>
      </c>
      <c r="C141" s="14" t="s">
        <v>311</v>
      </c>
      <c r="D141" s="14" t="s">
        <v>13</v>
      </c>
      <c r="E141" s="69">
        <v>24</v>
      </c>
      <c r="F141" s="13">
        <v>0</v>
      </c>
      <c r="G141" s="13">
        <v>0</v>
      </c>
      <c r="H141" s="14" t="s">
        <v>312</v>
      </c>
      <c r="I141" s="13">
        <v>79.2</v>
      </c>
      <c r="J141" s="14" t="s">
        <v>313</v>
      </c>
      <c r="K141" s="14" t="s">
        <v>21</v>
      </c>
      <c r="L141" s="15">
        <f>IF(MergeData!$A141='FirstPartId1-to891'!A141,VLOOKUP(MergeData!$A141,FirstID1_891,12,FALSE),VLOOKUP(MergeData!$A141,GendersSurvived,2,FALSE))</f>
        <v>0</v>
      </c>
      <c r="M141" s="62" t="str">
        <f t="shared" si="2"/>
        <v>Adult</v>
      </c>
      <c r="N141" s="62" t="str">
        <f>MID(MergeData!$C141,FIND(",",MergeData!$C141)+1,FIND(".",MergeData!$C141)-FIND(",",MergeData!$C141)-1)</f>
        <v xml:space="preserve"> Mr</v>
      </c>
      <c r="O141" s="63"/>
    </row>
    <row r="142" spans="1:15" x14ac:dyDescent="0.3">
      <c r="A142" s="12">
        <v>141</v>
      </c>
      <c r="B142" s="13">
        <v>3</v>
      </c>
      <c r="C142" s="14" t="s">
        <v>314</v>
      </c>
      <c r="D142" s="14" t="s">
        <v>18</v>
      </c>
      <c r="E142" s="69" t="s">
        <v>2484</v>
      </c>
      <c r="F142" s="13">
        <v>0</v>
      </c>
      <c r="G142" s="13">
        <v>2</v>
      </c>
      <c r="H142" s="14" t="s">
        <v>315</v>
      </c>
      <c r="I142" s="13">
        <v>15.245799999999999</v>
      </c>
      <c r="J142" s="14" t="s">
        <v>15</v>
      </c>
      <c r="K142" s="14" t="s">
        <v>21</v>
      </c>
      <c r="L142" s="15">
        <f>IF(MergeData!$A142='FirstPartId1-to891'!A142,VLOOKUP(MergeData!$A142,FirstID1_891,12,FALSE),VLOOKUP(MergeData!$A142,GendersSurvived,2,FALSE))</f>
        <v>1</v>
      </c>
      <c r="M142" s="62" t="str">
        <f t="shared" si="2"/>
        <v>No Value</v>
      </c>
      <c r="N142" s="62" t="str">
        <f>MID(MergeData!$C142,FIND(",",MergeData!$C142)+1,FIND(".",MergeData!$C142)-FIND(",",MergeData!$C142)-1)</f>
        <v xml:space="preserve"> Mrs</v>
      </c>
      <c r="O142" s="63"/>
    </row>
    <row r="143" spans="1:15" x14ac:dyDescent="0.3">
      <c r="A143" s="12">
        <v>142</v>
      </c>
      <c r="B143" s="13">
        <v>3</v>
      </c>
      <c r="C143" s="14" t="s">
        <v>316</v>
      </c>
      <c r="D143" s="14" t="s">
        <v>18</v>
      </c>
      <c r="E143" s="69">
        <v>22</v>
      </c>
      <c r="F143" s="13">
        <v>0</v>
      </c>
      <c r="G143" s="13">
        <v>0</v>
      </c>
      <c r="H143" s="14" t="s">
        <v>317</v>
      </c>
      <c r="I143" s="13">
        <v>7.75</v>
      </c>
      <c r="J143" s="14" t="s">
        <v>15</v>
      </c>
      <c r="K143" s="14" t="s">
        <v>16</v>
      </c>
      <c r="L143" s="15">
        <f>IF(MergeData!$A143='FirstPartId1-to891'!A143,VLOOKUP(MergeData!$A143,FirstID1_891,12,FALSE),VLOOKUP(MergeData!$A143,GendersSurvived,2,FALSE))</f>
        <v>1</v>
      </c>
      <c r="M143" s="62" t="str">
        <f t="shared" si="2"/>
        <v>Adult</v>
      </c>
      <c r="N143" s="62" t="str">
        <f>MID(MergeData!$C143,FIND(",",MergeData!$C143)+1,FIND(".",MergeData!$C143)-FIND(",",MergeData!$C143)-1)</f>
        <v xml:space="preserve"> Miss</v>
      </c>
      <c r="O143" s="63"/>
    </row>
    <row r="144" spans="1:15" x14ac:dyDescent="0.3">
      <c r="A144" s="12">
        <v>143</v>
      </c>
      <c r="B144" s="13">
        <v>3</v>
      </c>
      <c r="C144" s="14" t="s">
        <v>318</v>
      </c>
      <c r="D144" s="14" t="s">
        <v>18</v>
      </c>
      <c r="E144" s="69">
        <v>24</v>
      </c>
      <c r="F144" s="13">
        <v>1</v>
      </c>
      <c r="G144" s="13">
        <v>0</v>
      </c>
      <c r="H144" s="14" t="s">
        <v>319</v>
      </c>
      <c r="I144" s="13">
        <v>15.85</v>
      </c>
      <c r="J144" s="14" t="s">
        <v>15</v>
      </c>
      <c r="K144" s="14" t="s">
        <v>16</v>
      </c>
      <c r="L144" s="15">
        <f>IF(MergeData!$A144='FirstPartId1-to891'!A144,VLOOKUP(MergeData!$A144,FirstID1_891,12,FALSE),VLOOKUP(MergeData!$A144,GendersSurvived,2,FALSE))</f>
        <v>0</v>
      </c>
      <c r="M144" s="62" t="str">
        <f t="shared" si="2"/>
        <v>Adult</v>
      </c>
      <c r="N144" s="62" t="str">
        <f>MID(MergeData!$C144,FIND(",",MergeData!$C144)+1,FIND(".",MergeData!$C144)-FIND(",",MergeData!$C144)-1)</f>
        <v xml:space="preserve"> Mrs</v>
      </c>
      <c r="O144" s="63"/>
    </row>
    <row r="145" spans="1:15" x14ac:dyDescent="0.3">
      <c r="A145" s="12">
        <v>144</v>
      </c>
      <c r="B145" s="13">
        <v>3</v>
      </c>
      <c r="C145" s="14" t="s">
        <v>320</v>
      </c>
      <c r="D145" s="14" t="s">
        <v>13</v>
      </c>
      <c r="E145" s="69">
        <v>19</v>
      </c>
      <c r="F145" s="13">
        <v>0</v>
      </c>
      <c r="G145" s="13">
        <v>0</v>
      </c>
      <c r="H145" s="14" t="s">
        <v>321</v>
      </c>
      <c r="I145" s="13">
        <v>6.75</v>
      </c>
      <c r="J145" s="14" t="s">
        <v>15</v>
      </c>
      <c r="K145" s="14" t="s">
        <v>31</v>
      </c>
      <c r="L145" s="15">
        <f>IF(MergeData!$A145='FirstPartId1-to891'!A145,VLOOKUP(MergeData!$A145,FirstID1_891,12,FALSE),VLOOKUP(MergeData!$A145,GendersSurvived,2,FALSE))</f>
        <v>0</v>
      </c>
      <c r="M145" s="62" t="str">
        <f t="shared" si="2"/>
        <v>Adult</v>
      </c>
      <c r="N145" s="62" t="str">
        <f>MID(MergeData!$C145,FIND(",",MergeData!$C145)+1,FIND(".",MergeData!$C145)-FIND(",",MergeData!$C145)-1)</f>
        <v xml:space="preserve"> Mr</v>
      </c>
      <c r="O145" s="63"/>
    </row>
    <row r="146" spans="1:15" x14ac:dyDescent="0.3">
      <c r="A146" s="12">
        <v>145</v>
      </c>
      <c r="B146" s="13">
        <v>2</v>
      </c>
      <c r="C146" s="14" t="s">
        <v>322</v>
      </c>
      <c r="D146" s="14" t="s">
        <v>13</v>
      </c>
      <c r="E146" s="69">
        <v>18</v>
      </c>
      <c r="F146" s="13">
        <v>0</v>
      </c>
      <c r="G146" s="13">
        <v>0</v>
      </c>
      <c r="H146" s="14" t="s">
        <v>323</v>
      </c>
      <c r="I146" s="13">
        <v>11.5</v>
      </c>
      <c r="J146" s="14" t="s">
        <v>15</v>
      </c>
      <c r="K146" s="14" t="s">
        <v>16</v>
      </c>
      <c r="L146" s="15">
        <f>IF(MergeData!$A146='FirstPartId1-to891'!A146,VLOOKUP(MergeData!$A146,FirstID1_891,12,FALSE),VLOOKUP(MergeData!$A146,GendersSurvived,2,FALSE))</f>
        <v>0</v>
      </c>
      <c r="M146" s="62" t="str">
        <f t="shared" si="2"/>
        <v>Adult</v>
      </c>
      <c r="N146" s="62" t="str">
        <f>MID(MergeData!$C146,FIND(",",MergeData!$C146)+1,FIND(".",MergeData!$C146)-FIND(",",MergeData!$C146)-1)</f>
        <v xml:space="preserve"> Mr</v>
      </c>
      <c r="O146" s="63"/>
    </row>
    <row r="147" spans="1:15" x14ac:dyDescent="0.3">
      <c r="A147" s="12">
        <v>146</v>
      </c>
      <c r="B147" s="13">
        <v>2</v>
      </c>
      <c r="C147" s="14" t="s">
        <v>324</v>
      </c>
      <c r="D147" s="14" t="s">
        <v>13</v>
      </c>
      <c r="E147" s="69">
        <v>19</v>
      </c>
      <c r="F147" s="13">
        <v>1</v>
      </c>
      <c r="G147" s="13">
        <v>1</v>
      </c>
      <c r="H147" s="14" t="s">
        <v>325</v>
      </c>
      <c r="I147" s="13">
        <v>36.75</v>
      </c>
      <c r="J147" s="14" t="s">
        <v>15</v>
      </c>
      <c r="K147" s="14" t="s">
        <v>16</v>
      </c>
      <c r="L147" s="15">
        <f>IF(MergeData!$A147='FirstPartId1-to891'!A147,VLOOKUP(MergeData!$A147,FirstID1_891,12,FALSE),VLOOKUP(MergeData!$A147,GendersSurvived,2,FALSE))</f>
        <v>1</v>
      </c>
      <c r="M147" s="62" t="str">
        <f t="shared" si="2"/>
        <v>Adult</v>
      </c>
      <c r="N147" s="62" t="str">
        <f>MID(MergeData!$C147,FIND(",",MergeData!$C147)+1,FIND(".",MergeData!$C147)-FIND(",",MergeData!$C147)-1)</f>
        <v xml:space="preserve"> Mr</v>
      </c>
      <c r="O147" s="63"/>
    </row>
    <row r="148" spans="1:15" x14ac:dyDescent="0.3">
      <c r="A148" s="12">
        <v>147</v>
      </c>
      <c r="B148" s="13">
        <v>3</v>
      </c>
      <c r="C148" s="14" t="s">
        <v>326</v>
      </c>
      <c r="D148" s="14" t="s">
        <v>13</v>
      </c>
      <c r="E148" s="69">
        <v>27</v>
      </c>
      <c r="F148" s="13">
        <v>0</v>
      </c>
      <c r="G148" s="13">
        <v>0</v>
      </c>
      <c r="H148" s="14" t="s">
        <v>327</v>
      </c>
      <c r="I148" s="13">
        <v>7.7957999999999998</v>
      </c>
      <c r="J148" s="14" t="s">
        <v>15</v>
      </c>
      <c r="K148" s="14" t="s">
        <v>16</v>
      </c>
      <c r="L148" s="15">
        <f>IF(MergeData!$A148='FirstPartId1-to891'!A148,VLOOKUP(MergeData!$A148,FirstID1_891,12,FALSE),VLOOKUP(MergeData!$A148,GendersSurvived,2,FALSE))</f>
        <v>0</v>
      </c>
      <c r="M148" s="62" t="str">
        <f t="shared" si="2"/>
        <v>Adult</v>
      </c>
      <c r="N148" s="62" t="str">
        <f>MID(MergeData!$C148,FIND(",",MergeData!$C148)+1,FIND(".",MergeData!$C148)-FIND(",",MergeData!$C148)-1)</f>
        <v xml:space="preserve"> Mr</v>
      </c>
      <c r="O148" s="63"/>
    </row>
    <row r="149" spans="1:15" x14ac:dyDescent="0.3">
      <c r="A149" s="12">
        <v>148</v>
      </c>
      <c r="B149" s="13">
        <v>3</v>
      </c>
      <c r="C149" s="14" t="s">
        <v>328</v>
      </c>
      <c r="D149" s="14" t="s">
        <v>18</v>
      </c>
      <c r="E149" s="69">
        <v>9</v>
      </c>
      <c r="F149" s="13">
        <v>2</v>
      </c>
      <c r="G149" s="13">
        <v>2</v>
      </c>
      <c r="H149" s="14" t="s">
        <v>205</v>
      </c>
      <c r="I149" s="13">
        <v>34.375</v>
      </c>
      <c r="J149" s="14" t="s">
        <v>15</v>
      </c>
      <c r="K149" s="14" t="s">
        <v>16</v>
      </c>
      <c r="L149" s="15">
        <f>IF(MergeData!$A149='FirstPartId1-to891'!A149,VLOOKUP(MergeData!$A149,FirstID1_891,12,FALSE),VLOOKUP(MergeData!$A149,GendersSurvived,2,FALSE))</f>
        <v>0</v>
      </c>
      <c r="M149" s="62" t="str">
        <f t="shared" si="2"/>
        <v>Child</v>
      </c>
      <c r="N149" s="62" t="str">
        <f>MID(MergeData!$C149,FIND(",",MergeData!$C149)+1,FIND(".",MergeData!$C149)-FIND(",",MergeData!$C149)-1)</f>
        <v xml:space="preserve"> Miss</v>
      </c>
      <c r="O149" s="63"/>
    </row>
    <row r="150" spans="1:15" x14ac:dyDescent="0.3">
      <c r="A150" s="12">
        <v>149</v>
      </c>
      <c r="B150" s="13">
        <v>2</v>
      </c>
      <c r="C150" s="14" t="s">
        <v>329</v>
      </c>
      <c r="D150" s="14" t="s">
        <v>13</v>
      </c>
      <c r="E150" s="69">
        <v>36.5</v>
      </c>
      <c r="F150" s="13">
        <v>0</v>
      </c>
      <c r="G150" s="13">
        <v>2</v>
      </c>
      <c r="H150" s="14" t="s">
        <v>330</v>
      </c>
      <c r="I150" s="13">
        <v>26</v>
      </c>
      <c r="J150" s="14" t="s">
        <v>331</v>
      </c>
      <c r="K150" s="14" t="s">
        <v>16</v>
      </c>
      <c r="L150" s="15">
        <f>IF(MergeData!$A150='FirstPartId1-to891'!A150,VLOOKUP(MergeData!$A150,FirstID1_891,12,FALSE),VLOOKUP(MergeData!$A150,GendersSurvived,2,FALSE))</f>
        <v>0</v>
      </c>
      <c r="M150" s="62" t="str">
        <f t="shared" si="2"/>
        <v>Adult</v>
      </c>
      <c r="N150" s="62" t="str">
        <f>MID(MergeData!$C150,FIND(",",MergeData!$C150)+1,FIND(".",MergeData!$C150)-FIND(",",MergeData!$C150)-1)</f>
        <v xml:space="preserve"> Mr</v>
      </c>
      <c r="O150" s="63"/>
    </row>
    <row r="151" spans="1:15" x14ac:dyDescent="0.3">
      <c r="A151" s="12">
        <v>150</v>
      </c>
      <c r="B151" s="13">
        <v>2</v>
      </c>
      <c r="C151" s="14" t="s">
        <v>332</v>
      </c>
      <c r="D151" s="14" t="s">
        <v>13</v>
      </c>
      <c r="E151" s="69">
        <v>42</v>
      </c>
      <c r="F151" s="13">
        <v>0</v>
      </c>
      <c r="G151" s="13">
        <v>0</v>
      </c>
      <c r="H151" s="14" t="s">
        <v>333</v>
      </c>
      <c r="I151" s="13">
        <v>13</v>
      </c>
      <c r="J151" s="14" t="s">
        <v>15</v>
      </c>
      <c r="K151" s="14" t="s">
        <v>16</v>
      </c>
      <c r="L151" s="15">
        <f>IF(MergeData!$A151='FirstPartId1-to891'!A151,VLOOKUP(MergeData!$A151,FirstID1_891,12,FALSE),VLOOKUP(MergeData!$A151,GendersSurvived,2,FALSE))</f>
        <v>0</v>
      </c>
      <c r="M151" s="62" t="str">
        <f t="shared" si="2"/>
        <v>Adult</v>
      </c>
      <c r="N151" s="62" t="str">
        <f>MID(MergeData!$C151,FIND(",",MergeData!$C151)+1,FIND(".",MergeData!$C151)-FIND(",",MergeData!$C151)-1)</f>
        <v xml:space="preserve"> Rev</v>
      </c>
      <c r="O151" s="63"/>
    </row>
    <row r="152" spans="1:15" x14ac:dyDescent="0.3">
      <c r="A152" s="12">
        <v>151</v>
      </c>
      <c r="B152" s="13">
        <v>2</v>
      </c>
      <c r="C152" s="14" t="s">
        <v>334</v>
      </c>
      <c r="D152" s="14" t="s">
        <v>13</v>
      </c>
      <c r="E152" s="69">
        <v>51</v>
      </c>
      <c r="F152" s="13">
        <v>0</v>
      </c>
      <c r="G152" s="13">
        <v>0</v>
      </c>
      <c r="H152" s="14" t="s">
        <v>335</v>
      </c>
      <c r="I152" s="13">
        <v>12.525</v>
      </c>
      <c r="J152" s="14" t="s">
        <v>15</v>
      </c>
      <c r="K152" s="14" t="s">
        <v>16</v>
      </c>
      <c r="L152" s="15">
        <f>IF(MergeData!$A152='FirstPartId1-to891'!A152,VLOOKUP(MergeData!$A152,FirstID1_891,12,FALSE),VLOOKUP(MergeData!$A152,GendersSurvived,2,FALSE))</f>
        <v>1</v>
      </c>
      <c r="M152" s="62" t="str">
        <f t="shared" si="2"/>
        <v>Adult</v>
      </c>
      <c r="N152" s="62" t="str">
        <f>MID(MergeData!$C152,FIND(",",MergeData!$C152)+1,FIND(".",MergeData!$C152)-FIND(",",MergeData!$C152)-1)</f>
        <v xml:space="preserve"> Rev</v>
      </c>
      <c r="O152" s="63"/>
    </row>
    <row r="153" spans="1:15" x14ac:dyDescent="0.3">
      <c r="A153" s="12">
        <v>152</v>
      </c>
      <c r="B153" s="13">
        <v>1</v>
      </c>
      <c r="C153" s="14" t="s">
        <v>336</v>
      </c>
      <c r="D153" s="14" t="s">
        <v>18</v>
      </c>
      <c r="E153" s="69">
        <v>22</v>
      </c>
      <c r="F153" s="13">
        <v>1</v>
      </c>
      <c r="G153" s="13">
        <v>0</v>
      </c>
      <c r="H153" s="14" t="s">
        <v>337</v>
      </c>
      <c r="I153" s="13">
        <v>66.599999999999994</v>
      </c>
      <c r="J153" s="14" t="s">
        <v>338</v>
      </c>
      <c r="K153" s="14" t="s">
        <v>16</v>
      </c>
      <c r="L153" s="15">
        <f>IF(MergeData!$A153='FirstPartId1-to891'!A153,VLOOKUP(MergeData!$A153,FirstID1_891,12,FALSE),VLOOKUP(MergeData!$A153,GendersSurvived,2,FALSE))</f>
        <v>0</v>
      </c>
      <c r="M153" s="62" t="str">
        <f t="shared" si="2"/>
        <v>Adult</v>
      </c>
      <c r="N153" s="62" t="str">
        <f>MID(MergeData!$C153,FIND(",",MergeData!$C153)+1,FIND(".",MergeData!$C153)-FIND(",",MergeData!$C153)-1)</f>
        <v xml:space="preserve"> Mrs</v>
      </c>
      <c r="O153" s="63"/>
    </row>
    <row r="154" spans="1:15" x14ac:dyDescent="0.3">
      <c r="A154" s="12">
        <v>153</v>
      </c>
      <c r="B154" s="13">
        <v>3</v>
      </c>
      <c r="C154" s="14" t="s">
        <v>339</v>
      </c>
      <c r="D154" s="14" t="s">
        <v>13</v>
      </c>
      <c r="E154" s="69">
        <v>55.5</v>
      </c>
      <c r="F154" s="13">
        <v>0</v>
      </c>
      <c r="G154" s="13">
        <v>0</v>
      </c>
      <c r="H154" s="14" t="s">
        <v>340</v>
      </c>
      <c r="I154" s="13">
        <v>8.0500000000000007</v>
      </c>
      <c r="J154" s="14" t="s">
        <v>15</v>
      </c>
      <c r="K154" s="14" t="s">
        <v>16</v>
      </c>
      <c r="L154" s="15">
        <f>IF(MergeData!$A154='FirstPartId1-to891'!A154,VLOOKUP(MergeData!$A154,FirstID1_891,12,FALSE),VLOOKUP(MergeData!$A154,GendersSurvived,2,FALSE))</f>
        <v>0</v>
      </c>
      <c r="M154" s="62" t="str">
        <f t="shared" si="2"/>
        <v>Adult</v>
      </c>
      <c r="N154" s="62" t="str">
        <f>MID(MergeData!$C154,FIND(",",MergeData!$C154)+1,FIND(".",MergeData!$C154)-FIND(",",MergeData!$C154)-1)</f>
        <v xml:space="preserve"> Mr</v>
      </c>
      <c r="O154" s="63"/>
    </row>
    <row r="155" spans="1:15" x14ac:dyDescent="0.3">
      <c r="A155" s="12">
        <v>154</v>
      </c>
      <c r="B155" s="13">
        <v>3</v>
      </c>
      <c r="C155" s="14" t="s">
        <v>341</v>
      </c>
      <c r="D155" s="14" t="s">
        <v>13</v>
      </c>
      <c r="E155" s="69">
        <v>40.5</v>
      </c>
      <c r="F155" s="13">
        <v>0</v>
      </c>
      <c r="G155" s="13">
        <v>2</v>
      </c>
      <c r="H155" s="14" t="s">
        <v>342</v>
      </c>
      <c r="I155" s="13">
        <v>14.5</v>
      </c>
      <c r="J155" s="14" t="s">
        <v>15</v>
      </c>
      <c r="K155" s="14" t="s">
        <v>16</v>
      </c>
      <c r="L155" s="15">
        <f>IF(MergeData!$A155='FirstPartId1-to891'!A155,VLOOKUP(MergeData!$A155,FirstID1_891,12,FALSE),VLOOKUP(MergeData!$A155,GendersSurvived,2,FALSE))</f>
        <v>0</v>
      </c>
      <c r="M155" s="62" t="str">
        <f t="shared" si="2"/>
        <v>Adult</v>
      </c>
      <c r="N155" s="62" t="str">
        <f>MID(MergeData!$C155,FIND(",",MergeData!$C155)+1,FIND(".",MergeData!$C155)-FIND(",",MergeData!$C155)-1)</f>
        <v xml:space="preserve"> Mr</v>
      </c>
      <c r="O155" s="63"/>
    </row>
    <row r="156" spans="1:15" x14ac:dyDescent="0.3">
      <c r="A156" s="12">
        <v>155</v>
      </c>
      <c r="B156" s="13">
        <v>3</v>
      </c>
      <c r="C156" s="14" t="s">
        <v>343</v>
      </c>
      <c r="D156" s="14" t="s">
        <v>13</v>
      </c>
      <c r="E156" s="69" t="s">
        <v>2484</v>
      </c>
      <c r="F156" s="13">
        <v>0</v>
      </c>
      <c r="G156" s="13">
        <v>0</v>
      </c>
      <c r="H156" s="14" t="s">
        <v>344</v>
      </c>
      <c r="I156" s="13">
        <v>7.3125</v>
      </c>
      <c r="J156" s="14" t="s">
        <v>15</v>
      </c>
      <c r="K156" s="14" t="s">
        <v>16</v>
      </c>
      <c r="L156" s="15">
        <f>IF(MergeData!$A156='FirstPartId1-to891'!A156,VLOOKUP(MergeData!$A156,FirstID1_891,12,FALSE),VLOOKUP(MergeData!$A156,GendersSurvived,2,FALSE))</f>
        <v>0</v>
      </c>
      <c r="M156" s="62" t="str">
        <f t="shared" si="2"/>
        <v>No Value</v>
      </c>
      <c r="N156" s="62" t="str">
        <f>MID(MergeData!$C156,FIND(",",MergeData!$C156)+1,FIND(".",MergeData!$C156)-FIND(",",MergeData!$C156)-1)</f>
        <v xml:space="preserve"> Mr</v>
      </c>
      <c r="O156" s="63"/>
    </row>
    <row r="157" spans="1:15" x14ac:dyDescent="0.3">
      <c r="A157" s="12">
        <v>156</v>
      </c>
      <c r="B157" s="13">
        <v>1</v>
      </c>
      <c r="C157" s="14" t="s">
        <v>345</v>
      </c>
      <c r="D157" s="14" t="s">
        <v>13</v>
      </c>
      <c r="E157" s="69">
        <v>51</v>
      </c>
      <c r="F157" s="13">
        <v>0</v>
      </c>
      <c r="G157" s="13">
        <v>1</v>
      </c>
      <c r="H157" s="14" t="s">
        <v>346</v>
      </c>
      <c r="I157" s="13">
        <v>61.379199999999997</v>
      </c>
      <c r="J157" s="14" t="s">
        <v>15</v>
      </c>
      <c r="K157" s="14" t="s">
        <v>21</v>
      </c>
      <c r="L157" s="15">
        <f>IF(MergeData!$A157='FirstPartId1-to891'!A157,VLOOKUP(MergeData!$A157,FirstID1_891,12,FALSE),VLOOKUP(MergeData!$A157,GendersSurvived,2,FALSE))</f>
        <v>1</v>
      </c>
      <c r="M157" s="62" t="str">
        <f t="shared" si="2"/>
        <v>Adult</v>
      </c>
      <c r="N157" s="62" t="str">
        <f>MID(MergeData!$C157,FIND(",",MergeData!$C157)+1,FIND(".",MergeData!$C157)-FIND(",",MergeData!$C157)-1)</f>
        <v xml:space="preserve"> Mr</v>
      </c>
      <c r="O157" s="63"/>
    </row>
    <row r="158" spans="1:15" x14ac:dyDescent="0.3">
      <c r="A158" s="12">
        <v>157</v>
      </c>
      <c r="B158" s="13">
        <v>3</v>
      </c>
      <c r="C158" s="14" t="s">
        <v>347</v>
      </c>
      <c r="D158" s="14" t="s">
        <v>18</v>
      </c>
      <c r="E158" s="69">
        <v>16</v>
      </c>
      <c r="F158" s="13">
        <v>0</v>
      </c>
      <c r="G158" s="13">
        <v>0</v>
      </c>
      <c r="H158" s="14" t="s">
        <v>348</v>
      </c>
      <c r="I158" s="13">
        <v>7.7332999999999998</v>
      </c>
      <c r="J158" s="14" t="s">
        <v>15</v>
      </c>
      <c r="K158" s="14" t="s">
        <v>31</v>
      </c>
      <c r="L158" s="15">
        <f>IF(MergeData!$A158='FirstPartId1-to891'!A158,VLOOKUP(MergeData!$A158,FirstID1_891,12,FALSE),VLOOKUP(MergeData!$A158,GendersSurvived,2,FALSE))</f>
        <v>0</v>
      </c>
      <c r="M158" s="62" t="str">
        <f t="shared" si="2"/>
        <v>Child</v>
      </c>
      <c r="N158" s="62" t="str">
        <f>MID(MergeData!$C158,FIND(",",MergeData!$C158)+1,FIND(".",MergeData!$C158)-FIND(",",MergeData!$C158)-1)</f>
        <v xml:space="preserve"> Miss</v>
      </c>
      <c r="O158" s="63"/>
    </row>
    <row r="159" spans="1:15" x14ac:dyDescent="0.3">
      <c r="A159" s="12">
        <v>158</v>
      </c>
      <c r="B159" s="13">
        <v>3</v>
      </c>
      <c r="C159" s="14" t="s">
        <v>349</v>
      </c>
      <c r="D159" s="14" t="s">
        <v>13</v>
      </c>
      <c r="E159" s="69">
        <v>30</v>
      </c>
      <c r="F159" s="13">
        <v>0</v>
      </c>
      <c r="G159" s="13">
        <v>0</v>
      </c>
      <c r="H159" s="14" t="s">
        <v>350</v>
      </c>
      <c r="I159" s="13">
        <v>8.0500000000000007</v>
      </c>
      <c r="J159" s="14" t="s">
        <v>15</v>
      </c>
      <c r="K159" s="14" t="s">
        <v>16</v>
      </c>
      <c r="L159" s="15">
        <f>IF(MergeData!$A159='FirstPartId1-to891'!A159,VLOOKUP(MergeData!$A159,FirstID1_891,12,FALSE),VLOOKUP(MergeData!$A159,GendersSurvived,2,FALSE))</f>
        <v>0</v>
      </c>
      <c r="M159" s="62" t="str">
        <f t="shared" si="2"/>
        <v>Adult</v>
      </c>
      <c r="N159" s="62" t="str">
        <f>MID(MergeData!$C159,FIND(",",MergeData!$C159)+1,FIND(".",MergeData!$C159)-FIND(",",MergeData!$C159)-1)</f>
        <v xml:space="preserve"> Mr</v>
      </c>
      <c r="O159" s="63"/>
    </row>
    <row r="160" spans="1:15" x14ac:dyDescent="0.3">
      <c r="A160" s="12">
        <v>159</v>
      </c>
      <c r="B160" s="13">
        <v>3</v>
      </c>
      <c r="C160" s="14" t="s">
        <v>351</v>
      </c>
      <c r="D160" s="14" t="s">
        <v>13</v>
      </c>
      <c r="E160" s="69" t="s">
        <v>2484</v>
      </c>
      <c r="F160" s="13">
        <v>0</v>
      </c>
      <c r="G160" s="13">
        <v>0</v>
      </c>
      <c r="H160" s="14" t="s">
        <v>352</v>
      </c>
      <c r="I160" s="13">
        <v>8.6624999999999996</v>
      </c>
      <c r="J160" s="14" t="s">
        <v>15</v>
      </c>
      <c r="K160" s="14" t="s">
        <v>16</v>
      </c>
      <c r="L160" s="15">
        <f>IF(MergeData!$A160='FirstPartId1-to891'!A160,VLOOKUP(MergeData!$A160,FirstID1_891,12,FALSE),VLOOKUP(MergeData!$A160,GendersSurvived,2,FALSE))</f>
        <v>0</v>
      </c>
      <c r="M160" s="62" t="str">
        <f t="shared" si="2"/>
        <v>No Value</v>
      </c>
      <c r="N160" s="62" t="str">
        <f>MID(MergeData!$C160,FIND(",",MergeData!$C160)+1,FIND(".",MergeData!$C160)-FIND(",",MergeData!$C160)-1)</f>
        <v xml:space="preserve"> Mr</v>
      </c>
      <c r="O160" s="63"/>
    </row>
    <row r="161" spans="1:15" x14ac:dyDescent="0.3">
      <c r="A161" s="12">
        <v>160</v>
      </c>
      <c r="B161" s="13">
        <v>3</v>
      </c>
      <c r="C161" s="14" t="s">
        <v>353</v>
      </c>
      <c r="D161" s="14" t="s">
        <v>13</v>
      </c>
      <c r="E161" s="69" t="s">
        <v>2484</v>
      </c>
      <c r="F161" s="13">
        <v>8</v>
      </c>
      <c r="G161" s="13">
        <v>2</v>
      </c>
      <c r="H161" s="14" t="s">
        <v>354</v>
      </c>
      <c r="I161" s="13">
        <v>69.55</v>
      </c>
      <c r="J161" s="14" t="s">
        <v>15</v>
      </c>
      <c r="K161" s="14" t="s">
        <v>16</v>
      </c>
      <c r="L161" s="15">
        <f>IF(MergeData!$A161='FirstPartId1-to891'!A161,VLOOKUP(MergeData!$A161,FirstID1_891,12,FALSE),VLOOKUP(MergeData!$A161,GendersSurvived,2,FALSE))</f>
        <v>0</v>
      </c>
      <c r="M161" s="62" t="str">
        <f t="shared" si="2"/>
        <v>No Value</v>
      </c>
      <c r="N161" s="62" t="str">
        <f>MID(MergeData!$C161,FIND(",",MergeData!$C161)+1,FIND(".",MergeData!$C161)-FIND(",",MergeData!$C161)-1)</f>
        <v xml:space="preserve"> Master</v>
      </c>
      <c r="O161" s="63"/>
    </row>
    <row r="162" spans="1:15" x14ac:dyDescent="0.3">
      <c r="A162" s="12">
        <v>161</v>
      </c>
      <c r="B162" s="13">
        <v>3</v>
      </c>
      <c r="C162" s="14" t="s">
        <v>355</v>
      </c>
      <c r="D162" s="14" t="s">
        <v>13</v>
      </c>
      <c r="E162" s="69">
        <v>44</v>
      </c>
      <c r="F162" s="13">
        <v>0</v>
      </c>
      <c r="G162" s="13">
        <v>1</v>
      </c>
      <c r="H162" s="14" t="s">
        <v>356</v>
      </c>
      <c r="I162" s="13">
        <v>16.100000000000001</v>
      </c>
      <c r="J162" s="14" t="s">
        <v>15</v>
      </c>
      <c r="K162" s="14" t="s">
        <v>16</v>
      </c>
      <c r="L162" s="15">
        <f>IF(MergeData!$A162='FirstPartId1-to891'!A162,VLOOKUP(MergeData!$A162,FirstID1_891,12,FALSE),VLOOKUP(MergeData!$A162,GendersSurvived,2,FALSE))</f>
        <v>1</v>
      </c>
      <c r="M162" s="62" t="str">
        <f t="shared" si="2"/>
        <v>Adult</v>
      </c>
      <c r="N162" s="62" t="str">
        <f>MID(MergeData!$C162,FIND(",",MergeData!$C162)+1,FIND(".",MergeData!$C162)-FIND(",",MergeData!$C162)-1)</f>
        <v xml:space="preserve"> Mr</v>
      </c>
      <c r="O162" s="63"/>
    </row>
    <row r="163" spans="1:15" x14ac:dyDescent="0.3">
      <c r="A163" s="12">
        <v>162</v>
      </c>
      <c r="B163" s="13">
        <v>2</v>
      </c>
      <c r="C163" s="14" t="s">
        <v>357</v>
      </c>
      <c r="D163" s="14" t="s">
        <v>18</v>
      </c>
      <c r="E163" s="69">
        <v>40</v>
      </c>
      <c r="F163" s="13">
        <v>0</v>
      </c>
      <c r="G163" s="13">
        <v>0</v>
      </c>
      <c r="H163" s="14" t="s">
        <v>358</v>
      </c>
      <c r="I163" s="13">
        <v>15.75</v>
      </c>
      <c r="J163" s="14" t="s">
        <v>15</v>
      </c>
      <c r="K163" s="14" t="s">
        <v>16</v>
      </c>
      <c r="L163" s="15">
        <f>IF(MergeData!$A163='FirstPartId1-to891'!A163,VLOOKUP(MergeData!$A163,FirstID1_891,12,FALSE),VLOOKUP(MergeData!$A163,GendersSurvived,2,FALSE))</f>
        <v>0</v>
      </c>
      <c r="M163" s="62" t="str">
        <f t="shared" si="2"/>
        <v>Adult</v>
      </c>
      <c r="N163" s="62" t="str">
        <f>MID(MergeData!$C163,FIND(",",MergeData!$C163)+1,FIND(".",MergeData!$C163)-FIND(",",MergeData!$C163)-1)</f>
        <v xml:space="preserve"> Mrs</v>
      </c>
      <c r="O163" s="63"/>
    </row>
    <row r="164" spans="1:15" x14ac:dyDescent="0.3">
      <c r="A164" s="12">
        <v>163</v>
      </c>
      <c r="B164" s="13">
        <v>3</v>
      </c>
      <c r="C164" s="14" t="s">
        <v>359</v>
      </c>
      <c r="D164" s="14" t="s">
        <v>13</v>
      </c>
      <c r="E164" s="69">
        <v>26</v>
      </c>
      <c r="F164" s="13">
        <v>0</v>
      </c>
      <c r="G164" s="13">
        <v>0</v>
      </c>
      <c r="H164" s="14" t="s">
        <v>360</v>
      </c>
      <c r="I164" s="13">
        <v>7.7750000000000004</v>
      </c>
      <c r="J164" s="14" t="s">
        <v>15</v>
      </c>
      <c r="K164" s="14" t="s">
        <v>16</v>
      </c>
      <c r="L164" s="15">
        <f>IF(MergeData!$A164='FirstPartId1-to891'!A164,VLOOKUP(MergeData!$A164,FirstID1_891,12,FALSE),VLOOKUP(MergeData!$A164,GendersSurvived,2,FALSE))</f>
        <v>0</v>
      </c>
      <c r="M164" s="62" t="str">
        <f t="shared" si="2"/>
        <v>Adult</v>
      </c>
      <c r="N164" s="62" t="str">
        <f>MID(MergeData!$C164,FIND(",",MergeData!$C164)+1,FIND(".",MergeData!$C164)-FIND(",",MergeData!$C164)-1)</f>
        <v xml:space="preserve"> Mr</v>
      </c>
      <c r="O164" s="63"/>
    </row>
    <row r="165" spans="1:15" x14ac:dyDescent="0.3">
      <c r="A165" s="12">
        <v>164</v>
      </c>
      <c r="B165" s="13">
        <v>3</v>
      </c>
      <c r="C165" s="14" t="s">
        <v>361</v>
      </c>
      <c r="D165" s="14" t="s">
        <v>13</v>
      </c>
      <c r="E165" s="69">
        <v>17</v>
      </c>
      <c r="F165" s="13">
        <v>0</v>
      </c>
      <c r="G165" s="13">
        <v>0</v>
      </c>
      <c r="H165" s="14" t="s">
        <v>362</v>
      </c>
      <c r="I165" s="13">
        <v>8.6624999999999996</v>
      </c>
      <c r="J165" s="14" t="s">
        <v>15</v>
      </c>
      <c r="K165" s="14" t="s">
        <v>16</v>
      </c>
      <c r="L165" s="15">
        <f>IF(MergeData!$A165='FirstPartId1-to891'!A165,VLOOKUP(MergeData!$A165,FirstID1_891,12,FALSE),VLOOKUP(MergeData!$A165,GendersSurvived,2,FALSE))</f>
        <v>0</v>
      </c>
      <c r="M165" s="62" t="str">
        <f t="shared" si="2"/>
        <v>Child</v>
      </c>
      <c r="N165" s="62" t="str">
        <f>MID(MergeData!$C165,FIND(",",MergeData!$C165)+1,FIND(".",MergeData!$C165)-FIND(",",MergeData!$C165)-1)</f>
        <v xml:space="preserve"> Mr</v>
      </c>
      <c r="O165" s="63"/>
    </row>
    <row r="166" spans="1:15" x14ac:dyDescent="0.3">
      <c r="A166" s="12">
        <v>165</v>
      </c>
      <c r="B166" s="13">
        <v>3</v>
      </c>
      <c r="C166" s="14" t="s">
        <v>363</v>
      </c>
      <c r="D166" s="14" t="s">
        <v>13</v>
      </c>
      <c r="E166" s="69">
        <v>1</v>
      </c>
      <c r="F166" s="13">
        <v>4</v>
      </c>
      <c r="G166" s="13">
        <v>1</v>
      </c>
      <c r="H166" s="14" t="s">
        <v>127</v>
      </c>
      <c r="I166" s="13">
        <v>39.6875</v>
      </c>
      <c r="J166" s="14" t="s">
        <v>15</v>
      </c>
      <c r="K166" s="14" t="s">
        <v>16</v>
      </c>
      <c r="L166" s="15">
        <f>IF(MergeData!$A166='FirstPartId1-to891'!A166,VLOOKUP(MergeData!$A166,FirstID1_891,12,FALSE),VLOOKUP(MergeData!$A166,GendersSurvived,2,FALSE))</f>
        <v>1</v>
      </c>
      <c r="M166" s="62" t="str">
        <f t="shared" si="2"/>
        <v>Child</v>
      </c>
      <c r="N166" s="62" t="str">
        <f>MID(MergeData!$C166,FIND(",",MergeData!$C166)+1,FIND(".",MergeData!$C166)-FIND(",",MergeData!$C166)-1)</f>
        <v xml:space="preserve"> Master</v>
      </c>
      <c r="O166" s="63"/>
    </row>
    <row r="167" spans="1:15" x14ac:dyDescent="0.3">
      <c r="A167" s="12">
        <v>166</v>
      </c>
      <c r="B167" s="13">
        <v>3</v>
      </c>
      <c r="C167" s="14" t="s">
        <v>364</v>
      </c>
      <c r="D167" s="14" t="s">
        <v>13</v>
      </c>
      <c r="E167" s="69">
        <v>9</v>
      </c>
      <c r="F167" s="13">
        <v>0</v>
      </c>
      <c r="G167" s="13">
        <v>2</v>
      </c>
      <c r="H167" s="14" t="s">
        <v>365</v>
      </c>
      <c r="I167" s="13">
        <v>20.524999999999999</v>
      </c>
      <c r="J167" s="14" t="s">
        <v>15</v>
      </c>
      <c r="K167" s="14" t="s">
        <v>16</v>
      </c>
      <c r="L167" s="15">
        <f>IF(MergeData!$A167='FirstPartId1-to891'!A167,VLOOKUP(MergeData!$A167,FirstID1_891,12,FALSE),VLOOKUP(MergeData!$A167,GendersSurvived,2,FALSE))</f>
        <v>1</v>
      </c>
      <c r="M167" s="62" t="str">
        <f t="shared" si="2"/>
        <v>Child</v>
      </c>
      <c r="N167" s="62" t="str">
        <f>MID(MergeData!$C167,FIND(",",MergeData!$C167)+1,FIND(".",MergeData!$C167)-FIND(",",MergeData!$C167)-1)</f>
        <v xml:space="preserve"> Master</v>
      </c>
      <c r="O167" s="63"/>
    </row>
    <row r="168" spans="1:15" x14ac:dyDescent="0.3">
      <c r="A168" s="12">
        <v>167</v>
      </c>
      <c r="B168" s="13">
        <v>1</v>
      </c>
      <c r="C168" s="14" t="s">
        <v>366</v>
      </c>
      <c r="D168" s="14" t="s">
        <v>18</v>
      </c>
      <c r="E168" s="69" t="s">
        <v>2484</v>
      </c>
      <c r="F168" s="13">
        <v>0</v>
      </c>
      <c r="G168" s="13">
        <v>1</v>
      </c>
      <c r="H168" s="14" t="s">
        <v>367</v>
      </c>
      <c r="I168" s="13">
        <v>55</v>
      </c>
      <c r="J168" s="14" t="s">
        <v>368</v>
      </c>
      <c r="K168" s="14" t="s">
        <v>16</v>
      </c>
      <c r="L168" s="15">
        <f>IF(MergeData!$A168='FirstPartId1-to891'!A168,VLOOKUP(MergeData!$A168,FirstID1_891,12,FALSE),VLOOKUP(MergeData!$A168,GendersSurvived,2,FALSE))</f>
        <v>0</v>
      </c>
      <c r="M168" s="62" t="str">
        <f t="shared" si="2"/>
        <v>No Value</v>
      </c>
      <c r="N168" s="62" t="str">
        <f>MID(MergeData!$C168,FIND(",",MergeData!$C168)+1,FIND(".",MergeData!$C168)-FIND(",",MergeData!$C168)-1)</f>
        <v xml:space="preserve"> Mrs</v>
      </c>
      <c r="O168" s="63"/>
    </row>
    <row r="169" spans="1:15" x14ac:dyDescent="0.3">
      <c r="A169" s="12">
        <v>168</v>
      </c>
      <c r="B169" s="13">
        <v>3</v>
      </c>
      <c r="C169" s="14" t="s">
        <v>369</v>
      </c>
      <c r="D169" s="14" t="s">
        <v>18</v>
      </c>
      <c r="E169" s="69">
        <v>45</v>
      </c>
      <c r="F169" s="13">
        <v>1</v>
      </c>
      <c r="G169" s="13">
        <v>4</v>
      </c>
      <c r="H169" s="14" t="s">
        <v>158</v>
      </c>
      <c r="I169" s="13">
        <v>27.9</v>
      </c>
      <c r="J169" s="14" t="s">
        <v>15</v>
      </c>
      <c r="K169" s="14" t="s">
        <v>16</v>
      </c>
      <c r="L169" s="15">
        <f>IF(MergeData!$A169='FirstPartId1-to891'!A169,VLOOKUP(MergeData!$A169,FirstID1_891,12,FALSE),VLOOKUP(MergeData!$A169,GendersSurvived,2,FALSE))</f>
        <v>0</v>
      </c>
      <c r="M169" s="62" t="str">
        <f t="shared" si="2"/>
        <v>Adult</v>
      </c>
      <c r="N169" s="62" t="str">
        <f>MID(MergeData!$C169,FIND(",",MergeData!$C169)+1,FIND(".",MergeData!$C169)-FIND(",",MergeData!$C169)-1)</f>
        <v xml:space="preserve"> Mrs</v>
      </c>
      <c r="O169" s="63"/>
    </row>
    <row r="170" spans="1:15" x14ac:dyDescent="0.3">
      <c r="A170" s="12">
        <v>169</v>
      </c>
      <c r="B170" s="13">
        <v>1</v>
      </c>
      <c r="C170" s="14" t="s">
        <v>370</v>
      </c>
      <c r="D170" s="14" t="s">
        <v>13</v>
      </c>
      <c r="E170" s="69" t="s">
        <v>2484</v>
      </c>
      <c r="F170" s="13">
        <v>0</v>
      </c>
      <c r="G170" s="13">
        <v>0</v>
      </c>
      <c r="H170" s="14" t="s">
        <v>371</v>
      </c>
      <c r="I170" s="13">
        <v>25.925000000000001</v>
      </c>
      <c r="J170" s="14" t="s">
        <v>15</v>
      </c>
      <c r="K170" s="14" t="s">
        <v>16</v>
      </c>
      <c r="L170" s="15">
        <f>IF(MergeData!$A170='FirstPartId1-to891'!A170,VLOOKUP(MergeData!$A170,FirstID1_891,12,FALSE),VLOOKUP(MergeData!$A170,GendersSurvived,2,FALSE))</f>
        <v>0</v>
      </c>
      <c r="M170" s="62" t="str">
        <f t="shared" si="2"/>
        <v>No Value</v>
      </c>
      <c r="N170" s="62" t="str">
        <f>MID(MergeData!$C170,FIND(",",MergeData!$C170)+1,FIND(".",MergeData!$C170)-FIND(",",MergeData!$C170)-1)</f>
        <v xml:space="preserve"> Mr</v>
      </c>
      <c r="O170" s="63"/>
    </row>
    <row r="171" spans="1:15" x14ac:dyDescent="0.3">
      <c r="A171" s="12">
        <v>170</v>
      </c>
      <c r="B171" s="13">
        <v>3</v>
      </c>
      <c r="C171" s="14" t="s">
        <v>372</v>
      </c>
      <c r="D171" s="14" t="s">
        <v>13</v>
      </c>
      <c r="E171" s="69">
        <v>28</v>
      </c>
      <c r="F171" s="13">
        <v>0</v>
      </c>
      <c r="G171" s="13">
        <v>0</v>
      </c>
      <c r="H171" s="14" t="s">
        <v>180</v>
      </c>
      <c r="I171" s="13">
        <v>56.495800000000003</v>
      </c>
      <c r="J171" s="14" t="s">
        <v>15</v>
      </c>
      <c r="K171" s="14" t="s">
        <v>16</v>
      </c>
      <c r="L171" s="15">
        <f>IF(MergeData!$A171='FirstPartId1-to891'!A171,VLOOKUP(MergeData!$A171,FirstID1_891,12,FALSE),VLOOKUP(MergeData!$A171,GendersSurvived,2,FALSE))</f>
        <v>0</v>
      </c>
      <c r="M171" s="62" t="str">
        <f t="shared" si="2"/>
        <v>Adult</v>
      </c>
      <c r="N171" s="62" t="str">
        <f>MID(MergeData!$C171,FIND(",",MergeData!$C171)+1,FIND(".",MergeData!$C171)-FIND(",",MergeData!$C171)-1)</f>
        <v xml:space="preserve"> Mr</v>
      </c>
      <c r="O171" s="63"/>
    </row>
    <row r="172" spans="1:15" x14ac:dyDescent="0.3">
      <c r="A172" s="12">
        <v>171</v>
      </c>
      <c r="B172" s="13">
        <v>1</v>
      </c>
      <c r="C172" s="14" t="s">
        <v>373</v>
      </c>
      <c r="D172" s="14" t="s">
        <v>13</v>
      </c>
      <c r="E172" s="69">
        <v>61</v>
      </c>
      <c r="F172" s="13">
        <v>0</v>
      </c>
      <c r="G172" s="13">
        <v>0</v>
      </c>
      <c r="H172" s="14" t="s">
        <v>374</v>
      </c>
      <c r="I172" s="13">
        <v>33.5</v>
      </c>
      <c r="J172" s="14" t="s">
        <v>375</v>
      </c>
      <c r="K172" s="14" t="s">
        <v>16</v>
      </c>
      <c r="L172" s="15">
        <f>IF(MergeData!$A172='FirstPartId1-to891'!A172,VLOOKUP(MergeData!$A172,FirstID1_891,12,FALSE),VLOOKUP(MergeData!$A172,GendersSurvived,2,FALSE))</f>
        <v>0</v>
      </c>
      <c r="M172" s="62" t="str">
        <f t="shared" si="2"/>
        <v>Adult</v>
      </c>
      <c r="N172" s="62" t="str">
        <f>MID(MergeData!$C172,FIND(",",MergeData!$C172)+1,FIND(".",MergeData!$C172)-FIND(",",MergeData!$C172)-1)</f>
        <v xml:space="preserve"> Mr</v>
      </c>
      <c r="O172" s="63"/>
    </row>
    <row r="173" spans="1:15" x14ac:dyDescent="0.3">
      <c r="A173" s="12">
        <v>172</v>
      </c>
      <c r="B173" s="13">
        <v>3</v>
      </c>
      <c r="C173" s="14" t="s">
        <v>376</v>
      </c>
      <c r="D173" s="14" t="s">
        <v>13</v>
      </c>
      <c r="E173" s="69">
        <v>4</v>
      </c>
      <c r="F173" s="13">
        <v>4</v>
      </c>
      <c r="G173" s="13">
        <v>1</v>
      </c>
      <c r="H173" s="14" t="s">
        <v>56</v>
      </c>
      <c r="I173" s="13">
        <v>29.125</v>
      </c>
      <c r="J173" s="14" t="s">
        <v>15</v>
      </c>
      <c r="K173" s="14" t="s">
        <v>31</v>
      </c>
      <c r="L173" s="15">
        <f>IF(MergeData!$A173='FirstPartId1-to891'!A173,VLOOKUP(MergeData!$A173,FirstID1_891,12,FALSE),VLOOKUP(MergeData!$A173,GendersSurvived,2,FALSE))</f>
        <v>1</v>
      </c>
      <c r="M173" s="62" t="str">
        <f t="shared" si="2"/>
        <v>Child</v>
      </c>
      <c r="N173" s="62" t="str">
        <f>MID(MergeData!$C173,FIND(",",MergeData!$C173)+1,FIND(".",MergeData!$C173)-FIND(",",MergeData!$C173)-1)</f>
        <v xml:space="preserve"> Master</v>
      </c>
      <c r="O173" s="63"/>
    </row>
    <row r="174" spans="1:15" x14ac:dyDescent="0.3">
      <c r="A174" s="12">
        <v>173</v>
      </c>
      <c r="B174" s="13">
        <v>3</v>
      </c>
      <c r="C174" s="14" t="s">
        <v>377</v>
      </c>
      <c r="D174" s="14" t="s">
        <v>18</v>
      </c>
      <c r="E174" s="69">
        <v>1</v>
      </c>
      <c r="F174" s="13">
        <v>1</v>
      </c>
      <c r="G174" s="13">
        <v>1</v>
      </c>
      <c r="H174" s="14" t="s">
        <v>38</v>
      </c>
      <c r="I174" s="13">
        <v>11.1333</v>
      </c>
      <c r="J174" s="14" t="s">
        <v>15</v>
      </c>
      <c r="K174" s="14" t="s">
        <v>16</v>
      </c>
      <c r="L174" s="15">
        <f>IF(MergeData!$A174='FirstPartId1-to891'!A174,VLOOKUP(MergeData!$A174,FirstID1_891,12,FALSE),VLOOKUP(MergeData!$A174,GendersSurvived,2,FALSE))</f>
        <v>0</v>
      </c>
      <c r="M174" s="62" t="str">
        <f t="shared" si="2"/>
        <v>Child</v>
      </c>
      <c r="N174" s="62" t="str">
        <f>MID(MergeData!$C174,FIND(",",MergeData!$C174)+1,FIND(".",MergeData!$C174)-FIND(",",MergeData!$C174)-1)</f>
        <v xml:space="preserve"> Miss</v>
      </c>
      <c r="O174" s="63"/>
    </row>
    <row r="175" spans="1:15" x14ac:dyDescent="0.3">
      <c r="A175" s="12">
        <v>174</v>
      </c>
      <c r="B175" s="13">
        <v>3</v>
      </c>
      <c r="C175" s="14" t="s">
        <v>378</v>
      </c>
      <c r="D175" s="14" t="s">
        <v>13</v>
      </c>
      <c r="E175" s="69">
        <v>21</v>
      </c>
      <c r="F175" s="13">
        <v>0</v>
      </c>
      <c r="G175" s="13">
        <v>0</v>
      </c>
      <c r="H175" s="14" t="s">
        <v>379</v>
      </c>
      <c r="I175" s="13">
        <v>7.9249999999999998</v>
      </c>
      <c r="J175" s="14" t="s">
        <v>15</v>
      </c>
      <c r="K175" s="14" t="s">
        <v>16</v>
      </c>
      <c r="L175" s="15">
        <f>IF(MergeData!$A175='FirstPartId1-to891'!A175,VLOOKUP(MergeData!$A175,FirstID1_891,12,FALSE),VLOOKUP(MergeData!$A175,GendersSurvived,2,FALSE))</f>
        <v>0</v>
      </c>
      <c r="M175" s="62" t="str">
        <f t="shared" si="2"/>
        <v>Adult</v>
      </c>
      <c r="N175" s="62" t="str">
        <f>MID(MergeData!$C175,FIND(",",MergeData!$C175)+1,FIND(".",MergeData!$C175)-FIND(",",MergeData!$C175)-1)</f>
        <v xml:space="preserve"> Mr</v>
      </c>
      <c r="O175" s="63"/>
    </row>
    <row r="176" spans="1:15" x14ac:dyDescent="0.3">
      <c r="A176" s="12">
        <v>175</v>
      </c>
      <c r="B176" s="13">
        <v>1</v>
      </c>
      <c r="C176" s="14" t="s">
        <v>380</v>
      </c>
      <c r="D176" s="14" t="s">
        <v>13</v>
      </c>
      <c r="E176" s="69">
        <v>56</v>
      </c>
      <c r="F176" s="13">
        <v>0</v>
      </c>
      <c r="G176" s="13">
        <v>0</v>
      </c>
      <c r="H176" s="14" t="s">
        <v>381</v>
      </c>
      <c r="I176" s="13">
        <v>30.695799999999998</v>
      </c>
      <c r="J176" s="14" t="s">
        <v>382</v>
      </c>
      <c r="K176" s="14" t="s">
        <v>21</v>
      </c>
      <c r="L176" s="15">
        <f>IF(MergeData!$A176='FirstPartId1-to891'!A176,VLOOKUP(MergeData!$A176,FirstID1_891,12,FALSE),VLOOKUP(MergeData!$A176,GendersSurvived,2,FALSE))</f>
        <v>0</v>
      </c>
      <c r="M176" s="62" t="str">
        <f t="shared" si="2"/>
        <v>Adult</v>
      </c>
      <c r="N176" s="62" t="str">
        <f>MID(MergeData!$C176,FIND(",",MergeData!$C176)+1,FIND(".",MergeData!$C176)-FIND(",",MergeData!$C176)-1)</f>
        <v xml:space="preserve"> Mr</v>
      </c>
      <c r="O176" s="63"/>
    </row>
    <row r="177" spans="1:15" x14ac:dyDescent="0.3">
      <c r="A177" s="12">
        <v>176</v>
      </c>
      <c r="B177" s="13">
        <v>3</v>
      </c>
      <c r="C177" s="14" t="s">
        <v>383</v>
      </c>
      <c r="D177" s="14" t="s">
        <v>13</v>
      </c>
      <c r="E177" s="69">
        <v>18</v>
      </c>
      <c r="F177" s="13">
        <v>1</v>
      </c>
      <c r="G177" s="13">
        <v>1</v>
      </c>
      <c r="H177" s="14" t="s">
        <v>384</v>
      </c>
      <c r="I177" s="13">
        <v>7.8541999999999996</v>
      </c>
      <c r="J177" s="14" t="s">
        <v>15</v>
      </c>
      <c r="K177" s="14" t="s">
        <v>16</v>
      </c>
      <c r="L177" s="15">
        <f>IF(MergeData!$A177='FirstPartId1-to891'!A177,VLOOKUP(MergeData!$A177,FirstID1_891,12,FALSE),VLOOKUP(MergeData!$A177,GendersSurvived,2,FALSE))</f>
        <v>0</v>
      </c>
      <c r="M177" s="62" t="str">
        <f t="shared" si="2"/>
        <v>Adult</v>
      </c>
      <c r="N177" s="62" t="str">
        <f>MID(MergeData!$C177,FIND(",",MergeData!$C177)+1,FIND(".",MergeData!$C177)-FIND(",",MergeData!$C177)-1)</f>
        <v xml:space="preserve"> Mr</v>
      </c>
      <c r="O177" s="63"/>
    </row>
    <row r="178" spans="1:15" x14ac:dyDescent="0.3">
      <c r="A178" s="12">
        <v>177</v>
      </c>
      <c r="B178" s="13">
        <v>3</v>
      </c>
      <c r="C178" s="14" t="s">
        <v>385</v>
      </c>
      <c r="D178" s="14" t="s">
        <v>13</v>
      </c>
      <c r="E178" s="69" t="s">
        <v>2484</v>
      </c>
      <c r="F178" s="13">
        <v>3</v>
      </c>
      <c r="G178" s="13">
        <v>1</v>
      </c>
      <c r="H178" s="14" t="s">
        <v>386</v>
      </c>
      <c r="I178" s="13">
        <v>25.466699999999999</v>
      </c>
      <c r="J178" s="14" t="s">
        <v>15</v>
      </c>
      <c r="K178" s="14" t="s">
        <v>16</v>
      </c>
      <c r="L178" s="15">
        <f>IF(MergeData!$A178='FirstPartId1-to891'!A178,VLOOKUP(MergeData!$A178,FirstID1_891,12,FALSE),VLOOKUP(MergeData!$A178,GendersSurvived,2,FALSE))</f>
        <v>0</v>
      </c>
      <c r="M178" s="62" t="str">
        <f t="shared" si="2"/>
        <v>No Value</v>
      </c>
      <c r="N178" s="62" t="str">
        <f>MID(MergeData!$C178,FIND(",",MergeData!$C178)+1,FIND(".",MergeData!$C178)-FIND(",",MergeData!$C178)-1)</f>
        <v xml:space="preserve"> Master</v>
      </c>
      <c r="O178" s="63"/>
    </row>
    <row r="179" spans="1:15" x14ac:dyDescent="0.3">
      <c r="A179" s="12">
        <v>178</v>
      </c>
      <c r="B179" s="13">
        <v>1</v>
      </c>
      <c r="C179" s="14" t="s">
        <v>387</v>
      </c>
      <c r="D179" s="14" t="s">
        <v>18</v>
      </c>
      <c r="E179" s="69">
        <v>50</v>
      </c>
      <c r="F179" s="13">
        <v>0</v>
      </c>
      <c r="G179" s="13">
        <v>0</v>
      </c>
      <c r="H179" s="14" t="s">
        <v>388</v>
      </c>
      <c r="I179" s="13">
        <v>28.712499999999999</v>
      </c>
      <c r="J179" s="14" t="s">
        <v>389</v>
      </c>
      <c r="K179" s="14" t="s">
        <v>21</v>
      </c>
      <c r="L179" s="15">
        <f>IF(MergeData!$A179='FirstPartId1-to891'!A179,VLOOKUP(MergeData!$A179,FirstID1_891,12,FALSE),VLOOKUP(MergeData!$A179,GendersSurvived,2,FALSE))</f>
        <v>0</v>
      </c>
      <c r="M179" s="62" t="str">
        <f t="shared" si="2"/>
        <v>Adult</v>
      </c>
      <c r="N179" s="62" t="str">
        <f>MID(MergeData!$C179,FIND(",",MergeData!$C179)+1,FIND(".",MergeData!$C179)-FIND(",",MergeData!$C179)-1)</f>
        <v xml:space="preserve"> Miss</v>
      </c>
      <c r="O179" s="63"/>
    </row>
    <row r="180" spans="1:15" x14ac:dyDescent="0.3">
      <c r="A180" s="12">
        <v>179</v>
      </c>
      <c r="B180" s="13">
        <v>2</v>
      </c>
      <c r="C180" s="14" t="s">
        <v>390</v>
      </c>
      <c r="D180" s="14" t="s">
        <v>13</v>
      </c>
      <c r="E180" s="69">
        <v>30</v>
      </c>
      <c r="F180" s="13">
        <v>0</v>
      </c>
      <c r="G180" s="13">
        <v>0</v>
      </c>
      <c r="H180" s="14" t="s">
        <v>391</v>
      </c>
      <c r="I180" s="13">
        <v>13</v>
      </c>
      <c r="J180" s="14" t="s">
        <v>15</v>
      </c>
      <c r="K180" s="14" t="s">
        <v>16</v>
      </c>
      <c r="L180" s="15">
        <f>IF(MergeData!$A180='FirstPartId1-to891'!A180,VLOOKUP(MergeData!$A180,FirstID1_891,12,FALSE),VLOOKUP(MergeData!$A180,GendersSurvived,2,FALSE))</f>
        <v>0</v>
      </c>
      <c r="M180" s="62" t="str">
        <f t="shared" si="2"/>
        <v>Adult</v>
      </c>
      <c r="N180" s="62" t="str">
        <f>MID(MergeData!$C180,FIND(",",MergeData!$C180)+1,FIND(".",MergeData!$C180)-FIND(",",MergeData!$C180)-1)</f>
        <v xml:space="preserve"> Mr</v>
      </c>
      <c r="O180" s="63"/>
    </row>
    <row r="181" spans="1:15" x14ac:dyDescent="0.3">
      <c r="A181" s="12">
        <v>180</v>
      </c>
      <c r="B181" s="13">
        <v>3</v>
      </c>
      <c r="C181" s="14" t="s">
        <v>392</v>
      </c>
      <c r="D181" s="14" t="s">
        <v>13</v>
      </c>
      <c r="E181" s="69">
        <v>36</v>
      </c>
      <c r="F181" s="13">
        <v>0</v>
      </c>
      <c r="G181" s="13">
        <v>0</v>
      </c>
      <c r="H181" s="14" t="s">
        <v>393</v>
      </c>
      <c r="I181" s="13">
        <v>0</v>
      </c>
      <c r="J181" s="14" t="s">
        <v>15</v>
      </c>
      <c r="K181" s="14" t="s">
        <v>16</v>
      </c>
      <c r="L181" s="15">
        <f>IF(MergeData!$A181='FirstPartId1-to891'!A181,VLOOKUP(MergeData!$A181,FirstID1_891,12,FALSE),VLOOKUP(MergeData!$A181,GendersSurvived,2,FALSE))</f>
        <v>0</v>
      </c>
      <c r="M181" s="62" t="str">
        <f t="shared" si="2"/>
        <v>Adult</v>
      </c>
      <c r="N181" s="62" t="str">
        <f>MID(MergeData!$C181,FIND(",",MergeData!$C181)+1,FIND(".",MergeData!$C181)-FIND(",",MergeData!$C181)-1)</f>
        <v xml:space="preserve"> Mr</v>
      </c>
      <c r="O181" s="63"/>
    </row>
    <row r="182" spans="1:15" x14ac:dyDescent="0.3">
      <c r="A182" s="12">
        <v>181</v>
      </c>
      <c r="B182" s="13">
        <v>3</v>
      </c>
      <c r="C182" s="14" t="s">
        <v>394</v>
      </c>
      <c r="D182" s="14" t="s">
        <v>18</v>
      </c>
      <c r="E182" s="69" t="s">
        <v>2484</v>
      </c>
      <c r="F182" s="13">
        <v>8</v>
      </c>
      <c r="G182" s="13">
        <v>2</v>
      </c>
      <c r="H182" s="14" t="s">
        <v>354</v>
      </c>
      <c r="I182" s="13">
        <v>69.55</v>
      </c>
      <c r="J182" s="14" t="s">
        <v>15</v>
      </c>
      <c r="K182" s="14" t="s">
        <v>16</v>
      </c>
      <c r="L182" s="15">
        <f>IF(MergeData!$A182='FirstPartId1-to891'!A182,VLOOKUP(MergeData!$A182,FirstID1_891,12,FALSE),VLOOKUP(MergeData!$A182,GendersSurvived,2,FALSE))</f>
        <v>0</v>
      </c>
      <c r="M182" s="62" t="str">
        <f t="shared" si="2"/>
        <v>No Value</v>
      </c>
      <c r="N182" s="62" t="str">
        <f>MID(MergeData!$C182,FIND(",",MergeData!$C182)+1,FIND(".",MergeData!$C182)-FIND(",",MergeData!$C182)-1)</f>
        <v xml:space="preserve"> Miss</v>
      </c>
      <c r="O182" s="63"/>
    </row>
    <row r="183" spans="1:15" x14ac:dyDescent="0.3">
      <c r="A183" s="12">
        <v>182</v>
      </c>
      <c r="B183" s="13">
        <v>2</v>
      </c>
      <c r="C183" s="14" t="s">
        <v>395</v>
      </c>
      <c r="D183" s="14" t="s">
        <v>13</v>
      </c>
      <c r="E183" s="69" t="s">
        <v>2484</v>
      </c>
      <c r="F183" s="13">
        <v>0</v>
      </c>
      <c r="G183" s="13">
        <v>0</v>
      </c>
      <c r="H183" s="14" t="s">
        <v>396</v>
      </c>
      <c r="I183" s="13">
        <v>15.05</v>
      </c>
      <c r="J183" s="14" t="s">
        <v>15</v>
      </c>
      <c r="K183" s="14" t="s">
        <v>21</v>
      </c>
      <c r="L183" s="15">
        <f>IF(MergeData!$A183='FirstPartId1-to891'!A183,VLOOKUP(MergeData!$A183,FirstID1_891,12,FALSE),VLOOKUP(MergeData!$A183,GendersSurvived,2,FALSE))</f>
        <v>0</v>
      </c>
      <c r="M183" s="62" t="str">
        <f t="shared" si="2"/>
        <v>No Value</v>
      </c>
      <c r="N183" s="62" t="str">
        <f>MID(MergeData!$C183,FIND(",",MergeData!$C183)+1,FIND(".",MergeData!$C183)-FIND(",",MergeData!$C183)-1)</f>
        <v xml:space="preserve"> Mr</v>
      </c>
      <c r="O183" s="63"/>
    </row>
    <row r="184" spans="1:15" x14ac:dyDescent="0.3">
      <c r="A184" s="12">
        <v>183</v>
      </c>
      <c r="B184" s="13">
        <v>3</v>
      </c>
      <c r="C184" s="14" t="s">
        <v>397</v>
      </c>
      <c r="D184" s="14" t="s">
        <v>13</v>
      </c>
      <c r="E184" s="69">
        <v>9</v>
      </c>
      <c r="F184" s="13">
        <v>4</v>
      </c>
      <c r="G184" s="13">
        <v>2</v>
      </c>
      <c r="H184" s="14" t="s">
        <v>75</v>
      </c>
      <c r="I184" s="13">
        <v>31.387499999999999</v>
      </c>
      <c r="J184" s="14" t="s">
        <v>15</v>
      </c>
      <c r="K184" s="14" t="s">
        <v>16</v>
      </c>
      <c r="L184" s="15">
        <f>IF(MergeData!$A184='FirstPartId1-to891'!A184,VLOOKUP(MergeData!$A184,FirstID1_891,12,FALSE),VLOOKUP(MergeData!$A184,GendersSurvived,2,FALSE))</f>
        <v>1</v>
      </c>
      <c r="M184" s="62" t="str">
        <f t="shared" si="2"/>
        <v>Child</v>
      </c>
      <c r="N184" s="62" t="str">
        <f>MID(MergeData!$C184,FIND(",",MergeData!$C184)+1,FIND(".",MergeData!$C184)-FIND(",",MergeData!$C184)-1)</f>
        <v xml:space="preserve"> Master</v>
      </c>
      <c r="O184" s="63"/>
    </row>
    <row r="185" spans="1:15" x14ac:dyDescent="0.3">
      <c r="A185" s="12">
        <v>184</v>
      </c>
      <c r="B185" s="13">
        <v>2</v>
      </c>
      <c r="C185" s="14" t="s">
        <v>398</v>
      </c>
      <c r="D185" s="14" t="s">
        <v>13</v>
      </c>
      <c r="E185" s="69">
        <v>1</v>
      </c>
      <c r="F185" s="13">
        <v>2</v>
      </c>
      <c r="G185" s="13">
        <v>1</v>
      </c>
      <c r="H185" s="14" t="s">
        <v>399</v>
      </c>
      <c r="I185" s="13">
        <v>39</v>
      </c>
      <c r="J185" s="14" t="s">
        <v>400</v>
      </c>
      <c r="K185" s="14" t="s">
        <v>16</v>
      </c>
      <c r="L185" s="15">
        <f>IF(MergeData!$A185='FirstPartId1-to891'!A185,VLOOKUP(MergeData!$A185,FirstID1_891,12,FALSE),VLOOKUP(MergeData!$A185,GendersSurvived,2,FALSE))</f>
        <v>1</v>
      </c>
      <c r="M185" s="62" t="str">
        <f t="shared" si="2"/>
        <v>Child</v>
      </c>
      <c r="N185" s="62" t="str">
        <f>MID(MergeData!$C185,FIND(",",MergeData!$C185)+1,FIND(".",MergeData!$C185)-FIND(",",MergeData!$C185)-1)</f>
        <v xml:space="preserve"> Master</v>
      </c>
      <c r="O185" s="63"/>
    </row>
    <row r="186" spans="1:15" x14ac:dyDescent="0.3">
      <c r="A186" s="12">
        <v>185</v>
      </c>
      <c r="B186" s="13">
        <v>3</v>
      </c>
      <c r="C186" s="14" t="s">
        <v>401</v>
      </c>
      <c r="D186" s="14" t="s">
        <v>18</v>
      </c>
      <c r="E186" s="69">
        <v>4</v>
      </c>
      <c r="F186" s="13">
        <v>0</v>
      </c>
      <c r="G186" s="13">
        <v>2</v>
      </c>
      <c r="H186" s="14" t="s">
        <v>402</v>
      </c>
      <c r="I186" s="13">
        <v>22.024999999999999</v>
      </c>
      <c r="J186" s="14" t="s">
        <v>15</v>
      </c>
      <c r="K186" s="14" t="s">
        <v>16</v>
      </c>
      <c r="L186" s="15">
        <f>IF(MergeData!$A186='FirstPartId1-to891'!A186,VLOOKUP(MergeData!$A186,FirstID1_891,12,FALSE),VLOOKUP(MergeData!$A186,GendersSurvived,2,FALSE))</f>
        <v>0</v>
      </c>
      <c r="M186" s="62" t="str">
        <f t="shared" si="2"/>
        <v>Child</v>
      </c>
      <c r="N186" s="62" t="str">
        <f>MID(MergeData!$C186,FIND(",",MergeData!$C186)+1,FIND(".",MergeData!$C186)-FIND(",",MergeData!$C186)-1)</f>
        <v xml:space="preserve"> Miss</v>
      </c>
      <c r="O186" s="63"/>
    </row>
    <row r="187" spans="1:15" x14ac:dyDescent="0.3">
      <c r="A187" s="12">
        <v>186</v>
      </c>
      <c r="B187" s="13">
        <v>1</v>
      </c>
      <c r="C187" s="14" t="s">
        <v>403</v>
      </c>
      <c r="D187" s="14" t="s">
        <v>13</v>
      </c>
      <c r="E187" s="69" t="s">
        <v>2484</v>
      </c>
      <c r="F187" s="13">
        <v>0</v>
      </c>
      <c r="G187" s="13">
        <v>0</v>
      </c>
      <c r="H187" s="14" t="s">
        <v>404</v>
      </c>
      <c r="I187" s="13">
        <v>50</v>
      </c>
      <c r="J187" s="14" t="s">
        <v>405</v>
      </c>
      <c r="K187" s="14" t="s">
        <v>16</v>
      </c>
      <c r="L187" s="15">
        <f>IF(MergeData!$A187='FirstPartId1-to891'!A187,VLOOKUP(MergeData!$A187,FirstID1_891,12,FALSE),VLOOKUP(MergeData!$A187,GendersSurvived,2,FALSE))</f>
        <v>1</v>
      </c>
      <c r="M187" s="62" t="str">
        <f t="shared" si="2"/>
        <v>No Value</v>
      </c>
      <c r="N187" s="62" t="str">
        <f>MID(MergeData!$C187,FIND(",",MergeData!$C187)+1,FIND(".",MergeData!$C187)-FIND(",",MergeData!$C187)-1)</f>
        <v xml:space="preserve"> Mr</v>
      </c>
      <c r="O187" s="63"/>
    </row>
    <row r="188" spans="1:15" x14ac:dyDescent="0.3">
      <c r="A188" s="12">
        <v>187</v>
      </c>
      <c r="B188" s="13">
        <v>3</v>
      </c>
      <c r="C188" s="14" t="s">
        <v>406</v>
      </c>
      <c r="D188" s="14" t="s">
        <v>18</v>
      </c>
      <c r="E188" s="69" t="s">
        <v>2484</v>
      </c>
      <c r="F188" s="13">
        <v>1</v>
      </c>
      <c r="G188" s="13">
        <v>0</v>
      </c>
      <c r="H188" s="14" t="s">
        <v>407</v>
      </c>
      <c r="I188" s="13">
        <v>15.5</v>
      </c>
      <c r="J188" s="14" t="s">
        <v>15</v>
      </c>
      <c r="K188" s="14" t="s">
        <v>31</v>
      </c>
      <c r="L188" s="15">
        <f>IF(MergeData!$A188='FirstPartId1-to891'!A188,VLOOKUP(MergeData!$A188,FirstID1_891,12,FALSE),VLOOKUP(MergeData!$A188,GendersSurvived,2,FALSE))</f>
        <v>1</v>
      </c>
      <c r="M188" s="62" t="str">
        <f t="shared" si="2"/>
        <v>No Value</v>
      </c>
      <c r="N188" s="62" t="str">
        <f>MID(MergeData!$C188,FIND(",",MergeData!$C188)+1,FIND(".",MergeData!$C188)-FIND(",",MergeData!$C188)-1)</f>
        <v xml:space="preserve"> Mrs</v>
      </c>
      <c r="O188" s="63"/>
    </row>
    <row r="189" spans="1:15" x14ac:dyDescent="0.3">
      <c r="A189" s="12">
        <v>188</v>
      </c>
      <c r="B189" s="13">
        <v>1</v>
      </c>
      <c r="C189" s="14" t="s">
        <v>408</v>
      </c>
      <c r="D189" s="14" t="s">
        <v>13</v>
      </c>
      <c r="E189" s="69">
        <v>45</v>
      </c>
      <c r="F189" s="13">
        <v>0</v>
      </c>
      <c r="G189" s="13">
        <v>0</v>
      </c>
      <c r="H189" s="14" t="s">
        <v>409</v>
      </c>
      <c r="I189" s="13">
        <v>26.55</v>
      </c>
      <c r="J189" s="14" t="s">
        <v>15</v>
      </c>
      <c r="K189" s="14" t="s">
        <v>16</v>
      </c>
      <c r="L189" s="15">
        <f>IF(MergeData!$A189='FirstPartId1-to891'!A189,VLOOKUP(MergeData!$A189,FirstID1_891,12,FALSE),VLOOKUP(MergeData!$A189,GendersSurvived,2,FALSE))</f>
        <v>0</v>
      </c>
      <c r="M189" s="62" t="str">
        <f t="shared" si="2"/>
        <v>Adult</v>
      </c>
      <c r="N189" s="62" t="str">
        <f>MID(MergeData!$C189,FIND(",",MergeData!$C189)+1,FIND(".",MergeData!$C189)-FIND(",",MergeData!$C189)-1)</f>
        <v xml:space="preserve"> Mr</v>
      </c>
      <c r="O189" s="63"/>
    </row>
    <row r="190" spans="1:15" x14ac:dyDescent="0.3">
      <c r="A190" s="12">
        <v>189</v>
      </c>
      <c r="B190" s="13">
        <v>3</v>
      </c>
      <c r="C190" s="14" t="s">
        <v>410</v>
      </c>
      <c r="D190" s="14" t="s">
        <v>13</v>
      </c>
      <c r="E190" s="69">
        <v>40</v>
      </c>
      <c r="F190" s="13">
        <v>1</v>
      </c>
      <c r="G190" s="13">
        <v>1</v>
      </c>
      <c r="H190" s="14" t="s">
        <v>411</v>
      </c>
      <c r="I190" s="13">
        <v>15.5</v>
      </c>
      <c r="J190" s="14" t="s">
        <v>15</v>
      </c>
      <c r="K190" s="14" t="s">
        <v>31</v>
      </c>
      <c r="L190" s="15">
        <f>IF(MergeData!$A190='FirstPartId1-to891'!A190,VLOOKUP(MergeData!$A190,FirstID1_891,12,FALSE),VLOOKUP(MergeData!$A190,GendersSurvived,2,FALSE))</f>
        <v>0</v>
      </c>
      <c r="M190" s="62" t="str">
        <f t="shared" si="2"/>
        <v>Adult</v>
      </c>
      <c r="N190" s="62" t="str">
        <f>MID(MergeData!$C190,FIND(",",MergeData!$C190)+1,FIND(".",MergeData!$C190)-FIND(",",MergeData!$C190)-1)</f>
        <v xml:space="preserve"> Mr</v>
      </c>
      <c r="O190" s="63"/>
    </row>
    <row r="191" spans="1:15" x14ac:dyDescent="0.3">
      <c r="A191" s="12">
        <v>190</v>
      </c>
      <c r="B191" s="13">
        <v>3</v>
      </c>
      <c r="C191" s="14" t="s">
        <v>412</v>
      </c>
      <c r="D191" s="14" t="s">
        <v>13</v>
      </c>
      <c r="E191" s="69">
        <v>36</v>
      </c>
      <c r="F191" s="13">
        <v>0</v>
      </c>
      <c r="G191" s="13">
        <v>0</v>
      </c>
      <c r="H191" s="14" t="s">
        <v>413</v>
      </c>
      <c r="I191" s="13">
        <v>7.8958000000000004</v>
      </c>
      <c r="J191" s="14" t="s">
        <v>15</v>
      </c>
      <c r="K191" s="14" t="s">
        <v>16</v>
      </c>
      <c r="L191" s="15">
        <f>IF(MergeData!$A191='FirstPartId1-to891'!A191,VLOOKUP(MergeData!$A191,FirstID1_891,12,FALSE),VLOOKUP(MergeData!$A191,GendersSurvived,2,FALSE))</f>
        <v>1</v>
      </c>
      <c r="M191" s="62" t="str">
        <f t="shared" si="2"/>
        <v>Adult</v>
      </c>
      <c r="N191" s="62" t="str">
        <f>MID(MergeData!$C191,FIND(",",MergeData!$C191)+1,FIND(".",MergeData!$C191)-FIND(",",MergeData!$C191)-1)</f>
        <v xml:space="preserve"> Mr</v>
      </c>
      <c r="O191" s="63"/>
    </row>
    <row r="192" spans="1:15" x14ac:dyDescent="0.3">
      <c r="A192" s="12">
        <v>191</v>
      </c>
      <c r="B192" s="13">
        <v>2</v>
      </c>
      <c r="C192" s="14" t="s">
        <v>414</v>
      </c>
      <c r="D192" s="14" t="s">
        <v>18</v>
      </c>
      <c r="E192" s="69">
        <v>32</v>
      </c>
      <c r="F192" s="13">
        <v>0</v>
      </c>
      <c r="G192" s="13">
        <v>0</v>
      </c>
      <c r="H192" s="14" t="s">
        <v>415</v>
      </c>
      <c r="I192" s="13">
        <v>13</v>
      </c>
      <c r="J192" s="14" t="s">
        <v>15</v>
      </c>
      <c r="K192" s="14" t="s">
        <v>16</v>
      </c>
      <c r="L192" s="15">
        <f>IF(MergeData!$A192='FirstPartId1-to891'!A192,VLOOKUP(MergeData!$A192,FirstID1_891,12,FALSE),VLOOKUP(MergeData!$A192,GendersSurvived,2,FALSE))</f>
        <v>0</v>
      </c>
      <c r="M192" s="62" t="str">
        <f t="shared" si="2"/>
        <v>Adult</v>
      </c>
      <c r="N192" s="62" t="str">
        <f>MID(MergeData!$C192,FIND(",",MergeData!$C192)+1,FIND(".",MergeData!$C192)-FIND(",",MergeData!$C192)-1)</f>
        <v xml:space="preserve"> Mrs</v>
      </c>
      <c r="O192" s="63"/>
    </row>
    <row r="193" spans="1:15" x14ac:dyDescent="0.3">
      <c r="A193" s="12">
        <v>192</v>
      </c>
      <c r="B193" s="13">
        <v>2</v>
      </c>
      <c r="C193" s="14" t="s">
        <v>416</v>
      </c>
      <c r="D193" s="14" t="s">
        <v>13</v>
      </c>
      <c r="E193" s="69">
        <v>19</v>
      </c>
      <c r="F193" s="13">
        <v>0</v>
      </c>
      <c r="G193" s="13">
        <v>0</v>
      </c>
      <c r="H193" s="14" t="s">
        <v>417</v>
      </c>
      <c r="I193" s="13">
        <v>13</v>
      </c>
      <c r="J193" s="14" t="s">
        <v>15</v>
      </c>
      <c r="K193" s="14" t="s">
        <v>16</v>
      </c>
      <c r="L193" s="15">
        <f>IF(MergeData!$A193='FirstPartId1-to891'!A193,VLOOKUP(MergeData!$A193,FirstID1_891,12,FALSE),VLOOKUP(MergeData!$A193,GendersSurvived,2,FALSE))</f>
        <v>1</v>
      </c>
      <c r="M193" s="62" t="str">
        <f t="shared" si="2"/>
        <v>Adult</v>
      </c>
      <c r="N193" s="62" t="str">
        <f>MID(MergeData!$C193,FIND(",",MergeData!$C193)+1,FIND(".",MergeData!$C193)-FIND(",",MergeData!$C193)-1)</f>
        <v xml:space="preserve"> Mr</v>
      </c>
      <c r="O193" s="63"/>
    </row>
    <row r="194" spans="1:15" x14ac:dyDescent="0.3">
      <c r="A194" s="12">
        <v>193</v>
      </c>
      <c r="B194" s="13">
        <v>3</v>
      </c>
      <c r="C194" s="14" t="s">
        <v>418</v>
      </c>
      <c r="D194" s="14" t="s">
        <v>18</v>
      </c>
      <c r="E194" s="69">
        <v>19</v>
      </c>
      <c r="F194" s="13">
        <v>1</v>
      </c>
      <c r="G194" s="13">
        <v>0</v>
      </c>
      <c r="H194" s="14" t="s">
        <v>419</v>
      </c>
      <c r="I194" s="13">
        <v>7.8541999999999996</v>
      </c>
      <c r="J194" s="14" t="s">
        <v>15</v>
      </c>
      <c r="K194" s="14" t="s">
        <v>16</v>
      </c>
      <c r="L194" s="15">
        <f>IF(MergeData!$A194='FirstPartId1-to891'!A194,VLOOKUP(MergeData!$A194,FirstID1_891,12,FALSE),VLOOKUP(MergeData!$A194,GendersSurvived,2,FALSE))</f>
        <v>1</v>
      </c>
      <c r="M194" s="62" t="str">
        <f t="shared" si="2"/>
        <v>Adult</v>
      </c>
      <c r="N194" s="62" t="str">
        <f>MID(MergeData!$C194,FIND(",",MergeData!$C194)+1,FIND(".",MergeData!$C194)-FIND(",",MergeData!$C194)-1)</f>
        <v xml:space="preserve"> Miss</v>
      </c>
      <c r="O194" s="63"/>
    </row>
    <row r="195" spans="1:15" x14ac:dyDescent="0.3">
      <c r="A195" s="12">
        <v>194</v>
      </c>
      <c r="B195" s="13">
        <v>2</v>
      </c>
      <c r="C195" s="14" t="s">
        <v>420</v>
      </c>
      <c r="D195" s="14" t="s">
        <v>13</v>
      </c>
      <c r="E195" s="69">
        <v>3</v>
      </c>
      <c r="F195" s="13">
        <v>1</v>
      </c>
      <c r="G195" s="13">
        <v>1</v>
      </c>
      <c r="H195" s="14" t="s">
        <v>330</v>
      </c>
      <c r="I195" s="13">
        <v>26</v>
      </c>
      <c r="J195" s="14" t="s">
        <v>331</v>
      </c>
      <c r="K195" s="14" t="s">
        <v>16</v>
      </c>
      <c r="L195" s="15">
        <f>IF(MergeData!$A195='FirstPartId1-to891'!A195,VLOOKUP(MergeData!$A195,FirstID1_891,12,FALSE),VLOOKUP(MergeData!$A195,GendersSurvived,2,FALSE))</f>
        <v>1</v>
      </c>
      <c r="M195" s="62" t="str">
        <f t="shared" ref="M195:M258" si="3">_xlfn.IFS($E195="N/A","No Value",$E195&gt;=18,"Adult",$E195&lt;=18,"Child")</f>
        <v>Child</v>
      </c>
      <c r="N195" s="62" t="str">
        <f>MID(MergeData!$C195,FIND(",",MergeData!$C195)+1,FIND(".",MergeData!$C195)-FIND(",",MergeData!$C195)-1)</f>
        <v xml:space="preserve"> Master</v>
      </c>
      <c r="O195" s="63"/>
    </row>
    <row r="196" spans="1:15" x14ac:dyDescent="0.3">
      <c r="A196" s="12">
        <v>195</v>
      </c>
      <c r="B196" s="13">
        <v>1</v>
      </c>
      <c r="C196" s="14" t="s">
        <v>421</v>
      </c>
      <c r="D196" s="14" t="s">
        <v>18</v>
      </c>
      <c r="E196" s="69">
        <v>44</v>
      </c>
      <c r="F196" s="13">
        <v>0</v>
      </c>
      <c r="G196" s="13">
        <v>0</v>
      </c>
      <c r="H196" s="14" t="s">
        <v>422</v>
      </c>
      <c r="I196" s="13">
        <v>27.720800000000001</v>
      </c>
      <c r="J196" s="14" t="s">
        <v>423</v>
      </c>
      <c r="K196" s="14" t="s">
        <v>21</v>
      </c>
      <c r="L196" s="15">
        <f>IF(MergeData!$A196='FirstPartId1-to891'!A196,VLOOKUP(MergeData!$A196,FirstID1_891,12,FALSE),VLOOKUP(MergeData!$A196,GendersSurvived,2,FALSE))</f>
        <v>1</v>
      </c>
      <c r="M196" s="62" t="str">
        <f t="shared" si="3"/>
        <v>Adult</v>
      </c>
      <c r="N196" s="62" t="str">
        <f>MID(MergeData!$C196,FIND(",",MergeData!$C196)+1,FIND(".",MergeData!$C196)-FIND(",",MergeData!$C196)-1)</f>
        <v xml:space="preserve"> Mrs</v>
      </c>
      <c r="O196" s="63"/>
    </row>
    <row r="197" spans="1:15" x14ac:dyDescent="0.3">
      <c r="A197" s="12">
        <v>196</v>
      </c>
      <c r="B197" s="13">
        <v>1</v>
      </c>
      <c r="C197" s="14" t="s">
        <v>424</v>
      </c>
      <c r="D197" s="14" t="s">
        <v>18</v>
      </c>
      <c r="E197" s="69">
        <v>58</v>
      </c>
      <c r="F197" s="13">
        <v>0</v>
      </c>
      <c r="G197" s="13">
        <v>0</v>
      </c>
      <c r="H197" s="14" t="s">
        <v>88</v>
      </c>
      <c r="I197" s="13">
        <v>146.52080000000001</v>
      </c>
      <c r="J197" s="14" t="s">
        <v>425</v>
      </c>
      <c r="K197" s="14" t="s">
        <v>21</v>
      </c>
      <c r="L197" s="15">
        <f>IF(MergeData!$A197='FirstPartId1-to891'!A197,VLOOKUP(MergeData!$A197,FirstID1_891,12,FALSE),VLOOKUP(MergeData!$A197,GendersSurvived,2,FALSE))</f>
        <v>0</v>
      </c>
      <c r="M197" s="62" t="str">
        <f t="shared" si="3"/>
        <v>Adult</v>
      </c>
      <c r="N197" s="62" t="str">
        <f>MID(MergeData!$C197,FIND(",",MergeData!$C197)+1,FIND(".",MergeData!$C197)-FIND(",",MergeData!$C197)-1)</f>
        <v xml:space="preserve"> Miss</v>
      </c>
      <c r="O197" s="63"/>
    </row>
    <row r="198" spans="1:15" x14ac:dyDescent="0.3">
      <c r="A198" s="12">
        <v>197</v>
      </c>
      <c r="B198" s="13">
        <v>3</v>
      </c>
      <c r="C198" s="14" t="s">
        <v>426</v>
      </c>
      <c r="D198" s="14" t="s">
        <v>13</v>
      </c>
      <c r="E198" s="69" t="s">
        <v>2484</v>
      </c>
      <c r="F198" s="13">
        <v>0</v>
      </c>
      <c r="G198" s="13">
        <v>0</v>
      </c>
      <c r="H198" s="14" t="s">
        <v>427</v>
      </c>
      <c r="I198" s="13">
        <v>7.75</v>
      </c>
      <c r="J198" s="14" t="s">
        <v>15</v>
      </c>
      <c r="K198" s="14" t="s">
        <v>31</v>
      </c>
      <c r="L198" s="15">
        <f>IF(MergeData!$A198='FirstPartId1-to891'!A198,VLOOKUP(MergeData!$A198,FirstID1_891,12,FALSE),VLOOKUP(MergeData!$A198,GendersSurvived,2,FALSE))</f>
        <v>0</v>
      </c>
      <c r="M198" s="62" t="str">
        <f t="shared" si="3"/>
        <v>No Value</v>
      </c>
      <c r="N198" s="62" t="str">
        <f>MID(MergeData!$C198,FIND(",",MergeData!$C198)+1,FIND(".",MergeData!$C198)-FIND(",",MergeData!$C198)-1)</f>
        <v xml:space="preserve"> Mr</v>
      </c>
      <c r="O198" s="63"/>
    </row>
    <row r="199" spans="1:15" x14ac:dyDescent="0.3">
      <c r="A199" s="12">
        <v>198</v>
      </c>
      <c r="B199" s="13">
        <v>3</v>
      </c>
      <c r="C199" s="14" t="s">
        <v>428</v>
      </c>
      <c r="D199" s="14" t="s">
        <v>13</v>
      </c>
      <c r="E199" s="69">
        <v>42</v>
      </c>
      <c r="F199" s="13">
        <v>0</v>
      </c>
      <c r="G199" s="13">
        <v>1</v>
      </c>
      <c r="H199" s="14" t="s">
        <v>429</v>
      </c>
      <c r="I199" s="13">
        <v>8.4041999999999994</v>
      </c>
      <c r="J199" s="14" t="s">
        <v>15</v>
      </c>
      <c r="K199" s="14" t="s">
        <v>16</v>
      </c>
      <c r="L199" s="15">
        <f>IF(MergeData!$A199='FirstPartId1-to891'!A199,VLOOKUP(MergeData!$A199,FirstID1_891,12,FALSE),VLOOKUP(MergeData!$A199,GendersSurvived,2,FALSE))</f>
        <v>1</v>
      </c>
      <c r="M199" s="62" t="str">
        <f t="shared" si="3"/>
        <v>Adult</v>
      </c>
      <c r="N199" s="62" t="str">
        <f>MID(MergeData!$C199,FIND(",",MergeData!$C199)+1,FIND(".",MergeData!$C199)-FIND(",",MergeData!$C199)-1)</f>
        <v xml:space="preserve"> Mr</v>
      </c>
      <c r="O199" s="63"/>
    </row>
    <row r="200" spans="1:15" x14ac:dyDescent="0.3">
      <c r="A200" s="12">
        <v>199</v>
      </c>
      <c r="B200" s="13">
        <v>3</v>
      </c>
      <c r="C200" s="14" t="s">
        <v>430</v>
      </c>
      <c r="D200" s="14" t="s">
        <v>18</v>
      </c>
      <c r="E200" s="69" t="s">
        <v>2484</v>
      </c>
      <c r="F200" s="13">
        <v>0</v>
      </c>
      <c r="G200" s="13">
        <v>0</v>
      </c>
      <c r="H200" s="14" t="s">
        <v>431</v>
      </c>
      <c r="I200" s="13">
        <v>7.75</v>
      </c>
      <c r="J200" s="14" t="s">
        <v>15</v>
      </c>
      <c r="K200" s="14" t="s">
        <v>31</v>
      </c>
      <c r="L200" s="15">
        <f>IF(MergeData!$A200='FirstPartId1-to891'!A200,VLOOKUP(MergeData!$A200,FirstID1_891,12,FALSE),VLOOKUP(MergeData!$A200,GendersSurvived,2,FALSE))</f>
        <v>0</v>
      </c>
      <c r="M200" s="62" t="str">
        <f t="shared" si="3"/>
        <v>No Value</v>
      </c>
      <c r="N200" s="62" t="str">
        <f>MID(MergeData!$C200,FIND(",",MergeData!$C200)+1,FIND(".",MergeData!$C200)-FIND(",",MergeData!$C200)-1)</f>
        <v xml:space="preserve"> Miss</v>
      </c>
      <c r="O200" s="63"/>
    </row>
    <row r="201" spans="1:15" x14ac:dyDescent="0.3">
      <c r="A201" s="12">
        <v>200</v>
      </c>
      <c r="B201" s="13">
        <v>2</v>
      </c>
      <c r="C201" s="14" t="s">
        <v>432</v>
      </c>
      <c r="D201" s="14" t="s">
        <v>18</v>
      </c>
      <c r="E201" s="69">
        <v>24</v>
      </c>
      <c r="F201" s="13">
        <v>0</v>
      </c>
      <c r="G201" s="13">
        <v>0</v>
      </c>
      <c r="H201" s="14" t="s">
        <v>433</v>
      </c>
      <c r="I201" s="13">
        <v>13</v>
      </c>
      <c r="J201" s="14" t="s">
        <v>15</v>
      </c>
      <c r="K201" s="14" t="s">
        <v>16</v>
      </c>
      <c r="L201" s="15">
        <f>IF(MergeData!$A201='FirstPartId1-to891'!A201,VLOOKUP(MergeData!$A201,FirstID1_891,12,FALSE),VLOOKUP(MergeData!$A201,GendersSurvived,2,FALSE))</f>
        <v>0</v>
      </c>
      <c r="M201" s="62" t="str">
        <f t="shared" si="3"/>
        <v>Adult</v>
      </c>
      <c r="N201" s="62" t="str">
        <f>MID(MergeData!$C201,FIND(",",MergeData!$C201)+1,FIND(".",MergeData!$C201)-FIND(",",MergeData!$C201)-1)</f>
        <v xml:space="preserve"> Miss</v>
      </c>
      <c r="O201" s="63"/>
    </row>
    <row r="202" spans="1:15" x14ac:dyDescent="0.3">
      <c r="A202" s="12">
        <v>201</v>
      </c>
      <c r="B202" s="13">
        <v>3</v>
      </c>
      <c r="C202" s="14" t="s">
        <v>434</v>
      </c>
      <c r="D202" s="14" t="s">
        <v>13</v>
      </c>
      <c r="E202" s="69">
        <v>28</v>
      </c>
      <c r="F202" s="13">
        <v>0</v>
      </c>
      <c r="G202" s="13">
        <v>0</v>
      </c>
      <c r="H202" s="14" t="s">
        <v>435</v>
      </c>
      <c r="I202" s="13">
        <v>9.5</v>
      </c>
      <c r="J202" s="14" t="s">
        <v>15</v>
      </c>
      <c r="K202" s="14" t="s">
        <v>16</v>
      </c>
      <c r="L202" s="15">
        <f>IF(MergeData!$A202='FirstPartId1-to891'!A202,VLOOKUP(MergeData!$A202,FirstID1_891,12,FALSE),VLOOKUP(MergeData!$A202,GendersSurvived,2,FALSE))</f>
        <v>0</v>
      </c>
      <c r="M202" s="62" t="str">
        <f t="shared" si="3"/>
        <v>Adult</v>
      </c>
      <c r="N202" s="62" t="str">
        <f>MID(MergeData!$C202,FIND(",",MergeData!$C202)+1,FIND(".",MergeData!$C202)-FIND(",",MergeData!$C202)-1)</f>
        <v xml:space="preserve"> Mr</v>
      </c>
      <c r="O202" s="63"/>
    </row>
    <row r="203" spans="1:15" x14ac:dyDescent="0.3">
      <c r="A203" s="12">
        <v>202</v>
      </c>
      <c r="B203" s="13">
        <v>3</v>
      </c>
      <c r="C203" s="14" t="s">
        <v>436</v>
      </c>
      <c r="D203" s="14" t="s">
        <v>13</v>
      </c>
      <c r="E203" s="69" t="s">
        <v>2484</v>
      </c>
      <c r="F203" s="13">
        <v>8</v>
      </c>
      <c r="G203" s="13">
        <v>2</v>
      </c>
      <c r="H203" s="14" t="s">
        <v>354</v>
      </c>
      <c r="I203" s="13">
        <v>69.55</v>
      </c>
      <c r="J203" s="14" t="s">
        <v>15</v>
      </c>
      <c r="K203" s="14" t="s">
        <v>16</v>
      </c>
      <c r="L203" s="15">
        <f>IF(MergeData!$A203='FirstPartId1-to891'!A203,VLOOKUP(MergeData!$A203,FirstID1_891,12,FALSE),VLOOKUP(MergeData!$A203,GendersSurvived,2,FALSE))</f>
        <v>0</v>
      </c>
      <c r="M203" s="62" t="str">
        <f t="shared" si="3"/>
        <v>No Value</v>
      </c>
      <c r="N203" s="62" t="str">
        <f>MID(MergeData!$C203,FIND(",",MergeData!$C203)+1,FIND(".",MergeData!$C203)-FIND(",",MergeData!$C203)-1)</f>
        <v xml:space="preserve"> Mr</v>
      </c>
      <c r="O203" s="63"/>
    </row>
    <row r="204" spans="1:15" x14ac:dyDescent="0.3">
      <c r="A204" s="12">
        <v>203</v>
      </c>
      <c r="B204" s="13">
        <v>3</v>
      </c>
      <c r="C204" s="14" t="s">
        <v>437</v>
      </c>
      <c r="D204" s="14" t="s">
        <v>13</v>
      </c>
      <c r="E204" s="69">
        <v>34</v>
      </c>
      <c r="F204" s="13">
        <v>0</v>
      </c>
      <c r="G204" s="13">
        <v>0</v>
      </c>
      <c r="H204" s="14" t="s">
        <v>438</v>
      </c>
      <c r="I204" s="13">
        <v>6.4958</v>
      </c>
      <c r="J204" s="14" t="s">
        <v>15</v>
      </c>
      <c r="K204" s="14" t="s">
        <v>16</v>
      </c>
      <c r="L204" s="15">
        <f>IF(MergeData!$A204='FirstPartId1-to891'!A204,VLOOKUP(MergeData!$A204,FirstID1_891,12,FALSE),VLOOKUP(MergeData!$A204,GendersSurvived,2,FALSE))</f>
        <v>0</v>
      </c>
      <c r="M204" s="62" t="str">
        <f t="shared" si="3"/>
        <v>Adult</v>
      </c>
      <c r="N204" s="62" t="str">
        <f>MID(MergeData!$C204,FIND(",",MergeData!$C204)+1,FIND(".",MergeData!$C204)-FIND(",",MergeData!$C204)-1)</f>
        <v xml:space="preserve"> Mr</v>
      </c>
      <c r="O204" s="63"/>
    </row>
    <row r="205" spans="1:15" x14ac:dyDescent="0.3">
      <c r="A205" s="12">
        <v>204</v>
      </c>
      <c r="B205" s="13">
        <v>3</v>
      </c>
      <c r="C205" s="14" t="s">
        <v>439</v>
      </c>
      <c r="D205" s="14" t="s">
        <v>13</v>
      </c>
      <c r="E205" s="69">
        <v>45.5</v>
      </c>
      <c r="F205" s="13">
        <v>0</v>
      </c>
      <c r="G205" s="13">
        <v>0</v>
      </c>
      <c r="H205" s="14" t="s">
        <v>440</v>
      </c>
      <c r="I205" s="13">
        <v>7.2249999999999996</v>
      </c>
      <c r="J205" s="14" t="s">
        <v>15</v>
      </c>
      <c r="K205" s="14" t="s">
        <v>21</v>
      </c>
      <c r="L205" s="15">
        <f>IF(MergeData!$A205='FirstPartId1-to891'!A205,VLOOKUP(MergeData!$A205,FirstID1_891,12,FALSE),VLOOKUP(MergeData!$A205,GendersSurvived,2,FALSE))</f>
        <v>1</v>
      </c>
      <c r="M205" s="62" t="str">
        <f t="shared" si="3"/>
        <v>Adult</v>
      </c>
      <c r="N205" s="62" t="str">
        <f>MID(MergeData!$C205,FIND(",",MergeData!$C205)+1,FIND(".",MergeData!$C205)-FIND(",",MergeData!$C205)-1)</f>
        <v xml:space="preserve"> Mr</v>
      </c>
      <c r="O205" s="63"/>
    </row>
    <row r="206" spans="1:15" x14ac:dyDescent="0.3">
      <c r="A206" s="12">
        <v>205</v>
      </c>
      <c r="B206" s="13">
        <v>3</v>
      </c>
      <c r="C206" s="14" t="s">
        <v>441</v>
      </c>
      <c r="D206" s="14" t="s">
        <v>13</v>
      </c>
      <c r="E206" s="69">
        <v>18</v>
      </c>
      <c r="F206" s="13">
        <v>0</v>
      </c>
      <c r="G206" s="13">
        <v>0</v>
      </c>
      <c r="H206" s="14" t="s">
        <v>442</v>
      </c>
      <c r="I206" s="13">
        <v>8.0500000000000007</v>
      </c>
      <c r="J206" s="14" t="s">
        <v>15</v>
      </c>
      <c r="K206" s="14" t="s">
        <v>16</v>
      </c>
      <c r="L206" s="15">
        <f>IF(MergeData!$A206='FirstPartId1-to891'!A206,VLOOKUP(MergeData!$A206,FirstID1_891,12,FALSE),VLOOKUP(MergeData!$A206,GendersSurvived,2,FALSE))</f>
        <v>0</v>
      </c>
      <c r="M206" s="62" t="str">
        <f t="shared" si="3"/>
        <v>Adult</v>
      </c>
      <c r="N206" s="62" t="str">
        <f>MID(MergeData!$C206,FIND(",",MergeData!$C206)+1,FIND(".",MergeData!$C206)-FIND(",",MergeData!$C206)-1)</f>
        <v xml:space="preserve"> Mr</v>
      </c>
      <c r="O206" s="63"/>
    </row>
    <row r="207" spans="1:15" x14ac:dyDescent="0.3">
      <c r="A207" s="12">
        <v>206</v>
      </c>
      <c r="B207" s="13">
        <v>3</v>
      </c>
      <c r="C207" s="14" t="s">
        <v>443</v>
      </c>
      <c r="D207" s="14" t="s">
        <v>18</v>
      </c>
      <c r="E207" s="69">
        <v>2</v>
      </c>
      <c r="F207" s="13">
        <v>0</v>
      </c>
      <c r="G207" s="13">
        <v>1</v>
      </c>
      <c r="H207" s="14" t="s">
        <v>444</v>
      </c>
      <c r="I207" s="13">
        <v>10.4625</v>
      </c>
      <c r="J207" s="14" t="s">
        <v>43</v>
      </c>
      <c r="K207" s="14" t="s">
        <v>16</v>
      </c>
      <c r="L207" s="15">
        <f>IF(MergeData!$A207='FirstPartId1-to891'!A207,VLOOKUP(MergeData!$A207,FirstID1_891,12,FALSE),VLOOKUP(MergeData!$A207,GendersSurvived,2,FALSE))</f>
        <v>0</v>
      </c>
      <c r="M207" s="62" t="str">
        <f t="shared" si="3"/>
        <v>Child</v>
      </c>
      <c r="N207" s="62" t="str">
        <f>MID(MergeData!$C207,FIND(",",MergeData!$C207)+1,FIND(".",MergeData!$C207)-FIND(",",MergeData!$C207)-1)</f>
        <v xml:space="preserve"> Miss</v>
      </c>
      <c r="O207" s="63"/>
    </row>
    <row r="208" spans="1:15" x14ac:dyDescent="0.3">
      <c r="A208" s="12">
        <v>207</v>
      </c>
      <c r="B208" s="13">
        <v>3</v>
      </c>
      <c r="C208" s="14" t="s">
        <v>445</v>
      </c>
      <c r="D208" s="14" t="s">
        <v>13</v>
      </c>
      <c r="E208" s="69">
        <v>32</v>
      </c>
      <c r="F208" s="13">
        <v>1</v>
      </c>
      <c r="G208" s="13">
        <v>0</v>
      </c>
      <c r="H208" s="14" t="s">
        <v>203</v>
      </c>
      <c r="I208" s="13">
        <v>15.85</v>
      </c>
      <c r="J208" s="14" t="s">
        <v>15</v>
      </c>
      <c r="K208" s="14" t="s">
        <v>16</v>
      </c>
      <c r="L208" s="15">
        <f>IF(MergeData!$A208='FirstPartId1-to891'!A208,VLOOKUP(MergeData!$A208,FirstID1_891,12,FALSE),VLOOKUP(MergeData!$A208,GendersSurvived,2,FALSE))</f>
        <v>1</v>
      </c>
      <c r="M208" s="62" t="str">
        <f t="shared" si="3"/>
        <v>Adult</v>
      </c>
      <c r="N208" s="62" t="str">
        <f>MID(MergeData!$C208,FIND(",",MergeData!$C208)+1,FIND(".",MergeData!$C208)-FIND(",",MergeData!$C208)-1)</f>
        <v xml:space="preserve"> Mr</v>
      </c>
      <c r="O208" s="63"/>
    </row>
    <row r="209" spans="1:15" x14ac:dyDescent="0.3">
      <c r="A209" s="12">
        <v>208</v>
      </c>
      <c r="B209" s="13">
        <v>3</v>
      </c>
      <c r="C209" s="14" t="s">
        <v>446</v>
      </c>
      <c r="D209" s="14" t="s">
        <v>13</v>
      </c>
      <c r="E209" s="69">
        <v>26</v>
      </c>
      <c r="F209" s="13">
        <v>0</v>
      </c>
      <c r="G209" s="13">
        <v>0</v>
      </c>
      <c r="H209" s="14" t="s">
        <v>447</v>
      </c>
      <c r="I209" s="13">
        <v>18.787500000000001</v>
      </c>
      <c r="J209" s="14" t="s">
        <v>15</v>
      </c>
      <c r="K209" s="14" t="s">
        <v>21</v>
      </c>
      <c r="L209" s="15">
        <f>IF(MergeData!$A209='FirstPartId1-to891'!A209,VLOOKUP(MergeData!$A209,FirstID1_891,12,FALSE),VLOOKUP(MergeData!$A209,GendersSurvived,2,FALSE))</f>
        <v>1</v>
      </c>
      <c r="M209" s="62" t="str">
        <f t="shared" si="3"/>
        <v>Adult</v>
      </c>
      <c r="N209" s="62" t="str">
        <f>MID(MergeData!$C209,FIND(",",MergeData!$C209)+1,FIND(".",MergeData!$C209)-FIND(",",MergeData!$C209)-1)</f>
        <v xml:space="preserve"> Mr</v>
      </c>
      <c r="O209" s="63"/>
    </row>
    <row r="210" spans="1:15" x14ac:dyDescent="0.3">
      <c r="A210" s="12">
        <v>209</v>
      </c>
      <c r="B210" s="13">
        <v>3</v>
      </c>
      <c r="C210" s="14" t="s">
        <v>448</v>
      </c>
      <c r="D210" s="14" t="s">
        <v>18</v>
      </c>
      <c r="E210" s="69">
        <v>16</v>
      </c>
      <c r="F210" s="13">
        <v>0</v>
      </c>
      <c r="G210" s="13">
        <v>0</v>
      </c>
      <c r="H210" s="14" t="s">
        <v>449</v>
      </c>
      <c r="I210" s="13">
        <v>7.75</v>
      </c>
      <c r="J210" s="14" t="s">
        <v>15</v>
      </c>
      <c r="K210" s="14" t="s">
        <v>31</v>
      </c>
      <c r="L210" s="15">
        <f>IF(MergeData!$A210='FirstPartId1-to891'!A210,VLOOKUP(MergeData!$A210,FirstID1_891,12,FALSE),VLOOKUP(MergeData!$A210,GendersSurvived,2,FALSE))</f>
        <v>1</v>
      </c>
      <c r="M210" s="62" t="str">
        <f t="shared" si="3"/>
        <v>Child</v>
      </c>
      <c r="N210" s="62" t="str">
        <f>MID(MergeData!$C210,FIND(",",MergeData!$C210)+1,FIND(".",MergeData!$C210)-FIND(",",MergeData!$C210)-1)</f>
        <v xml:space="preserve"> Miss</v>
      </c>
      <c r="O210" s="63"/>
    </row>
    <row r="211" spans="1:15" x14ac:dyDescent="0.3">
      <c r="A211" s="12">
        <v>210</v>
      </c>
      <c r="B211" s="13">
        <v>1</v>
      </c>
      <c r="C211" s="14" t="s">
        <v>450</v>
      </c>
      <c r="D211" s="14" t="s">
        <v>13</v>
      </c>
      <c r="E211" s="69">
        <v>40</v>
      </c>
      <c r="F211" s="13">
        <v>0</v>
      </c>
      <c r="G211" s="13">
        <v>0</v>
      </c>
      <c r="H211" s="14" t="s">
        <v>451</v>
      </c>
      <c r="I211" s="13">
        <v>31</v>
      </c>
      <c r="J211" s="14" t="s">
        <v>452</v>
      </c>
      <c r="K211" s="14" t="s">
        <v>21</v>
      </c>
      <c r="L211" s="15">
        <f>IF(MergeData!$A211='FirstPartId1-to891'!A211,VLOOKUP(MergeData!$A211,FirstID1_891,12,FALSE),VLOOKUP(MergeData!$A211,GendersSurvived,2,FALSE))</f>
        <v>0</v>
      </c>
      <c r="M211" s="62" t="str">
        <f t="shared" si="3"/>
        <v>Adult</v>
      </c>
      <c r="N211" s="62" t="str">
        <f>MID(MergeData!$C211,FIND(",",MergeData!$C211)+1,FIND(".",MergeData!$C211)-FIND(",",MergeData!$C211)-1)</f>
        <v xml:space="preserve"> Mr</v>
      </c>
      <c r="O211" s="63"/>
    </row>
    <row r="212" spans="1:15" x14ac:dyDescent="0.3">
      <c r="A212" s="12">
        <v>211</v>
      </c>
      <c r="B212" s="13">
        <v>3</v>
      </c>
      <c r="C212" s="14" t="s">
        <v>453</v>
      </c>
      <c r="D212" s="14" t="s">
        <v>13</v>
      </c>
      <c r="E212" s="69">
        <v>24</v>
      </c>
      <c r="F212" s="13">
        <v>0</v>
      </c>
      <c r="G212" s="13">
        <v>0</v>
      </c>
      <c r="H212" s="14" t="s">
        <v>454</v>
      </c>
      <c r="I212" s="13">
        <v>7.05</v>
      </c>
      <c r="J212" s="14" t="s">
        <v>15</v>
      </c>
      <c r="K212" s="14" t="s">
        <v>16</v>
      </c>
      <c r="L212" s="15">
        <f>IF(MergeData!$A212='FirstPartId1-to891'!A212,VLOOKUP(MergeData!$A212,FirstID1_891,12,FALSE),VLOOKUP(MergeData!$A212,GendersSurvived,2,FALSE))</f>
        <v>1</v>
      </c>
      <c r="M212" s="62" t="str">
        <f t="shared" si="3"/>
        <v>Adult</v>
      </c>
      <c r="N212" s="62" t="str">
        <f>MID(MergeData!$C212,FIND(",",MergeData!$C212)+1,FIND(".",MergeData!$C212)-FIND(",",MergeData!$C212)-1)</f>
        <v xml:space="preserve"> Mr</v>
      </c>
      <c r="O212" s="63"/>
    </row>
    <row r="213" spans="1:15" x14ac:dyDescent="0.3">
      <c r="A213" s="12">
        <v>212</v>
      </c>
      <c r="B213" s="13">
        <v>2</v>
      </c>
      <c r="C213" s="14" t="s">
        <v>455</v>
      </c>
      <c r="D213" s="14" t="s">
        <v>18</v>
      </c>
      <c r="E213" s="69">
        <v>35</v>
      </c>
      <c r="F213" s="13">
        <v>0</v>
      </c>
      <c r="G213" s="13">
        <v>0</v>
      </c>
      <c r="H213" s="14" t="s">
        <v>456</v>
      </c>
      <c r="I213" s="13">
        <v>21</v>
      </c>
      <c r="J213" s="14" t="s">
        <v>15</v>
      </c>
      <c r="K213" s="14" t="s">
        <v>16</v>
      </c>
      <c r="L213" s="15">
        <f>IF(MergeData!$A213='FirstPartId1-to891'!A213,VLOOKUP(MergeData!$A213,FirstID1_891,12,FALSE),VLOOKUP(MergeData!$A213,GendersSurvived,2,FALSE))</f>
        <v>0</v>
      </c>
      <c r="M213" s="62" t="str">
        <f t="shared" si="3"/>
        <v>Adult</v>
      </c>
      <c r="N213" s="62" t="str">
        <f>MID(MergeData!$C213,FIND(",",MergeData!$C213)+1,FIND(".",MergeData!$C213)-FIND(",",MergeData!$C213)-1)</f>
        <v xml:space="preserve"> Miss</v>
      </c>
      <c r="O213" s="63"/>
    </row>
    <row r="214" spans="1:15" x14ac:dyDescent="0.3">
      <c r="A214" s="12">
        <v>213</v>
      </c>
      <c r="B214" s="13">
        <v>3</v>
      </c>
      <c r="C214" s="14" t="s">
        <v>457</v>
      </c>
      <c r="D214" s="14" t="s">
        <v>13</v>
      </c>
      <c r="E214" s="69">
        <v>22</v>
      </c>
      <c r="F214" s="13">
        <v>0</v>
      </c>
      <c r="G214" s="13">
        <v>0</v>
      </c>
      <c r="H214" s="14" t="s">
        <v>458</v>
      </c>
      <c r="I214" s="13">
        <v>7.25</v>
      </c>
      <c r="J214" s="14" t="s">
        <v>15</v>
      </c>
      <c r="K214" s="14" t="s">
        <v>16</v>
      </c>
      <c r="L214" s="15">
        <f>IF(MergeData!$A214='FirstPartId1-to891'!A214,VLOOKUP(MergeData!$A214,FirstID1_891,12,FALSE),VLOOKUP(MergeData!$A214,GendersSurvived,2,FALSE))</f>
        <v>0</v>
      </c>
      <c r="M214" s="62" t="str">
        <f t="shared" si="3"/>
        <v>Adult</v>
      </c>
      <c r="N214" s="62" t="str">
        <f>MID(MergeData!$C214,FIND(",",MergeData!$C214)+1,FIND(".",MergeData!$C214)-FIND(",",MergeData!$C214)-1)</f>
        <v xml:space="preserve"> Mr</v>
      </c>
      <c r="O214" s="63"/>
    </row>
    <row r="215" spans="1:15" x14ac:dyDescent="0.3">
      <c r="A215" s="12">
        <v>214</v>
      </c>
      <c r="B215" s="13">
        <v>2</v>
      </c>
      <c r="C215" s="14" t="s">
        <v>459</v>
      </c>
      <c r="D215" s="14" t="s">
        <v>13</v>
      </c>
      <c r="E215" s="69">
        <v>30</v>
      </c>
      <c r="F215" s="13">
        <v>0</v>
      </c>
      <c r="G215" s="13">
        <v>0</v>
      </c>
      <c r="H215" s="14" t="s">
        <v>460</v>
      </c>
      <c r="I215" s="13">
        <v>13</v>
      </c>
      <c r="J215" s="14" t="s">
        <v>15</v>
      </c>
      <c r="K215" s="14" t="s">
        <v>16</v>
      </c>
      <c r="L215" s="15">
        <f>IF(MergeData!$A215='FirstPartId1-to891'!A215,VLOOKUP(MergeData!$A215,FirstID1_891,12,FALSE),VLOOKUP(MergeData!$A215,GendersSurvived,2,FALSE))</f>
        <v>0</v>
      </c>
      <c r="M215" s="62" t="str">
        <f t="shared" si="3"/>
        <v>Adult</v>
      </c>
      <c r="N215" s="62" t="str">
        <f>MID(MergeData!$C215,FIND(",",MergeData!$C215)+1,FIND(".",MergeData!$C215)-FIND(",",MergeData!$C215)-1)</f>
        <v xml:space="preserve"> Mr</v>
      </c>
      <c r="O215" s="63"/>
    </row>
    <row r="216" spans="1:15" x14ac:dyDescent="0.3">
      <c r="A216" s="12">
        <v>215</v>
      </c>
      <c r="B216" s="13">
        <v>3</v>
      </c>
      <c r="C216" s="14" t="s">
        <v>461</v>
      </c>
      <c r="D216" s="14" t="s">
        <v>13</v>
      </c>
      <c r="E216" s="69" t="s">
        <v>2484</v>
      </c>
      <c r="F216" s="13">
        <v>1</v>
      </c>
      <c r="G216" s="13">
        <v>0</v>
      </c>
      <c r="H216" s="14" t="s">
        <v>462</v>
      </c>
      <c r="I216" s="13">
        <v>7.75</v>
      </c>
      <c r="J216" s="14" t="s">
        <v>15</v>
      </c>
      <c r="K216" s="14" t="s">
        <v>31</v>
      </c>
      <c r="L216" s="15">
        <f>IF(MergeData!$A216='FirstPartId1-to891'!A216,VLOOKUP(MergeData!$A216,FirstID1_891,12,FALSE),VLOOKUP(MergeData!$A216,GendersSurvived,2,FALSE))</f>
        <v>1</v>
      </c>
      <c r="M216" s="62" t="str">
        <f t="shared" si="3"/>
        <v>No Value</v>
      </c>
      <c r="N216" s="62" t="str">
        <f>MID(MergeData!$C216,FIND(",",MergeData!$C216)+1,FIND(".",MergeData!$C216)-FIND(",",MergeData!$C216)-1)</f>
        <v xml:space="preserve"> Mr</v>
      </c>
      <c r="O216" s="63"/>
    </row>
    <row r="217" spans="1:15" x14ac:dyDescent="0.3">
      <c r="A217" s="12">
        <v>216</v>
      </c>
      <c r="B217" s="13">
        <v>1</v>
      </c>
      <c r="C217" s="14" t="s">
        <v>463</v>
      </c>
      <c r="D217" s="14" t="s">
        <v>18</v>
      </c>
      <c r="E217" s="69">
        <v>31</v>
      </c>
      <c r="F217" s="13">
        <v>1</v>
      </c>
      <c r="G217" s="13">
        <v>0</v>
      </c>
      <c r="H217" s="14" t="s">
        <v>464</v>
      </c>
      <c r="I217" s="13">
        <v>113.27500000000001</v>
      </c>
      <c r="J217" s="14" t="s">
        <v>465</v>
      </c>
      <c r="K217" s="14" t="s">
        <v>21</v>
      </c>
      <c r="L217" s="15">
        <f>IF(MergeData!$A217='FirstPartId1-to891'!A217,VLOOKUP(MergeData!$A217,FirstID1_891,12,FALSE),VLOOKUP(MergeData!$A217,GendersSurvived,2,FALSE))</f>
        <v>1</v>
      </c>
      <c r="M217" s="62" t="str">
        <f t="shared" si="3"/>
        <v>Adult</v>
      </c>
      <c r="N217" s="62" t="str">
        <f>MID(MergeData!$C217,FIND(",",MergeData!$C217)+1,FIND(".",MergeData!$C217)-FIND(",",MergeData!$C217)-1)</f>
        <v xml:space="preserve"> Miss</v>
      </c>
      <c r="O217" s="63"/>
    </row>
    <row r="218" spans="1:15" x14ac:dyDescent="0.3">
      <c r="A218" s="12">
        <v>217</v>
      </c>
      <c r="B218" s="13">
        <v>3</v>
      </c>
      <c r="C218" s="14" t="s">
        <v>466</v>
      </c>
      <c r="D218" s="14" t="s">
        <v>18</v>
      </c>
      <c r="E218" s="69">
        <v>27</v>
      </c>
      <c r="F218" s="13">
        <v>0</v>
      </c>
      <c r="G218" s="13">
        <v>0</v>
      </c>
      <c r="H218" s="14" t="s">
        <v>467</v>
      </c>
      <c r="I218" s="13">
        <v>7.9249999999999998</v>
      </c>
      <c r="J218" s="14" t="s">
        <v>15</v>
      </c>
      <c r="K218" s="14" t="s">
        <v>16</v>
      </c>
      <c r="L218" s="15">
        <f>IF(MergeData!$A218='FirstPartId1-to891'!A218,VLOOKUP(MergeData!$A218,FirstID1_891,12,FALSE),VLOOKUP(MergeData!$A218,GendersSurvived,2,FALSE))</f>
        <v>0</v>
      </c>
      <c r="M218" s="62" t="str">
        <f t="shared" si="3"/>
        <v>Adult</v>
      </c>
      <c r="N218" s="62" t="str">
        <f>MID(MergeData!$C218,FIND(",",MergeData!$C218)+1,FIND(".",MergeData!$C218)-FIND(",",MergeData!$C218)-1)</f>
        <v xml:space="preserve"> Miss</v>
      </c>
      <c r="O218" s="63"/>
    </row>
    <row r="219" spans="1:15" x14ac:dyDescent="0.3">
      <c r="A219" s="12">
        <v>218</v>
      </c>
      <c r="B219" s="13">
        <v>2</v>
      </c>
      <c r="C219" s="14" t="s">
        <v>468</v>
      </c>
      <c r="D219" s="14" t="s">
        <v>13</v>
      </c>
      <c r="E219" s="69">
        <v>42</v>
      </c>
      <c r="F219" s="13">
        <v>1</v>
      </c>
      <c r="G219" s="13">
        <v>0</v>
      </c>
      <c r="H219" s="14" t="s">
        <v>469</v>
      </c>
      <c r="I219" s="13">
        <v>27</v>
      </c>
      <c r="J219" s="14" t="s">
        <v>15</v>
      </c>
      <c r="K219" s="14" t="s">
        <v>16</v>
      </c>
      <c r="L219" s="15">
        <f>IF(MergeData!$A219='FirstPartId1-to891'!A219,VLOOKUP(MergeData!$A219,FirstID1_891,12,FALSE),VLOOKUP(MergeData!$A219,GendersSurvived,2,FALSE))</f>
        <v>1</v>
      </c>
      <c r="M219" s="62" t="str">
        <f t="shared" si="3"/>
        <v>Adult</v>
      </c>
      <c r="N219" s="62" t="str">
        <f>MID(MergeData!$C219,FIND(",",MergeData!$C219)+1,FIND(".",MergeData!$C219)-FIND(",",MergeData!$C219)-1)</f>
        <v xml:space="preserve"> Mr</v>
      </c>
      <c r="O219" s="63"/>
    </row>
    <row r="220" spans="1:15" x14ac:dyDescent="0.3">
      <c r="A220" s="12">
        <v>219</v>
      </c>
      <c r="B220" s="13">
        <v>1</v>
      </c>
      <c r="C220" s="14" t="s">
        <v>470</v>
      </c>
      <c r="D220" s="14" t="s">
        <v>18</v>
      </c>
      <c r="E220" s="69">
        <v>32</v>
      </c>
      <c r="F220" s="13">
        <v>0</v>
      </c>
      <c r="G220" s="13">
        <v>0</v>
      </c>
      <c r="H220" s="14" t="s">
        <v>471</v>
      </c>
      <c r="I220" s="13">
        <v>76.291700000000006</v>
      </c>
      <c r="J220" s="14" t="s">
        <v>472</v>
      </c>
      <c r="K220" s="14" t="s">
        <v>21</v>
      </c>
      <c r="L220" s="15">
        <f>IF(MergeData!$A220='FirstPartId1-to891'!A220,VLOOKUP(MergeData!$A220,FirstID1_891,12,FALSE),VLOOKUP(MergeData!$A220,GendersSurvived,2,FALSE))</f>
        <v>0</v>
      </c>
      <c r="M220" s="62" t="str">
        <f t="shared" si="3"/>
        <v>Adult</v>
      </c>
      <c r="N220" s="62" t="str">
        <f>MID(MergeData!$C220,FIND(",",MergeData!$C220)+1,FIND(".",MergeData!$C220)-FIND(",",MergeData!$C220)-1)</f>
        <v xml:space="preserve"> Miss</v>
      </c>
      <c r="O220" s="63"/>
    </row>
    <row r="221" spans="1:15" x14ac:dyDescent="0.3">
      <c r="A221" s="12">
        <v>220</v>
      </c>
      <c r="B221" s="13">
        <v>2</v>
      </c>
      <c r="C221" s="14" t="s">
        <v>473</v>
      </c>
      <c r="D221" s="14" t="s">
        <v>13</v>
      </c>
      <c r="E221" s="69">
        <v>30</v>
      </c>
      <c r="F221" s="13">
        <v>0</v>
      </c>
      <c r="G221" s="13">
        <v>0</v>
      </c>
      <c r="H221" s="14" t="s">
        <v>474</v>
      </c>
      <c r="I221" s="13">
        <v>10.5</v>
      </c>
      <c r="J221" s="14" t="s">
        <v>15</v>
      </c>
      <c r="K221" s="14" t="s">
        <v>16</v>
      </c>
      <c r="L221" s="15">
        <f>IF(MergeData!$A221='FirstPartId1-to891'!A221,VLOOKUP(MergeData!$A221,FirstID1_891,12,FALSE),VLOOKUP(MergeData!$A221,GendersSurvived,2,FALSE))</f>
        <v>1</v>
      </c>
      <c r="M221" s="62" t="str">
        <f t="shared" si="3"/>
        <v>Adult</v>
      </c>
      <c r="N221" s="62" t="str">
        <f>MID(MergeData!$C221,FIND(",",MergeData!$C221)+1,FIND(".",MergeData!$C221)-FIND(",",MergeData!$C221)-1)</f>
        <v xml:space="preserve"> Mr</v>
      </c>
      <c r="O221" s="63"/>
    </row>
    <row r="222" spans="1:15" x14ac:dyDescent="0.3">
      <c r="A222" s="12">
        <v>221</v>
      </c>
      <c r="B222" s="13">
        <v>3</v>
      </c>
      <c r="C222" s="14" t="s">
        <v>475</v>
      </c>
      <c r="D222" s="14" t="s">
        <v>13</v>
      </c>
      <c r="E222" s="69">
        <v>16</v>
      </c>
      <c r="F222" s="13">
        <v>0</v>
      </c>
      <c r="G222" s="13">
        <v>0</v>
      </c>
      <c r="H222" s="14" t="s">
        <v>476</v>
      </c>
      <c r="I222" s="13">
        <v>8.0500000000000007</v>
      </c>
      <c r="J222" s="14" t="s">
        <v>15</v>
      </c>
      <c r="K222" s="14" t="s">
        <v>16</v>
      </c>
      <c r="L222" s="15">
        <f>IF(MergeData!$A222='FirstPartId1-to891'!A222,VLOOKUP(MergeData!$A222,FirstID1_891,12,FALSE),VLOOKUP(MergeData!$A222,GendersSurvived,2,FALSE))</f>
        <v>0</v>
      </c>
      <c r="M222" s="62" t="str">
        <f t="shared" si="3"/>
        <v>Child</v>
      </c>
      <c r="N222" s="62" t="str">
        <f>MID(MergeData!$C222,FIND(",",MergeData!$C222)+1,FIND(".",MergeData!$C222)-FIND(",",MergeData!$C222)-1)</f>
        <v xml:space="preserve"> Mr</v>
      </c>
      <c r="O222" s="63"/>
    </row>
    <row r="223" spans="1:15" x14ac:dyDescent="0.3">
      <c r="A223" s="12">
        <v>222</v>
      </c>
      <c r="B223" s="13">
        <v>2</v>
      </c>
      <c r="C223" s="14" t="s">
        <v>477</v>
      </c>
      <c r="D223" s="14" t="s">
        <v>13</v>
      </c>
      <c r="E223" s="69">
        <v>27</v>
      </c>
      <c r="F223" s="13">
        <v>0</v>
      </c>
      <c r="G223" s="13">
        <v>0</v>
      </c>
      <c r="H223" s="14" t="s">
        <v>478</v>
      </c>
      <c r="I223" s="13">
        <v>13</v>
      </c>
      <c r="J223" s="14" t="s">
        <v>15</v>
      </c>
      <c r="K223" s="14" t="s">
        <v>16</v>
      </c>
      <c r="L223" s="15">
        <f>IF(MergeData!$A223='FirstPartId1-to891'!A223,VLOOKUP(MergeData!$A223,FirstID1_891,12,FALSE),VLOOKUP(MergeData!$A223,GendersSurvived,2,FALSE))</f>
        <v>0</v>
      </c>
      <c r="M223" s="62" t="str">
        <f t="shared" si="3"/>
        <v>Adult</v>
      </c>
      <c r="N223" s="62" t="str">
        <f>MID(MergeData!$C223,FIND(",",MergeData!$C223)+1,FIND(".",MergeData!$C223)-FIND(",",MergeData!$C223)-1)</f>
        <v xml:space="preserve"> Mr</v>
      </c>
      <c r="O223" s="63"/>
    </row>
    <row r="224" spans="1:15" x14ac:dyDescent="0.3">
      <c r="A224" s="12">
        <v>223</v>
      </c>
      <c r="B224" s="13">
        <v>3</v>
      </c>
      <c r="C224" s="14" t="s">
        <v>479</v>
      </c>
      <c r="D224" s="14" t="s">
        <v>13</v>
      </c>
      <c r="E224" s="69">
        <v>51</v>
      </c>
      <c r="F224" s="13">
        <v>0</v>
      </c>
      <c r="G224" s="13">
        <v>0</v>
      </c>
      <c r="H224" s="14" t="s">
        <v>480</v>
      </c>
      <c r="I224" s="13">
        <v>8.0500000000000007</v>
      </c>
      <c r="J224" s="14" t="s">
        <v>15</v>
      </c>
      <c r="K224" s="14" t="s">
        <v>16</v>
      </c>
      <c r="L224" s="15">
        <f>IF(MergeData!$A224='FirstPartId1-to891'!A224,VLOOKUP(MergeData!$A224,FirstID1_891,12,FALSE),VLOOKUP(MergeData!$A224,GendersSurvived,2,FALSE))</f>
        <v>0</v>
      </c>
      <c r="M224" s="62" t="str">
        <f t="shared" si="3"/>
        <v>Adult</v>
      </c>
      <c r="N224" s="62" t="str">
        <f>MID(MergeData!$C224,FIND(",",MergeData!$C224)+1,FIND(".",MergeData!$C224)-FIND(",",MergeData!$C224)-1)</f>
        <v xml:space="preserve"> Mr</v>
      </c>
      <c r="O224" s="63"/>
    </row>
    <row r="225" spans="1:15" x14ac:dyDescent="0.3">
      <c r="A225" s="12">
        <v>224</v>
      </c>
      <c r="B225" s="13">
        <v>3</v>
      </c>
      <c r="C225" s="14" t="s">
        <v>481</v>
      </c>
      <c r="D225" s="14" t="s">
        <v>13</v>
      </c>
      <c r="E225" s="69" t="s">
        <v>2484</v>
      </c>
      <c r="F225" s="13">
        <v>0</v>
      </c>
      <c r="G225" s="13">
        <v>0</v>
      </c>
      <c r="H225" s="14" t="s">
        <v>482</v>
      </c>
      <c r="I225" s="13">
        <v>7.8958000000000004</v>
      </c>
      <c r="J225" s="14" t="s">
        <v>15</v>
      </c>
      <c r="K225" s="14" t="s">
        <v>16</v>
      </c>
      <c r="L225" s="15">
        <f>IF(MergeData!$A225='FirstPartId1-to891'!A225,VLOOKUP(MergeData!$A225,FirstID1_891,12,FALSE),VLOOKUP(MergeData!$A225,GendersSurvived,2,FALSE))</f>
        <v>1</v>
      </c>
      <c r="M225" s="62" t="str">
        <f t="shared" si="3"/>
        <v>No Value</v>
      </c>
      <c r="N225" s="62" t="str">
        <f>MID(MergeData!$C225,FIND(",",MergeData!$C225)+1,FIND(".",MergeData!$C225)-FIND(",",MergeData!$C225)-1)</f>
        <v xml:space="preserve"> Mr</v>
      </c>
      <c r="O225" s="63"/>
    </row>
    <row r="226" spans="1:15" x14ac:dyDescent="0.3">
      <c r="A226" s="12">
        <v>225</v>
      </c>
      <c r="B226" s="13">
        <v>1</v>
      </c>
      <c r="C226" s="14" t="s">
        <v>483</v>
      </c>
      <c r="D226" s="14" t="s">
        <v>13</v>
      </c>
      <c r="E226" s="69">
        <v>38</v>
      </c>
      <c r="F226" s="13">
        <v>1</v>
      </c>
      <c r="G226" s="13">
        <v>0</v>
      </c>
      <c r="H226" s="14" t="s">
        <v>484</v>
      </c>
      <c r="I226" s="13">
        <v>90</v>
      </c>
      <c r="J226" s="14" t="s">
        <v>485</v>
      </c>
      <c r="K226" s="14" t="s">
        <v>16</v>
      </c>
      <c r="L226" s="15">
        <f>IF(MergeData!$A226='FirstPartId1-to891'!A226,VLOOKUP(MergeData!$A226,FirstID1_891,12,FALSE),VLOOKUP(MergeData!$A226,GendersSurvived,2,FALSE))</f>
        <v>0</v>
      </c>
      <c r="M226" s="62" t="str">
        <f t="shared" si="3"/>
        <v>Adult</v>
      </c>
      <c r="N226" s="62" t="str">
        <f>MID(MergeData!$C226,FIND(",",MergeData!$C226)+1,FIND(".",MergeData!$C226)-FIND(",",MergeData!$C226)-1)</f>
        <v xml:space="preserve"> Mr</v>
      </c>
      <c r="O226" s="63"/>
    </row>
    <row r="227" spans="1:15" x14ac:dyDescent="0.3">
      <c r="A227" s="12">
        <v>226</v>
      </c>
      <c r="B227" s="13">
        <v>3</v>
      </c>
      <c r="C227" s="14" t="s">
        <v>486</v>
      </c>
      <c r="D227" s="14" t="s">
        <v>13</v>
      </c>
      <c r="E227" s="69">
        <v>22</v>
      </c>
      <c r="F227" s="13">
        <v>0</v>
      </c>
      <c r="G227" s="13">
        <v>0</v>
      </c>
      <c r="H227" s="14" t="s">
        <v>487</v>
      </c>
      <c r="I227" s="13">
        <v>9.35</v>
      </c>
      <c r="J227" s="14" t="s">
        <v>15</v>
      </c>
      <c r="K227" s="14" t="s">
        <v>16</v>
      </c>
      <c r="L227" s="15">
        <f>IF(MergeData!$A227='FirstPartId1-to891'!A227,VLOOKUP(MergeData!$A227,FirstID1_891,12,FALSE),VLOOKUP(MergeData!$A227,GendersSurvived,2,FALSE))</f>
        <v>1</v>
      </c>
      <c r="M227" s="62" t="str">
        <f t="shared" si="3"/>
        <v>Adult</v>
      </c>
      <c r="N227" s="62" t="str">
        <f>MID(MergeData!$C227,FIND(",",MergeData!$C227)+1,FIND(".",MergeData!$C227)-FIND(",",MergeData!$C227)-1)</f>
        <v xml:space="preserve"> Mr</v>
      </c>
      <c r="O227" s="63"/>
    </row>
    <row r="228" spans="1:15" x14ac:dyDescent="0.3">
      <c r="A228" s="12">
        <v>227</v>
      </c>
      <c r="B228" s="13">
        <v>2</v>
      </c>
      <c r="C228" s="14" t="s">
        <v>488</v>
      </c>
      <c r="D228" s="14" t="s">
        <v>13</v>
      </c>
      <c r="E228" s="69">
        <v>19</v>
      </c>
      <c r="F228" s="13">
        <v>0</v>
      </c>
      <c r="G228" s="13">
        <v>0</v>
      </c>
      <c r="H228" s="14" t="s">
        <v>489</v>
      </c>
      <c r="I228" s="13">
        <v>10.5</v>
      </c>
      <c r="J228" s="14" t="s">
        <v>15</v>
      </c>
      <c r="K228" s="14" t="s">
        <v>16</v>
      </c>
      <c r="L228" s="15">
        <f>IF(MergeData!$A228='FirstPartId1-to891'!A228,VLOOKUP(MergeData!$A228,FirstID1_891,12,FALSE),VLOOKUP(MergeData!$A228,GendersSurvived,2,FALSE))</f>
        <v>0</v>
      </c>
      <c r="M228" s="62" t="str">
        <f t="shared" si="3"/>
        <v>Adult</v>
      </c>
      <c r="N228" s="62" t="str">
        <f>MID(MergeData!$C228,FIND(",",MergeData!$C228)+1,FIND(".",MergeData!$C228)-FIND(",",MergeData!$C228)-1)</f>
        <v xml:space="preserve"> Mr</v>
      </c>
      <c r="O228" s="63"/>
    </row>
    <row r="229" spans="1:15" x14ac:dyDescent="0.3">
      <c r="A229" s="12">
        <v>228</v>
      </c>
      <c r="B229" s="13">
        <v>3</v>
      </c>
      <c r="C229" s="14" t="s">
        <v>490</v>
      </c>
      <c r="D229" s="14" t="s">
        <v>13</v>
      </c>
      <c r="E229" s="69">
        <v>20.5</v>
      </c>
      <c r="F229" s="13">
        <v>0</v>
      </c>
      <c r="G229" s="13">
        <v>0</v>
      </c>
      <c r="H229" s="14" t="s">
        <v>491</v>
      </c>
      <c r="I229" s="13">
        <v>7.25</v>
      </c>
      <c r="J229" s="14" t="s">
        <v>15</v>
      </c>
      <c r="K229" s="14" t="s">
        <v>16</v>
      </c>
      <c r="L229" s="15">
        <f>IF(MergeData!$A229='FirstPartId1-to891'!A229,VLOOKUP(MergeData!$A229,FirstID1_891,12,FALSE),VLOOKUP(MergeData!$A229,GendersSurvived,2,FALSE))</f>
        <v>0</v>
      </c>
      <c r="M229" s="62" t="str">
        <f t="shared" si="3"/>
        <v>Adult</v>
      </c>
      <c r="N229" s="62" t="str">
        <f>MID(MergeData!$C229,FIND(",",MergeData!$C229)+1,FIND(".",MergeData!$C229)-FIND(",",MergeData!$C229)-1)</f>
        <v xml:space="preserve"> Mr</v>
      </c>
      <c r="O229" s="63"/>
    </row>
    <row r="230" spans="1:15" x14ac:dyDescent="0.3">
      <c r="A230" s="12">
        <v>229</v>
      </c>
      <c r="B230" s="13">
        <v>2</v>
      </c>
      <c r="C230" s="14" t="s">
        <v>492</v>
      </c>
      <c r="D230" s="14" t="s">
        <v>13</v>
      </c>
      <c r="E230" s="69">
        <v>18</v>
      </c>
      <c r="F230" s="13">
        <v>0</v>
      </c>
      <c r="G230" s="13">
        <v>0</v>
      </c>
      <c r="H230" s="14" t="s">
        <v>493</v>
      </c>
      <c r="I230" s="13">
        <v>13</v>
      </c>
      <c r="J230" s="14" t="s">
        <v>15</v>
      </c>
      <c r="K230" s="14" t="s">
        <v>16</v>
      </c>
      <c r="L230" s="15">
        <f>IF(MergeData!$A230='FirstPartId1-to891'!A230,VLOOKUP(MergeData!$A230,FirstID1_891,12,FALSE),VLOOKUP(MergeData!$A230,GendersSurvived,2,FALSE))</f>
        <v>0</v>
      </c>
      <c r="M230" s="62" t="str">
        <f t="shared" si="3"/>
        <v>Adult</v>
      </c>
      <c r="N230" s="62" t="str">
        <f>MID(MergeData!$C230,FIND(",",MergeData!$C230)+1,FIND(".",MergeData!$C230)-FIND(",",MergeData!$C230)-1)</f>
        <v xml:space="preserve"> Mr</v>
      </c>
      <c r="O230" s="63"/>
    </row>
    <row r="231" spans="1:15" x14ac:dyDescent="0.3">
      <c r="A231" s="12">
        <v>230</v>
      </c>
      <c r="B231" s="13">
        <v>3</v>
      </c>
      <c r="C231" s="14" t="s">
        <v>494</v>
      </c>
      <c r="D231" s="14" t="s">
        <v>18</v>
      </c>
      <c r="E231" s="69" t="s">
        <v>2484</v>
      </c>
      <c r="F231" s="13">
        <v>3</v>
      </c>
      <c r="G231" s="13">
        <v>1</v>
      </c>
      <c r="H231" s="14" t="s">
        <v>386</v>
      </c>
      <c r="I231" s="13">
        <v>25.466699999999999</v>
      </c>
      <c r="J231" s="14" t="s">
        <v>15</v>
      </c>
      <c r="K231" s="14" t="s">
        <v>16</v>
      </c>
      <c r="L231" s="15">
        <f>IF(MergeData!$A231='FirstPartId1-to891'!A231,VLOOKUP(MergeData!$A231,FirstID1_891,12,FALSE),VLOOKUP(MergeData!$A231,GendersSurvived,2,FALSE))</f>
        <v>1</v>
      </c>
      <c r="M231" s="62" t="str">
        <f t="shared" si="3"/>
        <v>No Value</v>
      </c>
      <c r="N231" s="62" t="str">
        <f>MID(MergeData!$C231,FIND(",",MergeData!$C231)+1,FIND(".",MergeData!$C231)-FIND(",",MergeData!$C231)-1)</f>
        <v xml:space="preserve"> Miss</v>
      </c>
      <c r="O231" s="63"/>
    </row>
    <row r="232" spans="1:15" x14ac:dyDescent="0.3">
      <c r="A232" s="12">
        <v>231</v>
      </c>
      <c r="B232" s="13">
        <v>1</v>
      </c>
      <c r="C232" s="14" t="s">
        <v>495</v>
      </c>
      <c r="D232" s="14" t="s">
        <v>18</v>
      </c>
      <c r="E232" s="69">
        <v>35</v>
      </c>
      <c r="F232" s="13">
        <v>1</v>
      </c>
      <c r="G232" s="13">
        <v>0</v>
      </c>
      <c r="H232" s="14" t="s">
        <v>155</v>
      </c>
      <c r="I232" s="13">
        <v>83.474999999999994</v>
      </c>
      <c r="J232" s="14" t="s">
        <v>156</v>
      </c>
      <c r="K232" s="14" t="s">
        <v>16</v>
      </c>
      <c r="L232" s="15">
        <f>IF(MergeData!$A232='FirstPartId1-to891'!A232,VLOOKUP(MergeData!$A232,FirstID1_891,12,FALSE),VLOOKUP(MergeData!$A232,GendersSurvived,2,FALSE))</f>
        <v>0</v>
      </c>
      <c r="M232" s="62" t="str">
        <f t="shared" si="3"/>
        <v>Adult</v>
      </c>
      <c r="N232" s="62" t="str">
        <f>MID(MergeData!$C232,FIND(",",MergeData!$C232)+1,FIND(".",MergeData!$C232)-FIND(",",MergeData!$C232)-1)</f>
        <v xml:space="preserve"> Mrs</v>
      </c>
      <c r="O232" s="63"/>
    </row>
    <row r="233" spans="1:15" x14ac:dyDescent="0.3">
      <c r="A233" s="12">
        <v>232</v>
      </c>
      <c r="B233" s="13">
        <v>3</v>
      </c>
      <c r="C233" s="14" t="s">
        <v>496</v>
      </c>
      <c r="D233" s="14" t="s">
        <v>13</v>
      </c>
      <c r="E233" s="69">
        <v>29</v>
      </c>
      <c r="F233" s="13">
        <v>0</v>
      </c>
      <c r="G233" s="13">
        <v>0</v>
      </c>
      <c r="H233" s="14" t="s">
        <v>497</v>
      </c>
      <c r="I233" s="13">
        <v>7.7750000000000004</v>
      </c>
      <c r="J233" s="14" t="s">
        <v>15</v>
      </c>
      <c r="K233" s="14" t="s">
        <v>16</v>
      </c>
      <c r="L233" s="15">
        <f>IF(MergeData!$A233='FirstPartId1-to891'!A233,VLOOKUP(MergeData!$A233,FirstID1_891,12,FALSE),VLOOKUP(MergeData!$A233,GendersSurvived,2,FALSE))</f>
        <v>0</v>
      </c>
      <c r="M233" s="62" t="str">
        <f t="shared" si="3"/>
        <v>Adult</v>
      </c>
      <c r="N233" s="62" t="str">
        <f>MID(MergeData!$C233,FIND(",",MergeData!$C233)+1,FIND(".",MergeData!$C233)-FIND(",",MergeData!$C233)-1)</f>
        <v xml:space="preserve"> Mr</v>
      </c>
      <c r="O233" s="63"/>
    </row>
    <row r="234" spans="1:15" x14ac:dyDescent="0.3">
      <c r="A234" s="12">
        <v>233</v>
      </c>
      <c r="B234" s="13">
        <v>2</v>
      </c>
      <c r="C234" s="14" t="s">
        <v>498</v>
      </c>
      <c r="D234" s="14" t="s">
        <v>13</v>
      </c>
      <c r="E234" s="69">
        <v>59</v>
      </c>
      <c r="F234" s="13">
        <v>0</v>
      </c>
      <c r="G234" s="13">
        <v>0</v>
      </c>
      <c r="H234" s="14" t="s">
        <v>499</v>
      </c>
      <c r="I234" s="13">
        <v>13.5</v>
      </c>
      <c r="J234" s="14" t="s">
        <v>15</v>
      </c>
      <c r="K234" s="14" t="s">
        <v>16</v>
      </c>
      <c r="L234" s="15">
        <f>IF(MergeData!$A234='FirstPartId1-to891'!A234,VLOOKUP(MergeData!$A234,FirstID1_891,12,FALSE),VLOOKUP(MergeData!$A234,GendersSurvived,2,FALSE))</f>
        <v>1</v>
      </c>
      <c r="M234" s="62" t="str">
        <f t="shared" si="3"/>
        <v>Adult</v>
      </c>
      <c r="N234" s="62" t="str">
        <f>MID(MergeData!$C234,FIND(",",MergeData!$C234)+1,FIND(".",MergeData!$C234)-FIND(",",MergeData!$C234)-1)</f>
        <v xml:space="preserve"> Mr</v>
      </c>
      <c r="O234" s="63"/>
    </row>
    <row r="235" spans="1:15" x14ac:dyDescent="0.3">
      <c r="A235" s="12">
        <v>234</v>
      </c>
      <c r="B235" s="13">
        <v>3</v>
      </c>
      <c r="C235" s="14" t="s">
        <v>500</v>
      </c>
      <c r="D235" s="14" t="s">
        <v>18</v>
      </c>
      <c r="E235" s="69">
        <v>5</v>
      </c>
      <c r="F235" s="13">
        <v>4</v>
      </c>
      <c r="G235" s="13">
        <v>2</v>
      </c>
      <c r="H235" s="14" t="s">
        <v>75</v>
      </c>
      <c r="I235" s="13">
        <v>31.387499999999999</v>
      </c>
      <c r="J235" s="14" t="s">
        <v>15</v>
      </c>
      <c r="K235" s="14" t="s">
        <v>16</v>
      </c>
      <c r="L235" s="15">
        <f>IF(MergeData!$A235='FirstPartId1-to891'!A235,VLOOKUP(MergeData!$A235,FirstID1_891,12,FALSE),VLOOKUP(MergeData!$A235,GendersSurvived,2,FALSE))</f>
        <v>0</v>
      </c>
      <c r="M235" s="62" t="str">
        <f t="shared" si="3"/>
        <v>Child</v>
      </c>
      <c r="N235" s="62" t="str">
        <f>MID(MergeData!$C235,FIND(",",MergeData!$C235)+1,FIND(".",MergeData!$C235)-FIND(",",MergeData!$C235)-1)</f>
        <v xml:space="preserve"> Miss</v>
      </c>
      <c r="O235" s="63"/>
    </row>
    <row r="236" spans="1:15" x14ac:dyDescent="0.3">
      <c r="A236" s="12">
        <v>235</v>
      </c>
      <c r="B236" s="13">
        <v>2</v>
      </c>
      <c r="C236" s="14" t="s">
        <v>501</v>
      </c>
      <c r="D236" s="14" t="s">
        <v>13</v>
      </c>
      <c r="E236" s="69">
        <v>24</v>
      </c>
      <c r="F236" s="13">
        <v>0</v>
      </c>
      <c r="G236" s="13">
        <v>0</v>
      </c>
      <c r="H236" s="14" t="s">
        <v>502</v>
      </c>
      <c r="I236" s="13">
        <v>10.5</v>
      </c>
      <c r="J236" s="14" t="s">
        <v>15</v>
      </c>
      <c r="K236" s="14" t="s">
        <v>16</v>
      </c>
      <c r="L236" s="15">
        <f>IF(MergeData!$A236='FirstPartId1-to891'!A236,VLOOKUP(MergeData!$A236,FirstID1_891,12,FALSE),VLOOKUP(MergeData!$A236,GendersSurvived,2,FALSE))</f>
        <v>0</v>
      </c>
      <c r="M236" s="62" t="str">
        <f t="shared" si="3"/>
        <v>Adult</v>
      </c>
      <c r="N236" s="62" t="str">
        <f>MID(MergeData!$C236,FIND(",",MergeData!$C236)+1,FIND(".",MergeData!$C236)-FIND(",",MergeData!$C236)-1)</f>
        <v xml:space="preserve"> Mr</v>
      </c>
      <c r="O236" s="63"/>
    </row>
    <row r="237" spans="1:15" x14ac:dyDescent="0.3">
      <c r="A237" s="12">
        <v>236</v>
      </c>
      <c r="B237" s="13">
        <v>3</v>
      </c>
      <c r="C237" s="14" t="s">
        <v>503</v>
      </c>
      <c r="D237" s="14" t="s">
        <v>18</v>
      </c>
      <c r="E237" s="69" t="s">
        <v>2484</v>
      </c>
      <c r="F237" s="13">
        <v>0</v>
      </c>
      <c r="G237" s="13">
        <v>0</v>
      </c>
      <c r="H237" s="14" t="s">
        <v>504</v>
      </c>
      <c r="I237" s="13">
        <v>7.55</v>
      </c>
      <c r="J237" s="14" t="s">
        <v>15</v>
      </c>
      <c r="K237" s="14" t="s">
        <v>16</v>
      </c>
      <c r="L237" s="15">
        <f>IF(MergeData!$A237='FirstPartId1-to891'!A237,VLOOKUP(MergeData!$A237,FirstID1_891,12,FALSE),VLOOKUP(MergeData!$A237,GendersSurvived,2,FALSE))</f>
        <v>0</v>
      </c>
      <c r="M237" s="62" t="str">
        <f t="shared" si="3"/>
        <v>No Value</v>
      </c>
      <c r="N237" s="62" t="str">
        <f>MID(MergeData!$C237,FIND(",",MergeData!$C237)+1,FIND(".",MergeData!$C237)-FIND(",",MergeData!$C237)-1)</f>
        <v xml:space="preserve"> Miss</v>
      </c>
      <c r="O237" s="63"/>
    </row>
    <row r="238" spans="1:15" x14ac:dyDescent="0.3">
      <c r="A238" s="12">
        <v>237</v>
      </c>
      <c r="B238" s="13">
        <v>2</v>
      </c>
      <c r="C238" s="14" t="s">
        <v>505</v>
      </c>
      <c r="D238" s="14" t="s">
        <v>13</v>
      </c>
      <c r="E238" s="69">
        <v>44</v>
      </c>
      <c r="F238" s="13">
        <v>1</v>
      </c>
      <c r="G238" s="13">
        <v>0</v>
      </c>
      <c r="H238" s="14" t="s">
        <v>506</v>
      </c>
      <c r="I238" s="13">
        <v>26</v>
      </c>
      <c r="J238" s="14" t="s">
        <v>15</v>
      </c>
      <c r="K238" s="14" t="s">
        <v>16</v>
      </c>
      <c r="L238" s="15">
        <f>IF(MergeData!$A238='FirstPartId1-to891'!A238,VLOOKUP(MergeData!$A238,FirstID1_891,12,FALSE),VLOOKUP(MergeData!$A238,GendersSurvived,2,FALSE))</f>
        <v>1</v>
      </c>
      <c r="M238" s="62" t="str">
        <f t="shared" si="3"/>
        <v>Adult</v>
      </c>
      <c r="N238" s="62" t="str">
        <f>MID(MergeData!$C238,FIND(",",MergeData!$C238)+1,FIND(".",MergeData!$C238)-FIND(",",MergeData!$C238)-1)</f>
        <v xml:space="preserve"> Mr</v>
      </c>
      <c r="O238" s="63"/>
    </row>
    <row r="239" spans="1:15" x14ac:dyDescent="0.3">
      <c r="A239" s="12">
        <v>238</v>
      </c>
      <c r="B239" s="13">
        <v>2</v>
      </c>
      <c r="C239" s="14" t="s">
        <v>507</v>
      </c>
      <c r="D239" s="14" t="s">
        <v>18</v>
      </c>
      <c r="E239" s="69">
        <v>8</v>
      </c>
      <c r="F239" s="13">
        <v>0</v>
      </c>
      <c r="G239" s="13">
        <v>2</v>
      </c>
      <c r="H239" s="14" t="s">
        <v>508</v>
      </c>
      <c r="I239" s="13">
        <v>26.25</v>
      </c>
      <c r="J239" s="14" t="s">
        <v>15</v>
      </c>
      <c r="K239" s="14" t="s">
        <v>16</v>
      </c>
      <c r="L239" s="15">
        <f>IF(MergeData!$A239='FirstPartId1-to891'!A239,VLOOKUP(MergeData!$A239,FirstID1_891,12,FALSE),VLOOKUP(MergeData!$A239,GendersSurvived,2,FALSE))</f>
        <v>0</v>
      </c>
      <c r="M239" s="62" t="str">
        <f t="shared" si="3"/>
        <v>Child</v>
      </c>
      <c r="N239" s="62" t="str">
        <f>MID(MergeData!$C239,FIND(",",MergeData!$C239)+1,FIND(".",MergeData!$C239)-FIND(",",MergeData!$C239)-1)</f>
        <v xml:space="preserve"> Miss</v>
      </c>
      <c r="O239" s="63"/>
    </row>
    <row r="240" spans="1:15" x14ac:dyDescent="0.3">
      <c r="A240" s="12">
        <v>239</v>
      </c>
      <c r="B240" s="13">
        <v>2</v>
      </c>
      <c r="C240" s="14" t="s">
        <v>509</v>
      </c>
      <c r="D240" s="14" t="s">
        <v>13</v>
      </c>
      <c r="E240" s="69">
        <v>19</v>
      </c>
      <c r="F240" s="13">
        <v>0</v>
      </c>
      <c r="G240" s="13">
        <v>0</v>
      </c>
      <c r="H240" s="14" t="s">
        <v>510</v>
      </c>
      <c r="I240" s="13">
        <v>10.5</v>
      </c>
      <c r="J240" s="14" t="s">
        <v>15</v>
      </c>
      <c r="K240" s="14" t="s">
        <v>16</v>
      </c>
      <c r="L240" s="15">
        <f>IF(MergeData!$A240='FirstPartId1-to891'!A240,VLOOKUP(MergeData!$A240,FirstID1_891,12,FALSE),VLOOKUP(MergeData!$A240,GendersSurvived,2,FALSE))</f>
        <v>0</v>
      </c>
      <c r="M240" s="62" t="str">
        <f t="shared" si="3"/>
        <v>Adult</v>
      </c>
      <c r="N240" s="62" t="str">
        <f>MID(MergeData!$C240,FIND(",",MergeData!$C240)+1,FIND(".",MergeData!$C240)-FIND(",",MergeData!$C240)-1)</f>
        <v xml:space="preserve"> Mr</v>
      </c>
      <c r="O240" s="63"/>
    </row>
    <row r="241" spans="1:15" x14ac:dyDescent="0.3">
      <c r="A241" s="12">
        <v>240</v>
      </c>
      <c r="B241" s="13">
        <v>2</v>
      </c>
      <c r="C241" s="14" t="s">
        <v>511</v>
      </c>
      <c r="D241" s="14" t="s">
        <v>13</v>
      </c>
      <c r="E241" s="69">
        <v>33</v>
      </c>
      <c r="F241" s="13">
        <v>0</v>
      </c>
      <c r="G241" s="13">
        <v>0</v>
      </c>
      <c r="H241" s="14" t="s">
        <v>512</v>
      </c>
      <c r="I241" s="13">
        <v>12.275</v>
      </c>
      <c r="J241" s="14" t="s">
        <v>15</v>
      </c>
      <c r="K241" s="14" t="s">
        <v>16</v>
      </c>
      <c r="L241" s="15">
        <f>IF(MergeData!$A241='FirstPartId1-to891'!A241,VLOOKUP(MergeData!$A241,FirstID1_891,12,FALSE),VLOOKUP(MergeData!$A241,GendersSurvived,2,FALSE))</f>
        <v>0</v>
      </c>
      <c r="M241" s="62" t="str">
        <f t="shared" si="3"/>
        <v>Adult</v>
      </c>
      <c r="N241" s="62" t="str">
        <f>MID(MergeData!$C241,FIND(",",MergeData!$C241)+1,FIND(".",MergeData!$C241)-FIND(",",MergeData!$C241)-1)</f>
        <v xml:space="preserve"> Mr</v>
      </c>
      <c r="O241" s="63"/>
    </row>
    <row r="242" spans="1:15" x14ac:dyDescent="0.3">
      <c r="A242" s="12">
        <v>241</v>
      </c>
      <c r="B242" s="13">
        <v>3</v>
      </c>
      <c r="C242" s="14" t="s">
        <v>513</v>
      </c>
      <c r="D242" s="14" t="s">
        <v>18</v>
      </c>
      <c r="E242" s="69" t="s">
        <v>2484</v>
      </c>
      <c r="F242" s="13">
        <v>1</v>
      </c>
      <c r="G242" s="13">
        <v>0</v>
      </c>
      <c r="H242" s="14" t="s">
        <v>259</v>
      </c>
      <c r="I242" s="13">
        <v>14.4542</v>
      </c>
      <c r="J242" s="14" t="s">
        <v>15</v>
      </c>
      <c r="K242" s="14" t="s">
        <v>21</v>
      </c>
      <c r="L242" s="15">
        <f>IF(MergeData!$A242='FirstPartId1-to891'!A242,VLOOKUP(MergeData!$A242,FirstID1_891,12,FALSE),VLOOKUP(MergeData!$A242,GendersSurvived,2,FALSE))</f>
        <v>1</v>
      </c>
      <c r="M242" s="62" t="str">
        <f t="shared" si="3"/>
        <v>No Value</v>
      </c>
      <c r="N242" s="62" t="str">
        <f>MID(MergeData!$C242,FIND(",",MergeData!$C242)+1,FIND(".",MergeData!$C242)-FIND(",",MergeData!$C242)-1)</f>
        <v xml:space="preserve"> Miss</v>
      </c>
      <c r="O242" s="63"/>
    </row>
    <row r="243" spans="1:15" x14ac:dyDescent="0.3">
      <c r="A243" s="12">
        <v>242</v>
      </c>
      <c r="B243" s="13">
        <v>3</v>
      </c>
      <c r="C243" s="14" t="s">
        <v>514</v>
      </c>
      <c r="D243" s="14" t="s">
        <v>18</v>
      </c>
      <c r="E243" s="69" t="s">
        <v>2484</v>
      </c>
      <c r="F243" s="13">
        <v>1</v>
      </c>
      <c r="G243" s="13">
        <v>0</v>
      </c>
      <c r="H243" s="14" t="s">
        <v>515</v>
      </c>
      <c r="I243" s="13">
        <v>15.5</v>
      </c>
      <c r="J243" s="14" t="s">
        <v>15</v>
      </c>
      <c r="K243" s="14" t="s">
        <v>31</v>
      </c>
      <c r="L243" s="15">
        <f>IF(MergeData!$A243='FirstPartId1-to891'!A243,VLOOKUP(MergeData!$A243,FirstID1_891,12,FALSE),VLOOKUP(MergeData!$A243,GendersSurvived,2,FALSE))</f>
        <v>0</v>
      </c>
      <c r="M243" s="62" t="str">
        <f t="shared" si="3"/>
        <v>No Value</v>
      </c>
      <c r="N243" s="62" t="str">
        <f>MID(MergeData!$C243,FIND(",",MergeData!$C243)+1,FIND(".",MergeData!$C243)-FIND(",",MergeData!$C243)-1)</f>
        <v xml:space="preserve"> Miss</v>
      </c>
      <c r="O243" s="63"/>
    </row>
    <row r="244" spans="1:15" x14ac:dyDescent="0.3">
      <c r="A244" s="12">
        <v>243</v>
      </c>
      <c r="B244" s="13">
        <v>2</v>
      </c>
      <c r="C244" s="14" t="s">
        <v>516</v>
      </c>
      <c r="D244" s="14" t="s">
        <v>13</v>
      </c>
      <c r="E244" s="69">
        <v>29</v>
      </c>
      <c r="F244" s="13">
        <v>0</v>
      </c>
      <c r="G244" s="13">
        <v>0</v>
      </c>
      <c r="H244" s="14" t="s">
        <v>517</v>
      </c>
      <c r="I244" s="13">
        <v>10.5</v>
      </c>
      <c r="J244" s="14" t="s">
        <v>15</v>
      </c>
      <c r="K244" s="14" t="s">
        <v>16</v>
      </c>
      <c r="L244" s="15">
        <f>IF(MergeData!$A244='FirstPartId1-to891'!A244,VLOOKUP(MergeData!$A244,FirstID1_891,12,FALSE),VLOOKUP(MergeData!$A244,GendersSurvived,2,FALSE))</f>
        <v>0</v>
      </c>
      <c r="M244" s="62" t="str">
        <f t="shared" si="3"/>
        <v>Adult</v>
      </c>
      <c r="N244" s="62" t="str">
        <f>MID(MergeData!$C244,FIND(",",MergeData!$C244)+1,FIND(".",MergeData!$C244)-FIND(",",MergeData!$C244)-1)</f>
        <v xml:space="preserve"> Mr</v>
      </c>
      <c r="O244" s="63"/>
    </row>
    <row r="245" spans="1:15" x14ac:dyDescent="0.3">
      <c r="A245" s="12">
        <v>244</v>
      </c>
      <c r="B245" s="13">
        <v>3</v>
      </c>
      <c r="C245" s="14" t="s">
        <v>518</v>
      </c>
      <c r="D245" s="14" t="s">
        <v>13</v>
      </c>
      <c r="E245" s="69">
        <v>22</v>
      </c>
      <c r="F245" s="13">
        <v>0</v>
      </c>
      <c r="G245" s="13">
        <v>0</v>
      </c>
      <c r="H245" s="14" t="s">
        <v>519</v>
      </c>
      <c r="I245" s="13">
        <v>7.125</v>
      </c>
      <c r="J245" s="14" t="s">
        <v>15</v>
      </c>
      <c r="K245" s="14" t="s">
        <v>16</v>
      </c>
      <c r="L245" s="15">
        <f>IF(MergeData!$A245='FirstPartId1-to891'!A245,VLOOKUP(MergeData!$A245,FirstID1_891,12,FALSE),VLOOKUP(MergeData!$A245,GendersSurvived,2,FALSE))</f>
        <v>0</v>
      </c>
      <c r="M245" s="62" t="str">
        <f t="shared" si="3"/>
        <v>Adult</v>
      </c>
      <c r="N245" s="62" t="str">
        <f>MID(MergeData!$C245,FIND(",",MergeData!$C245)+1,FIND(".",MergeData!$C245)-FIND(",",MergeData!$C245)-1)</f>
        <v xml:space="preserve"> Mr</v>
      </c>
      <c r="O245" s="63"/>
    </row>
    <row r="246" spans="1:15" x14ac:dyDescent="0.3">
      <c r="A246" s="12">
        <v>245</v>
      </c>
      <c r="B246" s="13">
        <v>3</v>
      </c>
      <c r="C246" s="14" t="s">
        <v>520</v>
      </c>
      <c r="D246" s="14" t="s">
        <v>13</v>
      </c>
      <c r="E246" s="69">
        <v>30</v>
      </c>
      <c r="F246" s="13">
        <v>0</v>
      </c>
      <c r="G246" s="13">
        <v>0</v>
      </c>
      <c r="H246" s="14" t="s">
        <v>521</v>
      </c>
      <c r="I246" s="13">
        <v>7.2249999999999996</v>
      </c>
      <c r="J246" s="14" t="s">
        <v>15</v>
      </c>
      <c r="K246" s="14" t="s">
        <v>21</v>
      </c>
      <c r="L246" s="15">
        <f>IF(MergeData!$A246='FirstPartId1-to891'!A246,VLOOKUP(MergeData!$A246,FirstID1_891,12,FALSE),VLOOKUP(MergeData!$A246,GendersSurvived,2,FALSE))</f>
        <v>0</v>
      </c>
      <c r="M246" s="62" t="str">
        <f t="shared" si="3"/>
        <v>Adult</v>
      </c>
      <c r="N246" s="62" t="str">
        <f>MID(MergeData!$C246,FIND(",",MergeData!$C246)+1,FIND(".",MergeData!$C246)-FIND(",",MergeData!$C246)-1)</f>
        <v xml:space="preserve"> Mr</v>
      </c>
      <c r="O246" s="63"/>
    </row>
    <row r="247" spans="1:15" x14ac:dyDescent="0.3">
      <c r="A247" s="12">
        <v>246</v>
      </c>
      <c r="B247" s="13">
        <v>1</v>
      </c>
      <c r="C247" s="14" t="s">
        <v>522</v>
      </c>
      <c r="D247" s="14" t="s">
        <v>13</v>
      </c>
      <c r="E247" s="69">
        <v>44</v>
      </c>
      <c r="F247" s="13">
        <v>2</v>
      </c>
      <c r="G247" s="13">
        <v>0</v>
      </c>
      <c r="H247" s="14" t="s">
        <v>523</v>
      </c>
      <c r="I247" s="13">
        <v>90</v>
      </c>
      <c r="J247" s="14" t="s">
        <v>524</v>
      </c>
      <c r="K247" s="14" t="s">
        <v>31</v>
      </c>
      <c r="L247" s="15">
        <f>IF(MergeData!$A247='FirstPartId1-to891'!A247,VLOOKUP(MergeData!$A247,FirstID1_891,12,FALSE),VLOOKUP(MergeData!$A247,GendersSurvived,2,FALSE))</f>
        <v>0</v>
      </c>
      <c r="M247" s="62" t="str">
        <f t="shared" si="3"/>
        <v>Adult</v>
      </c>
      <c r="N247" s="62" t="str">
        <f>MID(MergeData!$C247,FIND(",",MergeData!$C247)+1,FIND(".",MergeData!$C247)-FIND(",",MergeData!$C247)-1)</f>
        <v xml:space="preserve"> Dr</v>
      </c>
      <c r="O247" s="63"/>
    </row>
    <row r="248" spans="1:15" x14ac:dyDescent="0.3">
      <c r="A248" s="12">
        <v>247</v>
      </c>
      <c r="B248" s="13">
        <v>3</v>
      </c>
      <c r="C248" s="14" t="s">
        <v>525</v>
      </c>
      <c r="D248" s="14" t="s">
        <v>18</v>
      </c>
      <c r="E248" s="69">
        <v>25</v>
      </c>
      <c r="F248" s="13">
        <v>0</v>
      </c>
      <c r="G248" s="13">
        <v>0</v>
      </c>
      <c r="H248" s="14" t="s">
        <v>526</v>
      </c>
      <c r="I248" s="13">
        <v>7.7750000000000004</v>
      </c>
      <c r="J248" s="14" t="s">
        <v>15</v>
      </c>
      <c r="K248" s="14" t="s">
        <v>16</v>
      </c>
      <c r="L248" s="15">
        <f>IF(MergeData!$A248='FirstPartId1-to891'!A248,VLOOKUP(MergeData!$A248,FirstID1_891,12,FALSE),VLOOKUP(MergeData!$A248,GendersSurvived,2,FALSE))</f>
        <v>1</v>
      </c>
      <c r="M248" s="62" t="str">
        <f t="shared" si="3"/>
        <v>Adult</v>
      </c>
      <c r="N248" s="62" t="str">
        <f>MID(MergeData!$C248,FIND(",",MergeData!$C248)+1,FIND(".",MergeData!$C248)-FIND(",",MergeData!$C248)-1)</f>
        <v xml:space="preserve"> Miss</v>
      </c>
      <c r="O248" s="63"/>
    </row>
    <row r="249" spans="1:15" x14ac:dyDescent="0.3">
      <c r="A249" s="12">
        <v>248</v>
      </c>
      <c r="B249" s="13">
        <v>2</v>
      </c>
      <c r="C249" s="14" t="s">
        <v>527</v>
      </c>
      <c r="D249" s="14" t="s">
        <v>18</v>
      </c>
      <c r="E249" s="69">
        <v>24</v>
      </c>
      <c r="F249" s="13">
        <v>0</v>
      </c>
      <c r="G249" s="13">
        <v>2</v>
      </c>
      <c r="H249" s="14" t="s">
        <v>528</v>
      </c>
      <c r="I249" s="13">
        <v>14.5</v>
      </c>
      <c r="J249" s="14" t="s">
        <v>15</v>
      </c>
      <c r="K249" s="14" t="s">
        <v>16</v>
      </c>
      <c r="L249" s="15">
        <f>IF(MergeData!$A249='FirstPartId1-to891'!A249,VLOOKUP(MergeData!$A249,FirstID1_891,12,FALSE),VLOOKUP(MergeData!$A249,GendersSurvived,2,FALSE))</f>
        <v>1</v>
      </c>
      <c r="M249" s="62" t="str">
        <f t="shared" si="3"/>
        <v>Adult</v>
      </c>
      <c r="N249" s="62" t="str">
        <f>MID(MergeData!$C249,FIND(",",MergeData!$C249)+1,FIND(".",MergeData!$C249)-FIND(",",MergeData!$C249)-1)</f>
        <v xml:space="preserve"> Mrs</v>
      </c>
      <c r="O249" s="63"/>
    </row>
    <row r="250" spans="1:15" x14ac:dyDescent="0.3">
      <c r="A250" s="12">
        <v>249</v>
      </c>
      <c r="B250" s="13">
        <v>1</v>
      </c>
      <c r="C250" s="14" t="s">
        <v>529</v>
      </c>
      <c r="D250" s="14" t="s">
        <v>13</v>
      </c>
      <c r="E250" s="69">
        <v>37</v>
      </c>
      <c r="F250" s="13">
        <v>1</v>
      </c>
      <c r="G250" s="13">
        <v>1</v>
      </c>
      <c r="H250" s="14" t="s">
        <v>530</v>
      </c>
      <c r="I250" s="13">
        <v>52.554200000000002</v>
      </c>
      <c r="J250" s="14" t="s">
        <v>531</v>
      </c>
      <c r="K250" s="14" t="s">
        <v>16</v>
      </c>
      <c r="L250" s="15">
        <f>IF(MergeData!$A250='FirstPartId1-to891'!A250,VLOOKUP(MergeData!$A250,FirstID1_891,12,FALSE),VLOOKUP(MergeData!$A250,GendersSurvived,2,FALSE))</f>
        <v>0</v>
      </c>
      <c r="M250" s="62" t="str">
        <f t="shared" si="3"/>
        <v>Adult</v>
      </c>
      <c r="N250" s="62" t="str">
        <f>MID(MergeData!$C250,FIND(",",MergeData!$C250)+1,FIND(".",MergeData!$C250)-FIND(",",MergeData!$C250)-1)</f>
        <v xml:space="preserve"> Mr</v>
      </c>
      <c r="O250" s="63"/>
    </row>
    <row r="251" spans="1:15" x14ac:dyDescent="0.3">
      <c r="A251" s="12">
        <v>250</v>
      </c>
      <c r="B251" s="13">
        <v>2</v>
      </c>
      <c r="C251" s="14" t="s">
        <v>532</v>
      </c>
      <c r="D251" s="14" t="s">
        <v>13</v>
      </c>
      <c r="E251" s="69">
        <v>54</v>
      </c>
      <c r="F251" s="13">
        <v>1</v>
      </c>
      <c r="G251" s="13">
        <v>0</v>
      </c>
      <c r="H251" s="14" t="s">
        <v>533</v>
      </c>
      <c r="I251" s="13">
        <v>26</v>
      </c>
      <c r="J251" s="14" t="s">
        <v>15</v>
      </c>
      <c r="K251" s="14" t="s">
        <v>16</v>
      </c>
      <c r="L251" s="15">
        <f>IF(MergeData!$A251='FirstPartId1-to891'!A251,VLOOKUP(MergeData!$A251,FirstID1_891,12,FALSE),VLOOKUP(MergeData!$A251,GendersSurvived,2,FALSE))</f>
        <v>0</v>
      </c>
      <c r="M251" s="62" t="str">
        <f t="shared" si="3"/>
        <v>Adult</v>
      </c>
      <c r="N251" s="62" t="str">
        <f>MID(MergeData!$C251,FIND(",",MergeData!$C251)+1,FIND(".",MergeData!$C251)-FIND(",",MergeData!$C251)-1)</f>
        <v xml:space="preserve"> Rev</v>
      </c>
      <c r="O251" s="63"/>
    </row>
    <row r="252" spans="1:15" x14ac:dyDescent="0.3">
      <c r="A252" s="12">
        <v>251</v>
      </c>
      <c r="B252" s="13">
        <v>3</v>
      </c>
      <c r="C252" s="14" t="s">
        <v>534</v>
      </c>
      <c r="D252" s="14" t="s">
        <v>13</v>
      </c>
      <c r="E252" s="69" t="s">
        <v>2484</v>
      </c>
      <c r="F252" s="13">
        <v>0</v>
      </c>
      <c r="G252" s="13">
        <v>0</v>
      </c>
      <c r="H252" s="14" t="s">
        <v>535</v>
      </c>
      <c r="I252" s="13">
        <v>7.25</v>
      </c>
      <c r="J252" s="14" t="s">
        <v>15</v>
      </c>
      <c r="K252" s="14" t="s">
        <v>16</v>
      </c>
      <c r="L252" s="15">
        <f>IF(MergeData!$A252='FirstPartId1-to891'!A252,VLOOKUP(MergeData!$A252,FirstID1_891,12,FALSE),VLOOKUP(MergeData!$A252,GendersSurvived,2,FALSE))</f>
        <v>0</v>
      </c>
      <c r="M252" s="62" t="str">
        <f t="shared" si="3"/>
        <v>No Value</v>
      </c>
      <c r="N252" s="62" t="str">
        <f>MID(MergeData!$C252,FIND(",",MergeData!$C252)+1,FIND(".",MergeData!$C252)-FIND(",",MergeData!$C252)-1)</f>
        <v xml:space="preserve"> Mr</v>
      </c>
      <c r="O252" s="63"/>
    </row>
    <row r="253" spans="1:15" x14ac:dyDescent="0.3">
      <c r="A253" s="12">
        <v>252</v>
      </c>
      <c r="B253" s="13">
        <v>3</v>
      </c>
      <c r="C253" s="14" t="s">
        <v>536</v>
      </c>
      <c r="D253" s="14" t="s">
        <v>18</v>
      </c>
      <c r="E253" s="69">
        <v>29</v>
      </c>
      <c r="F253" s="13">
        <v>1</v>
      </c>
      <c r="G253" s="13">
        <v>1</v>
      </c>
      <c r="H253" s="14" t="s">
        <v>444</v>
      </c>
      <c r="I253" s="13">
        <v>10.4625</v>
      </c>
      <c r="J253" s="14" t="s">
        <v>43</v>
      </c>
      <c r="K253" s="14" t="s">
        <v>16</v>
      </c>
      <c r="L253" s="15">
        <f>IF(MergeData!$A253='FirstPartId1-to891'!A253,VLOOKUP(MergeData!$A253,FirstID1_891,12,FALSE),VLOOKUP(MergeData!$A253,GendersSurvived,2,FALSE))</f>
        <v>0</v>
      </c>
      <c r="M253" s="62" t="str">
        <f t="shared" si="3"/>
        <v>Adult</v>
      </c>
      <c r="N253" s="62" t="str">
        <f>MID(MergeData!$C253,FIND(",",MergeData!$C253)+1,FIND(".",MergeData!$C253)-FIND(",",MergeData!$C253)-1)</f>
        <v xml:space="preserve"> Mrs</v>
      </c>
      <c r="O253" s="63"/>
    </row>
    <row r="254" spans="1:15" x14ac:dyDescent="0.3">
      <c r="A254" s="12">
        <v>253</v>
      </c>
      <c r="B254" s="13">
        <v>1</v>
      </c>
      <c r="C254" s="14" t="s">
        <v>537</v>
      </c>
      <c r="D254" s="14" t="s">
        <v>13</v>
      </c>
      <c r="E254" s="69">
        <v>62</v>
      </c>
      <c r="F254" s="13">
        <v>0</v>
      </c>
      <c r="G254" s="13">
        <v>0</v>
      </c>
      <c r="H254" s="14" t="s">
        <v>538</v>
      </c>
      <c r="I254" s="13">
        <v>26.55</v>
      </c>
      <c r="J254" s="14" t="s">
        <v>539</v>
      </c>
      <c r="K254" s="14" t="s">
        <v>16</v>
      </c>
      <c r="L254" s="15">
        <f>IF(MergeData!$A254='FirstPartId1-to891'!A254,VLOOKUP(MergeData!$A254,FirstID1_891,12,FALSE),VLOOKUP(MergeData!$A254,GendersSurvived,2,FALSE))</f>
        <v>0</v>
      </c>
      <c r="M254" s="62" t="str">
        <f t="shared" si="3"/>
        <v>Adult</v>
      </c>
      <c r="N254" s="62" t="str">
        <f>MID(MergeData!$C254,FIND(",",MergeData!$C254)+1,FIND(".",MergeData!$C254)-FIND(",",MergeData!$C254)-1)</f>
        <v xml:space="preserve"> Mr</v>
      </c>
      <c r="O254" s="63"/>
    </row>
    <row r="255" spans="1:15" x14ac:dyDescent="0.3">
      <c r="A255" s="12">
        <v>254</v>
      </c>
      <c r="B255" s="13">
        <v>3</v>
      </c>
      <c r="C255" s="14" t="s">
        <v>540</v>
      </c>
      <c r="D255" s="14" t="s">
        <v>13</v>
      </c>
      <c r="E255" s="69">
        <v>30</v>
      </c>
      <c r="F255" s="13">
        <v>1</v>
      </c>
      <c r="G255" s="13">
        <v>0</v>
      </c>
      <c r="H255" s="14" t="s">
        <v>541</v>
      </c>
      <c r="I255" s="13">
        <v>16.100000000000001</v>
      </c>
      <c r="J255" s="14" t="s">
        <v>15</v>
      </c>
      <c r="K255" s="14" t="s">
        <v>16</v>
      </c>
      <c r="L255" s="15">
        <f>IF(MergeData!$A255='FirstPartId1-to891'!A255,VLOOKUP(MergeData!$A255,FirstID1_891,12,FALSE),VLOOKUP(MergeData!$A255,GendersSurvived,2,FALSE))</f>
        <v>0</v>
      </c>
      <c r="M255" s="62" t="str">
        <f t="shared" si="3"/>
        <v>Adult</v>
      </c>
      <c r="N255" s="62" t="str">
        <f>MID(MergeData!$C255,FIND(",",MergeData!$C255)+1,FIND(".",MergeData!$C255)-FIND(",",MergeData!$C255)-1)</f>
        <v xml:space="preserve"> Mr</v>
      </c>
      <c r="O255" s="63"/>
    </row>
    <row r="256" spans="1:15" x14ac:dyDescent="0.3">
      <c r="A256" s="12">
        <v>255</v>
      </c>
      <c r="B256" s="13">
        <v>3</v>
      </c>
      <c r="C256" s="14" t="s">
        <v>542</v>
      </c>
      <c r="D256" s="14" t="s">
        <v>18</v>
      </c>
      <c r="E256" s="69">
        <v>41</v>
      </c>
      <c r="F256" s="13">
        <v>0</v>
      </c>
      <c r="G256" s="13">
        <v>2</v>
      </c>
      <c r="H256" s="14" t="s">
        <v>543</v>
      </c>
      <c r="I256" s="13">
        <v>20.212499999999999</v>
      </c>
      <c r="J256" s="14" t="s">
        <v>15</v>
      </c>
      <c r="K256" s="14" t="s">
        <v>16</v>
      </c>
      <c r="L256" s="15">
        <f>IF(MergeData!$A256='FirstPartId1-to891'!A256,VLOOKUP(MergeData!$A256,FirstID1_891,12,FALSE),VLOOKUP(MergeData!$A256,GendersSurvived,2,FALSE))</f>
        <v>1</v>
      </c>
      <c r="M256" s="62" t="str">
        <f t="shared" si="3"/>
        <v>Adult</v>
      </c>
      <c r="N256" s="62" t="str">
        <f>MID(MergeData!$C256,FIND(",",MergeData!$C256)+1,FIND(".",MergeData!$C256)-FIND(",",MergeData!$C256)-1)</f>
        <v xml:space="preserve"> Mrs</v>
      </c>
      <c r="O256" s="63"/>
    </row>
    <row r="257" spans="1:15" x14ac:dyDescent="0.3">
      <c r="A257" s="12">
        <v>256</v>
      </c>
      <c r="B257" s="13">
        <v>3</v>
      </c>
      <c r="C257" s="14" t="s">
        <v>544</v>
      </c>
      <c r="D257" s="14" t="s">
        <v>18</v>
      </c>
      <c r="E257" s="69">
        <v>29</v>
      </c>
      <c r="F257" s="13">
        <v>0</v>
      </c>
      <c r="G257" s="13">
        <v>2</v>
      </c>
      <c r="H257" s="14" t="s">
        <v>545</v>
      </c>
      <c r="I257" s="13">
        <v>15.245799999999999</v>
      </c>
      <c r="J257" s="14" t="s">
        <v>15</v>
      </c>
      <c r="K257" s="14" t="s">
        <v>21</v>
      </c>
      <c r="L257" s="15">
        <f>IF(MergeData!$A257='FirstPartId1-to891'!A257,VLOOKUP(MergeData!$A257,FirstID1_891,12,FALSE),VLOOKUP(MergeData!$A257,GendersSurvived,2,FALSE))</f>
        <v>1</v>
      </c>
      <c r="M257" s="62" t="str">
        <f t="shared" si="3"/>
        <v>Adult</v>
      </c>
      <c r="N257" s="62" t="str">
        <f>MID(MergeData!$C257,FIND(",",MergeData!$C257)+1,FIND(".",MergeData!$C257)-FIND(",",MergeData!$C257)-1)</f>
        <v xml:space="preserve"> Mrs</v>
      </c>
      <c r="O257" s="63"/>
    </row>
    <row r="258" spans="1:15" x14ac:dyDescent="0.3">
      <c r="A258" s="12">
        <v>257</v>
      </c>
      <c r="B258" s="13">
        <v>1</v>
      </c>
      <c r="C258" s="14" t="s">
        <v>546</v>
      </c>
      <c r="D258" s="14" t="s">
        <v>18</v>
      </c>
      <c r="E258" s="69" t="s">
        <v>2484</v>
      </c>
      <c r="F258" s="13">
        <v>0</v>
      </c>
      <c r="G258" s="13">
        <v>0</v>
      </c>
      <c r="H258" s="14" t="s">
        <v>547</v>
      </c>
      <c r="I258" s="13">
        <v>79.2</v>
      </c>
      <c r="J258" s="14" t="s">
        <v>15</v>
      </c>
      <c r="K258" s="14" t="s">
        <v>21</v>
      </c>
      <c r="L258" s="15">
        <f>IF(MergeData!$A258='FirstPartId1-to891'!A258,VLOOKUP(MergeData!$A258,FirstID1_891,12,FALSE),VLOOKUP(MergeData!$A258,GendersSurvived,2,FALSE))</f>
        <v>1</v>
      </c>
      <c r="M258" s="62" t="str">
        <f t="shared" si="3"/>
        <v>No Value</v>
      </c>
      <c r="N258" s="62" t="str">
        <f>MID(MergeData!$C258,FIND(",",MergeData!$C258)+1,FIND(".",MergeData!$C258)-FIND(",",MergeData!$C258)-1)</f>
        <v xml:space="preserve"> Mrs</v>
      </c>
      <c r="O258" s="63"/>
    </row>
    <row r="259" spans="1:15" x14ac:dyDescent="0.3">
      <c r="A259" s="12">
        <v>258</v>
      </c>
      <c r="B259" s="13">
        <v>1</v>
      </c>
      <c r="C259" s="14" t="s">
        <v>548</v>
      </c>
      <c r="D259" s="14" t="s">
        <v>18</v>
      </c>
      <c r="E259" s="69">
        <v>30</v>
      </c>
      <c r="F259" s="13">
        <v>0</v>
      </c>
      <c r="G259" s="13">
        <v>0</v>
      </c>
      <c r="H259" s="14" t="s">
        <v>549</v>
      </c>
      <c r="I259" s="13">
        <v>86.5</v>
      </c>
      <c r="J259" s="14" t="s">
        <v>550</v>
      </c>
      <c r="K259" s="14" t="s">
        <v>16</v>
      </c>
      <c r="L259" s="15">
        <f>IF(MergeData!$A259='FirstPartId1-to891'!A259,VLOOKUP(MergeData!$A259,FirstID1_891,12,FALSE),VLOOKUP(MergeData!$A259,GendersSurvived,2,FALSE))</f>
        <v>1</v>
      </c>
      <c r="M259" s="62" t="str">
        <f t="shared" ref="M259:M322" si="4">_xlfn.IFS($E259="N/A","No Value",$E259&gt;=18,"Adult",$E259&lt;=18,"Child")</f>
        <v>Adult</v>
      </c>
      <c r="N259" s="62" t="str">
        <f>MID(MergeData!$C259,FIND(",",MergeData!$C259)+1,FIND(".",MergeData!$C259)-FIND(",",MergeData!$C259)-1)</f>
        <v xml:space="preserve"> Miss</v>
      </c>
      <c r="O259" s="63"/>
    </row>
    <row r="260" spans="1:15" x14ac:dyDescent="0.3">
      <c r="A260" s="12">
        <v>259</v>
      </c>
      <c r="B260" s="13">
        <v>1</v>
      </c>
      <c r="C260" s="14" t="s">
        <v>551</v>
      </c>
      <c r="D260" s="14" t="s">
        <v>18</v>
      </c>
      <c r="E260" s="69">
        <v>35</v>
      </c>
      <c r="F260" s="13">
        <v>0</v>
      </c>
      <c r="G260" s="13">
        <v>0</v>
      </c>
      <c r="H260" s="14" t="s">
        <v>552</v>
      </c>
      <c r="I260" s="13">
        <v>512.32920000000001</v>
      </c>
      <c r="J260" s="14" t="s">
        <v>15</v>
      </c>
      <c r="K260" s="14" t="s">
        <v>21</v>
      </c>
      <c r="L260" s="15">
        <f>IF(MergeData!$A260='FirstPartId1-to891'!A260,VLOOKUP(MergeData!$A260,FirstID1_891,12,FALSE),VLOOKUP(MergeData!$A260,GendersSurvived,2,FALSE))</f>
        <v>1</v>
      </c>
      <c r="M260" s="62" t="str">
        <f t="shared" si="4"/>
        <v>Adult</v>
      </c>
      <c r="N260" s="62" t="str">
        <f>MID(MergeData!$C260,FIND(",",MergeData!$C260)+1,FIND(".",MergeData!$C260)-FIND(",",MergeData!$C260)-1)</f>
        <v xml:space="preserve"> Miss</v>
      </c>
      <c r="O260" s="63"/>
    </row>
    <row r="261" spans="1:15" x14ac:dyDescent="0.3">
      <c r="A261" s="12">
        <v>260</v>
      </c>
      <c r="B261" s="13">
        <v>2</v>
      </c>
      <c r="C261" s="14" t="s">
        <v>553</v>
      </c>
      <c r="D261" s="14" t="s">
        <v>18</v>
      </c>
      <c r="E261" s="69">
        <v>50</v>
      </c>
      <c r="F261" s="13">
        <v>0</v>
      </c>
      <c r="G261" s="13">
        <v>1</v>
      </c>
      <c r="H261" s="14" t="s">
        <v>554</v>
      </c>
      <c r="I261" s="13">
        <v>26</v>
      </c>
      <c r="J261" s="14" t="s">
        <v>15</v>
      </c>
      <c r="K261" s="14" t="s">
        <v>16</v>
      </c>
      <c r="L261" s="15">
        <f>IF(MergeData!$A261='FirstPartId1-to891'!A261,VLOOKUP(MergeData!$A261,FirstID1_891,12,FALSE),VLOOKUP(MergeData!$A261,GendersSurvived,2,FALSE))</f>
        <v>0</v>
      </c>
      <c r="M261" s="62" t="str">
        <f t="shared" si="4"/>
        <v>Adult</v>
      </c>
      <c r="N261" s="62" t="str">
        <f>MID(MergeData!$C261,FIND(",",MergeData!$C261)+1,FIND(".",MergeData!$C261)-FIND(",",MergeData!$C261)-1)</f>
        <v xml:space="preserve"> Mrs</v>
      </c>
      <c r="O261" s="63"/>
    </row>
    <row r="262" spans="1:15" x14ac:dyDescent="0.3">
      <c r="A262" s="12">
        <v>261</v>
      </c>
      <c r="B262" s="13">
        <v>3</v>
      </c>
      <c r="C262" s="14" t="s">
        <v>555</v>
      </c>
      <c r="D262" s="14" t="s">
        <v>13</v>
      </c>
      <c r="E262" s="69" t="s">
        <v>2484</v>
      </c>
      <c r="F262" s="13">
        <v>0</v>
      </c>
      <c r="G262" s="13">
        <v>0</v>
      </c>
      <c r="H262" s="14" t="s">
        <v>556</v>
      </c>
      <c r="I262" s="13">
        <v>7.75</v>
      </c>
      <c r="J262" s="14" t="s">
        <v>15</v>
      </c>
      <c r="K262" s="14" t="s">
        <v>31</v>
      </c>
      <c r="L262" s="15">
        <f>IF(MergeData!$A262='FirstPartId1-to891'!A262,VLOOKUP(MergeData!$A262,FirstID1_891,12,FALSE),VLOOKUP(MergeData!$A262,GendersSurvived,2,FALSE))</f>
        <v>1</v>
      </c>
      <c r="M262" s="62" t="str">
        <f t="shared" si="4"/>
        <v>No Value</v>
      </c>
      <c r="N262" s="62" t="str">
        <f>MID(MergeData!$C262,FIND(",",MergeData!$C262)+1,FIND(".",MergeData!$C262)-FIND(",",MergeData!$C262)-1)</f>
        <v xml:space="preserve"> Mr</v>
      </c>
      <c r="O262" s="63"/>
    </row>
    <row r="263" spans="1:15" x14ac:dyDescent="0.3">
      <c r="A263" s="12">
        <v>262</v>
      </c>
      <c r="B263" s="13">
        <v>3</v>
      </c>
      <c r="C263" s="14" t="s">
        <v>557</v>
      </c>
      <c r="D263" s="14" t="s">
        <v>13</v>
      </c>
      <c r="E263" s="69">
        <v>3</v>
      </c>
      <c r="F263" s="13">
        <v>4</v>
      </c>
      <c r="G263" s="13">
        <v>2</v>
      </c>
      <c r="H263" s="14" t="s">
        <v>75</v>
      </c>
      <c r="I263" s="13">
        <v>31.387499999999999</v>
      </c>
      <c r="J263" s="14" t="s">
        <v>15</v>
      </c>
      <c r="K263" s="14" t="s">
        <v>16</v>
      </c>
      <c r="L263" s="15">
        <f>IF(MergeData!$A263='FirstPartId1-to891'!A263,VLOOKUP(MergeData!$A263,FirstID1_891,12,FALSE),VLOOKUP(MergeData!$A263,GendersSurvived,2,FALSE))</f>
        <v>0</v>
      </c>
      <c r="M263" s="62" t="str">
        <f t="shared" si="4"/>
        <v>Child</v>
      </c>
      <c r="N263" s="62" t="str">
        <f>MID(MergeData!$C263,FIND(",",MergeData!$C263)+1,FIND(".",MergeData!$C263)-FIND(",",MergeData!$C263)-1)</f>
        <v xml:space="preserve"> Master</v>
      </c>
      <c r="O263" s="63"/>
    </row>
    <row r="264" spans="1:15" x14ac:dyDescent="0.3">
      <c r="A264" s="12">
        <v>263</v>
      </c>
      <c r="B264" s="13">
        <v>1</v>
      </c>
      <c r="C264" s="14" t="s">
        <v>558</v>
      </c>
      <c r="D264" s="14" t="s">
        <v>13</v>
      </c>
      <c r="E264" s="69">
        <v>52</v>
      </c>
      <c r="F264" s="13">
        <v>1</v>
      </c>
      <c r="G264" s="13">
        <v>1</v>
      </c>
      <c r="H264" s="14" t="s">
        <v>559</v>
      </c>
      <c r="I264" s="13">
        <v>79.650000000000006</v>
      </c>
      <c r="J264" s="14" t="s">
        <v>560</v>
      </c>
      <c r="K264" s="14" t="s">
        <v>16</v>
      </c>
      <c r="L264" s="15">
        <f>IF(MergeData!$A264='FirstPartId1-to891'!A264,VLOOKUP(MergeData!$A264,FirstID1_891,12,FALSE),VLOOKUP(MergeData!$A264,GendersSurvived,2,FALSE))</f>
        <v>0</v>
      </c>
      <c r="M264" s="62" t="str">
        <f t="shared" si="4"/>
        <v>Adult</v>
      </c>
      <c r="N264" s="62" t="str">
        <f>MID(MergeData!$C264,FIND(",",MergeData!$C264)+1,FIND(".",MergeData!$C264)-FIND(",",MergeData!$C264)-1)</f>
        <v xml:space="preserve"> Mr</v>
      </c>
      <c r="O264" s="63"/>
    </row>
    <row r="265" spans="1:15" x14ac:dyDescent="0.3">
      <c r="A265" s="12">
        <v>264</v>
      </c>
      <c r="B265" s="13">
        <v>1</v>
      </c>
      <c r="C265" s="14" t="s">
        <v>561</v>
      </c>
      <c r="D265" s="14" t="s">
        <v>13</v>
      </c>
      <c r="E265" s="69">
        <v>40</v>
      </c>
      <c r="F265" s="13">
        <v>0</v>
      </c>
      <c r="G265" s="13">
        <v>0</v>
      </c>
      <c r="H265" s="14" t="s">
        <v>562</v>
      </c>
      <c r="I265" s="13">
        <v>0</v>
      </c>
      <c r="J265" s="14" t="s">
        <v>563</v>
      </c>
      <c r="K265" s="14" t="s">
        <v>16</v>
      </c>
      <c r="L265" s="15">
        <f>IF(MergeData!$A265='FirstPartId1-to891'!A265,VLOOKUP(MergeData!$A265,FirstID1_891,12,FALSE),VLOOKUP(MergeData!$A265,GendersSurvived,2,FALSE))</f>
        <v>0</v>
      </c>
      <c r="M265" s="62" t="str">
        <f t="shared" si="4"/>
        <v>Adult</v>
      </c>
      <c r="N265" s="62" t="str">
        <f>MID(MergeData!$C265,FIND(",",MergeData!$C265)+1,FIND(".",MergeData!$C265)-FIND(",",MergeData!$C265)-1)</f>
        <v xml:space="preserve"> Mr</v>
      </c>
      <c r="O265" s="63"/>
    </row>
    <row r="266" spans="1:15" x14ac:dyDescent="0.3">
      <c r="A266" s="12">
        <v>265</v>
      </c>
      <c r="B266" s="13">
        <v>3</v>
      </c>
      <c r="C266" s="14" t="s">
        <v>564</v>
      </c>
      <c r="D266" s="14" t="s">
        <v>18</v>
      </c>
      <c r="E266" s="69" t="s">
        <v>2484</v>
      </c>
      <c r="F266" s="13">
        <v>0</v>
      </c>
      <c r="G266" s="13">
        <v>0</v>
      </c>
      <c r="H266" s="14" t="s">
        <v>565</v>
      </c>
      <c r="I266" s="13">
        <v>7.75</v>
      </c>
      <c r="J266" s="14" t="s">
        <v>15</v>
      </c>
      <c r="K266" s="14" t="s">
        <v>31</v>
      </c>
      <c r="L266" s="15">
        <f>IF(MergeData!$A266='FirstPartId1-to891'!A266,VLOOKUP(MergeData!$A266,FirstID1_891,12,FALSE),VLOOKUP(MergeData!$A266,GendersSurvived,2,FALSE))</f>
        <v>0</v>
      </c>
      <c r="M266" s="62" t="str">
        <f t="shared" si="4"/>
        <v>No Value</v>
      </c>
      <c r="N266" s="62" t="str">
        <f>MID(MergeData!$C266,FIND(",",MergeData!$C266)+1,FIND(".",MergeData!$C266)-FIND(",",MergeData!$C266)-1)</f>
        <v xml:space="preserve"> Miss</v>
      </c>
      <c r="O266" s="63"/>
    </row>
    <row r="267" spans="1:15" x14ac:dyDescent="0.3">
      <c r="A267" s="12">
        <v>266</v>
      </c>
      <c r="B267" s="13">
        <v>2</v>
      </c>
      <c r="C267" s="14" t="s">
        <v>566</v>
      </c>
      <c r="D267" s="14" t="s">
        <v>13</v>
      </c>
      <c r="E267" s="69">
        <v>36</v>
      </c>
      <c r="F267" s="13">
        <v>0</v>
      </c>
      <c r="G267" s="13">
        <v>0</v>
      </c>
      <c r="H267" s="14" t="s">
        <v>567</v>
      </c>
      <c r="I267" s="13">
        <v>10.5</v>
      </c>
      <c r="J267" s="14" t="s">
        <v>15</v>
      </c>
      <c r="K267" s="14" t="s">
        <v>16</v>
      </c>
      <c r="L267" s="15">
        <f>IF(MergeData!$A267='FirstPartId1-to891'!A267,VLOOKUP(MergeData!$A267,FirstID1_891,12,FALSE),VLOOKUP(MergeData!$A267,GendersSurvived,2,FALSE))</f>
        <v>0</v>
      </c>
      <c r="M267" s="62" t="str">
        <f t="shared" si="4"/>
        <v>Adult</v>
      </c>
      <c r="N267" s="62" t="str">
        <f>MID(MergeData!$C267,FIND(",",MergeData!$C267)+1,FIND(".",MergeData!$C267)-FIND(",",MergeData!$C267)-1)</f>
        <v xml:space="preserve"> Mr</v>
      </c>
      <c r="O267" s="63"/>
    </row>
    <row r="268" spans="1:15" x14ac:dyDescent="0.3">
      <c r="A268" s="12">
        <v>267</v>
      </c>
      <c r="B268" s="13">
        <v>3</v>
      </c>
      <c r="C268" s="14" t="s">
        <v>568</v>
      </c>
      <c r="D268" s="14" t="s">
        <v>13</v>
      </c>
      <c r="E268" s="69">
        <v>16</v>
      </c>
      <c r="F268" s="13">
        <v>4</v>
      </c>
      <c r="G268" s="13">
        <v>1</v>
      </c>
      <c r="H268" s="14" t="s">
        <v>127</v>
      </c>
      <c r="I268" s="13">
        <v>39.6875</v>
      </c>
      <c r="J268" s="14" t="s">
        <v>15</v>
      </c>
      <c r="K268" s="14" t="s">
        <v>16</v>
      </c>
      <c r="L268" s="15">
        <f>IF(MergeData!$A268='FirstPartId1-to891'!A268,VLOOKUP(MergeData!$A268,FirstID1_891,12,FALSE),VLOOKUP(MergeData!$A268,GendersSurvived,2,FALSE))</f>
        <v>1</v>
      </c>
      <c r="M268" s="62" t="str">
        <f t="shared" si="4"/>
        <v>Child</v>
      </c>
      <c r="N268" s="62" t="str">
        <f>MID(MergeData!$C268,FIND(",",MergeData!$C268)+1,FIND(".",MergeData!$C268)-FIND(",",MergeData!$C268)-1)</f>
        <v xml:space="preserve"> Mr</v>
      </c>
      <c r="O268" s="63"/>
    </row>
    <row r="269" spans="1:15" x14ac:dyDescent="0.3">
      <c r="A269" s="12">
        <v>268</v>
      </c>
      <c r="B269" s="13">
        <v>3</v>
      </c>
      <c r="C269" s="14" t="s">
        <v>569</v>
      </c>
      <c r="D269" s="14" t="s">
        <v>13</v>
      </c>
      <c r="E269" s="69">
        <v>25</v>
      </c>
      <c r="F269" s="13">
        <v>1</v>
      </c>
      <c r="G269" s="13">
        <v>0</v>
      </c>
      <c r="H269" s="14" t="s">
        <v>570</v>
      </c>
      <c r="I269" s="13">
        <v>7.7750000000000004</v>
      </c>
      <c r="J269" s="14" t="s">
        <v>15</v>
      </c>
      <c r="K269" s="14" t="s">
        <v>16</v>
      </c>
      <c r="L269" s="15">
        <f>IF(MergeData!$A269='FirstPartId1-to891'!A269,VLOOKUP(MergeData!$A269,FirstID1_891,12,FALSE),VLOOKUP(MergeData!$A269,GendersSurvived,2,FALSE))</f>
        <v>1</v>
      </c>
      <c r="M269" s="62" t="str">
        <f t="shared" si="4"/>
        <v>Adult</v>
      </c>
      <c r="N269" s="62" t="str">
        <f>MID(MergeData!$C269,FIND(",",MergeData!$C269)+1,FIND(".",MergeData!$C269)-FIND(",",MergeData!$C269)-1)</f>
        <v xml:space="preserve"> Mr</v>
      </c>
      <c r="O269" s="63"/>
    </row>
    <row r="270" spans="1:15" x14ac:dyDescent="0.3">
      <c r="A270" s="12">
        <v>269</v>
      </c>
      <c r="B270" s="13">
        <v>1</v>
      </c>
      <c r="C270" s="14" t="s">
        <v>571</v>
      </c>
      <c r="D270" s="14" t="s">
        <v>18</v>
      </c>
      <c r="E270" s="69">
        <v>58</v>
      </c>
      <c r="F270" s="13">
        <v>0</v>
      </c>
      <c r="G270" s="13">
        <v>1</v>
      </c>
      <c r="H270" s="14" t="s">
        <v>572</v>
      </c>
      <c r="I270" s="13">
        <v>153.46250000000001</v>
      </c>
      <c r="J270" s="14" t="s">
        <v>573</v>
      </c>
      <c r="K270" s="14" t="s">
        <v>16</v>
      </c>
      <c r="L270" s="15">
        <f>IF(MergeData!$A270='FirstPartId1-to891'!A270,VLOOKUP(MergeData!$A270,FirstID1_891,12,FALSE),VLOOKUP(MergeData!$A270,GendersSurvived,2,FALSE))</f>
        <v>1</v>
      </c>
      <c r="M270" s="62" t="str">
        <f t="shared" si="4"/>
        <v>Adult</v>
      </c>
      <c r="N270" s="62" t="str">
        <f>MID(MergeData!$C270,FIND(",",MergeData!$C270)+1,FIND(".",MergeData!$C270)-FIND(",",MergeData!$C270)-1)</f>
        <v xml:space="preserve"> Mrs</v>
      </c>
      <c r="O270" s="63"/>
    </row>
    <row r="271" spans="1:15" x14ac:dyDescent="0.3">
      <c r="A271" s="12">
        <v>270</v>
      </c>
      <c r="B271" s="13">
        <v>1</v>
      </c>
      <c r="C271" s="14" t="s">
        <v>574</v>
      </c>
      <c r="D271" s="14" t="s">
        <v>18</v>
      </c>
      <c r="E271" s="69">
        <v>35</v>
      </c>
      <c r="F271" s="13">
        <v>0</v>
      </c>
      <c r="G271" s="13">
        <v>0</v>
      </c>
      <c r="H271" s="14" t="s">
        <v>575</v>
      </c>
      <c r="I271" s="13">
        <v>135.63329999999999</v>
      </c>
      <c r="J271" s="14" t="s">
        <v>576</v>
      </c>
      <c r="K271" s="14" t="s">
        <v>16</v>
      </c>
      <c r="L271" s="15">
        <f>IF(MergeData!$A271='FirstPartId1-to891'!A271,VLOOKUP(MergeData!$A271,FirstID1_891,12,FALSE),VLOOKUP(MergeData!$A271,GendersSurvived,2,FALSE))</f>
        <v>0</v>
      </c>
      <c r="M271" s="62" t="str">
        <f t="shared" si="4"/>
        <v>Adult</v>
      </c>
      <c r="N271" s="62" t="str">
        <f>MID(MergeData!$C271,FIND(",",MergeData!$C271)+1,FIND(".",MergeData!$C271)-FIND(",",MergeData!$C271)-1)</f>
        <v xml:space="preserve"> Miss</v>
      </c>
      <c r="O271" s="63"/>
    </row>
    <row r="272" spans="1:15" x14ac:dyDescent="0.3">
      <c r="A272" s="12">
        <v>271</v>
      </c>
      <c r="B272" s="13">
        <v>1</v>
      </c>
      <c r="C272" s="14" t="s">
        <v>577</v>
      </c>
      <c r="D272" s="14" t="s">
        <v>13</v>
      </c>
      <c r="E272" s="69" t="s">
        <v>2484</v>
      </c>
      <c r="F272" s="13">
        <v>0</v>
      </c>
      <c r="G272" s="13">
        <v>0</v>
      </c>
      <c r="H272" s="14" t="s">
        <v>578</v>
      </c>
      <c r="I272" s="13">
        <v>31</v>
      </c>
      <c r="J272" s="14" t="s">
        <v>15</v>
      </c>
      <c r="K272" s="14" t="s">
        <v>16</v>
      </c>
      <c r="L272" s="15">
        <f>IF(MergeData!$A272='FirstPartId1-to891'!A272,VLOOKUP(MergeData!$A272,FirstID1_891,12,FALSE),VLOOKUP(MergeData!$A272,GendersSurvived,2,FALSE))</f>
        <v>1</v>
      </c>
      <c r="M272" s="62" t="str">
        <f t="shared" si="4"/>
        <v>No Value</v>
      </c>
      <c r="N272" s="62" t="str">
        <f>MID(MergeData!$C272,FIND(",",MergeData!$C272)+1,FIND(".",MergeData!$C272)-FIND(",",MergeData!$C272)-1)</f>
        <v xml:space="preserve"> Mr</v>
      </c>
      <c r="O272" s="63"/>
    </row>
    <row r="273" spans="1:15" x14ac:dyDescent="0.3">
      <c r="A273" s="12">
        <v>272</v>
      </c>
      <c r="B273" s="13">
        <v>3</v>
      </c>
      <c r="C273" s="14" t="s">
        <v>579</v>
      </c>
      <c r="D273" s="14" t="s">
        <v>13</v>
      </c>
      <c r="E273" s="69">
        <v>25</v>
      </c>
      <c r="F273" s="13">
        <v>0</v>
      </c>
      <c r="G273" s="13">
        <v>0</v>
      </c>
      <c r="H273" s="14" t="s">
        <v>393</v>
      </c>
      <c r="I273" s="13">
        <v>0</v>
      </c>
      <c r="J273" s="14" t="s">
        <v>15</v>
      </c>
      <c r="K273" s="14" t="s">
        <v>16</v>
      </c>
      <c r="L273" s="15">
        <f>IF(MergeData!$A273='FirstPartId1-to891'!A273,VLOOKUP(MergeData!$A273,FirstID1_891,12,FALSE),VLOOKUP(MergeData!$A273,GendersSurvived,2,FALSE))</f>
        <v>1</v>
      </c>
      <c r="M273" s="62" t="str">
        <f t="shared" si="4"/>
        <v>Adult</v>
      </c>
      <c r="N273" s="62" t="str">
        <f>MID(MergeData!$C273,FIND(",",MergeData!$C273)+1,FIND(".",MergeData!$C273)-FIND(",",MergeData!$C273)-1)</f>
        <v xml:space="preserve"> Mr</v>
      </c>
      <c r="O273" s="63"/>
    </row>
    <row r="274" spans="1:15" x14ac:dyDescent="0.3">
      <c r="A274" s="12">
        <v>273</v>
      </c>
      <c r="B274" s="13">
        <v>2</v>
      </c>
      <c r="C274" s="14" t="s">
        <v>580</v>
      </c>
      <c r="D274" s="14" t="s">
        <v>18</v>
      </c>
      <c r="E274" s="69">
        <v>41</v>
      </c>
      <c r="F274" s="13">
        <v>0</v>
      </c>
      <c r="G274" s="13">
        <v>1</v>
      </c>
      <c r="H274" s="14" t="s">
        <v>581</v>
      </c>
      <c r="I274" s="13">
        <v>19.5</v>
      </c>
      <c r="J274" s="14" t="s">
        <v>15</v>
      </c>
      <c r="K274" s="14" t="s">
        <v>16</v>
      </c>
      <c r="L274" s="15">
        <f>IF(MergeData!$A274='FirstPartId1-to891'!A274,VLOOKUP(MergeData!$A274,FirstID1_891,12,FALSE),VLOOKUP(MergeData!$A274,GendersSurvived,2,FALSE))</f>
        <v>0</v>
      </c>
      <c r="M274" s="62" t="str">
        <f t="shared" si="4"/>
        <v>Adult</v>
      </c>
      <c r="N274" s="62" t="str">
        <f>MID(MergeData!$C274,FIND(",",MergeData!$C274)+1,FIND(".",MergeData!$C274)-FIND(",",MergeData!$C274)-1)</f>
        <v xml:space="preserve"> Mrs</v>
      </c>
      <c r="O274" s="63"/>
    </row>
    <row r="275" spans="1:15" x14ac:dyDescent="0.3">
      <c r="A275" s="12">
        <v>274</v>
      </c>
      <c r="B275" s="13">
        <v>1</v>
      </c>
      <c r="C275" s="14" t="s">
        <v>582</v>
      </c>
      <c r="D275" s="14" t="s">
        <v>13</v>
      </c>
      <c r="E275" s="69">
        <v>37</v>
      </c>
      <c r="F275" s="13">
        <v>0</v>
      </c>
      <c r="G275" s="13">
        <v>1</v>
      </c>
      <c r="H275" s="14" t="s">
        <v>583</v>
      </c>
      <c r="I275" s="13">
        <v>29.7</v>
      </c>
      <c r="J275" s="14" t="s">
        <v>584</v>
      </c>
      <c r="K275" s="14" t="s">
        <v>21</v>
      </c>
      <c r="L275" s="15">
        <f>IF(MergeData!$A275='FirstPartId1-to891'!A275,VLOOKUP(MergeData!$A275,FirstID1_891,12,FALSE),VLOOKUP(MergeData!$A275,GendersSurvived,2,FALSE))</f>
        <v>1</v>
      </c>
      <c r="M275" s="62" t="str">
        <f t="shared" si="4"/>
        <v>Adult</v>
      </c>
      <c r="N275" s="62" t="str">
        <f>MID(MergeData!$C275,FIND(",",MergeData!$C275)+1,FIND(".",MergeData!$C275)-FIND(",",MergeData!$C275)-1)</f>
        <v xml:space="preserve"> Mr</v>
      </c>
      <c r="O275" s="63"/>
    </row>
    <row r="276" spans="1:15" x14ac:dyDescent="0.3">
      <c r="A276" s="12">
        <v>275</v>
      </c>
      <c r="B276" s="13">
        <v>3</v>
      </c>
      <c r="C276" s="14" t="s">
        <v>585</v>
      </c>
      <c r="D276" s="14" t="s">
        <v>18</v>
      </c>
      <c r="E276" s="69" t="s">
        <v>2484</v>
      </c>
      <c r="F276" s="13">
        <v>0</v>
      </c>
      <c r="G276" s="13">
        <v>0</v>
      </c>
      <c r="H276" s="14" t="s">
        <v>586</v>
      </c>
      <c r="I276" s="13">
        <v>7.75</v>
      </c>
      <c r="J276" s="14" t="s">
        <v>15</v>
      </c>
      <c r="K276" s="14" t="s">
        <v>31</v>
      </c>
      <c r="L276" s="15">
        <f>IF(MergeData!$A276='FirstPartId1-to891'!A276,VLOOKUP(MergeData!$A276,FirstID1_891,12,FALSE),VLOOKUP(MergeData!$A276,GendersSurvived,2,FALSE))</f>
        <v>1</v>
      </c>
      <c r="M276" s="62" t="str">
        <f t="shared" si="4"/>
        <v>No Value</v>
      </c>
      <c r="N276" s="62" t="str">
        <f>MID(MergeData!$C276,FIND(",",MergeData!$C276)+1,FIND(".",MergeData!$C276)-FIND(",",MergeData!$C276)-1)</f>
        <v xml:space="preserve"> Miss</v>
      </c>
      <c r="O276" s="63"/>
    </row>
    <row r="277" spans="1:15" x14ac:dyDescent="0.3">
      <c r="A277" s="12">
        <v>276</v>
      </c>
      <c r="B277" s="13">
        <v>1</v>
      </c>
      <c r="C277" s="14" t="s">
        <v>587</v>
      </c>
      <c r="D277" s="14" t="s">
        <v>18</v>
      </c>
      <c r="E277" s="69">
        <v>63</v>
      </c>
      <c r="F277" s="13">
        <v>1</v>
      </c>
      <c r="G277" s="13">
        <v>0</v>
      </c>
      <c r="H277" s="14" t="s">
        <v>588</v>
      </c>
      <c r="I277" s="13">
        <v>77.958299999999994</v>
      </c>
      <c r="J277" s="14" t="s">
        <v>589</v>
      </c>
      <c r="K277" s="14" t="s">
        <v>16</v>
      </c>
      <c r="L277" s="15">
        <f>IF(MergeData!$A277='FirstPartId1-to891'!A277,VLOOKUP(MergeData!$A277,FirstID1_891,12,FALSE),VLOOKUP(MergeData!$A277,GendersSurvived,2,FALSE))</f>
        <v>0</v>
      </c>
      <c r="M277" s="62" t="str">
        <f t="shared" si="4"/>
        <v>Adult</v>
      </c>
      <c r="N277" s="62" t="str">
        <f>MID(MergeData!$C277,FIND(",",MergeData!$C277)+1,FIND(".",MergeData!$C277)-FIND(",",MergeData!$C277)-1)</f>
        <v xml:space="preserve"> Miss</v>
      </c>
      <c r="O277" s="63"/>
    </row>
    <row r="278" spans="1:15" x14ac:dyDescent="0.3">
      <c r="A278" s="12">
        <v>277</v>
      </c>
      <c r="B278" s="13">
        <v>3</v>
      </c>
      <c r="C278" s="14" t="s">
        <v>590</v>
      </c>
      <c r="D278" s="14" t="s">
        <v>18</v>
      </c>
      <c r="E278" s="69">
        <v>45</v>
      </c>
      <c r="F278" s="13">
        <v>0</v>
      </c>
      <c r="G278" s="13">
        <v>0</v>
      </c>
      <c r="H278" s="14" t="s">
        <v>591</v>
      </c>
      <c r="I278" s="13">
        <v>7.75</v>
      </c>
      <c r="J278" s="14" t="s">
        <v>15</v>
      </c>
      <c r="K278" s="14" t="s">
        <v>16</v>
      </c>
      <c r="L278" s="15">
        <f>IF(MergeData!$A278='FirstPartId1-to891'!A278,VLOOKUP(MergeData!$A278,FirstID1_891,12,FALSE),VLOOKUP(MergeData!$A278,GendersSurvived,2,FALSE))</f>
        <v>0</v>
      </c>
      <c r="M278" s="62" t="str">
        <f t="shared" si="4"/>
        <v>Adult</v>
      </c>
      <c r="N278" s="62" t="str">
        <f>MID(MergeData!$C278,FIND(",",MergeData!$C278)+1,FIND(".",MergeData!$C278)-FIND(",",MergeData!$C278)-1)</f>
        <v xml:space="preserve"> Miss</v>
      </c>
      <c r="O278" s="63"/>
    </row>
    <row r="279" spans="1:15" x14ac:dyDescent="0.3">
      <c r="A279" s="12">
        <v>278</v>
      </c>
      <c r="B279" s="13">
        <v>2</v>
      </c>
      <c r="C279" s="14" t="s">
        <v>592</v>
      </c>
      <c r="D279" s="14" t="s">
        <v>13</v>
      </c>
      <c r="E279" s="69" t="s">
        <v>2484</v>
      </c>
      <c r="F279" s="13">
        <v>0</v>
      </c>
      <c r="G279" s="13">
        <v>0</v>
      </c>
      <c r="H279" s="14" t="s">
        <v>593</v>
      </c>
      <c r="I279" s="13">
        <v>0</v>
      </c>
      <c r="J279" s="14" t="s">
        <v>15</v>
      </c>
      <c r="K279" s="14" t="s">
        <v>16</v>
      </c>
      <c r="L279" s="15">
        <f>IF(MergeData!$A279='FirstPartId1-to891'!A279,VLOOKUP(MergeData!$A279,FirstID1_891,12,FALSE),VLOOKUP(MergeData!$A279,GendersSurvived,2,FALSE))</f>
        <v>0</v>
      </c>
      <c r="M279" s="62" t="str">
        <f t="shared" si="4"/>
        <v>No Value</v>
      </c>
      <c r="N279" s="62" t="str">
        <f>MID(MergeData!$C279,FIND(",",MergeData!$C279)+1,FIND(".",MergeData!$C279)-FIND(",",MergeData!$C279)-1)</f>
        <v xml:space="preserve"> Mr</v>
      </c>
      <c r="O279" s="63"/>
    </row>
    <row r="280" spans="1:15" x14ac:dyDescent="0.3">
      <c r="A280" s="12">
        <v>279</v>
      </c>
      <c r="B280" s="13">
        <v>3</v>
      </c>
      <c r="C280" s="14" t="s">
        <v>594</v>
      </c>
      <c r="D280" s="14" t="s">
        <v>13</v>
      </c>
      <c r="E280" s="69">
        <v>7</v>
      </c>
      <c r="F280" s="13">
        <v>4</v>
      </c>
      <c r="G280" s="13">
        <v>1</v>
      </c>
      <c r="H280" s="14" t="s">
        <v>56</v>
      </c>
      <c r="I280" s="13">
        <v>29.125</v>
      </c>
      <c r="J280" s="14" t="s">
        <v>15</v>
      </c>
      <c r="K280" s="14" t="s">
        <v>31</v>
      </c>
      <c r="L280" s="15">
        <f>IF(MergeData!$A280='FirstPartId1-to891'!A280,VLOOKUP(MergeData!$A280,FirstID1_891,12,FALSE),VLOOKUP(MergeData!$A280,GendersSurvived,2,FALSE))</f>
        <v>1</v>
      </c>
      <c r="M280" s="62" t="str">
        <f t="shared" si="4"/>
        <v>Child</v>
      </c>
      <c r="N280" s="62" t="str">
        <f>MID(MergeData!$C280,FIND(",",MergeData!$C280)+1,FIND(".",MergeData!$C280)-FIND(",",MergeData!$C280)-1)</f>
        <v xml:space="preserve"> Master</v>
      </c>
      <c r="O280" s="63"/>
    </row>
    <row r="281" spans="1:15" x14ac:dyDescent="0.3">
      <c r="A281" s="12">
        <v>280</v>
      </c>
      <c r="B281" s="13">
        <v>3</v>
      </c>
      <c r="C281" s="14" t="s">
        <v>595</v>
      </c>
      <c r="D281" s="14" t="s">
        <v>18</v>
      </c>
      <c r="E281" s="69">
        <v>35</v>
      </c>
      <c r="F281" s="13">
        <v>1</v>
      </c>
      <c r="G281" s="13">
        <v>1</v>
      </c>
      <c r="H281" s="14" t="s">
        <v>596</v>
      </c>
      <c r="I281" s="13">
        <v>20.25</v>
      </c>
      <c r="J281" s="14" t="s">
        <v>15</v>
      </c>
      <c r="K281" s="14" t="s">
        <v>16</v>
      </c>
      <c r="L281" s="15">
        <f>IF(MergeData!$A281='FirstPartId1-to891'!A281,VLOOKUP(MergeData!$A281,FirstID1_891,12,FALSE),VLOOKUP(MergeData!$A281,GendersSurvived,2,FALSE))</f>
        <v>0</v>
      </c>
      <c r="M281" s="62" t="str">
        <f t="shared" si="4"/>
        <v>Adult</v>
      </c>
      <c r="N281" s="62" t="str">
        <f>MID(MergeData!$C281,FIND(",",MergeData!$C281)+1,FIND(".",MergeData!$C281)-FIND(",",MergeData!$C281)-1)</f>
        <v xml:space="preserve"> Mrs</v>
      </c>
      <c r="O281" s="63"/>
    </row>
    <row r="282" spans="1:15" x14ac:dyDescent="0.3">
      <c r="A282" s="12">
        <v>281</v>
      </c>
      <c r="B282" s="13">
        <v>3</v>
      </c>
      <c r="C282" s="14" t="s">
        <v>597</v>
      </c>
      <c r="D282" s="14" t="s">
        <v>13</v>
      </c>
      <c r="E282" s="69">
        <v>65</v>
      </c>
      <c r="F282" s="13">
        <v>0</v>
      </c>
      <c r="G282" s="13">
        <v>0</v>
      </c>
      <c r="H282" s="14" t="s">
        <v>598</v>
      </c>
      <c r="I282" s="13">
        <v>7.75</v>
      </c>
      <c r="J282" s="14" t="s">
        <v>15</v>
      </c>
      <c r="K282" s="14" t="s">
        <v>31</v>
      </c>
      <c r="L282" s="15">
        <f>IF(MergeData!$A282='FirstPartId1-to891'!A282,VLOOKUP(MergeData!$A282,FirstID1_891,12,FALSE),VLOOKUP(MergeData!$A282,GendersSurvived,2,FALSE))</f>
        <v>0</v>
      </c>
      <c r="M282" s="62" t="str">
        <f t="shared" si="4"/>
        <v>Adult</v>
      </c>
      <c r="N282" s="62" t="str">
        <f>MID(MergeData!$C282,FIND(",",MergeData!$C282)+1,FIND(".",MergeData!$C282)-FIND(",",MergeData!$C282)-1)</f>
        <v xml:space="preserve"> Mr</v>
      </c>
      <c r="O282" s="63"/>
    </row>
    <row r="283" spans="1:15" x14ac:dyDescent="0.3">
      <c r="A283" s="12">
        <v>282</v>
      </c>
      <c r="B283" s="13">
        <v>3</v>
      </c>
      <c r="C283" s="14" t="s">
        <v>599</v>
      </c>
      <c r="D283" s="14" t="s">
        <v>13</v>
      </c>
      <c r="E283" s="69">
        <v>28</v>
      </c>
      <c r="F283" s="13">
        <v>0</v>
      </c>
      <c r="G283" s="13">
        <v>0</v>
      </c>
      <c r="H283" s="14" t="s">
        <v>600</v>
      </c>
      <c r="I283" s="13">
        <v>7.8541999999999996</v>
      </c>
      <c r="J283" s="14" t="s">
        <v>15</v>
      </c>
      <c r="K283" s="14" t="s">
        <v>16</v>
      </c>
      <c r="L283" s="15">
        <f>IF(MergeData!$A283='FirstPartId1-to891'!A283,VLOOKUP(MergeData!$A283,FirstID1_891,12,FALSE),VLOOKUP(MergeData!$A283,GendersSurvived,2,FALSE))</f>
        <v>0</v>
      </c>
      <c r="M283" s="62" t="str">
        <f t="shared" si="4"/>
        <v>Adult</v>
      </c>
      <c r="N283" s="62" t="str">
        <f>MID(MergeData!$C283,FIND(",",MergeData!$C283)+1,FIND(".",MergeData!$C283)-FIND(",",MergeData!$C283)-1)</f>
        <v xml:space="preserve"> Mr</v>
      </c>
      <c r="O283" s="63"/>
    </row>
    <row r="284" spans="1:15" x14ac:dyDescent="0.3">
      <c r="A284" s="12">
        <v>283</v>
      </c>
      <c r="B284" s="13">
        <v>3</v>
      </c>
      <c r="C284" s="14" t="s">
        <v>601</v>
      </c>
      <c r="D284" s="14" t="s">
        <v>13</v>
      </c>
      <c r="E284" s="69">
        <v>16</v>
      </c>
      <c r="F284" s="13">
        <v>0</v>
      </c>
      <c r="G284" s="13">
        <v>0</v>
      </c>
      <c r="H284" s="14" t="s">
        <v>602</v>
      </c>
      <c r="I284" s="13">
        <v>9.5</v>
      </c>
      <c r="J284" s="14" t="s">
        <v>15</v>
      </c>
      <c r="K284" s="14" t="s">
        <v>16</v>
      </c>
      <c r="L284" s="15">
        <f>IF(MergeData!$A284='FirstPartId1-to891'!A284,VLOOKUP(MergeData!$A284,FirstID1_891,12,FALSE),VLOOKUP(MergeData!$A284,GendersSurvived,2,FALSE))</f>
        <v>1</v>
      </c>
      <c r="M284" s="62" t="str">
        <f t="shared" si="4"/>
        <v>Child</v>
      </c>
      <c r="N284" s="62" t="str">
        <f>MID(MergeData!$C284,FIND(",",MergeData!$C284)+1,FIND(".",MergeData!$C284)-FIND(",",MergeData!$C284)-1)</f>
        <v xml:space="preserve"> Mr</v>
      </c>
      <c r="O284" s="63"/>
    </row>
    <row r="285" spans="1:15" x14ac:dyDescent="0.3">
      <c r="A285" s="12">
        <v>284</v>
      </c>
      <c r="B285" s="13">
        <v>3</v>
      </c>
      <c r="C285" s="14" t="s">
        <v>603</v>
      </c>
      <c r="D285" s="14" t="s">
        <v>13</v>
      </c>
      <c r="E285" s="69">
        <v>19</v>
      </c>
      <c r="F285" s="13">
        <v>0</v>
      </c>
      <c r="G285" s="13">
        <v>0</v>
      </c>
      <c r="H285" s="14" t="s">
        <v>604</v>
      </c>
      <c r="I285" s="13">
        <v>8.0500000000000007</v>
      </c>
      <c r="J285" s="14" t="s">
        <v>15</v>
      </c>
      <c r="K285" s="14" t="s">
        <v>16</v>
      </c>
      <c r="L285" s="15">
        <f>IF(MergeData!$A285='FirstPartId1-to891'!A285,VLOOKUP(MergeData!$A285,FirstID1_891,12,FALSE),VLOOKUP(MergeData!$A285,GendersSurvived,2,FALSE))</f>
        <v>0</v>
      </c>
      <c r="M285" s="62" t="str">
        <f t="shared" si="4"/>
        <v>Adult</v>
      </c>
      <c r="N285" s="62" t="str">
        <f>MID(MergeData!$C285,FIND(",",MergeData!$C285)+1,FIND(".",MergeData!$C285)-FIND(",",MergeData!$C285)-1)</f>
        <v xml:space="preserve"> Mr</v>
      </c>
      <c r="O285" s="63"/>
    </row>
    <row r="286" spans="1:15" x14ac:dyDescent="0.3">
      <c r="A286" s="12">
        <v>285</v>
      </c>
      <c r="B286" s="13">
        <v>1</v>
      </c>
      <c r="C286" s="14" t="s">
        <v>605</v>
      </c>
      <c r="D286" s="14" t="s">
        <v>13</v>
      </c>
      <c r="E286" s="69" t="s">
        <v>2484</v>
      </c>
      <c r="F286" s="13">
        <v>0</v>
      </c>
      <c r="G286" s="13">
        <v>0</v>
      </c>
      <c r="H286" s="14" t="s">
        <v>606</v>
      </c>
      <c r="I286" s="13">
        <v>26</v>
      </c>
      <c r="J286" s="14" t="s">
        <v>607</v>
      </c>
      <c r="K286" s="14" t="s">
        <v>16</v>
      </c>
      <c r="L286" s="15">
        <f>IF(MergeData!$A286='FirstPartId1-to891'!A286,VLOOKUP(MergeData!$A286,FirstID1_891,12,FALSE),VLOOKUP(MergeData!$A286,GendersSurvived,2,FALSE))</f>
        <v>0</v>
      </c>
      <c r="M286" s="62" t="str">
        <f t="shared" si="4"/>
        <v>No Value</v>
      </c>
      <c r="N286" s="62" t="str">
        <f>MID(MergeData!$C286,FIND(",",MergeData!$C286)+1,FIND(".",MergeData!$C286)-FIND(",",MergeData!$C286)-1)</f>
        <v xml:space="preserve"> Mr</v>
      </c>
      <c r="O286" s="63"/>
    </row>
    <row r="287" spans="1:15" x14ac:dyDescent="0.3">
      <c r="A287" s="12">
        <v>286</v>
      </c>
      <c r="B287" s="13">
        <v>3</v>
      </c>
      <c r="C287" s="14" t="s">
        <v>608</v>
      </c>
      <c r="D287" s="14" t="s">
        <v>13</v>
      </c>
      <c r="E287" s="69">
        <v>33</v>
      </c>
      <c r="F287" s="13">
        <v>0</v>
      </c>
      <c r="G287" s="13">
        <v>0</v>
      </c>
      <c r="H287" s="14" t="s">
        <v>609</v>
      </c>
      <c r="I287" s="13">
        <v>8.6624999999999996</v>
      </c>
      <c r="J287" s="14" t="s">
        <v>15</v>
      </c>
      <c r="K287" s="14" t="s">
        <v>21</v>
      </c>
      <c r="L287" s="15">
        <f>IF(MergeData!$A287='FirstPartId1-to891'!A287,VLOOKUP(MergeData!$A287,FirstID1_891,12,FALSE),VLOOKUP(MergeData!$A287,GendersSurvived,2,FALSE))</f>
        <v>1</v>
      </c>
      <c r="M287" s="62" t="str">
        <f t="shared" si="4"/>
        <v>Adult</v>
      </c>
      <c r="N287" s="62" t="str">
        <f>MID(MergeData!$C287,FIND(",",MergeData!$C287)+1,FIND(".",MergeData!$C287)-FIND(",",MergeData!$C287)-1)</f>
        <v xml:space="preserve"> Mr</v>
      </c>
      <c r="O287" s="63"/>
    </row>
    <row r="288" spans="1:15" x14ac:dyDescent="0.3">
      <c r="A288" s="12">
        <v>287</v>
      </c>
      <c r="B288" s="13">
        <v>3</v>
      </c>
      <c r="C288" s="14" t="s">
        <v>610</v>
      </c>
      <c r="D288" s="14" t="s">
        <v>13</v>
      </c>
      <c r="E288" s="69">
        <v>30</v>
      </c>
      <c r="F288" s="13">
        <v>0</v>
      </c>
      <c r="G288" s="13">
        <v>0</v>
      </c>
      <c r="H288" s="14" t="s">
        <v>611</v>
      </c>
      <c r="I288" s="13">
        <v>9.5</v>
      </c>
      <c r="J288" s="14" t="s">
        <v>15</v>
      </c>
      <c r="K288" s="14" t="s">
        <v>16</v>
      </c>
      <c r="L288" s="15">
        <f>IF(MergeData!$A288='FirstPartId1-to891'!A288,VLOOKUP(MergeData!$A288,FirstID1_891,12,FALSE),VLOOKUP(MergeData!$A288,GendersSurvived,2,FALSE))</f>
        <v>0</v>
      </c>
      <c r="M288" s="62" t="str">
        <f t="shared" si="4"/>
        <v>Adult</v>
      </c>
      <c r="N288" s="62" t="str">
        <f>MID(MergeData!$C288,FIND(",",MergeData!$C288)+1,FIND(".",MergeData!$C288)-FIND(",",MergeData!$C288)-1)</f>
        <v xml:space="preserve"> Mr</v>
      </c>
      <c r="O288" s="63"/>
    </row>
    <row r="289" spans="1:15" x14ac:dyDescent="0.3">
      <c r="A289" s="12">
        <v>288</v>
      </c>
      <c r="B289" s="13">
        <v>3</v>
      </c>
      <c r="C289" s="14" t="s">
        <v>612</v>
      </c>
      <c r="D289" s="14" t="s">
        <v>13</v>
      </c>
      <c r="E289" s="69">
        <v>22</v>
      </c>
      <c r="F289" s="13">
        <v>0</v>
      </c>
      <c r="G289" s="13">
        <v>0</v>
      </c>
      <c r="H289" s="14" t="s">
        <v>613</v>
      </c>
      <c r="I289" s="13">
        <v>7.8958000000000004</v>
      </c>
      <c r="J289" s="14" t="s">
        <v>15</v>
      </c>
      <c r="K289" s="14" t="s">
        <v>16</v>
      </c>
      <c r="L289" s="15">
        <f>IF(MergeData!$A289='FirstPartId1-to891'!A289,VLOOKUP(MergeData!$A289,FirstID1_891,12,FALSE),VLOOKUP(MergeData!$A289,GendersSurvived,2,FALSE))</f>
        <v>1</v>
      </c>
      <c r="M289" s="62" t="str">
        <f t="shared" si="4"/>
        <v>Adult</v>
      </c>
      <c r="N289" s="62" t="str">
        <f>MID(MergeData!$C289,FIND(",",MergeData!$C289)+1,FIND(".",MergeData!$C289)-FIND(",",MergeData!$C289)-1)</f>
        <v xml:space="preserve"> Mr</v>
      </c>
      <c r="O289" s="63"/>
    </row>
    <row r="290" spans="1:15" x14ac:dyDescent="0.3">
      <c r="A290" s="12">
        <v>289</v>
      </c>
      <c r="B290" s="13">
        <v>2</v>
      </c>
      <c r="C290" s="14" t="s">
        <v>614</v>
      </c>
      <c r="D290" s="14" t="s">
        <v>13</v>
      </c>
      <c r="E290" s="69">
        <v>42</v>
      </c>
      <c r="F290" s="13">
        <v>0</v>
      </c>
      <c r="G290" s="13">
        <v>0</v>
      </c>
      <c r="H290" s="14" t="s">
        <v>615</v>
      </c>
      <c r="I290" s="13">
        <v>13</v>
      </c>
      <c r="J290" s="14" t="s">
        <v>15</v>
      </c>
      <c r="K290" s="14" t="s">
        <v>16</v>
      </c>
      <c r="L290" s="15">
        <f>IF(MergeData!$A290='FirstPartId1-to891'!A290,VLOOKUP(MergeData!$A290,FirstID1_891,12,FALSE),VLOOKUP(MergeData!$A290,GendersSurvived,2,FALSE))</f>
        <v>1</v>
      </c>
      <c r="M290" s="62" t="str">
        <f t="shared" si="4"/>
        <v>Adult</v>
      </c>
      <c r="N290" s="62" t="str">
        <f>MID(MergeData!$C290,FIND(",",MergeData!$C290)+1,FIND(".",MergeData!$C290)-FIND(",",MergeData!$C290)-1)</f>
        <v xml:space="preserve"> Mr</v>
      </c>
      <c r="O290" s="63"/>
    </row>
    <row r="291" spans="1:15" x14ac:dyDescent="0.3">
      <c r="A291" s="12">
        <v>290</v>
      </c>
      <c r="B291" s="13">
        <v>3</v>
      </c>
      <c r="C291" s="14" t="s">
        <v>616</v>
      </c>
      <c r="D291" s="14" t="s">
        <v>18</v>
      </c>
      <c r="E291" s="69">
        <v>22</v>
      </c>
      <c r="F291" s="13">
        <v>0</v>
      </c>
      <c r="G291" s="13">
        <v>0</v>
      </c>
      <c r="H291" s="14" t="s">
        <v>617</v>
      </c>
      <c r="I291" s="13">
        <v>7.75</v>
      </c>
      <c r="J291" s="14" t="s">
        <v>15</v>
      </c>
      <c r="K291" s="14" t="s">
        <v>31</v>
      </c>
      <c r="L291" s="15">
        <f>IF(MergeData!$A291='FirstPartId1-to891'!A291,VLOOKUP(MergeData!$A291,FirstID1_891,12,FALSE),VLOOKUP(MergeData!$A291,GendersSurvived,2,FALSE))</f>
        <v>1</v>
      </c>
      <c r="M291" s="62" t="str">
        <f t="shared" si="4"/>
        <v>Adult</v>
      </c>
      <c r="N291" s="62" t="str">
        <f>MID(MergeData!$C291,FIND(",",MergeData!$C291)+1,FIND(".",MergeData!$C291)-FIND(",",MergeData!$C291)-1)</f>
        <v xml:space="preserve"> Miss</v>
      </c>
      <c r="O291" s="63"/>
    </row>
    <row r="292" spans="1:15" x14ac:dyDescent="0.3">
      <c r="A292" s="12">
        <v>291</v>
      </c>
      <c r="B292" s="13">
        <v>1</v>
      </c>
      <c r="C292" s="14" t="s">
        <v>618</v>
      </c>
      <c r="D292" s="14" t="s">
        <v>18</v>
      </c>
      <c r="E292" s="69">
        <v>26</v>
      </c>
      <c r="F292" s="13">
        <v>0</v>
      </c>
      <c r="G292" s="13">
        <v>0</v>
      </c>
      <c r="H292" s="14" t="s">
        <v>619</v>
      </c>
      <c r="I292" s="13">
        <v>78.849999999999994</v>
      </c>
      <c r="J292" s="14" t="s">
        <v>15</v>
      </c>
      <c r="K292" s="14" t="s">
        <v>16</v>
      </c>
      <c r="L292" s="15">
        <f>IF(MergeData!$A292='FirstPartId1-to891'!A292,VLOOKUP(MergeData!$A292,FirstID1_891,12,FALSE),VLOOKUP(MergeData!$A292,GendersSurvived,2,FALSE))</f>
        <v>1</v>
      </c>
      <c r="M292" s="62" t="str">
        <f t="shared" si="4"/>
        <v>Adult</v>
      </c>
      <c r="N292" s="62" t="str">
        <f>MID(MergeData!$C292,FIND(",",MergeData!$C292)+1,FIND(".",MergeData!$C292)-FIND(",",MergeData!$C292)-1)</f>
        <v xml:space="preserve"> Miss</v>
      </c>
      <c r="O292" s="63"/>
    </row>
    <row r="293" spans="1:15" x14ac:dyDescent="0.3">
      <c r="A293" s="12">
        <v>292</v>
      </c>
      <c r="B293" s="13">
        <v>1</v>
      </c>
      <c r="C293" s="14" t="s">
        <v>620</v>
      </c>
      <c r="D293" s="14" t="s">
        <v>18</v>
      </c>
      <c r="E293" s="69">
        <v>19</v>
      </c>
      <c r="F293" s="13">
        <v>1</v>
      </c>
      <c r="G293" s="13">
        <v>0</v>
      </c>
      <c r="H293" s="14" t="s">
        <v>621</v>
      </c>
      <c r="I293" s="13">
        <v>91.0792</v>
      </c>
      <c r="J293" s="14" t="s">
        <v>622</v>
      </c>
      <c r="K293" s="14" t="s">
        <v>21</v>
      </c>
      <c r="L293" s="15">
        <f>IF(MergeData!$A293='FirstPartId1-to891'!A293,VLOOKUP(MergeData!$A293,FirstID1_891,12,FALSE),VLOOKUP(MergeData!$A293,GendersSurvived,2,FALSE))</f>
        <v>0</v>
      </c>
      <c r="M293" s="62" t="str">
        <f t="shared" si="4"/>
        <v>Adult</v>
      </c>
      <c r="N293" s="62" t="str">
        <f>MID(MergeData!$C293,FIND(",",MergeData!$C293)+1,FIND(".",MergeData!$C293)-FIND(",",MergeData!$C293)-1)</f>
        <v xml:space="preserve"> Mrs</v>
      </c>
      <c r="O293" s="63"/>
    </row>
    <row r="294" spans="1:15" x14ac:dyDescent="0.3">
      <c r="A294" s="12">
        <v>293</v>
      </c>
      <c r="B294" s="13">
        <v>2</v>
      </c>
      <c r="C294" s="14" t="s">
        <v>623</v>
      </c>
      <c r="D294" s="14" t="s">
        <v>13</v>
      </c>
      <c r="E294" s="69">
        <v>36</v>
      </c>
      <c r="F294" s="13">
        <v>0</v>
      </c>
      <c r="G294" s="13">
        <v>0</v>
      </c>
      <c r="H294" s="14" t="s">
        <v>624</v>
      </c>
      <c r="I294" s="13">
        <v>12.875</v>
      </c>
      <c r="J294" s="14" t="s">
        <v>625</v>
      </c>
      <c r="K294" s="14" t="s">
        <v>21</v>
      </c>
      <c r="L294" s="15">
        <f>IF(MergeData!$A294='FirstPartId1-to891'!A294,VLOOKUP(MergeData!$A294,FirstID1_891,12,FALSE),VLOOKUP(MergeData!$A294,GendersSurvived,2,FALSE))</f>
        <v>0</v>
      </c>
      <c r="M294" s="62" t="str">
        <f t="shared" si="4"/>
        <v>Adult</v>
      </c>
      <c r="N294" s="62" t="str">
        <f>MID(MergeData!$C294,FIND(",",MergeData!$C294)+1,FIND(".",MergeData!$C294)-FIND(",",MergeData!$C294)-1)</f>
        <v xml:space="preserve"> Mr</v>
      </c>
      <c r="O294" s="63"/>
    </row>
    <row r="295" spans="1:15" x14ac:dyDescent="0.3">
      <c r="A295" s="12">
        <v>294</v>
      </c>
      <c r="B295" s="13">
        <v>3</v>
      </c>
      <c r="C295" s="14" t="s">
        <v>626</v>
      </c>
      <c r="D295" s="14" t="s">
        <v>18</v>
      </c>
      <c r="E295" s="69">
        <v>24</v>
      </c>
      <c r="F295" s="13">
        <v>0</v>
      </c>
      <c r="G295" s="13">
        <v>0</v>
      </c>
      <c r="H295" s="14" t="s">
        <v>627</v>
      </c>
      <c r="I295" s="13">
        <v>8.85</v>
      </c>
      <c r="J295" s="14" t="s">
        <v>15</v>
      </c>
      <c r="K295" s="14" t="s">
        <v>16</v>
      </c>
      <c r="L295" s="15">
        <f>IF(MergeData!$A295='FirstPartId1-to891'!A295,VLOOKUP(MergeData!$A295,FirstID1_891,12,FALSE),VLOOKUP(MergeData!$A295,GendersSurvived,2,FALSE))</f>
        <v>0</v>
      </c>
      <c r="M295" s="62" t="str">
        <f t="shared" si="4"/>
        <v>Adult</v>
      </c>
      <c r="N295" s="62" t="str">
        <f>MID(MergeData!$C295,FIND(",",MergeData!$C295)+1,FIND(".",MergeData!$C295)-FIND(",",MergeData!$C295)-1)</f>
        <v xml:space="preserve"> Miss</v>
      </c>
      <c r="O295" s="63"/>
    </row>
    <row r="296" spans="1:15" x14ac:dyDescent="0.3">
      <c r="A296" s="12">
        <v>295</v>
      </c>
      <c r="B296" s="13">
        <v>3</v>
      </c>
      <c r="C296" s="14" t="s">
        <v>628</v>
      </c>
      <c r="D296" s="14" t="s">
        <v>13</v>
      </c>
      <c r="E296" s="69">
        <v>24</v>
      </c>
      <c r="F296" s="13">
        <v>0</v>
      </c>
      <c r="G296" s="13">
        <v>0</v>
      </c>
      <c r="H296" s="14" t="s">
        <v>629</v>
      </c>
      <c r="I296" s="13">
        <v>7.8958000000000004</v>
      </c>
      <c r="J296" s="14" t="s">
        <v>15</v>
      </c>
      <c r="K296" s="14" t="s">
        <v>16</v>
      </c>
      <c r="L296" s="15">
        <f>IF(MergeData!$A296='FirstPartId1-to891'!A296,VLOOKUP(MergeData!$A296,FirstID1_891,12,FALSE),VLOOKUP(MergeData!$A296,GendersSurvived,2,FALSE))</f>
        <v>0</v>
      </c>
      <c r="M296" s="62" t="str">
        <f t="shared" si="4"/>
        <v>Adult</v>
      </c>
      <c r="N296" s="62" t="str">
        <f>MID(MergeData!$C296,FIND(",",MergeData!$C296)+1,FIND(".",MergeData!$C296)-FIND(",",MergeData!$C296)-1)</f>
        <v xml:space="preserve"> Mr</v>
      </c>
      <c r="O296" s="63"/>
    </row>
    <row r="297" spans="1:15" x14ac:dyDescent="0.3">
      <c r="A297" s="12">
        <v>296</v>
      </c>
      <c r="B297" s="13">
        <v>1</v>
      </c>
      <c r="C297" s="14" t="s">
        <v>630</v>
      </c>
      <c r="D297" s="14" t="s">
        <v>13</v>
      </c>
      <c r="E297" s="69" t="s">
        <v>2484</v>
      </c>
      <c r="F297" s="13">
        <v>0</v>
      </c>
      <c r="G297" s="13">
        <v>0</v>
      </c>
      <c r="H297" s="14" t="s">
        <v>631</v>
      </c>
      <c r="I297" s="13">
        <v>27.720800000000001</v>
      </c>
      <c r="J297" s="14" t="s">
        <v>15</v>
      </c>
      <c r="K297" s="14" t="s">
        <v>21</v>
      </c>
      <c r="L297" s="15">
        <f>IF(MergeData!$A297='FirstPartId1-to891'!A297,VLOOKUP(MergeData!$A297,FirstID1_891,12,FALSE),VLOOKUP(MergeData!$A297,GendersSurvived,2,FALSE))</f>
        <v>0</v>
      </c>
      <c r="M297" s="62" t="str">
        <f t="shared" si="4"/>
        <v>No Value</v>
      </c>
      <c r="N297" s="62" t="str">
        <f>MID(MergeData!$C297,FIND(",",MergeData!$C297)+1,FIND(".",MergeData!$C297)-FIND(",",MergeData!$C297)-1)</f>
        <v xml:space="preserve"> Mr</v>
      </c>
      <c r="O297" s="63"/>
    </row>
    <row r="298" spans="1:15" x14ac:dyDescent="0.3">
      <c r="A298" s="12">
        <v>297</v>
      </c>
      <c r="B298" s="13">
        <v>3</v>
      </c>
      <c r="C298" s="14" t="s">
        <v>632</v>
      </c>
      <c r="D298" s="14" t="s">
        <v>13</v>
      </c>
      <c r="E298" s="69">
        <v>23.5</v>
      </c>
      <c r="F298" s="13">
        <v>0</v>
      </c>
      <c r="G298" s="13">
        <v>0</v>
      </c>
      <c r="H298" s="14" t="s">
        <v>633</v>
      </c>
      <c r="I298" s="13">
        <v>7.2291999999999996</v>
      </c>
      <c r="J298" s="14" t="s">
        <v>15</v>
      </c>
      <c r="K298" s="14" t="s">
        <v>21</v>
      </c>
      <c r="L298" s="15">
        <f>IF(MergeData!$A298='FirstPartId1-to891'!A298,VLOOKUP(MergeData!$A298,FirstID1_891,12,FALSE),VLOOKUP(MergeData!$A298,GendersSurvived,2,FALSE))</f>
        <v>0</v>
      </c>
      <c r="M298" s="62" t="str">
        <f t="shared" si="4"/>
        <v>Adult</v>
      </c>
      <c r="N298" s="62" t="str">
        <f>MID(MergeData!$C298,FIND(",",MergeData!$C298)+1,FIND(".",MergeData!$C298)-FIND(",",MergeData!$C298)-1)</f>
        <v xml:space="preserve"> Mr</v>
      </c>
      <c r="O298" s="63"/>
    </row>
    <row r="299" spans="1:15" x14ac:dyDescent="0.3">
      <c r="A299" s="12">
        <v>298</v>
      </c>
      <c r="B299" s="13">
        <v>1</v>
      </c>
      <c r="C299" s="14" t="s">
        <v>634</v>
      </c>
      <c r="D299" s="14" t="s">
        <v>18</v>
      </c>
      <c r="E299" s="69">
        <v>2</v>
      </c>
      <c r="F299" s="13">
        <v>1</v>
      </c>
      <c r="G299" s="13">
        <v>2</v>
      </c>
      <c r="H299" s="14" t="s">
        <v>635</v>
      </c>
      <c r="I299" s="13">
        <v>151.55000000000001</v>
      </c>
      <c r="J299" s="14" t="s">
        <v>636</v>
      </c>
      <c r="K299" s="14" t="s">
        <v>16</v>
      </c>
      <c r="L299" s="15">
        <f>IF(MergeData!$A299='FirstPartId1-to891'!A299,VLOOKUP(MergeData!$A299,FirstID1_891,12,FALSE),VLOOKUP(MergeData!$A299,GendersSurvived,2,FALSE))</f>
        <v>1</v>
      </c>
      <c r="M299" s="62" t="str">
        <f t="shared" si="4"/>
        <v>Child</v>
      </c>
      <c r="N299" s="62" t="str">
        <f>MID(MergeData!$C299,FIND(",",MergeData!$C299)+1,FIND(".",MergeData!$C299)-FIND(",",MergeData!$C299)-1)</f>
        <v xml:space="preserve"> Miss</v>
      </c>
      <c r="O299" s="63"/>
    </row>
    <row r="300" spans="1:15" x14ac:dyDescent="0.3">
      <c r="A300" s="12">
        <v>299</v>
      </c>
      <c r="B300" s="13">
        <v>1</v>
      </c>
      <c r="C300" s="14" t="s">
        <v>637</v>
      </c>
      <c r="D300" s="14" t="s">
        <v>13</v>
      </c>
      <c r="E300" s="69" t="s">
        <v>2484</v>
      </c>
      <c r="F300" s="13">
        <v>0</v>
      </c>
      <c r="G300" s="13">
        <v>0</v>
      </c>
      <c r="H300" s="14" t="s">
        <v>638</v>
      </c>
      <c r="I300" s="13">
        <v>30.5</v>
      </c>
      <c r="J300" s="14" t="s">
        <v>639</v>
      </c>
      <c r="K300" s="14" t="s">
        <v>16</v>
      </c>
      <c r="L300" s="15">
        <f>IF(MergeData!$A300='FirstPartId1-to891'!A300,VLOOKUP(MergeData!$A300,FirstID1_891,12,FALSE),VLOOKUP(MergeData!$A300,GendersSurvived,2,FALSE))</f>
        <v>1</v>
      </c>
      <c r="M300" s="62" t="str">
        <f t="shared" si="4"/>
        <v>No Value</v>
      </c>
      <c r="N300" s="62" t="str">
        <f>MID(MergeData!$C300,FIND(",",MergeData!$C300)+1,FIND(".",MergeData!$C300)-FIND(",",MergeData!$C300)-1)</f>
        <v xml:space="preserve"> Mr</v>
      </c>
      <c r="O300" s="63"/>
    </row>
    <row r="301" spans="1:15" x14ac:dyDescent="0.3">
      <c r="A301" s="12">
        <v>300</v>
      </c>
      <c r="B301" s="13">
        <v>1</v>
      </c>
      <c r="C301" s="14" t="s">
        <v>640</v>
      </c>
      <c r="D301" s="14" t="s">
        <v>18</v>
      </c>
      <c r="E301" s="69">
        <v>50</v>
      </c>
      <c r="F301" s="13">
        <v>0</v>
      </c>
      <c r="G301" s="13">
        <v>1</v>
      </c>
      <c r="H301" s="14" t="s">
        <v>272</v>
      </c>
      <c r="I301" s="13">
        <v>247.52080000000001</v>
      </c>
      <c r="J301" s="14" t="s">
        <v>273</v>
      </c>
      <c r="K301" s="14" t="s">
        <v>21</v>
      </c>
      <c r="L301" s="15">
        <f>IF(MergeData!$A301='FirstPartId1-to891'!A301,VLOOKUP(MergeData!$A301,FirstID1_891,12,FALSE),VLOOKUP(MergeData!$A301,GendersSurvived,2,FALSE))</f>
        <v>1</v>
      </c>
      <c r="M301" s="62" t="str">
        <f t="shared" si="4"/>
        <v>Adult</v>
      </c>
      <c r="N301" s="62" t="str">
        <f>MID(MergeData!$C301,FIND(",",MergeData!$C301)+1,FIND(".",MergeData!$C301)-FIND(",",MergeData!$C301)-1)</f>
        <v xml:space="preserve"> Mrs</v>
      </c>
      <c r="O301" s="63"/>
    </row>
    <row r="302" spans="1:15" x14ac:dyDescent="0.3">
      <c r="A302" s="12">
        <v>301</v>
      </c>
      <c r="B302" s="13">
        <v>3</v>
      </c>
      <c r="C302" s="14" t="s">
        <v>641</v>
      </c>
      <c r="D302" s="14" t="s">
        <v>18</v>
      </c>
      <c r="E302" s="69" t="s">
        <v>2484</v>
      </c>
      <c r="F302" s="13">
        <v>0</v>
      </c>
      <c r="G302" s="13">
        <v>0</v>
      </c>
      <c r="H302" s="14" t="s">
        <v>642</v>
      </c>
      <c r="I302" s="13">
        <v>7.75</v>
      </c>
      <c r="J302" s="14" t="s">
        <v>15</v>
      </c>
      <c r="K302" s="14" t="s">
        <v>31</v>
      </c>
      <c r="L302" s="15">
        <f>IF(MergeData!$A302='FirstPartId1-to891'!A302,VLOOKUP(MergeData!$A302,FirstID1_891,12,FALSE),VLOOKUP(MergeData!$A302,GendersSurvived,2,FALSE))</f>
        <v>1</v>
      </c>
      <c r="M302" s="62" t="str">
        <f t="shared" si="4"/>
        <v>No Value</v>
      </c>
      <c r="N302" s="62" t="str">
        <f>MID(MergeData!$C302,FIND(",",MergeData!$C302)+1,FIND(".",MergeData!$C302)-FIND(",",MergeData!$C302)-1)</f>
        <v xml:space="preserve"> Miss</v>
      </c>
      <c r="O302" s="63"/>
    </row>
    <row r="303" spans="1:15" x14ac:dyDescent="0.3">
      <c r="A303" s="12">
        <v>302</v>
      </c>
      <c r="B303" s="13">
        <v>3</v>
      </c>
      <c r="C303" s="14" t="s">
        <v>643</v>
      </c>
      <c r="D303" s="14" t="s">
        <v>13</v>
      </c>
      <c r="E303" s="69" t="s">
        <v>2484</v>
      </c>
      <c r="F303" s="13">
        <v>2</v>
      </c>
      <c r="G303" s="13">
        <v>0</v>
      </c>
      <c r="H303" s="14" t="s">
        <v>644</v>
      </c>
      <c r="I303" s="13">
        <v>23.25</v>
      </c>
      <c r="J303" s="14" t="s">
        <v>15</v>
      </c>
      <c r="K303" s="14" t="s">
        <v>31</v>
      </c>
      <c r="L303" s="15">
        <f>IF(MergeData!$A303='FirstPartId1-to891'!A303,VLOOKUP(MergeData!$A303,FirstID1_891,12,FALSE),VLOOKUP(MergeData!$A303,GendersSurvived,2,FALSE))</f>
        <v>0</v>
      </c>
      <c r="M303" s="62" t="str">
        <f t="shared" si="4"/>
        <v>No Value</v>
      </c>
      <c r="N303" s="62" t="str">
        <f>MID(MergeData!$C303,FIND(",",MergeData!$C303)+1,FIND(".",MergeData!$C303)-FIND(",",MergeData!$C303)-1)</f>
        <v xml:space="preserve"> Mr</v>
      </c>
      <c r="O303" s="63"/>
    </row>
    <row r="304" spans="1:15" x14ac:dyDescent="0.3">
      <c r="A304" s="12">
        <v>303</v>
      </c>
      <c r="B304" s="13">
        <v>3</v>
      </c>
      <c r="C304" s="14" t="s">
        <v>645</v>
      </c>
      <c r="D304" s="14" t="s">
        <v>13</v>
      </c>
      <c r="E304" s="69">
        <v>19</v>
      </c>
      <c r="F304" s="13">
        <v>0</v>
      </c>
      <c r="G304" s="13">
        <v>0</v>
      </c>
      <c r="H304" s="14" t="s">
        <v>393</v>
      </c>
      <c r="I304" s="13">
        <v>0</v>
      </c>
      <c r="J304" s="14" t="s">
        <v>15</v>
      </c>
      <c r="K304" s="14" t="s">
        <v>16</v>
      </c>
      <c r="L304" s="15">
        <f>IF(MergeData!$A304='FirstPartId1-to891'!A304,VLOOKUP(MergeData!$A304,FirstID1_891,12,FALSE),VLOOKUP(MergeData!$A304,GendersSurvived,2,FALSE))</f>
        <v>1</v>
      </c>
      <c r="M304" s="62" t="str">
        <f t="shared" si="4"/>
        <v>Adult</v>
      </c>
      <c r="N304" s="62" t="str">
        <f>MID(MergeData!$C304,FIND(",",MergeData!$C304)+1,FIND(".",MergeData!$C304)-FIND(",",MergeData!$C304)-1)</f>
        <v xml:space="preserve"> Mr</v>
      </c>
      <c r="O304" s="63"/>
    </row>
    <row r="305" spans="1:15" x14ac:dyDescent="0.3">
      <c r="A305" s="12">
        <v>304</v>
      </c>
      <c r="B305" s="13">
        <v>2</v>
      </c>
      <c r="C305" s="14" t="s">
        <v>646</v>
      </c>
      <c r="D305" s="14" t="s">
        <v>18</v>
      </c>
      <c r="E305" s="69" t="s">
        <v>2484</v>
      </c>
      <c r="F305" s="13">
        <v>0</v>
      </c>
      <c r="G305" s="13">
        <v>0</v>
      </c>
      <c r="H305" s="14" t="s">
        <v>647</v>
      </c>
      <c r="I305" s="13">
        <v>12.35</v>
      </c>
      <c r="J305" s="14" t="s">
        <v>281</v>
      </c>
      <c r="K305" s="14" t="s">
        <v>31</v>
      </c>
      <c r="L305" s="15">
        <f>IF(MergeData!$A305='FirstPartId1-to891'!A305,VLOOKUP(MergeData!$A305,FirstID1_891,12,FALSE),VLOOKUP(MergeData!$A305,GendersSurvived,2,FALSE))</f>
        <v>0</v>
      </c>
      <c r="M305" s="62" t="str">
        <f t="shared" si="4"/>
        <v>No Value</v>
      </c>
      <c r="N305" s="62" t="str">
        <f>MID(MergeData!$C305,FIND(",",MergeData!$C305)+1,FIND(".",MergeData!$C305)-FIND(",",MergeData!$C305)-1)</f>
        <v xml:space="preserve"> Miss</v>
      </c>
      <c r="O305" s="63"/>
    </row>
    <row r="306" spans="1:15" x14ac:dyDescent="0.3">
      <c r="A306" s="12">
        <v>305</v>
      </c>
      <c r="B306" s="13">
        <v>3</v>
      </c>
      <c r="C306" s="14" t="s">
        <v>648</v>
      </c>
      <c r="D306" s="14" t="s">
        <v>13</v>
      </c>
      <c r="E306" s="69" t="s">
        <v>2484</v>
      </c>
      <c r="F306" s="13">
        <v>0</v>
      </c>
      <c r="G306" s="13">
        <v>0</v>
      </c>
      <c r="H306" s="14" t="s">
        <v>649</v>
      </c>
      <c r="I306" s="13">
        <v>8.0500000000000007</v>
      </c>
      <c r="J306" s="14" t="s">
        <v>15</v>
      </c>
      <c r="K306" s="14" t="s">
        <v>16</v>
      </c>
      <c r="L306" s="15">
        <f>IF(MergeData!$A306='FirstPartId1-to891'!A306,VLOOKUP(MergeData!$A306,FirstID1_891,12,FALSE),VLOOKUP(MergeData!$A306,GendersSurvived,2,FALSE))</f>
        <v>1</v>
      </c>
      <c r="M306" s="62" t="str">
        <f t="shared" si="4"/>
        <v>No Value</v>
      </c>
      <c r="N306" s="62" t="str">
        <f>MID(MergeData!$C306,FIND(",",MergeData!$C306)+1,FIND(".",MergeData!$C306)-FIND(",",MergeData!$C306)-1)</f>
        <v xml:space="preserve"> Mr</v>
      </c>
      <c r="O306" s="63"/>
    </row>
    <row r="307" spans="1:15" x14ac:dyDescent="0.3">
      <c r="A307" s="12">
        <v>306</v>
      </c>
      <c r="B307" s="13">
        <v>1</v>
      </c>
      <c r="C307" s="14" t="s">
        <v>650</v>
      </c>
      <c r="D307" s="14" t="s">
        <v>13</v>
      </c>
      <c r="E307" s="69">
        <v>0.92</v>
      </c>
      <c r="F307" s="13">
        <v>1</v>
      </c>
      <c r="G307" s="13">
        <v>2</v>
      </c>
      <c r="H307" s="14" t="s">
        <v>635</v>
      </c>
      <c r="I307" s="13">
        <v>151.55000000000001</v>
      </c>
      <c r="J307" s="14" t="s">
        <v>636</v>
      </c>
      <c r="K307" s="14" t="s">
        <v>16</v>
      </c>
      <c r="L307" s="15">
        <f>IF(MergeData!$A307='FirstPartId1-to891'!A307,VLOOKUP(MergeData!$A307,FirstID1_891,12,FALSE),VLOOKUP(MergeData!$A307,GendersSurvived,2,FALSE))</f>
        <v>1</v>
      </c>
      <c r="M307" s="62" t="str">
        <f t="shared" si="4"/>
        <v>Child</v>
      </c>
      <c r="N307" s="62" t="str">
        <f>MID(MergeData!$C307,FIND(",",MergeData!$C307)+1,FIND(".",MergeData!$C307)-FIND(",",MergeData!$C307)-1)</f>
        <v xml:space="preserve"> Master</v>
      </c>
      <c r="O307" s="63"/>
    </row>
    <row r="308" spans="1:15" x14ac:dyDescent="0.3">
      <c r="A308" s="12">
        <v>307</v>
      </c>
      <c r="B308" s="13">
        <v>1</v>
      </c>
      <c r="C308" s="14" t="s">
        <v>651</v>
      </c>
      <c r="D308" s="14" t="s">
        <v>18</v>
      </c>
      <c r="E308" s="69" t="s">
        <v>2484</v>
      </c>
      <c r="F308" s="13">
        <v>0</v>
      </c>
      <c r="G308" s="13">
        <v>0</v>
      </c>
      <c r="H308" s="14" t="s">
        <v>652</v>
      </c>
      <c r="I308" s="13">
        <v>110.88330000000001</v>
      </c>
      <c r="J308" s="14" t="s">
        <v>15</v>
      </c>
      <c r="K308" s="14" t="s">
        <v>21</v>
      </c>
      <c r="L308" s="15">
        <f>IF(MergeData!$A308='FirstPartId1-to891'!A308,VLOOKUP(MergeData!$A308,FirstID1_891,12,FALSE),VLOOKUP(MergeData!$A308,GendersSurvived,2,FALSE))</f>
        <v>1</v>
      </c>
      <c r="M308" s="62" t="str">
        <f t="shared" si="4"/>
        <v>No Value</v>
      </c>
      <c r="N308" s="62" t="str">
        <f>MID(MergeData!$C308,FIND(",",MergeData!$C308)+1,FIND(".",MergeData!$C308)-FIND(",",MergeData!$C308)-1)</f>
        <v xml:space="preserve"> Miss</v>
      </c>
      <c r="O308" s="63"/>
    </row>
    <row r="309" spans="1:15" x14ac:dyDescent="0.3">
      <c r="A309" s="12">
        <v>308</v>
      </c>
      <c r="B309" s="13">
        <v>1</v>
      </c>
      <c r="C309" s="14" t="s">
        <v>653</v>
      </c>
      <c r="D309" s="14" t="s">
        <v>18</v>
      </c>
      <c r="E309" s="69">
        <v>17</v>
      </c>
      <c r="F309" s="13">
        <v>1</v>
      </c>
      <c r="G309" s="13">
        <v>0</v>
      </c>
      <c r="H309" s="14" t="s">
        <v>654</v>
      </c>
      <c r="I309" s="13">
        <v>108.9</v>
      </c>
      <c r="J309" s="14" t="s">
        <v>655</v>
      </c>
      <c r="K309" s="14" t="s">
        <v>21</v>
      </c>
      <c r="L309" s="15">
        <f>IF(MergeData!$A309='FirstPartId1-to891'!A309,VLOOKUP(MergeData!$A309,FirstID1_891,12,FALSE),VLOOKUP(MergeData!$A309,GendersSurvived,2,FALSE))</f>
        <v>0</v>
      </c>
      <c r="M309" s="62" t="str">
        <f t="shared" si="4"/>
        <v>Child</v>
      </c>
      <c r="N309" s="62" t="str">
        <f>MID(MergeData!$C309,FIND(",",MergeData!$C309)+1,FIND(".",MergeData!$C309)-FIND(",",MergeData!$C309)-1)</f>
        <v xml:space="preserve"> Mrs</v>
      </c>
      <c r="O309" s="63"/>
    </row>
    <row r="310" spans="1:15" x14ac:dyDescent="0.3">
      <c r="A310" s="12">
        <v>309</v>
      </c>
      <c r="B310" s="13">
        <v>2</v>
      </c>
      <c r="C310" s="14" t="s">
        <v>656</v>
      </c>
      <c r="D310" s="14" t="s">
        <v>13</v>
      </c>
      <c r="E310" s="69">
        <v>30</v>
      </c>
      <c r="F310" s="13">
        <v>1</v>
      </c>
      <c r="G310" s="13">
        <v>0</v>
      </c>
      <c r="H310" s="14" t="s">
        <v>657</v>
      </c>
      <c r="I310" s="13">
        <v>24</v>
      </c>
      <c r="J310" s="14" t="s">
        <v>15</v>
      </c>
      <c r="K310" s="14" t="s">
        <v>21</v>
      </c>
      <c r="L310" s="15">
        <f>IF(MergeData!$A310='FirstPartId1-to891'!A310,VLOOKUP(MergeData!$A310,FirstID1_891,12,FALSE),VLOOKUP(MergeData!$A310,GendersSurvived,2,FALSE))</f>
        <v>1</v>
      </c>
      <c r="M310" s="62" t="str">
        <f t="shared" si="4"/>
        <v>Adult</v>
      </c>
      <c r="N310" s="62" t="str">
        <f>MID(MergeData!$C310,FIND(",",MergeData!$C310)+1,FIND(".",MergeData!$C310)-FIND(",",MergeData!$C310)-1)</f>
        <v xml:space="preserve"> Mr</v>
      </c>
      <c r="O310" s="63"/>
    </row>
    <row r="311" spans="1:15" x14ac:dyDescent="0.3">
      <c r="A311" s="12">
        <v>310</v>
      </c>
      <c r="B311" s="13">
        <v>1</v>
      </c>
      <c r="C311" s="14" t="s">
        <v>658</v>
      </c>
      <c r="D311" s="14" t="s">
        <v>18</v>
      </c>
      <c r="E311" s="69">
        <v>30</v>
      </c>
      <c r="F311" s="13">
        <v>0</v>
      </c>
      <c r="G311" s="13">
        <v>0</v>
      </c>
      <c r="H311" s="14" t="s">
        <v>659</v>
      </c>
      <c r="I311" s="13">
        <v>56.929200000000002</v>
      </c>
      <c r="J311" s="14" t="s">
        <v>660</v>
      </c>
      <c r="K311" s="14" t="s">
        <v>21</v>
      </c>
      <c r="L311" s="15">
        <f>IF(MergeData!$A311='FirstPartId1-to891'!A311,VLOOKUP(MergeData!$A311,FirstID1_891,12,FALSE),VLOOKUP(MergeData!$A311,GendersSurvived,2,FALSE))</f>
        <v>1</v>
      </c>
      <c r="M311" s="62" t="str">
        <f t="shared" si="4"/>
        <v>Adult</v>
      </c>
      <c r="N311" s="62" t="str">
        <f>MID(MergeData!$C311,FIND(",",MergeData!$C311)+1,FIND(".",MergeData!$C311)-FIND(",",MergeData!$C311)-1)</f>
        <v xml:space="preserve"> Miss</v>
      </c>
      <c r="O311" s="63"/>
    </row>
    <row r="312" spans="1:15" x14ac:dyDescent="0.3">
      <c r="A312" s="12">
        <v>311</v>
      </c>
      <c r="B312" s="13">
        <v>1</v>
      </c>
      <c r="C312" s="14" t="s">
        <v>661</v>
      </c>
      <c r="D312" s="14" t="s">
        <v>18</v>
      </c>
      <c r="E312" s="69">
        <v>24</v>
      </c>
      <c r="F312" s="13">
        <v>0</v>
      </c>
      <c r="G312" s="13">
        <v>0</v>
      </c>
      <c r="H312" s="14" t="s">
        <v>662</v>
      </c>
      <c r="I312" s="13">
        <v>83.158299999999997</v>
      </c>
      <c r="J312" s="14" t="s">
        <v>663</v>
      </c>
      <c r="K312" s="14" t="s">
        <v>21</v>
      </c>
      <c r="L312" s="15">
        <f>IF(MergeData!$A312='FirstPartId1-to891'!A312,VLOOKUP(MergeData!$A312,FirstID1_891,12,FALSE),VLOOKUP(MergeData!$A312,GendersSurvived,2,FALSE))</f>
        <v>1</v>
      </c>
      <c r="M312" s="62" t="str">
        <f t="shared" si="4"/>
        <v>Adult</v>
      </c>
      <c r="N312" s="62" t="str">
        <f>MID(MergeData!$C312,FIND(",",MergeData!$C312)+1,FIND(".",MergeData!$C312)-FIND(",",MergeData!$C312)-1)</f>
        <v xml:space="preserve"> Miss</v>
      </c>
      <c r="O312" s="63"/>
    </row>
    <row r="313" spans="1:15" x14ac:dyDescent="0.3">
      <c r="A313" s="12">
        <v>312</v>
      </c>
      <c r="B313" s="13">
        <v>1</v>
      </c>
      <c r="C313" s="14" t="s">
        <v>664</v>
      </c>
      <c r="D313" s="14" t="s">
        <v>18</v>
      </c>
      <c r="E313" s="69">
        <v>18</v>
      </c>
      <c r="F313" s="13">
        <v>2</v>
      </c>
      <c r="G313" s="13">
        <v>2</v>
      </c>
      <c r="H313" s="14" t="s">
        <v>665</v>
      </c>
      <c r="I313" s="13">
        <v>262.375</v>
      </c>
      <c r="J313" s="14" t="s">
        <v>666</v>
      </c>
      <c r="K313" s="14" t="s">
        <v>21</v>
      </c>
      <c r="L313" s="15">
        <f>IF(MergeData!$A313='FirstPartId1-to891'!A313,VLOOKUP(MergeData!$A313,FirstID1_891,12,FALSE),VLOOKUP(MergeData!$A313,GendersSurvived,2,FALSE))</f>
        <v>0</v>
      </c>
      <c r="M313" s="62" t="str">
        <f t="shared" si="4"/>
        <v>Adult</v>
      </c>
      <c r="N313" s="62" t="str">
        <f>MID(MergeData!$C313,FIND(",",MergeData!$C313)+1,FIND(".",MergeData!$C313)-FIND(",",MergeData!$C313)-1)</f>
        <v xml:space="preserve"> Miss</v>
      </c>
      <c r="O313" s="63"/>
    </row>
    <row r="314" spans="1:15" x14ac:dyDescent="0.3">
      <c r="A314" s="12">
        <v>313</v>
      </c>
      <c r="B314" s="13">
        <v>2</v>
      </c>
      <c r="C314" s="14" t="s">
        <v>667</v>
      </c>
      <c r="D314" s="14" t="s">
        <v>18</v>
      </c>
      <c r="E314" s="69">
        <v>26</v>
      </c>
      <c r="F314" s="13">
        <v>1</v>
      </c>
      <c r="G314" s="13">
        <v>1</v>
      </c>
      <c r="H314" s="14" t="s">
        <v>668</v>
      </c>
      <c r="I314" s="13">
        <v>26</v>
      </c>
      <c r="J314" s="14" t="s">
        <v>15</v>
      </c>
      <c r="K314" s="14" t="s">
        <v>16</v>
      </c>
      <c r="L314" s="15">
        <f>IF(MergeData!$A314='FirstPartId1-to891'!A314,VLOOKUP(MergeData!$A314,FirstID1_891,12,FALSE),VLOOKUP(MergeData!$A314,GendersSurvived,2,FALSE))</f>
        <v>0</v>
      </c>
      <c r="M314" s="62" t="str">
        <f t="shared" si="4"/>
        <v>Adult</v>
      </c>
      <c r="N314" s="62" t="str">
        <f>MID(MergeData!$C314,FIND(",",MergeData!$C314)+1,FIND(".",MergeData!$C314)-FIND(",",MergeData!$C314)-1)</f>
        <v xml:space="preserve"> Mrs</v>
      </c>
      <c r="O314" s="63"/>
    </row>
    <row r="315" spans="1:15" x14ac:dyDescent="0.3">
      <c r="A315" s="12">
        <v>314</v>
      </c>
      <c r="B315" s="13">
        <v>3</v>
      </c>
      <c r="C315" s="14" t="s">
        <v>669</v>
      </c>
      <c r="D315" s="14" t="s">
        <v>13</v>
      </c>
      <c r="E315" s="69">
        <v>28</v>
      </c>
      <c r="F315" s="13">
        <v>0</v>
      </c>
      <c r="G315" s="13">
        <v>0</v>
      </c>
      <c r="H315" s="14" t="s">
        <v>670</v>
      </c>
      <c r="I315" s="13">
        <v>7.8958000000000004</v>
      </c>
      <c r="J315" s="14" t="s">
        <v>15</v>
      </c>
      <c r="K315" s="14" t="s">
        <v>16</v>
      </c>
      <c r="L315" s="15">
        <f>IF(MergeData!$A315='FirstPartId1-to891'!A315,VLOOKUP(MergeData!$A315,FirstID1_891,12,FALSE),VLOOKUP(MergeData!$A315,GendersSurvived,2,FALSE))</f>
        <v>0</v>
      </c>
      <c r="M315" s="62" t="str">
        <f t="shared" si="4"/>
        <v>Adult</v>
      </c>
      <c r="N315" s="62" t="str">
        <f>MID(MergeData!$C315,FIND(",",MergeData!$C315)+1,FIND(".",MergeData!$C315)-FIND(",",MergeData!$C315)-1)</f>
        <v xml:space="preserve"> Mr</v>
      </c>
      <c r="O315" s="63"/>
    </row>
    <row r="316" spans="1:15" x14ac:dyDescent="0.3">
      <c r="A316" s="12">
        <v>315</v>
      </c>
      <c r="B316" s="13">
        <v>2</v>
      </c>
      <c r="C316" s="14" t="s">
        <v>671</v>
      </c>
      <c r="D316" s="14" t="s">
        <v>13</v>
      </c>
      <c r="E316" s="69">
        <v>43</v>
      </c>
      <c r="F316" s="13">
        <v>1</v>
      </c>
      <c r="G316" s="13">
        <v>1</v>
      </c>
      <c r="H316" s="14" t="s">
        <v>672</v>
      </c>
      <c r="I316" s="13">
        <v>26.25</v>
      </c>
      <c r="J316" s="14" t="s">
        <v>15</v>
      </c>
      <c r="K316" s="14" t="s">
        <v>16</v>
      </c>
      <c r="L316" s="15">
        <f>IF(MergeData!$A316='FirstPartId1-to891'!A316,VLOOKUP(MergeData!$A316,FirstID1_891,12,FALSE),VLOOKUP(MergeData!$A316,GendersSurvived,2,FALSE))</f>
        <v>1</v>
      </c>
      <c r="M316" s="62" t="str">
        <f t="shared" si="4"/>
        <v>Adult</v>
      </c>
      <c r="N316" s="62" t="str">
        <f>MID(MergeData!$C316,FIND(",",MergeData!$C316)+1,FIND(".",MergeData!$C316)-FIND(",",MergeData!$C316)-1)</f>
        <v xml:space="preserve"> Mr</v>
      </c>
      <c r="O316" s="63"/>
    </row>
    <row r="317" spans="1:15" x14ac:dyDescent="0.3">
      <c r="A317" s="12">
        <v>316</v>
      </c>
      <c r="B317" s="13">
        <v>3</v>
      </c>
      <c r="C317" s="14" t="s">
        <v>673</v>
      </c>
      <c r="D317" s="14" t="s">
        <v>18</v>
      </c>
      <c r="E317" s="69">
        <v>26</v>
      </c>
      <c r="F317" s="13">
        <v>0</v>
      </c>
      <c r="G317" s="13">
        <v>0</v>
      </c>
      <c r="H317" s="14" t="s">
        <v>674</v>
      </c>
      <c r="I317" s="13">
        <v>7.8541999999999996</v>
      </c>
      <c r="J317" s="14" t="s">
        <v>15</v>
      </c>
      <c r="K317" s="14" t="s">
        <v>16</v>
      </c>
      <c r="L317" s="15">
        <f>IF(MergeData!$A317='FirstPartId1-to891'!A317,VLOOKUP(MergeData!$A317,FirstID1_891,12,FALSE),VLOOKUP(MergeData!$A317,GendersSurvived,2,FALSE))</f>
        <v>1</v>
      </c>
      <c r="M317" s="62" t="str">
        <f t="shared" si="4"/>
        <v>Adult</v>
      </c>
      <c r="N317" s="62" t="str">
        <f>MID(MergeData!$C317,FIND(",",MergeData!$C317)+1,FIND(".",MergeData!$C317)-FIND(",",MergeData!$C317)-1)</f>
        <v xml:space="preserve"> Miss</v>
      </c>
      <c r="O317" s="63"/>
    </row>
    <row r="318" spans="1:15" x14ac:dyDescent="0.3">
      <c r="A318" s="12">
        <v>317</v>
      </c>
      <c r="B318" s="13">
        <v>2</v>
      </c>
      <c r="C318" s="14" t="s">
        <v>675</v>
      </c>
      <c r="D318" s="14" t="s">
        <v>18</v>
      </c>
      <c r="E318" s="69">
        <v>24</v>
      </c>
      <c r="F318" s="13">
        <v>1</v>
      </c>
      <c r="G318" s="13">
        <v>0</v>
      </c>
      <c r="H318" s="14" t="s">
        <v>233</v>
      </c>
      <c r="I318" s="13">
        <v>26</v>
      </c>
      <c r="J318" s="14" t="s">
        <v>15</v>
      </c>
      <c r="K318" s="14" t="s">
        <v>16</v>
      </c>
      <c r="L318" s="15">
        <f>IF(MergeData!$A318='FirstPartId1-to891'!A318,VLOOKUP(MergeData!$A318,FirstID1_891,12,FALSE),VLOOKUP(MergeData!$A318,GendersSurvived,2,FALSE))</f>
        <v>0</v>
      </c>
      <c r="M318" s="62" t="str">
        <f t="shared" si="4"/>
        <v>Adult</v>
      </c>
      <c r="N318" s="62" t="str">
        <f>MID(MergeData!$C318,FIND(",",MergeData!$C318)+1,FIND(".",MergeData!$C318)-FIND(",",MergeData!$C318)-1)</f>
        <v xml:space="preserve"> Mrs</v>
      </c>
      <c r="O318" s="63"/>
    </row>
    <row r="319" spans="1:15" x14ac:dyDescent="0.3">
      <c r="A319" s="12">
        <v>318</v>
      </c>
      <c r="B319" s="13">
        <v>2</v>
      </c>
      <c r="C319" s="14" t="s">
        <v>676</v>
      </c>
      <c r="D319" s="14" t="s">
        <v>13</v>
      </c>
      <c r="E319" s="69">
        <v>54</v>
      </c>
      <c r="F319" s="13">
        <v>0</v>
      </c>
      <c r="G319" s="13">
        <v>0</v>
      </c>
      <c r="H319" s="14" t="s">
        <v>677</v>
      </c>
      <c r="I319" s="13">
        <v>14</v>
      </c>
      <c r="J319" s="14" t="s">
        <v>15</v>
      </c>
      <c r="K319" s="14" t="s">
        <v>16</v>
      </c>
      <c r="L319" s="15">
        <f>IF(MergeData!$A319='FirstPartId1-to891'!A319,VLOOKUP(MergeData!$A319,FirstID1_891,12,FALSE),VLOOKUP(MergeData!$A319,GendersSurvived,2,FALSE))</f>
        <v>1</v>
      </c>
      <c r="M319" s="62" t="str">
        <f t="shared" si="4"/>
        <v>Adult</v>
      </c>
      <c r="N319" s="62" t="str">
        <f>MID(MergeData!$C319,FIND(",",MergeData!$C319)+1,FIND(".",MergeData!$C319)-FIND(",",MergeData!$C319)-1)</f>
        <v xml:space="preserve"> Dr</v>
      </c>
      <c r="O319" s="63"/>
    </row>
    <row r="320" spans="1:15" x14ac:dyDescent="0.3">
      <c r="A320" s="12">
        <v>319</v>
      </c>
      <c r="B320" s="13">
        <v>1</v>
      </c>
      <c r="C320" s="14" t="s">
        <v>678</v>
      </c>
      <c r="D320" s="14" t="s">
        <v>18</v>
      </c>
      <c r="E320" s="69">
        <v>31</v>
      </c>
      <c r="F320" s="13">
        <v>0</v>
      </c>
      <c r="G320" s="13">
        <v>2</v>
      </c>
      <c r="H320" s="14" t="s">
        <v>679</v>
      </c>
      <c r="I320" s="13">
        <v>164.86670000000001</v>
      </c>
      <c r="J320" s="14" t="s">
        <v>680</v>
      </c>
      <c r="K320" s="14" t="s">
        <v>16</v>
      </c>
      <c r="L320" s="15">
        <f>IF(MergeData!$A320='FirstPartId1-to891'!A320,VLOOKUP(MergeData!$A320,FirstID1_891,12,FALSE),VLOOKUP(MergeData!$A320,GendersSurvived,2,FALSE))</f>
        <v>1</v>
      </c>
      <c r="M320" s="62" t="str">
        <f t="shared" si="4"/>
        <v>Adult</v>
      </c>
      <c r="N320" s="62" t="str">
        <f>MID(MergeData!$C320,FIND(",",MergeData!$C320)+1,FIND(".",MergeData!$C320)-FIND(",",MergeData!$C320)-1)</f>
        <v xml:space="preserve"> Miss</v>
      </c>
      <c r="O320" s="63"/>
    </row>
    <row r="321" spans="1:15" x14ac:dyDescent="0.3">
      <c r="A321" s="12">
        <v>320</v>
      </c>
      <c r="B321" s="13">
        <v>1</v>
      </c>
      <c r="C321" s="14" t="s">
        <v>681</v>
      </c>
      <c r="D321" s="14" t="s">
        <v>18</v>
      </c>
      <c r="E321" s="69">
        <v>40</v>
      </c>
      <c r="F321" s="13">
        <v>1</v>
      </c>
      <c r="G321" s="13">
        <v>1</v>
      </c>
      <c r="H321" s="14" t="s">
        <v>682</v>
      </c>
      <c r="I321" s="13">
        <v>134.5</v>
      </c>
      <c r="J321" s="14" t="s">
        <v>683</v>
      </c>
      <c r="K321" s="14" t="s">
        <v>21</v>
      </c>
      <c r="L321" s="15">
        <f>IF(MergeData!$A321='FirstPartId1-to891'!A321,VLOOKUP(MergeData!$A321,FirstID1_891,12,FALSE),VLOOKUP(MergeData!$A321,GendersSurvived,2,FALSE))</f>
        <v>0</v>
      </c>
      <c r="M321" s="62" t="str">
        <f t="shared" si="4"/>
        <v>Adult</v>
      </c>
      <c r="N321" s="62" t="str">
        <f>MID(MergeData!$C321,FIND(",",MergeData!$C321)+1,FIND(".",MergeData!$C321)-FIND(",",MergeData!$C321)-1)</f>
        <v xml:space="preserve"> Mrs</v>
      </c>
      <c r="O321" s="63"/>
    </row>
    <row r="322" spans="1:15" x14ac:dyDescent="0.3">
      <c r="A322" s="12">
        <v>321</v>
      </c>
      <c r="B322" s="13">
        <v>3</v>
      </c>
      <c r="C322" s="14" t="s">
        <v>684</v>
      </c>
      <c r="D322" s="14" t="s">
        <v>13</v>
      </c>
      <c r="E322" s="69">
        <v>22</v>
      </c>
      <c r="F322" s="13">
        <v>0</v>
      </c>
      <c r="G322" s="13">
        <v>0</v>
      </c>
      <c r="H322" s="14" t="s">
        <v>685</v>
      </c>
      <c r="I322" s="13">
        <v>7.25</v>
      </c>
      <c r="J322" s="14" t="s">
        <v>15</v>
      </c>
      <c r="K322" s="14" t="s">
        <v>16</v>
      </c>
      <c r="L322" s="15">
        <f>IF(MergeData!$A322='FirstPartId1-to891'!A322,VLOOKUP(MergeData!$A322,FirstID1_891,12,FALSE),VLOOKUP(MergeData!$A322,GendersSurvived,2,FALSE))</f>
        <v>0</v>
      </c>
      <c r="M322" s="62" t="str">
        <f t="shared" si="4"/>
        <v>Adult</v>
      </c>
      <c r="N322" s="62" t="str">
        <f>MID(MergeData!$C322,FIND(",",MergeData!$C322)+1,FIND(".",MergeData!$C322)-FIND(",",MergeData!$C322)-1)</f>
        <v xml:space="preserve"> Mr</v>
      </c>
      <c r="O322" s="63"/>
    </row>
    <row r="323" spans="1:15" x14ac:dyDescent="0.3">
      <c r="A323" s="12">
        <v>322</v>
      </c>
      <c r="B323" s="13">
        <v>3</v>
      </c>
      <c r="C323" s="14" t="s">
        <v>686</v>
      </c>
      <c r="D323" s="14" t="s">
        <v>13</v>
      </c>
      <c r="E323" s="69">
        <v>27</v>
      </c>
      <c r="F323" s="13">
        <v>0</v>
      </c>
      <c r="G323" s="13">
        <v>0</v>
      </c>
      <c r="H323" s="14" t="s">
        <v>687</v>
      </c>
      <c r="I323" s="13">
        <v>7.8958000000000004</v>
      </c>
      <c r="J323" s="14" t="s">
        <v>15</v>
      </c>
      <c r="K323" s="14" t="s">
        <v>16</v>
      </c>
      <c r="L323" s="15">
        <f>IF(MergeData!$A323='FirstPartId1-to891'!A323,VLOOKUP(MergeData!$A323,FirstID1_891,12,FALSE),VLOOKUP(MergeData!$A323,GendersSurvived,2,FALSE))</f>
        <v>1</v>
      </c>
      <c r="M323" s="62" t="str">
        <f t="shared" ref="M323:M386" si="5">_xlfn.IFS($E323="N/A","No Value",$E323&gt;=18,"Adult",$E323&lt;=18,"Child")</f>
        <v>Adult</v>
      </c>
      <c r="N323" s="62" t="str">
        <f>MID(MergeData!$C323,FIND(",",MergeData!$C323)+1,FIND(".",MergeData!$C323)-FIND(",",MergeData!$C323)-1)</f>
        <v xml:space="preserve"> Mr</v>
      </c>
      <c r="O323" s="63"/>
    </row>
    <row r="324" spans="1:15" x14ac:dyDescent="0.3">
      <c r="A324" s="12">
        <v>323</v>
      </c>
      <c r="B324" s="13">
        <v>2</v>
      </c>
      <c r="C324" s="14" t="s">
        <v>688</v>
      </c>
      <c r="D324" s="14" t="s">
        <v>18</v>
      </c>
      <c r="E324" s="69">
        <v>30</v>
      </c>
      <c r="F324" s="13">
        <v>0</v>
      </c>
      <c r="G324" s="13">
        <v>0</v>
      </c>
      <c r="H324" s="14" t="s">
        <v>689</v>
      </c>
      <c r="I324" s="13">
        <v>12.35</v>
      </c>
      <c r="J324" s="14" t="s">
        <v>15</v>
      </c>
      <c r="K324" s="14" t="s">
        <v>31</v>
      </c>
      <c r="L324" s="15">
        <f>IF(MergeData!$A324='FirstPartId1-to891'!A324,VLOOKUP(MergeData!$A324,FirstID1_891,12,FALSE),VLOOKUP(MergeData!$A324,GendersSurvived,2,FALSE))</f>
        <v>1</v>
      </c>
      <c r="M324" s="62" t="str">
        <f t="shared" si="5"/>
        <v>Adult</v>
      </c>
      <c r="N324" s="62" t="str">
        <f>MID(MergeData!$C324,FIND(",",MergeData!$C324)+1,FIND(".",MergeData!$C324)-FIND(",",MergeData!$C324)-1)</f>
        <v xml:space="preserve"> Miss</v>
      </c>
      <c r="O324" s="63"/>
    </row>
    <row r="325" spans="1:15" x14ac:dyDescent="0.3">
      <c r="A325" s="12">
        <v>324</v>
      </c>
      <c r="B325" s="13">
        <v>2</v>
      </c>
      <c r="C325" s="14" t="s">
        <v>690</v>
      </c>
      <c r="D325" s="14" t="s">
        <v>18</v>
      </c>
      <c r="E325" s="69">
        <v>22</v>
      </c>
      <c r="F325" s="13">
        <v>1</v>
      </c>
      <c r="G325" s="13">
        <v>1</v>
      </c>
      <c r="H325" s="14" t="s">
        <v>189</v>
      </c>
      <c r="I325" s="13">
        <v>29</v>
      </c>
      <c r="J325" s="14" t="s">
        <v>15</v>
      </c>
      <c r="K325" s="14" t="s">
        <v>16</v>
      </c>
      <c r="L325" s="15">
        <f>IF(MergeData!$A325='FirstPartId1-to891'!A325,VLOOKUP(MergeData!$A325,FirstID1_891,12,FALSE),VLOOKUP(MergeData!$A325,GendersSurvived,2,FALSE))</f>
        <v>0</v>
      </c>
      <c r="M325" s="62" t="str">
        <f t="shared" si="5"/>
        <v>Adult</v>
      </c>
      <c r="N325" s="62" t="str">
        <f>MID(MergeData!$C325,FIND(",",MergeData!$C325)+1,FIND(".",MergeData!$C325)-FIND(",",MergeData!$C325)-1)</f>
        <v xml:space="preserve"> Mrs</v>
      </c>
      <c r="O325" s="63"/>
    </row>
    <row r="326" spans="1:15" x14ac:dyDescent="0.3">
      <c r="A326" s="12">
        <v>325</v>
      </c>
      <c r="B326" s="13">
        <v>3</v>
      </c>
      <c r="C326" s="14" t="s">
        <v>691</v>
      </c>
      <c r="D326" s="14" t="s">
        <v>13</v>
      </c>
      <c r="E326" s="69" t="s">
        <v>2484</v>
      </c>
      <c r="F326" s="13">
        <v>8</v>
      </c>
      <c r="G326" s="13">
        <v>2</v>
      </c>
      <c r="H326" s="14" t="s">
        <v>354</v>
      </c>
      <c r="I326" s="13">
        <v>69.55</v>
      </c>
      <c r="J326" s="14" t="s">
        <v>15</v>
      </c>
      <c r="K326" s="14" t="s">
        <v>16</v>
      </c>
      <c r="L326" s="15">
        <f>IF(MergeData!$A326='FirstPartId1-to891'!A326,VLOOKUP(MergeData!$A326,FirstID1_891,12,FALSE),VLOOKUP(MergeData!$A326,GendersSurvived,2,FALSE))</f>
        <v>1</v>
      </c>
      <c r="M326" s="62" t="str">
        <f t="shared" si="5"/>
        <v>No Value</v>
      </c>
      <c r="N326" s="62" t="str">
        <f>MID(MergeData!$C326,FIND(",",MergeData!$C326)+1,FIND(".",MergeData!$C326)-FIND(",",MergeData!$C326)-1)</f>
        <v xml:space="preserve"> Mr</v>
      </c>
      <c r="O326" s="63"/>
    </row>
    <row r="327" spans="1:15" x14ac:dyDescent="0.3">
      <c r="A327" s="12">
        <v>326</v>
      </c>
      <c r="B327" s="13">
        <v>1</v>
      </c>
      <c r="C327" s="14" t="s">
        <v>692</v>
      </c>
      <c r="D327" s="14" t="s">
        <v>18</v>
      </c>
      <c r="E327" s="69">
        <v>36</v>
      </c>
      <c r="F327" s="13">
        <v>0</v>
      </c>
      <c r="G327" s="13">
        <v>0</v>
      </c>
      <c r="H327" s="14" t="s">
        <v>575</v>
      </c>
      <c r="I327" s="13">
        <v>135.63329999999999</v>
      </c>
      <c r="J327" s="14" t="s">
        <v>693</v>
      </c>
      <c r="K327" s="14" t="s">
        <v>21</v>
      </c>
      <c r="L327" s="15">
        <f>IF(MergeData!$A327='FirstPartId1-to891'!A327,VLOOKUP(MergeData!$A327,FirstID1_891,12,FALSE),VLOOKUP(MergeData!$A327,GendersSurvived,2,FALSE))</f>
        <v>0</v>
      </c>
      <c r="M327" s="62" t="str">
        <f t="shared" si="5"/>
        <v>Adult</v>
      </c>
      <c r="N327" s="62" t="str">
        <f>MID(MergeData!$C327,FIND(",",MergeData!$C327)+1,FIND(".",MergeData!$C327)-FIND(",",MergeData!$C327)-1)</f>
        <v xml:space="preserve"> Miss</v>
      </c>
      <c r="O327" s="63"/>
    </row>
    <row r="328" spans="1:15" x14ac:dyDescent="0.3">
      <c r="A328" s="12">
        <v>327</v>
      </c>
      <c r="B328" s="13">
        <v>3</v>
      </c>
      <c r="C328" s="14" t="s">
        <v>694</v>
      </c>
      <c r="D328" s="14" t="s">
        <v>13</v>
      </c>
      <c r="E328" s="69">
        <v>61</v>
      </c>
      <c r="F328" s="13">
        <v>0</v>
      </c>
      <c r="G328" s="13">
        <v>0</v>
      </c>
      <c r="H328" s="14" t="s">
        <v>695</v>
      </c>
      <c r="I328" s="13">
        <v>6.2374999999999998</v>
      </c>
      <c r="J328" s="14" t="s">
        <v>15</v>
      </c>
      <c r="K328" s="14" t="s">
        <v>16</v>
      </c>
      <c r="L328" s="15">
        <f>IF(MergeData!$A328='FirstPartId1-to891'!A328,VLOOKUP(MergeData!$A328,FirstID1_891,12,FALSE),VLOOKUP(MergeData!$A328,GendersSurvived,2,FALSE))</f>
        <v>1</v>
      </c>
      <c r="M328" s="62" t="str">
        <f t="shared" si="5"/>
        <v>Adult</v>
      </c>
      <c r="N328" s="62" t="str">
        <f>MID(MergeData!$C328,FIND(",",MergeData!$C328)+1,FIND(".",MergeData!$C328)-FIND(",",MergeData!$C328)-1)</f>
        <v xml:space="preserve"> Mr</v>
      </c>
      <c r="O328" s="63"/>
    </row>
    <row r="329" spans="1:15" x14ac:dyDescent="0.3">
      <c r="A329" s="12">
        <v>328</v>
      </c>
      <c r="B329" s="13">
        <v>2</v>
      </c>
      <c r="C329" s="14" t="s">
        <v>696</v>
      </c>
      <c r="D329" s="14" t="s">
        <v>18</v>
      </c>
      <c r="E329" s="69">
        <v>36</v>
      </c>
      <c r="F329" s="13">
        <v>0</v>
      </c>
      <c r="G329" s="13">
        <v>0</v>
      </c>
      <c r="H329" s="14" t="s">
        <v>697</v>
      </c>
      <c r="I329" s="13">
        <v>13</v>
      </c>
      <c r="J329" s="14" t="s">
        <v>625</v>
      </c>
      <c r="K329" s="14" t="s">
        <v>16</v>
      </c>
      <c r="L329" s="15">
        <f>IF(MergeData!$A329='FirstPartId1-to891'!A329,VLOOKUP(MergeData!$A329,FirstID1_891,12,FALSE),VLOOKUP(MergeData!$A329,GendersSurvived,2,FALSE))</f>
        <v>1</v>
      </c>
      <c r="M329" s="62" t="str">
        <f t="shared" si="5"/>
        <v>Adult</v>
      </c>
      <c r="N329" s="62" t="str">
        <f>MID(MergeData!$C329,FIND(",",MergeData!$C329)+1,FIND(".",MergeData!$C329)-FIND(",",MergeData!$C329)-1)</f>
        <v xml:space="preserve"> Mrs</v>
      </c>
      <c r="O329" s="63"/>
    </row>
    <row r="330" spans="1:15" x14ac:dyDescent="0.3">
      <c r="A330" s="12">
        <v>329</v>
      </c>
      <c r="B330" s="13">
        <v>3</v>
      </c>
      <c r="C330" s="14" t="s">
        <v>698</v>
      </c>
      <c r="D330" s="14" t="s">
        <v>18</v>
      </c>
      <c r="E330" s="69">
        <v>31</v>
      </c>
      <c r="F330" s="13">
        <v>1</v>
      </c>
      <c r="G330" s="13">
        <v>1</v>
      </c>
      <c r="H330" s="14" t="s">
        <v>365</v>
      </c>
      <c r="I330" s="13">
        <v>20.524999999999999</v>
      </c>
      <c r="J330" s="14" t="s">
        <v>15</v>
      </c>
      <c r="K330" s="14" t="s">
        <v>16</v>
      </c>
      <c r="L330" s="15">
        <f>IF(MergeData!$A330='FirstPartId1-to891'!A330,VLOOKUP(MergeData!$A330,FirstID1_891,12,FALSE),VLOOKUP(MergeData!$A330,GendersSurvived,2,FALSE))</f>
        <v>1</v>
      </c>
      <c r="M330" s="62" t="str">
        <f t="shared" si="5"/>
        <v>Adult</v>
      </c>
      <c r="N330" s="62" t="str">
        <f>MID(MergeData!$C330,FIND(",",MergeData!$C330)+1,FIND(".",MergeData!$C330)-FIND(",",MergeData!$C330)-1)</f>
        <v xml:space="preserve"> Mrs</v>
      </c>
      <c r="O330" s="63"/>
    </row>
    <row r="331" spans="1:15" x14ac:dyDescent="0.3">
      <c r="A331" s="12">
        <v>330</v>
      </c>
      <c r="B331" s="13">
        <v>1</v>
      </c>
      <c r="C331" s="14" t="s">
        <v>699</v>
      </c>
      <c r="D331" s="14" t="s">
        <v>18</v>
      </c>
      <c r="E331" s="69">
        <v>16</v>
      </c>
      <c r="F331" s="13">
        <v>0</v>
      </c>
      <c r="G331" s="13">
        <v>1</v>
      </c>
      <c r="H331" s="14" t="s">
        <v>700</v>
      </c>
      <c r="I331" s="13">
        <v>57.979199999999999</v>
      </c>
      <c r="J331" s="14" t="s">
        <v>701</v>
      </c>
      <c r="K331" s="14" t="s">
        <v>21</v>
      </c>
      <c r="L331" s="15">
        <f>IF(MergeData!$A331='FirstPartId1-to891'!A331,VLOOKUP(MergeData!$A331,FirstID1_891,12,FALSE),VLOOKUP(MergeData!$A331,GendersSurvived,2,FALSE))</f>
        <v>1</v>
      </c>
      <c r="M331" s="62" t="str">
        <f t="shared" si="5"/>
        <v>Child</v>
      </c>
      <c r="N331" s="62" t="str">
        <f>MID(MergeData!$C331,FIND(",",MergeData!$C331)+1,FIND(".",MergeData!$C331)-FIND(",",MergeData!$C331)-1)</f>
        <v xml:space="preserve"> Miss</v>
      </c>
      <c r="O331" s="63"/>
    </row>
    <row r="332" spans="1:15" x14ac:dyDescent="0.3">
      <c r="A332" s="12">
        <v>331</v>
      </c>
      <c r="B332" s="13">
        <v>3</v>
      </c>
      <c r="C332" s="14" t="s">
        <v>702</v>
      </c>
      <c r="D332" s="14" t="s">
        <v>18</v>
      </c>
      <c r="E332" s="69" t="s">
        <v>2484</v>
      </c>
      <c r="F332" s="13">
        <v>2</v>
      </c>
      <c r="G332" s="13">
        <v>0</v>
      </c>
      <c r="H332" s="14" t="s">
        <v>644</v>
      </c>
      <c r="I332" s="13">
        <v>23.25</v>
      </c>
      <c r="J332" s="14" t="s">
        <v>15</v>
      </c>
      <c r="K332" s="14" t="s">
        <v>31</v>
      </c>
      <c r="L332" s="15">
        <f>IF(MergeData!$A332='FirstPartId1-to891'!A332,VLOOKUP(MergeData!$A332,FirstID1_891,12,FALSE),VLOOKUP(MergeData!$A332,GendersSurvived,2,FALSE))</f>
        <v>0</v>
      </c>
      <c r="M332" s="62" t="str">
        <f t="shared" si="5"/>
        <v>No Value</v>
      </c>
      <c r="N332" s="62" t="str">
        <f>MID(MergeData!$C332,FIND(",",MergeData!$C332)+1,FIND(".",MergeData!$C332)-FIND(",",MergeData!$C332)-1)</f>
        <v xml:space="preserve"> Miss</v>
      </c>
      <c r="O332" s="63"/>
    </row>
    <row r="333" spans="1:15" x14ac:dyDescent="0.3">
      <c r="A333" s="12">
        <v>332</v>
      </c>
      <c r="B333" s="13">
        <v>1</v>
      </c>
      <c r="C333" s="14" t="s">
        <v>703</v>
      </c>
      <c r="D333" s="14" t="s">
        <v>13</v>
      </c>
      <c r="E333" s="69">
        <v>45.5</v>
      </c>
      <c r="F333" s="13">
        <v>0</v>
      </c>
      <c r="G333" s="13">
        <v>0</v>
      </c>
      <c r="H333" s="14" t="s">
        <v>704</v>
      </c>
      <c r="I333" s="13">
        <v>28.5</v>
      </c>
      <c r="J333" s="14" t="s">
        <v>705</v>
      </c>
      <c r="K333" s="14" t="s">
        <v>16</v>
      </c>
      <c r="L333" s="15">
        <f>IF(MergeData!$A333='FirstPartId1-to891'!A333,VLOOKUP(MergeData!$A333,FirstID1_891,12,FALSE),VLOOKUP(MergeData!$A333,GendersSurvived,2,FALSE))</f>
        <v>0</v>
      </c>
      <c r="M333" s="62" t="str">
        <f t="shared" si="5"/>
        <v>Adult</v>
      </c>
      <c r="N333" s="62" t="str">
        <f>MID(MergeData!$C333,FIND(",",MergeData!$C333)+1,FIND(".",MergeData!$C333)-FIND(",",MergeData!$C333)-1)</f>
        <v xml:space="preserve"> Mr</v>
      </c>
      <c r="O333" s="63"/>
    </row>
    <row r="334" spans="1:15" x14ac:dyDescent="0.3">
      <c r="A334" s="12">
        <v>333</v>
      </c>
      <c r="B334" s="13">
        <v>1</v>
      </c>
      <c r="C334" s="14" t="s">
        <v>706</v>
      </c>
      <c r="D334" s="14" t="s">
        <v>13</v>
      </c>
      <c r="E334" s="69">
        <v>38</v>
      </c>
      <c r="F334" s="13">
        <v>0</v>
      </c>
      <c r="G334" s="13">
        <v>1</v>
      </c>
      <c r="H334" s="14" t="s">
        <v>572</v>
      </c>
      <c r="I334" s="13">
        <v>153.46250000000001</v>
      </c>
      <c r="J334" s="14" t="s">
        <v>707</v>
      </c>
      <c r="K334" s="14" t="s">
        <v>16</v>
      </c>
      <c r="L334" s="15">
        <f>IF(MergeData!$A334='FirstPartId1-to891'!A334,VLOOKUP(MergeData!$A334,FirstID1_891,12,FALSE),VLOOKUP(MergeData!$A334,GendersSurvived,2,FALSE))</f>
        <v>0</v>
      </c>
      <c r="M334" s="62" t="str">
        <f t="shared" si="5"/>
        <v>Adult</v>
      </c>
      <c r="N334" s="62" t="str">
        <f>MID(MergeData!$C334,FIND(",",MergeData!$C334)+1,FIND(".",MergeData!$C334)-FIND(",",MergeData!$C334)-1)</f>
        <v xml:space="preserve"> Mr</v>
      </c>
      <c r="O334" s="63"/>
    </row>
    <row r="335" spans="1:15" x14ac:dyDescent="0.3">
      <c r="A335" s="12">
        <v>334</v>
      </c>
      <c r="B335" s="13">
        <v>3</v>
      </c>
      <c r="C335" s="14" t="s">
        <v>708</v>
      </c>
      <c r="D335" s="14" t="s">
        <v>13</v>
      </c>
      <c r="E335" s="69">
        <v>16</v>
      </c>
      <c r="F335" s="13">
        <v>2</v>
      </c>
      <c r="G335" s="13">
        <v>0</v>
      </c>
      <c r="H335" s="14" t="s">
        <v>103</v>
      </c>
      <c r="I335" s="13">
        <v>18</v>
      </c>
      <c r="J335" s="14" t="s">
        <v>15</v>
      </c>
      <c r="K335" s="14" t="s">
        <v>16</v>
      </c>
      <c r="L335" s="15">
        <f>IF(MergeData!$A335='FirstPartId1-to891'!A335,VLOOKUP(MergeData!$A335,FirstID1_891,12,FALSE),VLOOKUP(MergeData!$A335,GendersSurvived,2,FALSE))</f>
        <v>1</v>
      </c>
      <c r="M335" s="62" t="str">
        <f t="shared" si="5"/>
        <v>Child</v>
      </c>
      <c r="N335" s="62" t="str">
        <f>MID(MergeData!$C335,FIND(",",MergeData!$C335)+1,FIND(".",MergeData!$C335)-FIND(",",MergeData!$C335)-1)</f>
        <v xml:space="preserve"> Mr</v>
      </c>
      <c r="O335" s="63"/>
    </row>
    <row r="336" spans="1:15" x14ac:dyDescent="0.3">
      <c r="A336" s="12">
        <v>335</v>
      </c>
      <c r="B336" s="13">
        <v>1</v>
      </c>
      <c r="C336" s="14" t="s">
        <v>709</v>
      </c>
      <c r="D336" s="14" t="s">
        <v>18</v>
      </c>
      <c r="E336" s="69" t="s">
        <v>2484</v>
      </c>
      <c r="F336" s="13">
        <v>1</v>
      </c>
      <c r="G336" s="13">
        <v>0</v>
      </c>
      <c r="H336" s="14" t="s">
        <v>710</v>
      </c>
      <c r="I336" s="13">
        <v>133.65</v>
      </c>
      <c r="J336" s="14" t="s">
        <v>15</v>
      </c>
      <c r="K336" s="14" t="s">
        <v>16</v>
      </c>
      <c r="L336" s="15">
        <f>IF(MergeData!$A336='FirstPartId1-to891'!A336,VLOOKUP(MergeData!$A336,FirstID1_891,12,FALSE),VLOOKUP(MergeData!$A336,GendersSurvived,2,FALSE))</f>
        <v>0</v>
      </c>
      <c r="M336" s="62" t="str">
        <f t="shared" si="5"/>
        <v>No Value</v>
      </c>
      <c r="N336" s="62" t="str">
        <f>MID(MergeData!$C336,FIND(",",MergeData!$C336)+1,FIND(".",MergeData!$C336)-FIND(",",MergeData!$C336)-1)</f>
        <v xml:space="preserve"> Mrs</v>
      </c>
      <c r="O336" s="63"/>
    </row>
    <row r="337" spans="1:15" x14ac:dyDescent="0.3">
      <c r="A337" s="12">
        <v>336</v>
      </c>
      <c r="B337" s="13">
        <v>3</v>
      </c>
      <c r="C337" s="14" t="s">
        <v>711</v>
      </c>
      <c r="D337" s="14" t="s">
        <v>13</v>
      </c>
      <c r="E337" s="69" t="s">
        <v>2484</v>
      </c>
      <c r="F337" s="13">
        <v>0</v>
      </c>
      <c r="G337" s="13">
        <v>0</v>
      </c>
      <c r="H337" s="14" t="s">
        <v>712</v>
      </c>
      <c r="I337" s="13">
        <v>7.8958000000000004</v>
      </c>
      <c r="J337" s="14" t="s">
        <v>15</v>
      </c>
      <c r="K337" s="14" t="s">
        <v>16</v>
      </c>
      <c r="L337" s="15">
        <f>IF(MergeData!$A337='FirstPartId1-to891'!A337,VLOOKUP(MergeData!$A337,FirstID1_891,12,FALSE),VLOOKUP(MergeData!$A337,GendersSurvived,2,FALSE))</f>
        <v>0</v>
      </c>
      <c r="M337" s="62" t="str">
        <f t="shared" si="5"/>
        <v>No Value</v>
      </c>
      <c r="N337" s="62" t="str">
        <f>MID(MergeData!$C337,FIND(",",MergeData!$C337)+1,FIND(".",MergeData!$C337)-FIND(",",MergeData!$C337)-1)</f>
        <v xml:space="preserve"> Mr</v>
      </c>
      <c r="O337" s="63"/>
    </row>
    <row r="338" spans="1:15" x14ac:dyDescent="0.3">
      <c r="A338" s="12">
        <v>337</v>
      </c>
      <c r="B338" s="13">
        <v>1</v>
      </c>
      <c r="C338" s="14" t="s">
        <v>713</v>
      </c>
      <c r="D338" s="14" t="s">
        <v>13</v>
      </c>
      <c r="E338" s="69">
        <v>29</v>
      </c>
      <c r="F338" s="13">
        <v>1</v>
      </c>
      <c r="G338" s="13">
        <v>0</v>
      </c>
      <c r="H338" s="14" t="s">
        <v>337</v>
      </c>
      <c r="I338" s="13">
        <v>66.599999999999994</v>
      </c>
      <c r="J338" s="14" t="s">
        <v>338</v>
      </c>
      <c r="K338" s="14" t="s">
        <v>16</v>
      </c>
      <c r="L338" s="15">
        <f>IF(MergeData!$A338='FirstPartId1-to891'!A338,VLOOKUP(MergeData!$A338,FirstID1_891,12,FALSE),VLOOKUP(MergeData!$A338,GendersSurvived,2,FALSE))</f>
        <v>1</v>
      </c>
      <c r="M338" s="62" t="str">
        <f t="shared" si="5"/>
        <v>Adult</v>
      </c>
      <c r="N338" s="62" t="str">
        <f>MID(MergeData!$C338,FIND(",",MergeData!$C338)+1,FIND(".",MergeData!$C338)-FIND(",",MergeData!$C338)-1)</f>
        <v xml:space="preserve"> Mr</v>
      </c>
      <c r="O338" s="63"/>
    </row>
    <row r="339" spans="1:15" x14ac:dyDescent="0.3">
      <c r="A339" s="12">
        <v>338</v>
      </c>
      <c r="B339" s="13">
        <v>1</v>
      </c>
      <c r="C339" s="14" t="s">
        <v>714</v>
      </c>
      <c r="D339" s="14" t="s">
        <v>18</v>
      </c>
      <c r="E339" s="69">
        <v>41</v>
      </c>
      <c r="F339" s="13">
        <v>0</v>
      </c>
      <c r="G339" s="13">
        <v>0</v>
      </c>
      <c r="H339" s="14" t="s">
        <v>682</v>
      </c>
      <c r="I339" s="13">
        <v>134.5</v>
      </c>
      <c r="J339" s="14" t="s">
        <v>715</v>
      </c>
      <c r="K339" s="14" t="s">
        <v>21</v>
      </c>
      <c r="L339" s="15">
        <f>IF(MergeData!$A339='FirstPartId1-to891'!A339,VLOOKUP(MergeData!$A339,FirstID1_891,12,FALSE),VLOOKUP(MergeData!$A339,GendersSurvived,2,FALSE))</f>
        <v>1</v>
      </c>
      <c r="M339" s="62" t="str">
        <f t="shared" si="5"/>
        <v>Adult</v>
      </c>
      <c r="N339" s="62" t="str">
        <f>MID(MergeData!$C339,FIND(",",MergeData!$C339)+1,FIND(".",MergeData!$C339)-FIND(",",MergeData!$C339)-1)</f>
        <v xml:space="preserve"> Miss</v>
      </c>
      <c r="O339" s="63"/>
    </row>
    <row r="340" spans="1:15" x14ac:dyDescent="0.3">
      <c r="A340" s="12">
        <v>339</v>
      </c>
      <c r="B340" s="13">
        <v>3</v>
      </c>
      <c r="C340" s="14" t="s">
        <v>716</v>
      </c>
      <c r="D340" s="14" t="s">
        <v>13</v>
      </c>
      <c r="E340" s="69">
        <v>45</v>
      </c>
      <c r="F340" s="13">
        <v>0</v>
      </c>
      <c r="G340" s="13">
        <v>0</v>
      </c>
      <c r="H340" s="14" t="s">
        <v>717</v>
      </c>
      <c r="I340" s="13">
        <v>8.0500000000000007</v>
      </c>
      <c r="J340" s="14" t="s">
        <v>15</v>
      </c>
      <c r="K340" s="14" t="s">
        <v>16</v>
      </c>
      <c r="L340" s="15">
        <f>IF(MergeData!$A340='FirstPartId1-to891'!A340,VLOOKUP(MergeData!$A340,FirstID1_891,12,FALSE),VLOOKUP(MergeData!$A340,GendersSurvived,2,FALSE))</f>
        <v>0</v>
      </c>
      <c r="M340" s="62" t="str">
        <f t="shared" si="5"/>
        <v>Adult</v>
      </c>
      <c r="N340" s="62" t="str">
        <f>MID(MergeData!$C340,FIND(",",MergeData!$C340)+1,FIND(".",MergeData!$C340)-FIND(",",MergeData!$C340)-1)</f>
        <v xml:space="preserve"> Mr</v>
      </c>
      <c r="O340" s="63"/>
    </row>
    <row r="341" spans="1:15" x14ac:dyDescent="0.3">
      <c r="A341" s="12">
        <v>340</v>
      </c>
      <c r="B341" s="13">
        <v>1</v>
      </c>
      <c r="C341" s="14" t="s">
        <v>718</v>
      </c>
      <c r="D341" s="14" t="s">
        <v>13</v>
      </c>
      <c r="E341" s="69">
        <v>45</v>
      </c>
      <c r="F341" s="13">
        <v>0</v>
      </c>
      <c r="G341" s="13">
        <v>0</v>
      </c>
      <c r="H341" s="14" t="s">
        <v>719</v>
      </c>
      <c r="I341" s="13">
        <v>35.5</v>
      </c>
      <c r="J341" s="14" t="s">
        <v>720</v>
      </c>
      <c r="K341" s="14" t="s">
        <v>16</v>
      </c>
      <c r="L341" s="15">
        <f>IF(MergeData!$A341='FirstPartId1-to891'!A341,VLOOKUP(MergeData!$A341,FirstID1_891,12,FALSE),VLOOKUP(MergeData!$A341,GendersSurvived,2,FALSE))</f>
        <v>1</v>
      </c>
      <c r="M341" s="62" t="str">
        <f t="shared" si="5"/>
        <v>Adult</v>
      </c>
      <c r="N341" s="62" t="str">
        <f>MID(MergeData!$C341,FIND(",",MergeData!$C341)+1,FIND(".",MergeData!$C341)-FIND(",",MergeData!$C341)-1)</f>
        <v xml:space="preserve"> Mr</v>
      </c>
      <c r="O341" s="63"/>
    </row>
    <row r="342" spans="1:15" x14ac:dyDescent="0.3">
      <c r="A342" s="12">
        <v>341</v>
      </c>
      <c r="B342" s="13">
        <v>2</v>
      </c>
      <c r="C342" s="14" t="s">
        <v>721</v>
      </c>
      <c r="D342" s="14" t="s">
        <v>13</v>
      </c>
      <c r="E342" s="69">
        <v>2</v>
      </c>
      <c r="F342" s="13">
        <v>1</v>
      </c>
      <c r="G342" s="13">
        <v>1</v>
      </c>
      <c r="H342" s="14" t="s">
        <v>330</v>
      </c>
      <c r="I342" s="13">
        <v>26</v>
      </c>
      <c r="J342" s="14" t="s">
        <v>331</v>
      </c>
      <c r="K342" s="14" t="s">
        <v>16</v>
      </c>
      <c r="L342" s="15">
        <f>IF(MergeData!$A342='FirstPartId1-to891'!A342,VLOOKUP(MergeData!$A342,FirstID1_891,12,FALSE),VLOOKUP(MergeData!$A342,GendersSurvived,2,FALSE))</f>
        <v>1</v>
      </c>
      <c r="M342" s="62" t="str">
        <f t="shared" si="5"/>
        <v>Child</v>
      </c>
      <c r="N342" s="62" t="str">
        <f>MID(MergeData!$C342,FIND(",",MergeData!$C342)+1,FIND(".",MergeData!$C342)-FIND(",",MergeData!$C342)-1)</f>
        <v xml:space="preserve"> Master</v>
      </c>
      <c r="O342" s="63"/>
    </row>
    <row r="343" spans="1:15" x14ac:dyDescent="0.3">
      <c r="A343" s="12">
        <v>342</v>
      </c>
      <c r="B343" s="13">
        <v>1</v>
      </c>
      <c r="C343" s="14" t="s">
        <v>722</v>
      </c>
      <c r="D343" s="14" t="s">
        <v>18</v>
      </c>
      <c r="E343" s="69">
        <v>24</v>
      </c>
      <c r="F343" s="13">
        <v>3</v>
      </c>
      <c r="G343" s="13">
        <v>2</v>
      </c>
      <c r="H343" s="14" t="s">
        <v>79</v>
      </c>
      <c r="I343" s="13">
        <v>263</v>
      </c>
      <c r="J343" s="14" t="s">
        <v>80</v>
      </c>
      <c r="K343" s="14" t="s">
        <v>16</v>
      </c>
      <c r="L343" s="15">
        <f>IF(MergeData!$A343='FirstPartId1-to891'!A343,VLOOKUP(MergeData!$A343,FirstID1_891,12,FALSE),VLOOKUP(MergeData!$A343,GendersSurvived,2,FALSE))</f>
        <v>0</v>
      </c>
      <c r="M343" s="62" t="str">
        <f t="shared" si="5"/>
        <v>Adult</v>
      </c>
      <c r="N343" s="62" t="str">
        <f>MID(MergeData!$C343,FIND(",",MergeData!$C343)+1,FIND(".",MergeData!$C343)-FIND(",",MergeData!$C343)-1)</f>
        <v xml:space="preserve"> Miss</v>
      </c>
      <c r="O343" s="63"/>
    </row>
    <row r="344" spans="1:15" x14ac:dyDescent="0.3">
      <c r="A344" s="12">
        <v>343</v>
      </c>
      <c r="B344" s="13">
        <v>2</v>
      </c>
      <c r="C344" s="14" t="s">
        <v>723</v>
      </c>
      <c r="D344" s="14" t="s">
        <v>13</v>
      </c>
      <c r="E344" s="69">
        <v>28</v>
      </c>
      <c r="F344" s="13">
        <v>0</v>
      </c>
      <c r="G344" s="13">
        <v>0</v>
      </c>
      <c r="H344" s="14" t="s">
        <v>724</v>
      </c>
      <c r="I344" s="13">
        <v>13</v>
      </c>
      <c r="J344" s="14" t="s">
        <v>15</v>
      </c>
      <c r="K344" s="14" t="s">
        <v>16</v>
      </c>
      <c r="L344" s="15">
        <f>IF(MergeData!$A344='FirstPartId1-to891'!A344,VLOOKUP(MergeData!$A344,FirstID1_891,12,FALSE),VLOOKUP(MergeData!$A344,GendersSurvived,2,FALSE))</f>
        <v>0</v>
      </c>
      <c r="M344" s="62" t="str">
        <f t="shared" si="5"/>
        <v>Adult</v>
      </c>
      <c r="N344" s="62" t="str">
        <f>MID(MergeData!$C344,FIND(",",MergeData!$C344)+1,FIND(".",MergeData!$C344)-FIND(",",MergeData!$C344)-1)</f>
        <v xml:space="preserve"> Mr</v>
      </c>
      <c r="O344" s="63"/>
    </row>
    <row r="345" spans="1:15" x14ac:dyDescent="0.3">
      <c r="A345" s="12">
        <v>344</v>
      </c>
      <c r="B345" s="13">
        <v>2</v>
      </c>
      <c r="C345" s="14" t="s">
        <v>725</v>
      </c>
      <c r="D345" s="14" t="s">
        <v>13</v>
      </c>
      <c r="E345" s="69">
        <v>25</v>
      </c>
      <c r="F345" s="13">
        <v>0</v>
      </c>
      <c r="G345" s="13">
        <v>0</v>
      </c>
      <c r="H345" s="14" t="s">
        <v>726</v>
      </c>
      <c r="I345" s="13">
        <v>13</v>
      </c>
      <c r="J345" s="14" t="s">
        <v>15</v>
      </c>
      <c r="K345" s="14" t="s">
        <v>16</v>
      </c>
      <c r="L345" s="15">
        <f>IF(MergeData!$A345='FirstPartId1-to891'!A345,VLOOKUP(MergeData!$A345,FirstID1_891,12,FALSE),VLOOKUP(MergeData!$A345,GendersSurvived,2,FALSE))</f>
        <v>0</v>
      </c>
      <c r="M345" s="62" t="str">
        <f t="shared" si="5"/>
        <v>Adult</v>
      </c>
      <c r="N345" s="62" t="str">
        <f>MID(MergeData!$C345,FIND(",",MergeData!$C345)+1,FIND(".",MergeData!$C345)-FIND(",",MergeData!$C345)-1)</f>
        <v xml:space="preserve"> Mr</v>
      </c>
      <c r="O345" s="63"/>
    </row>
    <row r="346" spans="1:15" x14ac:dyDescent="0.3">
      <c r="A346" s="12">
        <v>345</v>
      </c>
      <c r="B346" s="13">
        <v>2</v>
      </c>
      <c r="C346" s="14" t="s">
        <v>727</v>
      </c>
      <c r="D346" s="14" t="s">
        <v>13</v>
      </c>
      <c r="E346" s="69">
        <v>36</v>
      </c>
      <c r="F346" s="13">
        <v>0</v>
      </c>
      <c r="G346" s="13">
        <v>0</v>
      </c>
      <c r="H346" s="14" t="s">
        <v>728</v>
      </c>
      <c r="I346" s="13">
        <v>13</v>
      </c>
      <c r="J346" s="14" t="s">
        <v>15</v>
      </c>
      <c r="K346" s="14" t="s">
        <v>16</v>
      </c>
      <c r="L346" s="15">
        <f>IF(MergeData!$A346='FirstPartId1-to891'!A346,VLOOKUP(MergeData!$A346,FirstID1_891,12,FALSE),VLOOKUP(MergeData!$A346,GendersSurvived,2,FALSE))</f>
        <v>1</v>
      </c>
      <c r="M346" s="62" t="str">
        <f t="shared" si="5"/>
        <v>Adult</v>
      </c>
      <c r="N346" s="62" t="str">
        <f>MID(MergeData!$C346,FIND(",",MergeData!$C346)+1,FIND(".",MergeData!$C346)-FIND(",",MergeData!$C346)-1)</f>
        <v xml:space="preserve"> Mr</v>
      </c>
      <c r="O346" s="63"/>
    </row>
    <row r="347" spans="1:15" x14ac:dyDescent="0.3">
      <c r="A347" s="12">
        <v>346</v>
      </c>
      <c r="B347" s="13">
        <v>2</v>
      </c>
      <c r="C347" s="14" t="s">
        <v>729</v>
      </c>
      <c r="D347" s="14" t="s">
        <v>18</v>
      </c>
      <c r="E347" s="69">
        <v>24</v>
      </c>
      <c r="F347" s="13">
        <v>0</v>
      </c>
      <c r="G347" s="13">
        <v>0</v>
      </c>
      <c r="H347" s="14" t="s">
        <v>730</v>
      </c>
      <c r="I347" s="13">
        <v>13</v>
      </c>
      <c r="J347" s="14" t="s">
        <v>165</v>
      </c>
      <c r="K347" s="14" t="s">
        <v>16</v>
      </c>
      <c r="L347" s="15">
        <f>IF(MergeData!$A347='FirstPartId1-to891'!A347,VLOOKUP(MergeData!$A347,FirstID1_891,12,FALSE),VLOOKUP(MergeData!$A347,GendersSurvived,2,FALSE))</f>
        <v>1</v>
      </c>
      <c r="M347" s="62" t="str">
        <f t="shared" si="5"/>
        <v>Adult</v>
      </c>
      <c r="N347" s="62" t="str">
        <f>MID(MergeData!$C347,FIND(",",MergeData!$C347)+1,FIND(".",MergeData!$C347)-FIND(",",MergeData!$C347)-1)</f>
        <v xml:space="preserve"> Miss</v>
      </c>
      <c r="O347" s="63"/>
    </row>
    <row r="348" spans="1:15" x14ac:dyDescent="0.3">
      <c r="A348" s="12">
        <v>347</v>
      </c>
      <c r="B348" s="13">
        <v>2</v>
      </c>
      <c r="C348" s="14" t="s">
        <v>731</v>
      </c>
      <c r="D348" s="14" t="s">
        <v>18</v>
      </c>
      <c r="E348" s="69">
        <v>40</v>
      </c>
      <c r="F348" s="13">
        <v>0</v>
      </c>
      <c r="G348" s="13">
        <v>0</v>
      </c>
      <c r="H348" s="14" t="s">
        <v>732</v>
      </c>
      <c r="I348" s="13">
        <v>13</v>
      </c>
      <c r="J348" s="14" t="s">
        <v>15</v>
      </c>
      <c r="K348" s="14" t="s">
        <v>16</v>
      </c>
      <c r="L348" s="15">
        <f>IF(MergeData!$A348='FirstPartId1-to891'!A348,VLOOKUP(MergeData!$A348,FirstID1_891,12,FALSE),VLOOKUP(MergeData!$A348,GendersSurvived,2,FALSE))</f>
        <v>1</v>
      </c>
      <c r="M348" s="62" t="str">
        <f t="shared" si="5"/>
        <v>Adult</v>
      </c>
      <c r="N348" s="62" t="str">
        <f>MID(MergeData!$C348,FIND(",",MergeData!$C348)+1,FIND(".",MergeData!$C348)-FIND(",",MergeData!$C348)-1)</f>
        <v xml:space="preserve"> Miss</v>
      </c>
      <c r="O348" s="63"/>
    </row>
    <row r="349" spans="1:15" x14ac:dyDescent="0.3">
      <c r="A349" s="12">
        <v>348</v>
      </c>
      <c r="B349" s="13">
        <v>3</v>
      </c>
      <c r="C349" s="14" t="s">
        <v>733</v>
      </c>
      <c r="D349" s="14" t="s">
        <v>18</v>
      </c>
      <c r="E349" s="69" t="s">
        <v>2484</v>
      </c>
      <c r="F349" s="13">
        <v>1</v>
      </c>
      <c r="G349" s="13">
        <v>0</v>
      </c>
      <c r="H349" s="14" t="s">
        <v>734</v>
      </c>
      <c r="I349" s="13">
        <v>16.100000000000001</v>
      </c>
      <c r="J349" s="14" t="s">
        <v>15</v>
      </c>
      <c r="K349" s="14" t="s">
        <v>16</v>
      </c>
      <c r="L349" s="15">
        <f>IF(MergeData!$A349='FirstPartId1-to891'!A349,VLOOKUP(MergeData!$A349,FirstID1_891,12,FALSE),VLOOKUP(MergeData!$A349,GendersSurvived,2,FALSE))</f>
        <v>1</v>
      </c>
      <c r="M349" s="62" t="str">
        <f t="shared" si="5"/>
        <v>No Value</v>
      </c>
      <c r="N349" s="62" t="str">
        <f>MID(MergeData!$C349,FIND(",",MergeData!$C349)+1,FIND(".",MergeData!$C349)-FIND(",",MergeData!$C349)-1)</f>
        <v xml:space="preserve"> Mrs</v>
      </c>
      <c r="O349" s="63"/>
    </row>
    <row r="350" spans="1:15" x14ac:dyDescent="0.3">
      <c r="A350" s="12">
        <v>349</v>
      </c>
      <c r="B350" s="13">
        <v>3</v>
      </c>
      <c r="C350" s="14" t="s">
        <v>735</v>
      </c>
      <c r="D350" s="14" t="s">
        <v>13</v>
      </c>
      <c r="E350" s="69">
        <v>3</v>
      </c>
      <c r="F350" s="13">
        <v>1</v>
      </c>
      <c r="G350" s="13">
        <v>1</v>
      </c>
      <c r="H350" s="14" t="s">
        <v>736</v>
      </c>
      <c r="I350" s="13">
        <v>15.9</v>
      </c>
      <c r="J350" s="14" t="s">
        <v>15</v>
      </c>
      <c r="K350" s="14" t="s">
        <v>16</v>
      </c>
      <c r="L350" s="15">
        <f>IF(MergeData!$A350='FirstPartId1-to891'!A350,VLOOKUP(MergeData!$A350,FirstID1_891,12,FALSE),VLOOKUP(MergeData!$A350,GendersSurvived,2,FALSE))</f>
        <v>0</v>
      </c>
      <c r="M350" s="62" t="str">
        <f t="shared" si="5"/>
        <v>Child</v>
      </c>
      <c r="N350" s="62" t="str">
        <f>MID(MergeData!$C350,FIND(",",MergeData!$C350)+1,FIND(".",MergeData!$C350)-FIND(",",MergeData!$C350)-1)</f>
        <v xml:space="preserve"> Master</v>
      </c>
      <c r="O350" s="63"/>
    </row>
    <row r="351" spans="1:15" x14ac:dyDescent="0.3">
      <c r="A351" s="12">
        <v>350</v>
      </c>
      <c r="B351" s="13">
        <v>3</v>
      </c>
      <c r="C351" s="14" t="s">
        <v>737</v>
      </c>
      <c r="D351" s="14" t="s">
        <v>13</v>
      </c>
      <c r="E351" s="69">
        <v>42</v>
      </c>
      <c r="F351" s="13">
        <v>0</v>
      </c>
      <c r="G351" s="13">
        <v>0</v>
      </c>
      <c r="H351" s="14" t="s">
        <v>738</v>
      </c>
      <c r="I351" s="13">
        <v>8.6624999999999996</v>
      </c>
      <c r="J351" s="14" t="s">
        <v>15</v>
      </c>
      <c r="K351" s="14" t="s">
        <v>16</v>
      </c>
      <c r="L351" s="15">
        <f>IF(MergeData!$A351='FirstPartId1-to891'!A351,VLOOKUP(MergeData!$A351,FirstID1_891,12,FALSE),VLOOKUP(MergeData!$A351,GendersSurvived,2,FALSE))</f>
        <v>0</v>
      </c>
      <c r="M351" s="62" t="str">
        <f t="shared" si="5"/>
        <v>Adult</v>
      </c>
      <c r="N351" s="62" t="str">
        <f>MID(MergeData!$C351,FIND(",",MergeData!$C351)+1,FIND(".",MergeData!$C351)-FIND(",",MergeData!$C351)-1)</f>
        <v xml:space="preserve"> Mr</v>
      </c>
      <c r="O351" s="63"/>
    </row>
    <row r="352" spans="1:15" x14ac:dyDescent="0.3">
      <c r="A352" s="12">
        <v>351</v>
      </c>
      <c r="B352" s="13">
        <v>3</v>
      </c>
      <c r="C352" s="14" t="s">
        <v>739</v>
      </c>
      <c r="D352" s="14" t="s">
        <v>13</v>
      </c>
      <c r="E352" s="69">
        <v>23</v>
      </c>
      <c r="F352" s="13">
        <v>0</v>
      </c>
      <c r="G352" s="13">
        <v>0</v>
      </c>
      <c r="H352" s="14" t="s">
        <v>740</v>
      </c>
      <c r="I352" s="13">
        <v>9.2249999999999996</v>
      </c>
      <c r="J352" s="14" t="s">
        <v>15</v>
      </c>
      <c r="K352" s="14" t="s">
        <v>16</v>
      </c>
      <c r="L352" s="15">
        <f>IF(MergeData!$A352='FirstPartId1-to891'!A352,VLOOKUP(MergeData!$A352,FirstID1_891,12,FALSE),VLOOKUP(MergeData!$A352,GendersSurvived,2,FALSE))</f>
        <v>0</v>
      </c>
      <c r="M352" s="62" t="str">
        <f t="shared" si="5"/>
        <v>Adult</v>
      </c>
      <c r="N352" s="62" t="str">
        <f>MID(MergeData!$C352,FIND(",",MergeData!$C352)+1,FIND(".",MergeData!$C352)-FIND(",",MergeData!$C352)-1)</f>
        <v xml:space="preserve"> Mr</v>
      </c>
      <c r="O352" s="63"/>
    </row>
    <row r="353" spans="1:15" x14ac:dyDescent="0.3">
      <c r="A353" s="12">
        <v>352</v>
      </c>
      <c r="B353" s="13">
        <v>1</v>
      </c>
      <c r="C353" s="14" t="s">
        <v>741</v>
      </c>
      <c r="D353" s="14" t="s">
        <v>13</v>
      </c>
      <c r="E353" s="69" t="s">
        <v>2484</v>
      </c>
      <c r="F353" s="13">
        <v>0</v>
      </c>
      <c r="G353" s="13">
        <v>0</v>
      </c>
      <c r="H353" s="14" t="s">
        <v>742</v>
      </c>
      <c r="I353" s="13">
        <v>35</v>
      </c>
      <c r="J353" s="14" t="s">
        <v>743</v>
      </c>
      <c r="K353" s="14" t="s">
        <v>16</v>
      </c>
      <c r="L353" s="15">
        <f>IF(MergeData!$A353='FirstPartId1-to891'!A353,VLOOKUP(MergeData!$A353,FirstID1_891,12,FALSE),VLOOKUP(MergeData!$A353,GendersSurvived,2,FALSE))</f>
        <v>0</v>
      </c>
      <c r="M353" s="62" t="str">
        <f t="shared" si="5"/>
        <v>No Value</v>
      </c>
      <c r="N353" s="62" t="str">
        <f>MID(MergeData!$C353,FIND(",",MergeData!$C353)+1,FIND(".",MergeData!$C353)-FIND(",",MergeData!$C353)-1)</f>
        <v xml:space="preserve"> Mr</v>
      </c>
      <c r="O353" s="63"/>
    </row>
    <row r="354" spans="1:15" x14ac:dyDescent="0.3">
      <c r="A354" s="12">
        <v>353</v>
      </c>
      <c r="B354" s="13">
        <v>3</v>
      </c>
      <c r="C354" s="14" t="s">
        <v>744</v>
      </c>
      <c r="D354" s="14" t="s">
        <v>13</v>
      </c>
      <c r="E354" s="69">
        <v>15</v>
      </c>
      <c r="F354" s="13">
        <v>1</v>
      </c>
      <c r="G354" s="13">
        <v>1</v>
      </c>
      <c r="H354" s="14" t="s">
        <v>745</v>
      </c>
      <c r="I354" s="13">
        <v>7.2291999999999996</v>
      </c>
      <c r="J354" s="14" t="s">
        <v>15</v>
      </c>
      <c r="K354" s="14" t="s">
        <v>21</v>
      </c>
      <c r="L354" s="15">
        <f>IF(MergeData!$A354='FirstPartId1-to891'!A354,VLOOKUP(MergeData!$A354,FirstID1_891,12,FALSE),VLOOKUP(MergeData!$A354,GendersSurvived,2,FALSE))</f>
        <v>0</v>
      </c>
      <c r="M354" s="62" t="str">
        <f t="shared" si="5"/>
        <v>Child</v>
      </c>
      <c r="N354" s="62" t="str">
        <f>MID(MergeData!$C354,FIND(",",MergeData!$C354)+1,FIND(".",MergeData!$C354)-FIND(",",MergeData!$C354)-1)</f>
        <v xml:space="preserve"> Mr</v>
      </c>
      <c r="O354" s="63"/>
    </row>
    <row r="355" spans="1:15" x14ac:dyDescent="0.3">
      <c r="A355" s="12">
        <v>354</v>
      </c>
      <c r="B355" s="13">
        <v>3</v>
      </c>
      <c r="C355" s="14" t="s">
        <v>746</v>
      </c>
      <c r="D355" s="14" t="s">
        <v>13</v>
      </c>
      <c r="E355" s="69">
        <v>25</v>
      </c>
      <c r="F355" s="13">
        <v>1</v>
      </c>
      <c r="G355" s="13">
        <v>0</v>
      </c>
      <c r="H355" s="14" t="s">
        <v>125</v>
      </c>
      <c r="I355" s="13">
        <v>17.8</v>
      </c>
      <c r="J355" s="14" t="s">
        <v>15</v>
      </c>
      <c r="K355" s="14" t="s">
        <v>16</v>
      </c>
      <c r="L355" s="15">
        <f>IF(MergeData!$A355='FirstPartId1-to891'!A355,VLOOKUP(MergeData!$A355,FirstID1_891,12,FALSE),VLOOKUP(MergeData!$A355,GendersSurvived,2,FALSE))</f>
        <v>0</v>
      </c>
      <c r="M355" s="62" t="str">
        <f t="shared" si="5"/>
        <v>Adult</v>
      </c>
      <c r="N355" s="62" t="str">
        <f>MID(MergeData!$C355,FIND(",",MergeData!$C355)+1,FIND(".",MergeData!$C355)-FIND(",",MergeData!$C355)-1)</f>
        <v xml:space="preserve"> Mr</v>
      </c>
      <c r="O355" s="63"/>
    </row>
    <row r="356" spans="1:15" x14ac:dyDescent="0.3">
      <c r="A356" s="12">
        <v>355</v>
      </c>
      <c r="B356" s="13">
        <v>3</v>
      </c>
      <c r="C356" s="14" t="s">
        <v>747</v>
      </c>
      <c r="D356" s="14" t="s">
        <v>13</v>
      </c>
      <c r="E356" s="69" t="s">
        <v>2484</v>
      </c>
      <c r="F356" s="13">
        <v>0</v>
      </c>
      <c r="G356" s="13">
        <v>0</v>
      </c>
      <c r="H356" s="14" t="s">
        <v>748</v>
      </c>
      <c r="I356" s="13">
        <v>7.2249999999999996</v>
      </c>
      <c r="J356" s="14" t="s">
        <v>15</v>
      </c>
      <c r="K356" s="14" t="s">
        <v>21</v>
      </c>
      <c r="L356" s="15">
        <f>IF(MergeData!$A356='FirstPartId1-to891'!A356,VLOOKUP(MergeData!$A356,FirstID1_891,12,FALSE),VLOOKUP(MergeData!$A356,GendersSurvived,2,FALSE))</f>
        <v>0</v>
      </c>
      <c r="M356" s="62" t="str">
        <f t="shared" si="5"/>
        <v>No Value</v>
      </c>
      <c r="N356" s="62" t="str">
        <f>MID(MergeData!$C356,FIND(",",MergeData!$C356)+1,FIND(".",MergeData!$C356)-FIND(",",MergeData!$C356)-1)</f>
        <v xml:space="preserve"> Mr</v>
      </c>
      <c r="O356" s="63"/>
    </row>
    <row r="357" spans="1:15" x14ac:dyDescent="0.3">
      <c r="A357" s="12">
        <v>356</v>
      </c>
      <c r="B357" s="13">
        <v>3</v>
      </c>
      <c r="C357" s="14" t="s">
        <v>749</v>
      </c>
      <c r="D357" s="14" t="s">
        <v>13</v>
      </c>
      <c r="E357" s="69">
        <v>28</v>
      </c>
      <c r="F357" s="13">
        <v>0</v>
      </c>
      <c r="G357" s="13">
        <v>0</v>
      </c>
      <c r="H357" s="14" t="s">
        <v>750</v>
      </c>
      <c r="I357" s="13">
        <v>9.5</v>
      </c>
      <c r="J357" s="14" t="s">
        <v>15</v>
      </c>
      <c r="K357" s="14" t="s">
        <v>16</v>
      </c>
      <c r="L357" s="15">
        <f>IF(MergeData!$A357='FirstPartId1-to891'!A357,VLOOKUP(MergeData!$A357,FirstID1_891,12,FALSE),VLOOKUP(MergeData!$A357,GendersSurvived,2,FALSE))</f>
        <v>1</v>
      </c>
      <c r="M357" s="62" t="str">
        <f t="shared" si="5"/>
        <v>Adult</v>
      </c>
      <c r="N357" s="62" t="str">
        <f>MID(MergeData!$C357,FIND(",",MergeData!$C357)+1,FIND(".",MergeData!$C357)-FIND(",",MergeData!$C357)-1)</f>
        <v xml:space="preserve"> Mr</v>
      </c>
      <c r="O357" s="63"/>
    </row>
    <row r="358" spans="1:15" x14ac:dyDescent="0.3">
      <c r="A358" s="12">
        <v>357</v>
      </c>
      <c r="B358" s="13">
        <v>1</v>
      </c>
      <c r="C358" s="14" t="s">
        <v>751</v>
      </c>
      <c r="D358" s="14" t="s">
        <v>18</v>
      </c>
      <c r="E358" s="69">
        <v>22</v>
      </c>
      <c r="F358" s="13">
        <v>0</v>
      </c>
      <c r="G358" s="13">
        <v>1</v>
      </c>
      <c r="H358" s="14" t="s">
        <v>367</v>
      </c>
      <c r="I358" s="13">
        <v>55</v>
      </c>
      <c r="J358" s="14" t="s">
        <v>368</v>
      </c>
      <c r="K358" s="14" t="s">
        <v>16</v>
      </c>
      <c r="L358" s="15">
        <f>IF(MergeData!$A358='FirstPartId1-to891'!A358,VLOOKUP(MergeData!$A358,FirstID1_891,12,FALSE),VLOOKUP(MergeData!$A358,GendersSurvived,2,FALSE))</f>
        <v>0</v>
      </c>
      <c r="M358" s="62" t="str">
        <f t="shared" si="5"/>
        <v>Adult</v>
      </c>
      <c r="N358" s="62" t="str">
        <f>MID(MergeData!$C358,FIND(",",MergeData!$C358)+1,FIND(".",MergeData!$C358)-FIND(",",MergeData!$C358)-1)</f>
        <v xml:space="preserve"> Miss</v>
      </c>
      <c r="O358" s="63"/>
    </row>
    <row r="359" spans="1:15" x14ac:dyDescent="0.3">
      <c r="A359" s="12">
        <v>358</v>
      </c>
      <c r="B359" s="13">
        <v>2</v>
      </c>
      <c r="C359" s="14" t="s">
        <v>752</v>
      </c>
      <c r="D359" s="14" t="s">
        <v>18</v>
      </c>
      <c r="E359" s="69">
        <v>38</v>
      </c>
      <c r="F359" s="13">
        <v>0</v>
      </c>
      <c r="G359" s="13">
        <v>0</v>
      </c>
      <c r="H359" s="14" t="s">
        <v>753</v>
      </c>
      <c r="I359" s="13">
        <v>13</v>
      </c>
      <c r="J359" s="14" t="s">
        <v>15</v>
      </c>
      <c r="K359" s="14" t="s">
        <v>16</v>
      </c>
      <c r="L359" s="15">
        <f>IF(MergeData!$A359='FirstPartId1-to891'!A359,VLOOKUP(MergeData!$A359,FirstID1_891,12,FALSE),VLOOKUP(MergeData!$A359,GendersSurvived,2,FALSE))</f>
        <v>1</v>
      </c>
      <c r="M359" s="62" t="str">
        <f t="shared" si="5"/>
        <v>Adult</v>
      </c>
      <c r="N359" s="62" t="str">
        <f>MID(MergeData!$C359,FIND(",",MergeData!$C359)+1,FIND(".",MergeData!$C359)-FIND(",",MergeData!$C359)-1)</f>
        <v xml:space="preserve"> Miss</v>
      </c>
      <c r="O359" s="63"/>
    </row>
    <row r="360" spans="1:15" x14ac:dyDescent="0.3">
      <c r="A360" s="12">
        <v>359</v>
      </c>
      <c r="B360" s="13">
        <v>3</v>
      </c>
      <c r="C360" s="14" t="s">
        <v>754</v>
      </c>
      <c r="D360" s="14" t="s">
        <v>18</v>
      </c>
      <c r="E360" s="69" t="s">
        <v>2484</v>
      </c>
      <c r="F360" s="13">
        <v>0</v>
      </c>
      <c r="G360" s="13">
        <v>0</v>
      </c>
      <c r="H360" s="14" t="s">
        <v>755</v>
      </c>
      <c r="I360" s="13">
        <v>7.8792</v>
      </c>
      <c r="J360" s="14" t="s">
        <v>15</v>
      </c>
      <c r="K360" s="14" t="s">
        <v>31</v>
      </c>
      <c r="L360" s="15">
        <f>IF(MergeData!$A360='FirstPartId1-to891'!A360,VLOOKUP(MergeData!$A360,FirstID1_891,12,FALSE),VLOOKUP(MergeData!$A360,GendersSurvived,2,FALSE))</f>
        <v>1</v>
      </c>
      <c r="M360" s="62" t="str">
        <f t="shared" si="5"/>
        <v>No Value</v>
      </c>
      <c r="N360" s="62" t="str">
        <f>MID(MergeData!$C360,FIND(",",MergeData!$C360)+1,FIND(".",MergeData!$C360)-FIND(",",MergeData!$C360)-1)</f>
        <v xml:space="preserve"> Miss</v>
      </c>
      <c r="O360" s="63"/>
    </row>
    <row r="361" spans="1:15" x14ac:dyDescent="0.3">
      <c r="A361" s="12">
        <v>360</v>
      </c>
      <c r="B361" s="13">
        <v>3</v>
      </c>
      <c r="C361" s="14" t="s">
        <v>756</v>
      </c>
      <c r="D361" s="14" t="s">
        <v>18</v>
      </c>
      <c r="E361" s="69" t="s">
        <v>2484</v>
      </c>
      <c r="F361" s="13">
        <v>0</v>
      </c>
      <c r="G361" s="13">
        <v>0</v>
      </c>
      <c r="H361" s="14" t="s">
        <v>757</v>
      </c>
      <c r="I361" s="13">
        <v>7.8792</v>
      </c>
      <c r="J361" s="14" t="s">
        <v>15</v>
      </c>
      <c r="K361" s="14" t="s">
        <v>31</v>
      </c>
      <c r="L361" s="15">
        <f>IF(MergeData!$A361='FirstPartId1-to891'!A361,VLOOKUP(MergeData!$A361,FirstID1_891,12,FALSE),VLOOKUP(MergeData!$A361,GendersSurvived,2,FALSE))</f>
        <v>0</v>
      </c>
      <c r="M361" s="62" t="str">
        <f t="shared" si="5"/>
        <v>No Value</v>
      </c>
      <c r="N361" s="62" t="str">
        <f>MID(MergeData!$C361,FIND(",",MergeData!$C361)+1,FIND(".",MergeData!$C361)-FIND(",",MergeData!$C361)-1)</f>
        <v xml:space="preserve"> Miss</v>
      </c>
      <c r="O361" s="63"/>
    </row>
    <row r="362" spans="1:15" x14ac:dyDescent="0.3">
      <c r="A362" s="12">
        <v>361</v>
      </c>
      <c r="B362" s="13">
        <v>3</v>
      </c>
      <c r="C362" s="14" t="s">
        <v>758</v>
      </c>
      <c r="D362" s="14" t="s">
        <v>13</v>
      </c>
      <c r="E362" s="69">
        <v>40</v>
      </c>
      <c r="F362" s="13">
        <v>1</v>
      </c>
      <c r="G362" s="13">
        <v>4</v>
      </c>
      <c r="H362" s="14" t="s">
        <v>158</v>
      </c>
      <c r="I362" s="13">
        <v>27.9</v>
      </c>
      <c r="J362" s="14" t="s">
        <v>15</v>
      </c>
      <c r="K362" s="14" t="s">
        <v>16</v>
      </c>
      <c r="L362" s="15">
        <f>IF(MergeData!$A362='FirstPartId1-to891'!A362,VLOOKUP(MergeData!$A362,FirstID1_891,12,FALSE),VLOOKUP(MergeData!$A362,GendersSurvived,2,FALSE))</f>
        <v>0</v>
      </c>
      <c r="M362" s="62" t="str">
        <f t="shared" si="5"/>
        <v>Adult</v>
      </c>
      <c r="N362" s="62" t="str">
        <f>MID(MergeData!$C362,FIND(",",MergeData!$C362)+1,FIND(".",MergeData!$C362)-FIND(",",MergeData!$C362)-1)</f>
        <v xml:space="preserve"> Mr</v>
      </c>
      <c r="O362" s="63"/>
    </row>
    <row r="363" spans="1:15" x14ac:dyDescent="0.3">
      <c r="A363" s="12">
        <v>362</v>
      </c>
      <c r="B363" s="13">
        <v>2</v>
      </c>
      <c r="C363" s="14" t="s">
        <v>759</v>
      </c>
      <c r="D363" s="14" t="s">
        <v>13</v>
      </c>
      <c r="E363" s="69">
        <v>29</v>
      </c>
      <c r="F363" s="13">
        <v>1</v>
      </c>
      <c r="G363" s="13">
        <v>0</v>
      </c>
      <c r="H363" s="14" t="s">
        <v>760</v>
      </c>
      <c r="I363" s="13">
        <v>27.720800000000001</v>
      </c>
      <c r="J363" s="14" t="s">
        <v>15</v>
      </c>
      <c r="K363" s="14" t="s">
        <v>21</v>
      </c>
      <c r="L363" s="15">
        <f>IF(MergeData!$A363='FirstPartId1-to891'!A363,VLOOKUP(MergeData!$A363,FirstID1_891,12,FALSE),VLOOKUP(MergeData!$A363,GendersSurvived,2,FALSE))</f>
        <v>0</v>
      </c>
      <c r="M363" s="62" t="str">
        <f t="shared" si="5"/>
        <v>Adult</v>
      </c>
      <c r="N363" s="62" t="str">
        <f>MID(MergeData!$C363,FIND(",",MergeData!$C363)+1,FIND(".",MergeData!$C363)-FIND(",",MergeData!$C363)-1)</f>
        <v xml:space="preserve"> Mr</v>
      </c>
      <c r="O363" s="63"/>
    </row>
    <row r="364" spans="1:15" x14ac:dyDescent="0.3">
      <c r="A364" s="12">
        <v>363</v>
      </c>
      <c r="B364" s="13">
        <v>3</v>
      </c>
      <c r="C364" s="14" t="s">
        <v>761</v>
      </c>
      <c r="D364" s="14" t="s">
        <v>18</v>
      </c>
      <c r="E364" s="69">
        <v>45</v>
      </c>
      <c r="F364" s="13">
        <v>0</v>
      </c>
      <c r="G364" s="13">
        <v>1</v>
      </c>
      <c r="H364" s="14" t="s">
        <v>762</v>
      </c>
      <c r="I364" s="13">
        <v>14.4542</v>
      </c>
      <c r="J364" s="14" t="s">
        <v>15</v>
      </c>
      <c r="K364" s="14" t="s">
        <v>21</v>
      </c>
      <c r="L364" s="15">
        <f>IF(MergeData!$A364='FirstPartId1-to891'!A364,VLOOKUP(MergeData!$A364,FirstID1_891,12,FALSE),VLOOKUP(MergeData!$A364,GendersSurvived,2,FALSE))</f>
        <v>0</v>
      </c>
      <c r="M364" s="62" t="str">
        <f t="shared" si="5"/>
        <v>Adult</v>
      </c>
      <c r="N364" s="62" t="str">
        <f>MID(MergeData!$C364,FIND(",",MergeData!$C364)+1,FIND(".",MergeData!$C364)-FIND(",",MergeData!$C364)-1)</f>
        <v xml:space="preserve"> Mrs</v>
      </c>
      <c r="O364" s="63"/>
    </row>
    <row r="365" spans="1:15" x14ac:dyDescent="0.3">
      <c r="A365" s="12">
        <v>364</v>
      </c>
      <c r="B365" s="13">
        <v>3</v>
      </c>
      <c r="C365" s="14" t="s">
        <v>763</v>
      </c>
      <c r="D365" s="14" t="s">
        <v>13</v>
      </c>
      <c r="E365" s="69">
        <v>35</v>
      </c>
      <c r="F365" s="13">
        <v>0</v>
      </c>
      <c r="G365" s="13">
        <v>0</v>
      </c>
      <c r="H365" s="14" t="s">
        <v>764</v>
      </c>
      <c r="I365" s="13">
        <v>7.05</v>
      </c>
      <c r="J365" s="14" t="s">
        <v>15</v>
      </c>
      <c r="K365" s="14" t="s">
        <v>16</v>
      </c>
      <c r="L365" s="15">
        <f>IF(MergeData!$A365='FirstPartId1-to891'!A365,VLOOKUP(MergeData!$A365,FirstID1_891,12,FALSE),VLOOKUP(MergeData!$A365,GendersSurvived,2,FALSE))</f>
        <v>0</v>
      </c>
      <c r="M365" s="62" t="str">
        <f t="shared" si="5"/>
        <v>Adult</v>
      </c>
      <c r="N365" s="62" t="str">
        <f>MID(MergeData!$C365,FIND(",",MergeData!$C365)+1,FIND(".",MergeData!$C365)-FIND(",",MergeData!$C365)-1)</f>
        <v xml:space="preserve"> Mr</v>
      </c>
      <c r="O365" s="63"/>
    </row>
    <row r="366" spans="1:15" x14ac:dyDescent="0.3">
      <c r="A366" s="12">
        <v>365</v>
      </c>
      <c r="B366" s="13">
        <v>3</v>
      </c>
      <c r="C366" s="14" t="s">
        <v>765</v>
      </c>
      <c r="D366" s="14" t="s">
        <v>13</v>
      </c>
      <c r="E366" s="69" t="s">
        <v>2484</v>
      </c>
      <c r="F366" s="13">
        <v>1</v>
      </c>
      <c r="G366" s="13">
        <v>0</v>
      </c>
      <c r="H366" s="14" t="s">
        <v>407</v>
      </c>
      <c r="I366" s="13">
        <v>15.5</v>
      </c>
      <c r="J366" s="14" t="s">
        <v>15</v>
      </c>
      <c r="K366" s="14" t="s">
        <v>31</v>
      </c>
      <c r="L366" s="15">
        <f>IF(MergeData!$A366='FirstPartId1-to891'!A366,VLOOKUP(MergeData!$A366,FirstID1_891,12,FALSE),VLOOKUP(MergeData!$A366,GendersSurvived,2,FALSE))</f>
        <v>0</v>
      </c>
      <c r="M366" s="62" t="str">
        <f t="shared" si="5"/>
        <v>No Value</v>
      </c>
      <c r="N366" s="62" t="str">
        <f>MID(MergeData!$C366,FIND(",",MergeData!$C366)+1,FIND(".",MergeData!$C366)-FIND(",",MergeData!$C366)-1)</f>
        <v xml:space="preserve"> Mr</v>
      </c>
      <c r="O366" s="63"/>
    </row>
    <row r="367" spans="1:15" x14ac:dyDescent="0.3">
      <c r="A367" s="12">
        <v>366</v>
      </c>
      <c r="B367" s="13">
        <v>3</v>
      </c>
      <c r="C367" s="14" t="s">
        <v>766</v>
      </c>
      <c r="D367" s="14" t="s">
        <v>13</v>
      </c>
      <c r="E367" s="69">
        <v>30</v>
      </c>
      <c r="F367" s="13">
        <v>0</v>
      </c>
      <c r="G367" s="13">
        <v>0</v>
      </c>
      <c r="H367" s="14" t="s">
        <v>767</v>
      </c>
      <c r="I367" s="13">
        <v>7.25</v>
      </c>
      <c r="J367" s="14" t="s">
        <v>15</v>
      </c>
      <c r="K367" s="14" t="s">
        <v>16</v>
      </c>
      <c r="L367" s="15">
        <f>IF(MergeData!$A367='FirstPartId1-to891'!A367,VLOOKUP(MergeData!$A367,FirstID1_891,12,FALSE),VLOOKUP(MergeData!$A367,GendersSurvived,2,FALSE))</f>
        <v>1</v>
      </c>
      <c r="M367" s="62" t="str">
        <f t="shared" si="5"/>
        <v>Adult</v>
      </c>
      <c r="N367" s="62" t="str">
        <f>MID(MergeData!$C367,FIND(",",MergeData!$C367)+1,FIND(".",MergeData!$C367)-FIND(",",MergeData!$C367)-1)</f>
        <v xml:space="preserve"> Mr</v>
      </c>
      <c r="O367" s="63"/>
    </row>
    <row r="368" spans="1:15" x14ac:dyDescent="0.3">
      <c r="A368" s="12">
        <v>367</v>
      </c>
      <c r="B368" s="13">
        <v>1</v>
      </c>
      <c r="C368" s="14" t="s">
        <v>768</v>
      </c>
      <c r="D368" s="14" t="s">
        <v>18</v>
      </c>
      <c r="E368" s="69">
        <v>60</v>
      </c>
      <c r="F368" s="13">
        <v>1</v>
      </c>
      <c r="G368" s="13">
        <v>0</v>
      </c>
      <c r="H368" s="14" t="s">
        <v>769</v>
      </c>
      <c r="I368" s="13">
        <v>75.25</v>
      </c>
      <c r="J368" s="14" t="s">
        <v>770</v>
      </c>
      <c r="K368" s="14" t="s">
        <v>21</v>
      </c>
      <c r="L368" s="15">
        <f>IF(MergeData!$A368='FirstPartId1-to891'!A368,VLOOKUP(MergeData!$A368,FirstID1_891,12,FALSE),VLOOKUP(MergeData!$A368,GendersSurvived,2,FALSE))</f>
        <v>1</v>
      </c>
      <c r="M368" s="62" t="str">
        <f t="shared" si="5"/>
        <v>Adult</v>
      </c>
      <c r="N368" s="62" t="str">
        <f>MID(MergeData!$C368,FIND(",",MergeData!$C368)+1,FIND(".",MergeData!$C368)-FIND(",",MergeData!$C368)-1)</f>
        <v xml:space="preserve"> Mrs</v>
      </c>
      <c r="O368" s="63"/>
    </row>
    <row r="369" spans="1:15" x14ac:dyDescent="0.3">
      <c r="A369" s="12">
        <v>368</v>
      </c>
      <c r="B369" s="13">
        <v>3</v>
      </c>
      <c r="C369" s="14" t="s">
        <v>771</v>
      </c>
      <c r="D369" s="14" t="s">
        <v>18</v>
      </c>
      <c r="E369" s="69" t="s">
        <v>2484</v>
      </c>
      <c r="F369" s="13">
        <v>0</v>
      </c>
      <c r="G369" s="13">
        <v>0</v>
      </c>
      <c r="H369" s="14" t="s">
        <v>772</v>
      </c>
      <c r="I369" s="13">
        <v>7.2291999999999996</v>
      </c>
      <c r="J369" s="14" t="s">
        <v>15</v>
      </c>
      <c r="K369" s="14" t="s">
        <v>21</v>
      </c>
      <c r="L369" s="15">
        <f>IF(MergeData!$A369='FirstPartId1-to891'!A369,VLOOKUP(MergeData!$A369,FirstID1_891,12,FALSE),VLOOKUP(MergeData!$A369,GendersSurvived,2,FALSE))</f>
        <v>1</v>
      </c>
      <c r="M369" s="62" t="str">
        <f t="shared" si="5"/>
        <v>No Value</v>
      </c>
      <c r="N369" s="62" t="str">
        <f>MID(MergeData!$C369,FIND(",",MergeData!$C369)+1,FIND(".",MergeData!$C369)-FIND(",",MergeData!$C369)-1)</f>
        <v xml:space="preserve"> Mrs</v>
      </c>
      <c r="O369" s="63"/>
    </row>
    <row r="370" spans="1:15" x14ac:dyDescent="0.3">
      <c r="A370" s="12">
        <v>369</v>
      </c>
      <c r="B370" s="13">
        <v>3</v>
      </c>
      <c r="C370" s="14" t="s">
        <v>773</v>
      </c>
      <c r="D370" s="14" t="s">
        <v>18</v>
      </c>
      <c r="E370" s="69" t="s">
        <v>2484</v>
      </c>
      <c r="F370" s="13">
        <v>0</v>
      </c>
      <c r="G370" s="13">
        <v>0</v>
      </c>
      <c r="H370" s="14" t="s">
        <v>774</v>
      </c>
      <c r="I370" s="13">
        <v>7.75</v>
      </c>
      <c r="J370" s="14" t="s">
        <v>15</v>
      </c>
      <c r="K370" s="14" t="s">
        <v>31</v>
      </c>
      <c r="L370" s="15">
        <f>IF(MergeData!$A370='FirstPartId1-to891'!A370,VLOOKUP(MergeData!$A370,FirstID1_891,12,FALSE),VLOOKUP(MergeData!$A370,GendersSurvived,2,FALSE))</f>
        <v>1</v>
      </c>
      <c r="M370" s="62" t="str">
        <f t="shared" si="5"/>
        <v>No Value</v>
      </c>
      <c r="N370" s="62" t="str">
        <f>MID(MergeData!$C370,FIND(",",MergeData!$C370)+1,FIND(".",MergeData!$C370)-FIND(",",MergeData!$C370)-1)</f>
        <v xml:space="preserve"> Miss</v>
      </c>
      <c r="O370" s="63"/>
    </row>
    <row r="371" spans="1:15" x14ac:dyDescent="0.3">
      <c r="A371" s="12">
        <v>370</v>
      </c>
      <c r="B371" s="13">
        <v>1</v>
      </c>
      <c r="C371" s="14" t="s">
        <v>775</v>
      </c>
      <c r="D371" s="14" t="s">
        <v>18</v>
      </c>
      <c r="E371" s="69">
        <v>24</v>
      </c>
      <c r="F371" s="13">
        <v>0</v>
      </c>
      <c r="G371" s="13">
        <v>0</v>
      </c>
      <c r="H371" s="14" t="s">
        <v>776</v>
      </c>
      <c r="I371" s="13">
        <v>69.3</v>
      </c>
      <c r="J371" s="14" t="s">
        <v>777</v>
      </c>
      <c r="K371" s="14" t="s">
        <v>21</v>
      </c>
      <c r="L371" s="15">
        <f>IF(MergeData!$A371='FirstPartId1-to891'!A371,VLOOKUP(MergeData!$A371,FirstID1_891,12,FALSE),VLOOKUP(MergeData!$A371,GendersSurvived,2,FALSE))</f>
        <v>1</v>
      </c>
      <c r="M371" s="62" t="str">
        <f t="shared" si="5"/>
        <v>Adult</v>
      </c>
      <c r="N371" s="62" t="str">
        <f>MID(MergeData!$C371,FIND(",",MergeData!$C371)+1,FIND(".",MergeData!$C371)-FIND(",",MergeData!$C371)-1)</f>
        <v xml:space="preserve"> Mme</v>
      </c>
      <c r="O371" s="63"/>
    </row>
    <row r="372" spans="1:15" x14ac:dyDescent="0.3">
      <c r="A372" s="12">
        <v>371</v>
      </c>
      <c r="B372" s="13">
        <v>1</v>
      </c>
      <c r="C372" s="14" t="s">
        <v>778</v>
      </c>
      <c r="D372" s="14" t="s">
        <v>13</v>
      </c>
      <c r="E372" s="69">
        <v>25</v>
      </c>
      <c r="F372" s="13">
        <v>1</v>
      </c>
      <c r="G372" s="13">
        <v>0</v>
      </c>
      <c r="H372" s="14" t="s">
        <v>779</v>
      </c>
      <c r="I372" s="13">
        <v>55.441699999999997</v>
      </c>
      <c r="J372" s="14" t="s">
        <v>780</v>
      </c>
      <c r="K372" s="14" t="s">
        <v>21</v>
      </c>
      <c r="L372" s="15">
        <f>IF(MergeData!$A372='FirstPartId1-to891'!A372,VLOOKUP(MergeData!$A372,FirstID1_891,12,FALSE),VLOOKUP(MergeData!$A372,GendersSurvived,2,FALSE))</f>
        <v>0</v>
      </c>
      <c r="M372" s="62" t="str">
        <f t="shared" si="5"/>
        <v>Adult</v>
      </c>
      <c r="N372" s="62" t="str">
        <f>MID(MergeData!$C372,FIND(",",MergeData!$C372)+1,FIND(".",MergeData!$C372)-FIND(",",MergeData!$C372)-1)</f>
        <v xml:space="preserve"> Mr</v>
      </c>
      <c r="O372" s="63"/>
    </row>
    <row r="373" spans="1:15" x14ac:dyDescent="0.3">
      <c r="A373" s="12">
        <v>372</v>
      </c>
      <c r="B373" s="13">
        <v>3</v>
      </c>
      <c r="C373" s="14" t="s">
        <v>781</v>
      </c>
      <c r="D373" s="14" t="s">
        <v>13</v>
      </c>
      <c r="E373" s="69">
        <v>18</v>
      </c>
      <c r="F373" s="13">
        <v>1</v>
      </c>
      <c r="G373" s="13">
        <v>0</v>
      </c>
      <c r="H373" s="14" t="s">
        <v>782</v>
      </c>
      <c r="I373" s="13">
        <v>6.4958</v>
      </c>
      <c r="J373" s="14" t="s">
        <v>15</v>
      </c>
      <c r="K373" s="14" t="s">
        <v>16</v>
      </c>
      <c r="L373" s="15">
        <f>IF(MergeData!$A373='FirstPartId1-to891'!A373,VLOOKUP(MergeData!$A373,FirstID1_891,12,FALSE),VLOOKUP(MergeData!$A373,GendersSurvived,2,FALSE))</f>
        <v>0</v>
      </c>
      <c r="M373" s="62" t="str">
        <f t="shared" si="5"/>
        <v>Adult</v>
      </c>
      <c r="N373" s="62" t="str">
        <f>MID(MergeData!$C373,FIND(",",MergeData!$C373)+1,FIND(".",MergeData!$C373)-FIND(",",MergeData!$C373)-1)</f>
        <v xml:space="preserve"> Mr</v>
      </c>
      <c r="O373" s="63"/>
    </row>
    <row r="374" spans="1:15" x14ac:dyDescent="0.3">
      <c r="A374" s="12">
        <v>373</v>
      </c>
      <c r="B374" s="13">
        <v>3</v>
      </c>
      <c r="C374" s="14" t="s">
        <v>783</v>
      </c>
      <c r="D374" s="14" t="s">
        <v>13</v>
      </c>
      <c r="E374" s="69">
        <v>19</v>
      </c>
      <c r="F374" s="13">
        <v>0</v>
      </c>
      <c r="G374" s="13">
        <v>0</v>
      </c>
      <c r="H374" s="14" t="s">
        <v>784</v>
      </c>
      <c r="I374" s="13">
        <v>8.0500000000000007</v>
      </c>
      <c r="J374" s="14" t="s">
        <v>15</v>
      </c>
      <c r="K374" s="14" t="s">
        <v>16</v>
      </c>
      <c r="L374" s="15">
        <f>IF(MergeData!$A374='FirstPartId1-to891'!A374,VLOOKUP(MergeData!$A374,FirstID1_891,12,FALSE),VLOOKUP(MergeData!$A374,GendersSurvived,2,FALSE))</f>
        <v>0</v>
      </c>
      <c r="M374" s="62" t="str">
        <f t="shared" si="5"/>
        <v>Adult</v>
      </c>
      <c r="N374" s="62" t="str">
        <f>MID(MergeData!$C374,FIND(",",MergeData!$C374)+1,FIND(".",MergeData!$C374)-FIND(",",MergeData!$C374)-1)</f>
        <v xml:space="preserve"> Mr</v>
      </c>
      <c r="O374" s="63"/>
    </row>
    <row r="375" spans="1:15" x14ac:dyDescent="0.3">
      <c r="A375" s="12">
        <v>374</v>
      </c>
      <c r="B375" s="13">
        <v>1</v>
      </c>
      <c r="C375" s="14" t="s">
        <v>785</v>
      </c>
      <c r="D375" s="14" t="s">
        <v>13</v>
      </c>
      <c r="E375" s="69">
        <v>22</v>
      </c>
      <c r="F375" s="13">
        <v>0</v>
      </c>
      <c r="G375" s="13">
        <v>0</v>
      </c>
      <c r="H375" s="14" t="s">
        <v>575</v>
      </c>
      <c r="I375" s="13">
        <v>135.63329999999999</v>
      </c>
      <c r="J375" s="14" t="s">
        <v>15</v>
      </c>
      <c r="K375" s="14" t="s">
        <v>21</v>
      </c>
      <c r="L375" s="15">
        <f>IF(MergeData!$A375='FirstPartId1-to891'!A375,VLOOKUP(MergeData!$A375,FirstID1_891,12,FALSE),VLOOKUP(MergeData!$A375,GendersSurvived,2,FALSE))</f>
        <v>0</v>
      </c>
      <c r="M375" s="62" t="str">
        <f t="shared" si="5"/>
        <v>Adult</v>
      </c>
      <c r="N375" s="62" t="str">
        <f>MID(MergeData!$C375,FIND(",",MergeData!$C375)+1,FIND(".",MergeData!$C375)-FIND(",",MergeData!$C375)-1)</f>
        <v xml:space="preserve"> Mr</v>
      </c>
      <c r="O375" s="63"/>
    </row>
    <row r="376" spans="1:15" x14ac:dyDescent="0.3">
      <c r="A376" s="12">
        <v>375</v>
      </c>
      <c r="B376" s="13">
        <v>3</v>
      </c>
      <c r="C376" s="14" t="s">
        <v>786</v>
      </c>
      <c r="D376" s="14" t="s">
        <v>18</v>
      </c>
      <c r="E376" s="69">
        <v>3</v>
      </c>
      <c r="F376" s="13">
        <v>3</v>
      </c>
      <c r="G376" s="13">
        <v>1</v>
      </c>
      <c r="H376" s="14" t="s">
        <v>36</v>
      </c>
      <c r="I376" s="13">
        <v>21.074999999999999</v>
      </c>
      <c r="J376" s="14" t="s">
        <v>15</v>
      </c>
      <c r="K376" s="14" t="s">
        <v>16</v>
      </c>
      <c r="L376" s="15">
        <f>IF(MergeData!$A376='FirstPartId1-to891'!A376,VLOOKUP(MergeData!$A376,FirstID1_891,12,FALSE),VLOOKUP(MergeData!$A376,GendersSurvived,2,FALSE))</f>
        <v>1</v>
      </c>
      <c r="M376" s="62" t="str">
        <f t="shared" si="5"/>
        <v>Child</v>
      </c>
      <c r="N376" s="62" t="str">
        <f>MID(MergeData!$C376,FIND(",",MergeData!$C376)+1,FIND(".",MergeData!$C376)-FIND(",",MergeData!$C376)-1)</f>
        <v xml:space="preserve"> Miss</v>
      </c>
      <c r="O376" s="63"/>
    </row>
    <row r="377" spans="1:15" x14ac:dyDescent="0.3">
      <c r="A377" s="12">
        <v>376</v>
      </c>
      <c r="B377" s="13">
        <v>1</v>
      </c>
      <c r="C377" s="14" t="s">
        <v>787</v>
      </c>
      <c r="D377" s="14" t="s">
        <v>18</v>
      </c>
      <c r="E377" s="69" t="s">
        <v>2484</v>
      </c>
      <c r="F377" s="13">
        <v>1</v>
      </c>
      <c r="G377" s="13">
        <v>0</v>
      </c>
      <c r="H377" s="14" t="s">
        <v>95</v>
      </c>
      <c r="I377" s="13">
        <v>82.1708</v>
      </c>
      <c r="J377" s="14" t="s">
        <v>15</v>
      </c>
      <c r="K377" s="14" t="s">
        <v>21</v>
      </c>
      <c r="L377" s="15">
        <f>IF(MergeData!$A377='FirstPartId1-to891'!A377,VLOOKUP(MergeData!$A377,FirstID1_891,12,FALSE),VLOOKUP(MergeData!$A377,GendersSurvived,2,FALSE))</f>
        <v>1</v>
      </c>
      <c r="M377" s="62" t="str">
        <f t="shared" si="5"/>
        <v>No Value</v>
      </c>
      <c r="N377" s="62" t="str">
        <f>MID(MergeData!$C377,FIND(",",MergeData!$C377)+1,FIND(".",MergeData!$C377)-FIND(",",MergeData!$C377)-1)</f>
        <v xml:space="preserve"> Mrs</v>
      </c>
      <c r="O377" s="63"/>
    </row>
    <row r="378" spans="1:15" x14ac:dyDescent="0.3">
      <c r="A378" s="12">
        <v>377</v>
      </c>
      <c r="B378" s="13">
        <v>3</v>
      </c>
      <c r="C378" s="14" t="s">
        <v>788</v>
      </c>
      <c r="D378" s="14" t="s">
        <v>18</v>
      </c>
      <c r="E378" s="69">
        <v>22</v>
      </c>
      <c r="F378" s="13">
        <v>0</v>
      </c>
      <c r="G378" s="13">
        <v>0</v>
      </c>
      <c r="H378" s="14" t="s">
        <v>789</v>
      </c>
      <c r="I378" s="13">
        <v>7.25</v>
      </c>
      <c r="J378" s="14" t="s">
        <v>15</v>
      </c>
      <c r="K378" s="14" t="s">
        <v>16</v>
      </c>
      <c r="L378" s="15">
        <f>IF(MergeData!$A378='FirstPartId1-to891'!A378,VLOOKUP(MergeData!$A378,FirstID1_891,12,FALSE),VLOOKUP(MergeData!$A378,GendersSurvived,2,FALSE))</f>
        <v>0</v>
      </c>
      <c r="M378" s="62" t="str">
        <f t="shared" si="5"/>
        <v>Adult</v>
      </c>
      <c r="N378" s="62" t="str">
        <f>MID(MergeData!$C378,FIND(",",MergeData!$C378)+1,FIND(".",MergeData!$C378)-FIND(",",MergeData!$C378)-1)</f>
        <v xml:space="preserve"> Miss</v>
      </c>
      <c r="O378" s="63"/>
    </row>
    <row r="379" spans="1:15" x14ac:dyDescent="0.3">
      <c r="A379" s="12">
        <v>378</v>
      </c>
      <c r="B379" s="13">
        <v>1</v>
      </c>
      <c r="C379" s="14" t="s">
        <v>790</v>
      </c>
      <c r="D379" s="14" t="s">
        <v>13</v>
      </c>
      <c r="E379" s="69">
        <v>27</v>
      </c>
      <c r="F379" s="13">
        <v>0</v>
      </c>
      <c r="G379" s="13">
        <v>2</v>
      </c>
      <c r="H379" s="14" t="s">
        <v>791</v>
      </c>
      <c r="I379" s="13">
        <v>211.5</v>
      </c>
      <c r="J379" s="14" t="s">
        <v>792</v>
      </c>
      <c r="K379" s="14" t="s">
        <v>21</v>
      </c>
      <c r="L379" s="15">
        <f>IF(MergeData!$A379='FirstPartId1-to891'!A379,VLOOKUP(MergeData!$A379,FirstID1_891,12,FALSE),VLOOKUP(MergeData!$A379,GendersSurvived,2,FALSE))</f>
        <v>0</v>
      </c>
      <c r="M379" s="62" t="str">
        <f t="shared" si="5"/>
        <v>Adult</v>
      </c>
      <c r="N379" s="62" t="str">
        <f>MID(MergeData!$C379,FIND(",",MergeData!$C379)+1,FIND(".",MergeData!$C379)-FIND(",",MergeData!$C379)-1)</f>
        <v xml:space="preserve"> Mr</v>
      </c>
      <c r="O379" s="63"/>
    </row>
    <row r="380" spans="1:15" x14ac:dyDescent="0.3">
      <c r="A380" s="12">
        <v>379</v>
      </c>
      <c r="B380" s="13">
        <v>3</v>
      </c>
      <c r="C380" s="14" t="s">
        <v>793</v>
      </c>
      <c r="D380" s="14" t="s">
        <v>13</v>
      </c>
      <c r="E380" s="69">
        <v>20</v>
      </c>
      <c r="F380" s="13">
        <v>0</v>
      </c>
      <c r="G380" s="13">
        <v>0</v>
      </c>
      <c r="H380" s="14" t="s">
        <v>794</v>
      </c>
      <c r="I380" s="13">
        <v>4.0125000000000002</v>
      </c>
      <c r="J380" s="14" t="s">
        <v>15</v>
      </c>
      <c r="K380" s="14" t="s">
        <v>21</v>
      </c>
      <c r="L380" s="15">
        <f>IF(MergeData!$A380='FirstPartId1-to891'!A380,VLOOKUP(MergeData!$A380,FirstID1_891,12,FALSE),VLOOKUP(MergeData!$A380,GendersSurvived,2,FALSE))</f>
        <v>0</v>
      </c>
      <c r="M380" s="62" t="str">
        <f t="shared" si="5"/>
        <v>Adult</v>
      </c>
      <c r="N380" s="62" t="str">
        <f>MID(MergeData!$C380,FIND(",",MergeData!$C380)+1,FIND(".",MergeData!$C380)-FIND(",",MergeData!$C380)-1)</f>
        <v xml:space="preserve"> Mr</v>
      </c>
      <c r="O380" s="63"/>
    </row>
    <row r="381" spans="1:15" x14ac:dyDescent="0.3">
      <c r="A381" s="12">
        <v>380</v>
      </c>
      <c r="B381" s="13">
        <v>3</v>
      </c>
      <c r="C381" s="14" t="s">
        <v>795</v>
      </c>
      <c r="D381" s="14" t="s">
        <v>13</v>
      </c>
      <c r="E381" s="69">
        <v>19</v>
      </c>
      <c r="F381" s="13">
        <v>0</v>
      </c>
      <c r="G381" s="13">
        <v>0</v>
      </c>
      <c r="H381" s="14" t="s">
        <v>796</v>
      </c>
      <c r="I381" s="13">
        <v>7.7750000000000004</v>
      </c>
      <c r="J381" s="14" t="s">
        <v>15</v>
      </c>
      <c r="K381" s="14" t="s">
        <v>16</v>
      </c>
      <c r="L381" s="15">
        <f>IF(MergeData!$A381='FirstPartId1-to891'!A381,VLOOKUP(MergeData!$A381,FirstID1_891,12,FALSE),VLOOKUP(MergeData!$A381,GendersSurvived,2,FALSE))</f>
        <v>1</v>
      </c>
      <c r="M381" s="62" t="str">
        <f t="shared" si="5"/>
        <v>Adult</v>
      </c>
      <c r="N381" s="62" t="str">
        <f>MID(MergeData!$C381,FIND(",",MergeData!$C381)+1,FIND(".",MergeData!$C381)-FIND(",",MergeData!$C381)-1)</f>
        <v xml:space="preserve"> Mr</v>
      </c>
      <c r="O381" s="63"/>
    </row>
    <row r="382" spans="1:15" x14ac:dyDescent="0.3">
      <c r="A382" s="12">
        <v>381</v>
      </c>
      <c r="B382" s="13">
        <v>1</v>
      </c>
      <c r="C382" s="14" t="s">
        <v>797</v>
      </c>
      <c r="D382" s="14" t="s">
        <v>18</v>
      </c>
      <c r="E382" s="69">
        <v>42</v>
      </c>
      <c r="F382" s="13">
        <v>0</v>
      </c>
      <c r="G382" s="13">
        <v>0</v>
      </c>
      <c r="H382" s="14" t="s">
        <v>798</v>
      </c>
      <c r="I382" s="13">
        <v>227.52500000000001</v>
      </c>
      <c r="J382" s="14" t="s">
        <v>15</v>
      </c>
      <c r="K382" s="14" t="s">
        <v>21</v>
      </c>
      <c r="L382" s="15">
        <f>IF(MergeData!$A382='FirstPartId1-to891'!A382,VLOOKUP(MergeData!$A382,FirstID1_891,12,FALSE),VLOOKUP(MergeData!$A382,GendersSurvived,2,FALSE))</f>
        <v>1</v>
      </c>
      <c r="M382" s="62" t="str">
        <f t="shared" si="5"/>
        <v>Adult</v>
      </c>
      <c r="N382" s="62" t="str">
        <f>MID(MergeData!$C382,FIND(",",MergeData!$C382)+1,FIND(".",MergeData!$C382)-FIND(",",MergeData!$C382)-1)</f>
        <v xml:space="preserve"> Miss</v>
      </c>
      <c r="O382" s="63"/>
    </row>
    <row r="383" spans="1:15" x14ac:dyDescent="0.3">
      <c r="A383" s="12">
        <v>382</v>
      </c>
      <c r="B383" s="13">
        <v>3</v>
      </c>
      <c r="C383" s="14" t="s">
        <v>799</v>
      </c>
      <c r="D383" s="14" t="s">
        <v>18</v>
      </c>
      <c r="E383" s="69">
        <v>1</v>
      </c>
      <c r="F383" s="13">
        <v>0</v>
      </c>
      <c r="G383" s="13">
        <v>2</v>
      </c>
      <c r="H383" s="14" t="s">
        <v>800</v>
      </c>
      <c r="I383" s="13">
        <v>15.7417</v>
      </c>
      <c r="J383" s="14" t="s">
        <v>15</v>
      </c>
      <c r="K383" s="14" t="s">
        <v>21</v>
      </c>
      <c r="L383" s="15">
        <f>IF(MergeData!$A383='FirstPartId1-to891'!A383,VLOOKUP(MergeData!$A383,FirstID1_891,12,FALSE),VLOOKUP(MergeData!$A383,GendersSurvived,2,FALSE))</f>
        <v>0</v>
      </c>
      <c r="M383" s="62" t="str">
        <f t="shared" si="5"/>
        <v>Child</v>
      </c>
      <c r="N383" s="62" t="str">
        <f>MID(MergeData!$C383,FIND(",",MergeData!$C383)+1,FIND(".",MergeData!$C383)-FIND(",",MergeData!$C383)-1)</f>
        <v xml:space="preserve"> Miss</v>
      </c>
      <c r="O383" s="63"/>
    </row>
    <row r="384" spans="1:15" x14ac:dyDescent="0.3">
      <c r="A384" s="12">
        <v>383</v>
      </c>
      <c r="B384" s="13">
        <v>3</v>
      </c>
      <c r="C384" s="14" t="s">
        <v>801</v>
      </c>
      <c r="D384" s="14" t="s">
        <v>13</v>
      </c>
      <c r="E384" s="69">
        <v>32</v>
      </c>
      <c r="F384" s="13">
        <v>0</v>
      </c>
      <c r="G384" s="13">
        <v>0</v>
      </c>
      <c r="H384" s="14" t="s">
        <v>802</v>
      </c>
      <c r="I384" s="13">
        <v>7.9249999999999998</v>
      </c>
      <c r="J384" s="14" t="s">
        <v>15</v>
      </c>
      <c r="K384" s="14" t="s">
        <v>16</v>
      </c>
      <c r="L384" s="15">
        <f>IF(MergeData!$A384='FirstPartId1-to891'!A384,VLOOKUP(MergeData!$A384,FirstID1_891,12,FALSE),VLOOKUP(MergeData!$A384,GendersSurvived,2,FALSE))</f>
        <v>1</v>
      </c>
      <c r="M384" s="62" t="str">
        <f t="shared" si="5"/>
        <v>Adult</v>
      </c>
      <c r="N384" s="62" t="str">
        <f>MID(MergeData!$C384,FIND(",",MergeData!$C384)+1,FIND(".",MergeData!$C384)-FIND(",",MergeData!$C384)-1)</f>
        <v xml:space="preserve"> Mr</v>
      </c>
      <c r="O384" s="63"/>
    </row>
    <row r="385" spans="1:15" x14ac:dyDescent="0.3">
      <c r="A385" s="12">
        <v>384</v>
      </c>
      <c r="B385" s="13">
        <v>1</v>
      </c>
      <c r="C385" s="14" t="s">
        <v>803</v>
      </c>
      <c r="D385" s="14" t="s">
        <v>18</v>
      </c>
      <c r="E385" s="69">
        <v>35</v>
      </c>
      <c r="F385" s="13">
        <v>1</v>
      </c>
      <c r="G385" s="13">
        <v>0</v>
      </c>
      <c r="H385" s="14" t="s">
        <v>97</v>
      </c>
      <c r="I385" s="13">
        <v>52</v>
      </c>
      <c r="J385" s="14" t="s">
        <v>15</v>
      </c>
      <c r="K385" s="14" t="s">
        <v>16</v>
      </c>
      <c r="L385" s="15">
        <f>IF(MergeData!$A385='FirstPartId1-to891'!A385,VLOOKUP(MergeData!$A385,FirstID1_891,12,FALSE),VLOOKUP(MergeData!$A385,GendersSurvived,2,FALSE))</f>
        <v>0</v>
      </c>
      <c r="M385" s="62" t="str">
        <f t="shared" si="5"/>
        <v>Adult</v>
      </c>
      <c r="N385" s="62" t="str">
        <f>MID(MergeData!$C385,FIND(",",MergeData!$C385)+1,FIND(".",MergeData!$C385)-FIND(",",MergeData!$C385)-1)</f>
        <v xml:space="preserve"> Mrs</v>
      </c>
      <c r="O385" s="63"/>
    </row>
    <row r="386" spans="1:15" x14ac:dyDescent="0.3">
      <c r="A386" s="12">
        <v>385</v>
      </c>
      <c r="B386" s="13">
        <v>3</v>
      </c>
      <c r="C386" s="14" t="s">
        <v>804</v>
      </c>
      <c r="D386" s="14" t="s">
        <v>13</v>
      </c>
      <c r="E386" s="69" t="s">
        <v>2484</v>
      </c>
      <c r="F386" s="13">
        <v>0</v>
      </c>
      <c r="G386" s="13">
        <v>0</v>
      </c>
      <c r="H386" s="14" t="s">
        <v>805</v>
      </c>
      <c r="I386" s="13">
        <v>7.8958000000000004</v>
      </c>
      <c r="J386" s="14" t="s">
        <v>15</v>
      </c>
      <c r="K386" s="14" t="s">
        <v>16</v>
      </c>
      <c r="L386" s="15">
        <f>IF(MergeData!$A386='FirstPartId1-to891'!A386,VLOOKUP(MergeData!$A386,FirstID1_891,12,FALSE),VLOOKUP(MergeData!$A386,GendersSurvived,2,FALSE))</f>
        <v>0</v>
      </c>
      <c r="M386" s="62" t="str">
        <f t="shared" si="5"/>
        <v>No Value</v>
      </c>
      <c r="N386" s="62" t="str">
        <f>MID(MergeData!$C386,FIND(",",MergeData!$C386)+1,FIND(".",MergeData!$C386)-FIND(",",MergeData!$C386)-1)</f>
        <v xml:space="preserve"> Mr</v>
      </c>
      <c r="O386" s="63"/>
    </row>
    <row r="387" spans="1:15" x14ac:dyDescent="0.3">
      <c r="A387" s="12">
        <v>386</v>
      </c>
      <c r="B387" s="13">
        <v>2</v>
      </c>
      <c r="C387" s="14" t="s">
        <v>806</v>
      </c>
      <c r="D387" s="14" t="s">
        <v>13</v>
      </c>
      <c r="E387" s="69">
        <v>18</v>
      </c>
      <c r="F387" s="13">
        <v>0</v>
      </c>
      <c r="G387" s="13">
        <v>0</v>
      </c>
      <c r="H387" s="14" t="s">
        <v>176</v>
      </c>
      <c r="I387" s="13">
        <v>73.5</v>
      </c>
      <c r="J387" s="14" t="s">
        <v>15</v>
      </c>
      <c r="K387" s="14" t="s">
        <v>16</v>
      </c>
      <c r="L387" s="15">
        <f>IF(MergeData!$A387='FirstPartId1-to891'!A387,VLOOKUP(MergeData!$A387,FirstID1_891,12,FALSE),VLOOKUP(MergeData!$A387,GendersSurvived,2,FALSE))</f>
        <v>0</v>
      </c>
      <c r="M387" s="62" t="str">
        <f t="shared" ref="M387:M450" si="6">_xlfn.IFS($E387="N/A","No Value",$E387&gt;=18,"Adult",$E387&lt;=18,"Child")</f>
        <v>Adult</v>
      </c>
      <c r="N387" s="62" t="str">
        <f>MID(MergeData!$C387,FIND(",",MergeData!$C387)+1,FIND(".",MergeData!$C387)-FIND(",",MergeData!$C387)-1)</f>
        <v xml:space="preserve"> Mr</v>
      </c>
      <c r="O387" s="63"/>
    </row>
    <row r="388" spans="1:15" x14ac:dyDescent="0.3">
      <c r="A388" s="12">
        <v>387</v>
      </c>
      <c r="B388" s="13">
        <v>3</v>
      </c>
      <c r="C388" s="14" t="s">
        <v>807</v>
      </c>
      <c r="D388" s="14" t="s">
        <v>13</v>
      </c>
      <c r="E388" s="69">
        <v>1</v>
      </c>
      <c r="F388" s="13">
        <v>5</v>
      </c>
      <c r="G388" s="13">
        <v>2</v>
      </c>
      <c r="H388" s="14" t="s">
        <v>148</v>
      </c>
      <c r="I388" s="13">
        <v>46.9</v>
      </c>
      <c r="J388" s="14" t="s">
        <v>15</v>
      </c>
      <c r="K388" s="14" t="s">
        <v>16</v>
      </c>
      <c r="L388" s="15">
        <f>IF(MergeData!$A388='FirstPartId1-to891'!A388,VLOOKUP(MergeData!$A388,FirstID1_891,12,FALSE),VLOOKUP(MergeData!$A388,GendersSurvived,2,FALSE))</f>
        <v>1</v>
      </c>
      <c r="M388" s="62" t="str">
        <f t="shared" si="6"/>
        <v>Child</v>
      </c>
      <c r="N388" s="62" t="str">
        <f>MID(MergeData!$C388,FIND(",",MergeData!$C388)+1,FIND(".",MergeData!$C388)-FIND(",",MergeData!$C388)-1)</f>
        <v xml:space="preserve"> Master</v>
      </c>
      <c r="O388" s="63"/>
    </row>
    <row r="389" spans="1:15" x14ac:dyDescent="0.3">
      <c r="A389" s="12">
        <v>388</v>
      </c>
      <c r="B389" s="13">
        <v>2</v>
      </c>
      <c r="C389" s="14" t="s">
        <v>808</v>
      </c>
      <c r="D389" s="14" t="s">
        <v>18</v>
      </c>
      <c r="E389" s="69">
        <v>36</v>
      </c>
      <c r="F389" s="13">
        <v>0</v>
      </c>
      <c r="G389" s="13">
        <v>0</v>
      </c>
      <c r="H389" s="14" t="s">
        <v>809</v>
      </c>
      <c r="I389" s="13">
        <v>13</v>
      </c>
      <c r="J389" s="14" t="s">
        <v>15</v>
      </c>
      <c r="K389" s="14" t="s">
        <v>16</v>
      </c>
      <c r="L389" s="15">
        <f>IF(MergeData!$A389='FirstPartId1-to891'!A389,VLOOKUP(MergeData!$A389,FirstID1_891,12,FALSE),VLOOKUP(MergeData!$A389,GendersSurvived,2,FALSE))</f>
        <v>0</v>
      </c>
      <c r="M389" s="62" t="str">
        <f t="shared" si="6"/>
        <v>Adult</v>
      </c>
      <c r="N389" s="62" t="str">
        <f>MID(MergeData!$C389,FIND(",",MergeData!$C389)+1,FIND(".",MergeData!$C389)-FIND(",",MergeData!$C389)-1)</f>
        <v xml:space="preserve"> Miss</v>
      </c>
      <c r="O389" s="63"/>
    </row>
    <row r="390" spans="1:15" x14ac:dyDescent="0.3">
      <c r="A390" s="12">
        <v>389</v>
      </c>
      <c r="B390" s="13">
        <v>3</v>
      </c>
      <c r="C390" s="14" t="s">
        <v>810</v>
      </c>
      <c r="D390" s="14" t="s">
        <v>13</v>
      </c>
      <c r="E390" s="69" t="s">
        <v>2484</v>
      </c>
      <c r="F390" s="13">
        <v>0</v>
      </c>
      <c r="G390" s="13">
        <v>0</v>
      </c>
      <c r="H390" s="14" t="s">
        <v>811</v>
      </c>
      <c r="I390" s="13">
        <v>7.7291999999999996</v>
      </c>
      <c r="J390" s="14" t="s">
        <v>15</v>
      </c>
      <c r="K390" s="14" t="s">
        <v>31</v>
      </c>
      <c r="L390" s="15">
        <f>IF(MergeData!$A390='FirstPartId1-to891'!A390,VLOOKUP(MergeData!$A390,FirstID1_891,12,FALSE),VLOOKUP(MergeData!$A390,GendersSurvived,2,FALSE))</f>
        <v>1</v>
      </c>
      <c r="M390" s="62" t="str">
        <f t="shared" si="6"/>
        <v>No Value</v>
      </c>
      <c r="N390" s="62" t="str">
        <f>MID(MergeData!$C390,FIND(",",MergeData!$C390)+1,FIND(".",MergeData!$C390)-FIND(",",MergeData!$C390)-1)</f>
        <v xml:space="preserve"> Mr</v>
      </c>
      <c r="O390" s="63"/>
    </row>
    <row r="391" spans="1:15" x14ac:dyDescent="0.3">
      <c r="A391" s="12">
        <v>390</v>
      </c>
      <c r="B391" s="13">
        <v>2</v>
      </c>
      <c r="C391" s="14" t="s">
        <v>812</v>
      </c>
      <c r="D391" s="14" t="s">
        <v>18</v>
      </c>
      <c r="E391" s="69">
        <v>17</v>
      </c>
      <c r="F391" s="13">
        <v>0</v>
      </c>
      <c r="G391" s="13">
        <v>0</v>
      </c>
      <c r="H391" s="14" t="s">
        <v>813</v>
      </c>
      <c r="I391" s="13">
        <v>12</v>
      </c>
      <c r="J391" s="14" t="s">
        <v>15</v>
      </c>
      <c r="K391" s="14" t="s">
        <v>21</v>
      </c>
      <c r="L391" s="15">
        <f>IF(MergeData!$A391='FirstPartId1-to891'!A391,VLOOKUP(MergeData!$A391,FirstID1_891,12,FALSE),VLOOKUP(MergeData!$A391,GendersSurvived,2,FALSE))</f>
        <v>1</v>
      </c>
      <c r="M391" s="62" t="str">
        <f t="shared" si="6"/>
        <v>Child</v>
      </c>
      <c r="N391" s="62" t="str">
        <f>MID(MergeData!$C391,FIND(",",MergeData!$C391)+1,FIND(".",MergeData!$C391)-FIND(",",MergeData!$C391)-1)</f>
        <v xml:space="preserve"> Miss</v>
      </c>
      <c r="O391" s="63"/>
    </row>
    <row r="392" spans="1:15" x14ac:dyDescent="0.3">
      <c r="A392" s="12">
        <v>391</v>
      </c>
      <c r="B392" s="13">
        <v>1</v>
      </c>
      <c r="C392" s="14" t="s">
        <v>814</v>
      </c>
      <c r="D392" s="14" t="s">
        <v>13</v>
      </c>
      <c r="E392" s="69">
        <v>36</v>
      </c>
      <c r="F392" s="13">
        <v>1</v>
      </c>
      <c r="G392" s="13">
        <v>2</v>
      </c>
      <c r="H392" s="14" t="s">
        <v>815</v>
      </c>
      <c r="I392" s="13">
        <v>120</v>
      </c>
      <c r="J392" s="14" t="s">
        <v>816</v>
      </c>
      <c r="K392" s="14" t="s">
        <v>16</v>
      </c>
      <c r="L392" s="15">
        <f>IF(MergeData!$A392='FirstPartId1-to891'!A392,VLOOKUP(MergeData!$A392,FirstID1_891,12,FALSE),VLOOKUP(MergeData!$A392,GendersSurvived,2,FALSE))</f>
        <v>1</v>
      </c>
      <c r="M392" s="62" t="str">
        <f t="shared" si="6"/>
        <v>Adult</v>
      </c>
      <c r="N392" s="62" t="str">
        <f>MID(MergeData!$C392,FIND(",",MergeData!$C392)+1,FIND(".",MergeData!$C392)-FIND(",",MergeData!$C392)-1)</f>
        <v xml:space="preserve"> Mr</v>
      </c>
      <c r="O392" s="63"/>
    </row>
    <row r="393" spans="1:15" x14ac:dyDescent="0.3">
      <c r="A393" s="12">
        <v>392</v>
      </c>
      <c r="B393" s="13">
        <v>3</v>
      </c>
      <c r="C393" s="14" t="s">
        <v>817</v>
      </c>
      <c r="D393" s="14" t="s">
        <v>13</v>
      </c>
      <c r="E393" s="69">
        <v>21</v>
      </c>
      <c r="F393" s="13">
        <v>0</v>
      </c>
      <c r="G393" s="13">
        <v>0</v>
      </c>
      <c r="H393" s="14" t="s">
        <v>818</v>
      </c>
      <c r="I393" s="13">
        <v>7.7957999999999998</v>
      </c>
      <c r="J393" s="14" t="s">
        <v>15</v>
      </c>
      <c r="K393" s="14" t="s">
        <v>16</v>
      </c>
      <c r="L393" s="15">
        <f>IF(MergeData!$A393='FirstPartId1-to891'!A393,VLOOKUP(MergeData!$A393,FirstID1_891,12,FALSE),VLOOKUP(MergeData!$A393,GendersSurvived,2,FALSE))</f>
        <v>0</v>
      </c>
      <c r="M393" s="62" t="str">
        <f t="shared" si="6"/>
        <v>Adult</v>
      </c>
      <c r="N393" s="62" t="str">
        <f>MID(MergeData!$C393,FIND(",",MergeData!$C393)+1,FIND(".",MergeData!$C393)-FIND(",",MergeData!$C393)-1)</f>
        <v xml:space="preserve"> Mr</v>
      </c>
      <c r="O393" s="63"/>
    </row>
    <row r="394" spans="1:15" x14ac:dyDescent="0.3">
      <c r="A394" s="12">
        <v>393</v>
      </c>
      <c r="B394" s="13">
        <v>3</v>
      </c>
      <c r="C394" s="14" t="s">
        <v>819</v>
      </c>
      <c r="D394" s="14" t="s">
        <v>13</v>
      </c>
      <c r="E394" s="69">
        <v>28</v>
      </c>
      <c r="F394" s="13">
        <v>2</v>
      </c>
      <c r="G394" s="13">
        <v>0</v>
      </c>
      <c r="H394" s="14" t="s">
        <v>820</v>
      </c>
      <c r="I394" s="13">
        <v>7.9249999999999998</v>
      </c>
      <c r="J394" s="14" t="s">
        <v>15</v>
      </c>
      <c r="K394" s="14" t="s">
        <v>16</v>
      </c>
      <c r="L394" s="15">
        <f>IF(MergeData!$A394='FirstPartId1-to891'!A394,VLOOKUP(MergeData!$A394,FirstID1_891,12,FALSE),VLOOKUP(MergeData!$A394,GendersSurvived,2,FALSE))</f>
        <v>1</v>
      </c>
      <c r="M394" s="62" t="str">
        <f t="shared" si="6"/>
        <v>Adult</v>
      </c>
      <c r="N394" s="62" t="str">
        <f>MID(MergeData!$C394,FIND(",",MergeData!$C394)+1,FIND(".",MergeData!$C394)-FIND(",",MergeData!$C394)-1)</f>
        <v xml:space="preserve"> Mr</v>
      </c>
      <c r="O394" s="63"/>
    </row>
    <row r="395" spans="1:15" x14ac:dyDescent="0.3">
      <c r="A395" s="12">
        <v>394</v>
      </c>
      <c r="B395" s="13">
        <v>1</v>
      </c>
      <c r="C395" s="14" t="s">
        <v>821</v>
      </c>
      <c r="D395" s="14" t="s">
        <v>18</v>
      </c>
      <c r="E395" s="69">
        <v>23</v>
      </c>
      <c r="F395" s="13">
        <v>1</v>
      </c>
      <c r="G395" s="13">
        <v>0</v>
      </c>
      <c r="H395" s="14" t="s">
        <v>464</v>
      </c>
      <c r="I395" s="13">
        <v>113.27500000000001</v>
      </c>
      <c r="J395" s="14" t="s">
        <v>465</v>
      </c>
      <c r="K395" s="14" t="s">
        <v>21</v>
      </c>
      <c r="L395" s="15">
        <f>IF(MergeData!$A395='FirstPartId1-to891'!A395,VLOOKUP(MergeData!$A395,FirstID1_891,12,FALSE),VLOOKUP(MergeData!$A395,GendersSurvived,2,FALSE))</f>
        <v>1</v>
      </c>
      <c r="M395" s="62" t="str">
        <f t="shared" si="6"/>
        <v>Adult</v>
      </c>
      <c r="N395" s="62" t="str">
        <f>MID(MergeData!$C395,FIND(",",MergeData!$C395)+1,FIND(".",MergeData!$C395)-FIND(",",MergeData!$C395)-1)</f>
        <v xml:space="preserve"> Miss</v>
      </c>
      <c r="O395" s="63"/>
    </row>
    <row r="396" spans="1:15" x14ac:dyDescent="0.3">
      <c r="A396" s="12">
        <v>395</v>
      </c>
      <c r="B396" s="13">
        <v>3</v>
      </c>
      <c r="C396" s="14" t="s">
        <v>822</v>
      </c>
      <c r="D396" s="14" t="s">
        <v>18</v>
      </c>
      <c r="E396" s="69">
        <v>24</v>
      </c>
      <c r="F396" s="13">
        <v>0</v>
      </c>
      <c r="G396" s="13">
        <v>2</v>
      </c>
      <c r="H396" s="14" t="s">
        <v>42</v>
      </c>
      <c r="I396" s="13">
        <v>16.7</v>
      </c>
      <c r="J396" s="14" t="s">
        <v>43</v>
      </c>
      <c r="K396" s="14" t="s">
        <v>16</v>
      </c>
      <c r="L396" s="15">
        <f>IF(MergeData!$A396='FirstPartId1-to891'!A396,VLOOKUP(MergeData!$A396,FirstID1_891,12,FALSE),VLOOKUP(MergeData!$A396,GendersSurvived,2,FALSE))</f>
        <v>0</v>
      </c>
      <c r="M396" s="62" t="str">
        <f t="shared" si="6"/>
        <v>Adult</v>
      </c>
      <c r="N396" s="62" t="str">
        <f>MID(MergeData!$C396,FIND(",",MergeData!$C396)+1,FIND(".",MergeData!$C396)-FIND(",",MergeData!$C396)-1)</f>
        <v xml:space="preserve"> Mrs</v>
      </c>
      <c r="O396" s="63"/>
    </row>
    <row r="397" spans="1:15" x14ac:dyDescent="0.3">
      <c r="A397" s="12">
        <v>396</v>
      </c>
      <c r="B397" s="13">
        <v>3</v>
      </c>
      <c r="C397" s="14" t="s">
        <v>823</v>
      </c>
      <c r="D397" s="14" t="s">
        <v>13</v>
      </c>
      <c r="E397" s="69">
        <v>22</v>
      </c>
      <c r="F397" s="13">
        <v>0</v>
      </c>
      <c r="G397" s="13">
        <v>0</v>
      </c>
      <c r="H397" s="14" t="s">
        <v>824</v>
      </c>
      <c r="I397" s="13">
        <v>7.7957999999999998</v>
      </c>
      <c r="J397" s="14" t="s">
        <v>15</v>
      </c>
      <c r="K397" s="14" t="s">
        <v>16</v>
      </c>
      <c r="L397" s="15">
        <f>IF(MergeData!$A397='FirstPartId1-to891'!A397,VLOOKUP(MergeData!$A397,FirstID1_891,12,FALSE),VLOOKUP(MergeData!$A397,GendersSurvived,2,FALSE))</f>
        <v>0</v>
      </c>
      <c r="M397" s="62" t="str">
        <f t="shared" si="6"/>
        <v>Adult</v>
      </c>
      <c r="N397" s="62" t="str">
        <f>MID(MergeData!$C397,FIND(",",MergeData!$C397)+1,FIND(".",MergeData!$C397)-FIND(",",MergeData!$C397)-1)</f>
        <v xml:space="preserve"> Mr</v>
      </c>
      <c r="O397" s="63"/>
    </row>
    <row r="398" spans="1:15" x14ac:dyDescent="0.3">
      <c r="A398" s="12">
        <v>397</v>
      </c>
      <c r="B398" s="13">
        <v>3</v>
      </c>
      <c r="C398" s="14" t="s">
        <v>825</v>
      </c>
      <c r="D398" s="14" t="s">
        <v>18</v>
      </c>
      <c r="E398" s="69">
        <v>31</v>
      </c>
      <c r="F398" s="13">
        <v>0</v>
      </c>
      <c r="G398" s="13">
        <v>0</v>
      </c>
      <c r="H398" s="14" t="s">
        <v>826</v>
      </c>
      <c r="I398" s="13">
        <v>7.8541999999999996</v>
      </c>
      <c r="J398" s="14" t="s">
        <v>15</v>
      </c>
      <c r="K398" s="14" t="s">
        <v>16</v>
      </c>
      <c r="L398" s="15">
        <f>IF(MergeData!$A398='FirstPartId1-to891'!A398,VLOOKUP(MergeData!$A398,FirstID1_891,12,FALSE),VLOOKUP(MergeData!$A398,GendersSurvived,2,FALSE))</f>
        <v>0</v>
      </c>
      <c r="M398" s="62" t="str">
        <f t="shared" si="6"/>
        <v>Adult</v>
      </c>
      <c r="N398" s="62" t="str">
        <f>MID(MergeData!$C398,FIND(",",MergeData!$C398)+1,FIND(".",MergeData!$C398)-FIND(",",MergeData!$C398)-1)</f>
        <v xml:space="preserve"> Miss</v>
      </c>
      <c r="O398" s="63"/>
    </row>
    <row r="399" spans="1:15" x14ac:dyDescent="0.3">
      <c r="A399" s="12">
        <v>398</v>
      </c>
      <c r="B399" s="13">
        <v>2</v>
      </c>
      <c r="C399" s="14" t="s">
        <v>827</v>
      </c>
      <c r="D399" s="14" t="s">
        <v>13</v>
      </c>
      <c r="E399" s="69">
        <v>46</v>
      </c>
      <c r="F399" s="13">
        <v>0</v>
      </c>
      <c r="G399" s="13">
        <v>0</v>
      </c>
      <c r="H399" s="14" t="s">
        <v>828</v>
      </c>
      <c r="I399" s="13">
        <v>26</v>
      </c>
      <c r="J399" s="14" t="s">
        <v>15</v>
      </c>
      <c r="K399" s="14" t="s">
        <v>16</v>
      </c>
      <c r="L399" s="15">
        <f>IF(MergeData!$A399='FirstPartId1-to891'!A399,VLOOKUP(MergeData!$A399,FirstID1_891,12,FALSE),VLOOKUP(MergeData!$A399,GendersSurvived,2,FALSE))</f>
        <v>0</v>
      </c>
      <c r="M399" s="62" t="str">
        <f t="shared" si="6"/>
        <v>Adult</v>
      </c>
      <c r="N399" s="62" t="str">
        <f>MID(MergeData!$C399,FIND(",",MergeData!$C399)+1,FIND(".",MergeData!$C399)-FIND(",",MergeData!$C399)-1)</f>
        <v xml:space="preserve"> Mr</v>
      </c>
      <c r="O399" s="63"/>
    </row>
    <row r="400" spans="1:15" x14ac:dyDescent="0.3">
      <c r="A400" s="12">
        <v>399</v>
      </c>
      <c r="B400" s="13">
        <v>2</v>
      </c>
      <c r="C400" s="14" t="s">
        <v>829</v>
      </c>
      <c r="D400" s="14" t="s">
        <v>13</v>
      </c>
      <c r="E400" s="69">
        <v>23</v>
      </c>
      <c r="F400" s="13">
        <v>0</v>
      </c>
      <c r="G400" s="13">
        <v>0</v>
      </c>
      <c r="H400" s="14" t="s">
        <v>830</v>
      </c>
      <c r="I400" s="13">
        <v>10.5</v>
      </c>
      <c r="J400" s="14" t="s">
        <v>15</v>
      </c>
      <c r="K400" s="14" t="s">
        <v>16</v>
      </c>
      <c r="L400" s="15">
        <f>IF(MergeData!$A400='FirstPartId1-to891'!A400,VLOOKUP(MergeData!$A400,FirstID1_891,12,FALSE),VLOOKUP(MergeData!$A400,GendersSurvived,2,FALSE))</f>
        <v>1</v>
      </c>
      <c r="M400" s="62" t="str">
        <f t="shared" si="6"/>
        <v>Adult</v>
      </c>
      <c r="N400" s="62" t="str">
        <f>MID(MergeData!$C400,FIND(",",MergeData!$C400)+1,FIND(".",MergeData!$C400)-FIND(",",MergeData!$C400)-1)</f>
        <v xml:space="preserve"> Dr</v>
      </c>
      <c r="O400" s="63"/>
    </row>
    <row r="401" spans="1:15" x14ac:dyDescent="0.3">
      <c r="A401" s="12">
        <v>400</v>
      </c>
      <c r="B401" s="13">
        <v>2</v>
      </c>
      <c r="C401" s="14" t="s">
        <v>831</v>
      </c>
      <c r="D401" s="14" t="s">
        <v>18</v>
      </c>
      <c r="E401" s="69">
        <v>28</v>
      </c>
      <c r="F401" s="13">
        <v>0</v>
      </c>
      <c r="G401" s="13">
        <v>0</v>
      </c>
      <c r="H401" s="14" t="s">
        <v>832</v>
      </c>
      <c r="I401" s="13">
        <v>12.65</v>
      </c>
      <c r="J401" s="14" t="s">
        <v>15</v>
      </c>
      <c r="K401" s="14" t="s">
        <v>16</v>
      </c>
      <c r="L401" s="15">
        <f>IF(MergeData!$A401='FirstPartId1-to891'!A401,VLOOKUP(MergeData!$A401,FirstID1_891,12,FALSE),VLOOKUP(MergeData!$A401,GendersSurvived,2,FALSE))</f>
        <v>1</v>
      </c>
      <c r="M401" s="62" t="str">
        <f t="shared" si="6"/>
        <v>Adult</v>
      </c>
      <c r="N401" s="62" t="str">
        <f>MID(MergeData!$C401,FIND(",",MergeData!$C401)+1,FIND(".",MergeData!$C401)-FIND(",",MergeData!$C401)-1)</f>
        <v xml:space="preserve"> Mrs</v>
      </c>
      <c r="O401" s="63"/>
    </row>
    <row r="402" spans="1:15" x14ac:dyDescent="0.3">
      <c r="A402" s="12">
        <v>401</v>
      </c>
      <c r="B402" s="13">
        <v>3</v>
      </c>
      <c r="C402" s="14" t="s">
        <v>833</v>
      </c>
      <c r="D402" s="14" t="s">
        <v>13</v>
      </c>
      <c r="E402" s="69">
        <v>39</v>
      </c>
      <c r="F402" s="13">
        <v>0</v>
      </c>
      <c r="G402" s="13">
        <v>0</v>
      </c>
      <c r="H402" s="14" t="s">
        <v>834</v>
      </c>
      <c r="I402" s="13">
        <v>7.9249999999999998</v>
      </c>
      <c r="J402" s="14" t="s">
        <v>15</v>
      </c>
      <c r="K402" s="14" t="s">
        <v>16</v>
      </c>
      <c r="L402" s="15">
        <f>IF(MergeData!$A402='FirstPartId1-to891'!A402,VLOOKUP(MergeData!$A402,FirstID1_891,12,FALSE),VLOOKUP(MergeData!$A402,GendersSurvived,2,FALSE))</f>
        <v>0</v>
      </c>
      <c r="M402" s="62" t="str">
        <f t="shared" si="6"/>
        <v>Adult</v>
      </c>
      <c r="N402" s="62" t="str">
        <f>MID(MergeData!$C402,FIND(",",MergeData!$C402)+1,FIND(".",MergeData!$C402)-FIND(",",MergeData!$C402)-1)</f>
        <v xml:space="preserve"> Mr</v>
      </c>
      <c r="O402" s="63"/>
    </row>
    <row r="403" spans="1:15" x14ac:dyDescent="0.3">
      <c r="A403" s="12">
        <v>402</v>
      </c>
      <c r="B403" s="13">
        <v>3</v>
      </c>
      <c r="C403" s="14" t="s">
        <v>835</v>
      </c>
      <c r="D403" s="14" t="s">
        <v>13</v>
      </c>
      <c r="E403" s="69">
        <v>26</v>
      </c>
      <c r="F403" s="13">
        <v>0</v>
      </c>
      <c r="G403" s="13">
        <v>0</v>
      </c>
      <c r="H403" s="14" t="s">
        <v>836</v>
      </c>
      <c r="I403" s="13">
        <v>8.0500000000000007</v>
      </c>
      <c r="J403" s="14" t="s">
        <v>15</v>
      </c>
      <c r="K403" s="14" t="s">
        <v>16</v>
      </c>
      <c r="L403" s="15">
        <f>IF(MergeData!$A403='FirstPartId1-to891'!A403,VLOOKUP(MergeData!$A403,FirstID1_891,12,FALSE),VLOOKUP(MergeData!$A403,GendersSurvived,2,FALSE))</f>
        <v>0</v>
      </c>
      <c r="M403" s="62" t="str">
        <f t="shared" si="6"/>
        <v>Adult</v>
      </c>
      <c r="N403" s="62" t="str">
        <f>MID(MergeData!$C403,FIND(",",MergeData!$C403)+1,FIND(".",MergeData!$C403)-FIND(",",MergeData!$C403)-1)</f>
        <v xml:space="preserve"> Mr</v>
      </c>
      <c r="O403" s="63"/>
    </row>
    <row r="404" spans="1:15" x14ac:dyDescent="0.3">
      <c r="A404" s="12">
        <v>403</v>
      </c>
      <c r="B404" s="13">
        <v>3</v>
      </c>
      <c r="C404" s="14" t="s">
        <v>837</v>
      </c>
      <c r="D404" s="14" t="s">
        <v>18</v>
      </c>
      <c r="E404" s="69">
        <v>21</v>
      </c>
      <c r="F404" s="13">
        <v>1</v>
      </c>
      <c r="G404" s="13">
        <v>0</v>
      </c>
      <c r="H404" s="14" t="s">
        <v>838</v>
      </c>
      <c r="I404" s="13">
        <v>9.8249999999999993</v>
      </c>
      <c r="J404" s="14" t="s">
        <v>15</v>
      </c>
      <c r="K404" s="14" t="s">
        <v>16</v>
      </c>
      <c r="L404" s="15">
        <f>IF(MergeData!$A404='FirstPartId1-to891'!A404,VLOOKUP(MergeData!$A404,FirstID1_891,12,FALSE),VLOOKUP(MergeData!$A404,GendersSurvived,2,FALSE))</f>
        <v>0</v>
      </c>
      <c r="M404" s="62" t="str">
        <f t="shared" si="6"/>
        <v>Adult</v>
      </c>
      <c r="N404" s="62" t="str">
        <f>MID(MergeData!$C404,FIND(",",MergeData!$C404)+1,FIND(".",MergeData!$C404)-FIND(",",MergeData!$C404)-1)</f>
        <v xml:space="preserve"> Miss</v>
      </c>
      <c r="O404" s="63"/>
    </row>
    <row r="405" spans="1:15" x14ac:dyDescent="0.3">
      <c r="A405" s="12">
        <v>404</v>
      </c>
      <c r="B405" s="13">
        <v>3</v>
      </c>
      <c r="C405" s="14" t="s">
        <v>839</v>
      </c>
      <c r="D405" s="14" t="s">
        <v>13</v>
      </c>
      <c r="E405" s="69">
        <v>28</v>
      </c>
      <c r="F405" s="13">
        <v>1</v>
      </c>
      <c r="G405" s="13">
        <v>0</v>
      </c>
      <c r="H405" s="14" t="s">
        <v>319</v>
      </c>
      <c r="I405" s="13">
        <v>15.85</v>
      </c>
      <c r="J405" s="14" t="s">
        <v>15</v>
      </c>
      <c r="K405" s="14" t="s">
        <v>16</v>
      </c>
      <c r="L405" s="15">
        <f>IF(MergeData!$A405='FirstPartId1-to891'!A405,VLOOKUP(MergeData!$A405,FirstID1_891,12,FALSE),VLOOKUP(MergeData!$A405,GendersSurvived,2,FALSE))</f>
        <v>0</v>
      </c>
      <c r="M405" s="62" t="str">
        <f t="shared" si="6"/>
        <v>Adult</v>
      </c>
      <c r="N405" s="62" t="str">
        <f>MID(MergeData!$C405,FIND(",",MergeData!$C405)+1,FIND(".",MergeData!$C405)-FIND(",",MergeData!$C405)-1)</f>
        <v xml:space="preserve"> Mr</v>
      </c>
      <c r="O405" s="63"/>
    </row>
    <row r="406" spans="1:15" x14ac:dyDescent="0.3">
      <c r="A406" s="12">
        <v>405</v>
      </c>
      <c r="B406" s="13">
        <v>3</v>
      </c>
      <c r="C406" s="14" t="s">
        <v>840</v>
      </c>
      <c r="D406" s="14" t="s">
        <v>18</v>
      </c>
      <c r="E406" s="69">
        <v>20</v>
      </c>
      <c r="F406" s="13">
        <v>0</v>
      </c>
      <c r="G406" s="13">
        <v>0</v>
      </c>
      <c r="H406" s="14" t="s">
        <v>841</v>
      </c>
      <c r="I406" s="13">
        <v>8.6624999999999996</v>
      </c>
      <c r="J406" s="14" t="s">
        <v>15</v>
      </c>
      <c r="K406" s="14" t="s">
        <v>16</v>
      </c>
      <c r="L406" s="15">
        <f>IF(MergeData!$A406='FirstPartId1-to891'!A406,VLOOKUP(MergeData!$A406,FirstID1_891,12,FALSE),VLOOKUP(MergeData!$A406,GendersSurvived,2,FALSE))</f>
        <v>0</v>
      </c>
      <c r="M406" s="62" t="str">
        <f t="shared" si="6"/>
        <v>Adult</v>
      </c>
      <c r="N406" s="62" t="str">
        <f>MID(MergeData!$C406,FIND(",",MergeData!$C406)+1,FIND(".",MergeData!$C406)-FIND(",",MergeData!$C406)-1)</f>
        <v xml:space="preserve"> Miss</v>
      </c>
      <c r="O406" s="63"/>
    </row>
    <row r="407" spans="1:15" x14ac:dyDescent="0.3">
      <c r="A407" s="12">
        <v>406</v>
      </c>
      <c r="B407" s="13">
        <v>2</v>
      </c>
      <c r="C407" s="14" t="s">
        <v>842</v>
      </c>
      <c r="D407" s="14" t="s">
        <v>13</v>
      </c>
      <c r="E407" s="69">
        <v>34</v>
      </c>
      <c r="F407" s="13">
        <v>1</v>
      </c>
      <c r="G407" s="13">
        <v>0</v>
      </c>
      <c r="H407" s="14" t="s">
        <v>843</v>
      </c>
      <c r="I407" s="13">
        <v>21</v>
      </c>
      <c r="J407" s="14" t="s">
        <v>15</v>
      </c>
      <c r="K407" s="14" t="s">
        <v>16</v>
      </c>
      <c r="L407" s="15">
        <f>IF(MergeData!$A407='FirstPartId1-to891'!A407,VLOOKUP(MergeData!$A407,FirstID1_891,12,FALSE),VLOOKUP(MergeData!$A407,GendersSurvived,2,FALSE))</f>
        <v>0</v>
      </c>
      <c r="M407" s="62" t="str">
        <f t="shared" si="6"/>
        <v>Adult</v>
      </c>
      <c r="N407" s="62" t="str">
        <f>MID(MergeData!$C407,FIND(",",MergeData!$C407)+1,FIND(".",MergeData!$C407)-FIND(",",MergeData!$C407)-1)</f>
        <v xml:space="preserve"> Mr</v>
      </c>
      <c r="O407" s="63"/>
    </row>
    <row r="408" spans="1:15" x14ac:dyDescent="0.3">
      <c r="A408" s="12">
        <v>407</v>
      </c>
      <c r="B408" s="13">
        <v>3</v>
      </c>
      <c r="C408" s="14" t="s">
        <v>844</v>
      </c>
      <c r="D408" s="14" t="s">
        <v>13</v>
      </c>
      <c r="E408" s="69">
        <v>51</v>
      </c>
      <c r="F408" s="13">
        <v>0</v>
      </c>
      <c r="G408" s="13">
        <v>0</v>
      </c>
      <c r="H408" s="14" t="s">
        <v>845</v>
      </c>
      <c r="I408" s="13">
        <v>7.75</v>
      </c>
      <c r="J408" s="14" t="s">
        <v>15</v>
      </c>
      <c r="K408" s="14" t="s">
        <v>16</v>
      </c>
      <c r="L408" s="15">
        <f>IF(MergeData!$A408='FirstPartId1-to891'!A408,VLOOKUP(MergeData!$A408,FirstID1_891,12,FALSE),VLOOKUP(MergeData!$A408,GendersSurvived,2,FALSE))</f>
        <v>1</v>
      </c>
      <c r="M408" s="62" t="str">
        <f t="shared" si="6"/>
        <v>Adult</v>
      </c>
      <c r="N408" s="62" t="str">
        <f>MID(MergeData!$C408,FIND(",",MergeData!$C408)+1,FIND(".",MergeData!$C408)-FIND(",",MergeData!$C408)-1)</f>
        <v xml:space="preserve"> Mr</v>
      </c>
      <c r="O408" s="63"/>
    </row>
    <row r="409" spans="1:15" x14ac:dyDescent="0.3">
      <c r="A409" s="12">
        <v>408</v>
      </c>
      <c r="B409" s="13">
        <v>2</v>
      </c>
      <c r="C409" s="14" t="s">
        <v>846</v>
      </c>
      <c r="D409" s="14" t="s">
        <v>13</v>
      </c>
      <c r="E409" s="69">
        <v>3</v>
      </c>
      <c r="F409" s="13">
        <v>1</v>
      </c>
      <c r="G409" s="13">
        <v>1</v>
      </c>
      <c r="H409" s="14" t="s">
        <v>847</v>
      </c>
      <c r="I409" s="13">
        <v>18.75</v>
      </c>
      <c r="J409" s="14" t="s">
        <v>15</v>
      </c>
      <c r="K409" s="14" t="s">
        <v>16</v>
      </c>
      <c r="L409" s="15">
        <f>IF(MergeData!$A409='FirstPartId1-to891'!A409,VLOOKUP(MergeData!$A409,FirstID1_891,12,FALSE),VLOOKUP(MergeData!$A409,GendersSurvived,2,FALSE))</f>
        <v>0</v>
      </c>
      <c r="M409" s="62" t="str">
        <f t="shared" si="6"/>
        <v>Child</v>
      </c>
      <c r="N409" s="62" t="str">
        <f>MID(MergeData!$C409,FIND(",",MergeData!$C409)+1,FIND(".",MergeData!$C409)-FIND(",",MergeData!$C409)-1)</f>
        <v xml:space="preserve"> Master</v>
      </c>
      <c r="O409" s="63"/>
    </row>
    <row r="410" spans="1:15" x14ac:dyDescent="0.3">
      <c r="A410" s="12">
        <v>409</v>
      </c>
      <c r="B410" s="13">
        <v>3</v>
      </c>
      <c r="C410" s="14" t="s">
        <v>848</v>
      </c>
      <c r="D410" s="14" t="s">
        <v>13</v>
      </c>
      <c r="E410" s="69">
        <v>21</v>
      </c>
      <c r="F410" s="13">
        <v>0</v>
      </c>
      <c r="G410" s="13">
        <v>0</v>
      </c>
      <c r="H410" s="14" t="s">
        <v>849</v>
      </c>
      <c r="I410" s="13">
        <v>7.7750000000000004</v>
      </c>
      <c r="J410" s="14" t="s">
        <v>15</v>
      </c>
      <c r="K410" s="14" t="s">
        <v>16</v>
      </c>
      <c r="L410" s="15">
        <f>IF(MergeData!$A410='FirstPartId1-to891'!A410,VLOOKUP(MergeData!$A410,FirstID1_891,12,FALSE),VLOOKUP(MergeData!$A410,GendersSurvived,2,FALSE))</f>
        <v>0</v>
      </c>
      <c r="M410" s="62" t="str">
        <f t="shared" si="6"/>
        <v>Adult</v>
      </c>
      <c r="N410" s="62" t="str">
        <f>MID(MergeData!$C410,FIND(",",MergeData!$C410)+1,FIND(".",MergeData!$C410)-FIND(",",MergeData!$C410)-1)</f>
        <v xml:space="preserve"> Mr</v>
      </c>
      <c r="O410" s="63"/>
    </row>
    <row r="411" spans="1:15" x14ac:dyDescent="0.3">
      <c r="A411" s="12">
        <v>410</v>
      </c>
      <c r="B411" s="13">
        <v>3</v>
      </c>
      <c r="C411" s="14" t="s">
        <v>850</v>
      </c>
      <c r="D411" s="14" t="s">
        <v>18</v>
      </c>
      <c r="E411" s="69" t="s">
        <v>2484</v>
      </c>
      <c r="F411" s="13">
        <v>3</v>
      </c>
      <c r="G411" s="13">
        <v>1</v>
      </c>
      <c r="H411" s="14" t="s">
        <v>386</v>
      </c>
      <c r="I411" s="13">
        <v>25.466699999999999</v>
      </c>
      <c r="J411" s="14" t="s">
        <v>15</v>
      </c>
      <c r="K411" s="14" t="s">
        <v>16</v>
      </c>
      <c r="L411" s="15">
        <f>IF(MergeData!$A411='FirstPartId1-to891'!A411,VLOOKUP(MergeData!$A411,FirstID1_891,12,FALSE),VLOOKUP(MergeData!$A411,GendersSurvived,2,FALSE))</f>
        <v>0</v>
      </c>
      <c r="M411" s="62" t="str">
        <f t="shared" si="6"/>
        <v>No Value</v>
      </c>
      <c r="N411" s="62" t="str">
        <f>MID(MergeData!$C411,FIND(",",MergeData!$C411)+1,FIND(".",MergeData!$C411)-FIND(",",MergeData!$C411)-1)</f>
        <v xml:space="preserve"> Miss</v>
      </c>
      <c r="O411" s="63"/>
    </row>
    <row r="412" spans="1:15" x14ac:dyDescent="0.3">
      <c r="A412" s="12">
        <v>411</v>
      </c>
      <c r="B412" s="13">
        <v>3</v>
      </c>
      <c r="C412" s="14" t="s">
        <v>851</v>
      </c>
      <c r="D412" s="14" t="s">
        <v>13</v>
      </c>
      <c r="E412" s="69" t="s">
        <v>2484</v>
      </c>
      <c r="F412" s="13">
        <v>0</v>
      </c>
      <c r="G412" s="13">
        <v>0</v>
      </c>
      <c r="H412" s="14" t="s">
        <v>852</v>
      </c>
      <c r="I412" s="13">
        <v>7.8958000000000004</v>
      </c>
      <c r="J412" s="14" t="s">
        <v>15</v>
      </c>
      <c r="K412" s="14" t="s">
        <v>16</v>
      </c>
      <c r="L412" s="15">
        <f>IF(MergeData!$A412='FirstPartId1-to891'!A412,VLOOKUP(MergeData!$A412,FirstID1_891,12,FALSE),VLOOKUP(MergeData!$A412,GendersSurvived,2,FALSE))</f>
        <v>0</v>
      </c>
      <c r="M412" s="62" t="str">
        <f t="shared" si="6"/>
        <v>No Value</v>
      </c>
      <c r="N412" s="62" t="str">
        <f>MID(MergeData!$C412,FIND(",",MergeData!$C412)+1,FIND(".",MergeData!$C412)-FIND(",",MergeData!$C412)-1)</f>
        <v xml:space="preserve"> Mr</v>
      </c>
      <c r="O412" s="63"/>
    </row>
    <row r="413" spans="1:15" x14ac:dyDescent="0.3">
      <c r="A413" s="12">
        <v>412</v>
      </c>
      <c r="B413" s="13">
        <v>3</v>
      </c>
      <c r="C413" s="14" t="s">
        <v>853</v>
      </c>
      <c r="D413" s="14" t="s">
        <v>13</v>
      </c>
      <c r="E413" s="69" t="s">
        <v>2484</v>
      </c>
      <c r="F413" s="13">
        <v>0</v>
      </c>
      <c r="G413" s="13">
        <v>0</v>
      </c>
      <c r="H413" s="14" t="s">
        <v>854</v>
      </c>
      <c r="I413" s="13">
        <v>6.8582999999999998</v>
      </c>
      <c r="J413" s="14" t="s">
        <v>15</v>
      </c>
      <c r="K413" s="14" t="s">
        <v>31</v>
      </c>
      <c r="L413" s="15">
        <f>IF(MergeData!$A413='FirstPartId1-to891'!A413,VLOOKUP(MergeData!$A413,FirstID1_891,12,FALSE),VLOOKUP(MergeData!$A413,GendersSurvived,2,FALSE))</f>
        <v>1</v>
      </c>
      <c r="M413" s="62" t="str">
        <f t="shared" si="6"/>
        <v>No Value</v>
      </c>
      <c r="N413" s="62" t="str">
        <f>MID(MergeData!$C413,FIND(",",MergeData!$C413)+1,FIND(".",MergeData!$C413)-FIND(",",MergeData!$C413)-1)</f>
        <v xml:space="preserve"> Mr</v>
      </c>
      <c r="O413" s="63"/>
    </row>
    <row r="414" spans="1:15" x14ac:dyDescent="0.3">
      <c r="A414" s="12">
        <v>413</v>
      </c>
      <c r="B414" s="13">
        <v>1</v>
      </c>
      <c r="C414" s="14" t="s">
        <v>855</v>
      </c>
      <c r="D414" s="14" t="s">
        <v>18</v>
      </c>
      <c r="E414" s="69">
        <v>33</v>
      </c>
      <c r="F414" s="13">
        <v>1</v>
      </c>
      <c r="G414" s="13">
        <v>0</v>
      </c>
      <c r="H414" s="14" t="s">
        <v>523</v>
      </c>
      <c r="I414" s="13">
        <v>90</v>
      </c>
      <c r="J414" s="14" t="s">
        <v>524</v>
      </c>
      <c r="K414" s="14" t="s">
        <v>31</v>
      </c>
      <c r="L414" s="15">
        <f>IF(MergeData!$A414='FirstPartId1-to891'!A414,VLOOKUP(MergeData!$A414,FirstID1_891,12,FALSE),VLOOKUP(MergeData!$A414,GendersSurvived,2,FALSE))</f>
        <v>0</v>
      </c>
      <c r="M414" s="62" t="str">
        <f t="shared" si="6"/>
        <v>Adult</v>
      </c>
      <c r="N414" s="62" t="str">
        <f>MID(MergeData!$C414,FIND(",",MergeData!$C414)+1,FIND(".",MergeData!$C414)-FIND(",",MergeData!$C414)-1)</f>
        <v xml:space="preserve"> Miss</v>
      </c>
      <c r="O414" s="63"/>
    </row>
    <row r="415" spans="1:15" x14ac:dyDescent="0.3">
      <c r="A415" s="12">
        <v>414</v>
      </c>
      <c r="B415" s="13">
        <v>2</v>
      </c>
      <c r="C415" s="14" t="s">
        <v>856</v>
      </c>
      <c r="D415" s="14" t="s">
        <v>13</v>
      </c>
      <c r="E415" s="69" t="s">
        <v>2484</v>
      </c>
      <c r="F415" s="13">
        <v>0</v>
      </c>
      <c r="G415" s="13">
        <v>0</v>
      </c>
      <c r="H415" s="14" t="s">
        <v>593</v>
      </c>
      <c r="I415" s="13">
        <v>0</v>
      </c>
      <c r="J415" s="14" t="s">
        <v>15</v>
      </c>
      <c r="K415" s="14" t="s">
        <v>16</v>
      </c>
      <c r="L415" s="15">
        <f>IF(MergeData!$A415='FirstPartId1-to891'!A415,VLOOKUP(MergeData!$A415,FirstID1_891,12,FALSE),VLOOKUP(MergeData!$A415,GendersSurvived,2,FALSE))</f>
        <v>1</v>
      </c>
      <c r="M415" s="62" t="str">
        <f t="shared" si="6"/>
        <v>No Value</v>
      </c>
      <c r="N415" s="62" t="str">
        <f>MID(MergeData!$C415,FIND(",",MergeData!$C415)+1,FIND(".",MergeData!$C415)-FIND(",",MergeData!$C415)-1)</f>
        <v xml:space="preserve"> Mr</v>
      </c>
      <c r="O415" s="63"/>
    </row>
    <row r="416" spans="1:15" x14ac:dyDescent="0.3">
      <c r="A416" s="12">
        <v>415</v>
      </c>
      <c r="B416" s="13">
        <v>3</v>
      </c>
      <c r="C416" s="14" t="s">
        <v>857</v>
      </c>
      <c r="D416" s="14" t="s">
        <v>13</v>
      </c>
      <c r="E416" s="69">
        <v>44</v>
      </c>
      <c r="F416" s="13">
        <v>0</v>
      </c>
      <c r="G416" s="13">
        <v>0</v>
      </c>
      <c r="H416" s="14" t="s">
        <v>858</v>
      </c>
      <c r="I416" s="13">
        <v>7.9249999999999998</v>
      </c>
      <c r="J416" s="14" t="s">
        <v>15</v>
      </c>
      <c r="K416" s="14" t="s">
        <v>16</v>
      </c>
      <c r="L416" s="15">
        <f>IF(MergeData!$A416='FirstPartId1-to891'!A416,VLOOKUP(MergeData!$A416,FirstID1_891,12,FALSE),VLOOKUP(MergeData!$A416,GendersSurvived,2,FALSE))</f>
        <v>0</v>
      </c>
      <c r="M416" s="62" t="str">
        <f t="shared" si="6"/>
        <v>Adult</v>
      </c>
      <c r="N416" s="62" t="str">
        <f>MID(MergeData!$C416,FIND(",",MergeData!$C416)+1,FIND(".",MergeData!$C416)-FIND(",",MergeData!$C416)-1)</f>
        <v xml:space="preserve"> Mr</v>
      </c>
      <c r="O416" s="63"/>
    </row>
    <row r="417" spans="1:15" x14ac:dyDescent="0.3">
      <c r="A417" s="12">
        <v>416</v>
      </c>
      <c r="B417" s="13">
        <v>3</v>
      </c>
      <c r="C417" s="14" t="s">
        <v>859</v>
      </c>
      <c r="D417" s="14" t="s">
        <v>18</v>
      </c>
      <c r="E417" s="69" t="s">
        <v>2484</v>
      </c>
      <c r="F417" s="13">
        <v>0</v>
      </c>
      <c r="G417" s="13">
        <v>0</v>
      </c>
      <c r="H417" s="14" t="s">
        <v>860</v>
      </c>
      <c r="I417" s="13">
        <v>8.0500000000000007</v>
      </c>
      <c r="J417" s="14" t="s">
        <v>15</v>
      </c>
      <c r="K417" s="14" t="s">
        <v>16</v>
      </c>
      <c r="L417" s="15">
        <f>IF(MergeData!$A417='FirstPartId1-to891'!A417,VLOOKUP(MergeData!$A417,FirstID1_891,12,FALSE),VLOOKUP(MergeData!$A417,GendersSurvived,2,FALSE))</f>
        <v>1</v>
      </c>
      <c r="M417" s="62" t="str">
        <f t="shared" si="6"/>
        <v>No Value</v>
      </c>
      <c r="N417" s="62" t="str">
        <f>MID(MergeData!$C417,FIND(",",MergeData!$C417)+1,FIND(".",MergeData!$C417)-FIND(",",MergeData!$C417)-1)</f>
        <v xml:space="preserve"> Mrs</v>
      </c>
      <c r="O417" s="63"/>
    </row>
    <row r="418" spans="1:15" x14ac:dyDescent="0.3">
      <c r="A418" s="12">
        <v>417</v>
      </c>
      <c r="B418" s="13">
        <v>2</v>
      </c>
      <c r="C418" s="14" t="s">
        <v>861</v>
      </c>
      <c r="D418" s="14" t="s">
        <v>18</v>
      </c>
      <c r="E418" s="69">
        <v>34</v>
      </c>
      <c r="F418" s="13">
        <v>1</v>
      </c>
      <c r="G418" s="13">
        <v>1</v>
      </c>
      <c r="H418" s="14" t="s">
        <v>862</v>
      </c>
      <c r="I418" s="13">
        <v>32.5</v>
      </c>
      <c r="J418" s="14" t="s">
        <v>15</v>
      </c>
      <c r="K418" s="14" t="s">
        <v>16</v>
      </c>
      <c r="L418" s="15">
        <f>IF(MergeData!$A418='FirstPartId1-to891'!A418,VLOOKUP(MergeData!$A418,FirstID1_891,12,FALSE),VLOOKUP(MergeData!$A418,GendersSurvived,2,FALSE))</f>
        <v>1</v>
      </c>
      <c r="M418" s="62" t="str">
        <f t="shared" si="6"/>
        <v>Adult</v>
      </c>
      <c r="N418" s="62" t="str">
        <f>MID(MergeData!$C418,FIND(",",MergeData!$C418)+1,FIND(".",MergeData!$C418)-FIND(",",MergeData!$C418)-1)</f>
        <v xml:space="preserve"> Mrs</v>
      </c>
      <c r="O418" s="63"/>
    </row>
    <row r="419" spans="1:15" x14ac:dyDescent="0.3">
      <c r="A419" s="12">
        <v>418</v>
      </c>
      <c r="B419" s="13">
        <v>2</v>
      </c>
      <c r="C419" s="14" t="s">
        <v>863</v>
      </c>
      <c r="D419" s="14" t="s">
        <v>18</v>
      </c>
      <c r="E419" s="69">
        <v>18</v>
      </c>
      <c r="F419" s="13">
        <v>0</v>
      </c>
      <c r="G419" s="13">
        <v>2</v>
      </c>
      <c r="H419" s="14" t="s">
        <v>864</v>
      </c>
      <c r="I419" s="13">
        <v>13</v>
      </c>
      <c r="J419" s="14" t="s">
        <v>15</v>
      </c>
      <c r="K419" s="14" t="s">
        <v>16</v>
      </c>
      <c r="L419" s="15">
        <f>IF(MergeData!$A419='FirstPartId1-to891'!A419,VLOOKUP(MergeData!$A419,FirstID1_891,12,FALSE),VLOOKUP(MergeData!$A419,GendersSurvived,2,FALSE))</f>
        <v>0</v>
      </c>
      <c r="M419" s="62" t="str">
        <f t="shared" si="6"/>
        <v>Adult</v>
      </c>
      <c r="N419" s="62" t="str">
        <f>MID(MergeData!$C419,FIND(",",MergeData!$C419)+1,FIND(".",MergeData!$C419)-FIND(",",MergeData!$C419)-1)</f>
        <v xml:space="preserve"> Miss</v>
      </c>
      <c r="O419" s="63"/>
    </row>
    <row r="420" spans="1:15" x14ac:dyDescent="0.3">
      <c r="A420" s="12">
        <v>419</v>
      </c>
      <c r="B420" s="13">
        <v>2</v>
      </c>
      <c r="C420" s="14" t="s">
        <v>865</v>
      </c>
      <c r="D420" s="14" t="s">
        <v>13</v>
      </c>
      <c r="E420" s="69">
        <v>30</v>
      </c>
      <c r="F420" s="13">
        <v>0</v>
      </c>
      <c r="G420" s="13">
        <v>0</v>
      </c>
      <c r="H420" s="14" t="s">
        <v>866</v>
      </c>
      <c r="I420" s="13">
        <v>13</v>
      </c>
      <c r="J420" s="14" t="s">
        <v>15</v>
      </c>
      <c r="K420" s="14" t="s">
        <v>16</v>
      </c>
      <c r="L420" s="15">
        <f>IF(MergeData!$A420='FirstPartId1-to891'!A420,VLOOKUP(MergeData!$A420,FirstID1_891,12,FALSE),VLOOKUP(MergeData!$A420,GendersSurvived,2,FALSE))</f>
        <v>0</v>
      </c>
      <c r="M420" s="62" t="str">
        <f t="shared" si="6"/>
        <v>Adult</v>
      </c>
      <c r="N420" s="62" t="str">
        <f>MID(MergeData!$C420,FIND(",",MergeData!$C420)+1,FIND(".",MergeData!$C420)-FIND(",",MergeData!$C420)-1)</f>
        <v xml:space="preserve"> Mr</v>
      </c>
      <c r="O420" s="63"/>
    </row>
    <row r="421" spans="1:15" x14ac:dyDescent="0.3">
      <c r="A421" s="12">
        <v>420</v>
      </c>
      <c r="B421" s="13">
        <v>3</v>
      </c>
      <c r="C421" s="14" t="s">
        <v>867</v>
      </c>
      <c r="D421" s="14" t="s">
        <v>18</v>
      </c>
      <c r="E421" s="69">
        <v>10</v>
      </c>
      <c r="F421" s="13">
        <v>0</v>
      </c>
      <c r="G421" s="13">
        <v>2</v>
      </c>
      <c r="H421" s="14" t="s">
        <v>868</v>
      </c>
      <c r="I421" s="13">
        <v>24.15</v>
      </c>
      <c r="J421" s="14" t="s">
        <v>15</v>
      </c>
      <c r="K421" s="14" t="s">
        <v>16</v>
      </c>
      <c r="L421" s="15">
        <f>IF(MergeData!$A421='FirstPartId1-to891'!A421,VLOOKUP(MergeData!$A421,FirstID1_891,12,FALSE),VLOOKUP(MergeData!$A421,GendersSurvived,2,FALSE))</f>
        <v>0</v>
      </c>
      <c r="M421" s="62" t="str">
        <f t="shared" si="6"/>
        <v>Child</v>
      </c>
      <c r="N421" s="62" t="str">
        <f>MID(MergeData!$C421,FIND(",",MergeData!$C421)+1,FIND(".",MergeData!$C421)-FIND(",",MergeData!$C421)-1)</f>
        <v xml:space="preserve"> Miss</v>
      </c>
      <c r="O421" s="63"/>
    </row>
    <row r="422" spans="1:15" x14ac:dyDescent="0.3">
      <c r="A422" s="12">
        <v>421</v>
      </c>
      <c r="B422" s="13">
        <v>3</v>
      </c>
      <c r="C422" s="14" t="s">
        <v>869</v>
      </c>
      <c r="D422" s="14" t="s">
        <v>13</v>
      </c>
      <c r="E422" s="69" t="s">
        <v>2484</v>
      </c>
      <c r="F422" s="13">
        <v>0</v>
      </c>
      <c r="G422" s="13">
        <v>0</v>
      </c>
      <c r="H422" s="14" t="s">
        <v>870</v>
      </c>
      <c r="I422" s="13">
        <v>7.8958000000000004</v>
      </c>
      <c r="J422" s="14" t="s">
        <v>15</v>
      </c>
      <c r="K422" s="14" t="s">
        <v>21</v>
      </c>
      <c r="L422" s="15">
        <f>IF(MergeData!$A422='FirstPartId1-to891'!A422,VLOOKUP(MergeData!$A422,FirstID1_891,12,FALSE),VLOOKUP(MergeData!$A422,GendersSurvived,2,FALSE))</f>
        <v>0</v>
      </c>
      <c r="M422" s="62" t="str">
        <f t="shared" si="6"/>
        <v>No Value</v>
      </c>
      <c r="N422" s="62" t="str">
        <f>MID(MergeData!$C422,FIND(",",MergeData!$C422)+1,FIND(".",MergeData!$C422)-FIND(",",MergeData!$C422)-1)</f>
        <v xml:space="preserve"> Mr</v>
      </c>
      <c r="O422" s="63"/>
    </row>
    <row r="423" spans="1:15" x14ac:dyDescent="0.3">
      <c r="A423" s="12">
        <v>422</v>
      </c>
      <c r="B423" s="13">
        <v>3</v>
      </c>
      <c r="C423" s="14" t="s">
        <v>871</v>
      </c>
      <c r="D423" s="14" t="s">
        <v>13</v>
      </c>
      <c r="E423" s="69">
        <v>21</v>
      </c>
      <c r="F423" s="13">
        <v>0</v>
      </c>
      <c r="G423" s="13">
        <v>0</v>
      </c>
      <c r="H423" s="14" t="s">
        <v>872</v>
      </c>
      <c r="I423" s="13">
        <v>7.7332999999999998</v>
      </c>
      <c r="J423" s="14" t="s">
        <v>15</v>
      </c>
      <c r="K423" s="14" t="s">
        <v>31</v>
      </c>
      <c r="L423" s="15">
        <f>IF(MergeData!$A423='FirstPartId1-to891'!A423,VLOOKUP(MergeData!$A423,FirstID1_891,12,FALSE),VLOOKUP(MergeData!$A423,GendersSurvived,2,FALSE))</f>
        <v>0</v>
      </c>
      <c r="M423" s="62" t="str">
        <f t="shared" si="6"/>
        <v>Adult</v>
      </c>
      <c r="N423" s="62" t="str">
        <f>MID(MergeData!$C423,FIND(",",MergeData!$C423)+1,FIND(".",MergeData!$C423)-FIND(",",MergeData!$C423)-1)</f>
        <v xml:space="preserve"> Mr</v>
      </c>
      <c r="O423" s="63"/>
    </row>
    <row r="424" spans="1:15" x14ac:dyDescent="0.3">
      <c r="A424" s="12">
        <v>423</v>
      </c>
      <c r="B424" s="13">
        <v>3</v>
      </c>
      <c r="C424" s="14" t="s">
        <v>873</v>
      </c>
      <c r="D424" s="14" t="s">
        <v>13</v>
      </c>
      <c r="E424" s="69">
        <v>29</v>
      </c>
      <c r="F424" s="13">
        <v>0</v>
      </c>
      <c r="G424" s="13">
        <v>0</v>
      </c>
      <c r="H424" s="14" t="s">
        <v>874</v>
      </c>
      <c r="I424" s="13">
        <v>7.875</v>
      </c>
      <c r="J424" s="14" t="s">
        <v>15</v>
      </c>
      <c r="K424" s="14" t="s">
        <v>16</v>
      </c>
      <c r="L424" s="15">
        <f>IF(MergeData!$A424='FirstPartId1-to891'!A424,VLOOKUP(MergeData!$A424,FirstID1_891,12,FALSE),VLOOKUP(MergeData!$A424,GendersSurvived,2,FALSE))</f>
        <v>0</v>
      </c>
      <c r="M424" s="62" t="str">
        <f t="shared" si="6"/>
        <v>Adult</v>
      </c>
      <c r="N424" s="62" t="str">
        <f>MID(MergeData!$C424,FIND(",",MergeData!$C424)+1,FIND(".",MergeData!$C424)-FIND(",",MergeData!$C424)-1)</f>
        <v xml:space="preserve"> Mr</v>
      </c>
      <c r="O424" s="63"/>
    </row>
    <row r="425" spans="1:15" x14ac:dyDescent="0.3">
      <c r="A425" s="12">
        <v>424</v>
      </c>
      <c r="B425" s="13">
        <v>3</v>
      </c>
      <c r="C425" s="14" t="s">
        <v>875</v>
      </c>
      <c r="D425" s="14" t="s">
        <v>18</v>
      </c>
      <c r="E425" s="69">
        <v>28</v>
      </c>
      <c r="F425" s="13">
        <v>1</v>
      </c>
      <c r="G425" s="13">
        <v>1</v>
      </c>
      <c r="H425" s="14" t="s">
        <v>876</v>
      </c>
      <c r="I425" s="13">
        <v>14.4</v>
      </c>
      <c r="J425" s="14" t="s">
        <v>15</v>
      </c>
      <c r="K425" s="14" t="s">
        <v>16</v>
      </c>
      <c r="L425" s="15">
        <f>IF(MergeData!$A425='FirstPartId1-to891'!A425,VLOOKUP(MergeData!$A425,FirstID1_891,12,FALSE),VLOOKUP(MergeData!$A425,GendersSurvived,2,FALSE))</f>
        <v>0</v>
      </c>
      <c r="M425" s="62" t="str">
        <f t="shared" si="6"/>
        <v>Adult</v>
      </c>
      <c r="N425" s="62" t="str">
        <f>MID(MergeData!$C425,FIND(",",MergeData!$C425)+1,FIND(".",MergeData!$C425)-FIND(",",MergeData!$C425)-1)</f>
        <v xml:space="preserve"> Mrs</v>
      </c>
      <c r="O425" s="63"/>
    </row>
    <row r="426" spans="1:15" x14ac:dyDescent="0.3">
      <c r="A426" s="12">
        <v>425</v>
      </c>
      <c r="B426" s="13">
        <v>3</v>
      </c>
      <c r="C426" s="14" t="s">
        <v>877</v>
      </c>
      <c r="D426" s="14" t="s">
        <v>13</v>
      </c>
      <c r="E426" s="69">
        <v>18</v>
      </c>
      <c r="F426" s="13">
        <v>1</v>
      </c>
      <c r="G426" s="13">
        <v>1</v>
      </c>
      <c r="H426" s="14" t="s">
        <v>543</v>
      </c>
      <c r="I426" s="13">
        <v>20.212499999999999</v>
      </c>
      <c r="J426" s="14" t="s">
        <v>15</v>
      </c>
      <c r="K426" s="14" t="s">
        <v>16</v>
      </c>
      <c r="L426" s="15">
        <f>IF(MergeData!$A426='FirstPartId1-to891'!A426,VLOOKUP(MergeData!$A426,FirstID1_891,12,FALSE),VLOOKUP(MergeData!$A426,GendersSurvived,2,FALSE))</f>
        <v>0</v>
      </c>
      <c r="M426" s="62" t="str">
        <f t="shared" si="6"/>
        <v>Adult</v>
      </c>
      <c r="N426" s="62" t="str">
        <f>MID(MergeData!$C426,FIND(",",MergeData!$C426)+1,FIND(".",MergeData!$C426)-FIND(",",MergeData!$C426)-1)</f>
        <v xml:space="preserve"> Mr</v>
      </c>
      <c r="O426" s="63"/>
    </row>
    <row r="427" spans="1:15" x14ac:dyDescent="0.3">
      <c r="A427" s="12">
        <v>426</v>
      </c>
      <c r="B427" s="13">
        <v>3</v>
      </c>
      <c r="C427" s="14" t="s">
        <v>878</v>
      </c>
      <c r="D427" s="14" t="s">
        <v>13</v>
      </c>
      <c r="E427" s="69" t="s">
        <v>2484</v>
      </c>
      <c r="F427" s="13">
        <v>0</v>
      </c>
      <c r="G427" s="13">
        <v>0</v>
      </c>
      <c r="H427" s="14" t="s">
        <v>879</v>
      </c>
      <c r="I427" s="13">
        <v>7.25</v>
      </c>
      <c r="J427" s="14" t="s">
        <v>15</v>
      </c>
      <c r="K427" s="14" t="s">
        <v>16</v>
      </c>
      <c r="L427" s="15">
        <f>IF(MergeData!$A427='FirstPartId1-to891'!A427,VLOOKUP(MergeData!$A427,FirstID1_891,12,FALSE),VLOOKUP(MergeData!$A427,GendersSurvived,2,FALSE))</f>
        <v>1</v>
      </c>
      <c r="M427" s="62" t="str">
        <f t="shared" si="6"/>
        <v>No Value</v>
      </c>
      <c r="N427" s="62" t="str">
        <f>MID(MergeData!$C427,FIND(",",MergeData!$C427)+1,FIND(".",MergeData!$C427)-FIND(",",MergeData!$C427)-1)</f>
        <v xml:space="preserve"> Mr</v>
      </c>
      <c r="O427" s="63"/>
    </row>
    <row r="428" spans="1:15" x14ac:dyDescent="0.3">
      <c r="A428" s="12">
        <v>427</v>
      </c>
      <c r="B428" s="13">
        <v>2</v>
      </c>
      <c r="C428" s="14" t="s">
        <v>880</v>
      </c>
      <c r="D428" s="14" t="s">
        <v>18</v>
      </c>
      <c r="E428" s="69">
        <v>28</v>
      </c>
      <c r="F428" s="13">
        <v>1</v>
      </c>
      <c r="G428" s="13">
        <v>0</v>
      </c>
      <c r="H428" s="14" t="s">
        <v>881</v>
      </c>
      <c r="I428" s="13">
        <v>26</v>
      </c>
      <c r="J428" s="14" t="s">
        <v>15</v>
      </c>
      <c r="K428" s="14" t="s">
        <v>16</v>
      </c>
      <c r="L428" s="15">
        <f>IF(MergeData!$A428='FirstPartId1-to891'!A428,VLOOKUP(MergeData!$A428,FirstID1_891,12,FALSE),VLOOKUP(MergeData!$A428,GendersSurvived,2,FALSE))</f>
        <v>1</v>
      </c>
      <c r="M428" s="62" t="str">
        <f t="shared" si="6"/>
        <v>Adult</v>
      </c>
      <c r="N428" s="62" t="str">
        <f>MID(MergeData!$C428,FIND(",",MergeData!$C428)+1,FIND(".",MergeData!$C428)-FIND(",",MergeData!$C428)-1)</f>
        <v xml:space="preserve"> Mrs</v>
      </c>
      <c r="O428" s="63"/>
    </row>
    <row r="429" spans="1:15" x14ac:dyDescent="0.3">
      <c r="A429" s="12">
        <v>428</v>
      </c>
      <c r="B429" s="13">
        <v>2</v>
      </c>
      <c r="C429" s="14" t="s">
        <v>882</v>
      </c>
      <c r="D429" s="14" t="s">
        <v>18</v>
      </c>
      <c r="E429" s="69">
        <v>19</v>
      </c>
      <c r="F429" s="13">
        <v>0</v>
      </c>
      <c r="G429" s="13">
        <v>0</v>
      </c>
      <c r="H429" s="14" t="s">
        <v>883</v>
      </c>
      <c r="I429" s="13">
        <v>26</v>
      </c>
      <c r="J429" s="14" t="s">
        <v>15</v>
      </c>
      <c r="K429" s="14" t="s">
        <v>16</v>
      </c>
      <c r="L429" s="15">
        <f>IF(MergeData!$A429='FirstPartId1-to891'!A429,VLOOKUP(MergeData!$A429,FirstID1_891,12,FALSE),VLOOKUP(MergeData!$A429,GendersSurvived,2,FALSE))</f>
        <v>0</v>
      </c>
      <c r="M429" s="62" t="str">
        <f t="shared" si="6"/>
        <v>Adult</v>
      </c>
      <c r="N429" s="62" t="str">
        <f>MID(MergeData!$C429,FIND(",",MergeData!$C429)+1,FIND(".",MergeData!$C429)-FIND(",",MergeData!$C429)-1)</f>
        <v xml:space="preserve"> Miss</v>
      </c>
      <c r="O429" s="63"/>
    </row>
    <row r="430" spans="1:15" x14ac:dyDescent="0.3">
      <c r="A430" s="12">
        <v>429</v>
      </c>
      <c r="B430" s="13">
        <v>3</v>
      </c>
      <c r="C430" s="14" t="s">
        <v>884</v>
      </c>
      <c r="D430" s="14" t="s">
        <v>13</v>
      </c>
      <c r="E430" s="69" t="s">
        <v>2484</v>
      </c>
      <c r="F430" s="13">
        <v>0</v>
      </c>
      <c r="G430" s="13">
        <v>0</v>
      </c>
      <c r="H430" s="14" t="s">
        <v>885</v>
      </c>
      <c r="I430" s="13">
        <v>7.75</v>
      </c>
      <c r="J430" s="14" t="s">
        <v>15</v>
      </c>
      <c r="K430" s="14" t="s">
        <v>31</v>
      </c>
      <c r="L430" s="15">
        <f>IF(MergeData!$A430='FirstPartId1-to891'!A430,VLOOKUP(MergeData!$A430,FirstID1_891,12,FALSE),VLOOKUP(MergeData!$A430,GendersSurvived,2,FALSE))</f>
        <v>1</v>
      </c>
      <c r="M430" s="62" t="str">
        <f t="shared" si="6"/>
        <v>No Value</v>
      </c>
      <c r="N430" s="62" t="str">
        <f>MID(MergeData!$C430,FIND(",",MergeData!$C430)+1,FIND(".",MergeData!$C430)-FIND(",",MergeData!$C430)-1)</f>
        <v xml:space="preserve"> Mr</v>
      </c>
      <c r="O430" s="63"/>
    </row>
    <row r="431" spans="1:15" x14ac:dyDescent="0.3">
      <c r="A431" s="12">
        <v>430</v>
      </c>
      <c r="B431" s="13">
        <v>3</v>
      </c>
      <c r="C431" s="14" t="s">
        <v>886</v>
      </c>
      <c r="D431" s="14" t="s">
        <v>13</v>
      </c>
      <c r="E431" s="69">
        <v>32</v>
      </c>
      <c r="F431" s="13">
        <v>0</v>
      </c>
      <c r="G431" s="13">
        <v>0</v>
      </c>
      <c r="H431" s="14" t="s">
        <v>887</v>
      </c>
      <c r="I431" s="13">
        <v>8.0500000000000007</v>
      </c>
      <c r="J431" s="14" t="s">
        <v>888</v>
      </c>
      <c r="K431" s="14" t="s">
        <v>16</v>
      </c>
      <c r="L431" s="15">
        <f>IF(MergeData!$A431='FirstPartId1-to891'!A431,VLOOKUP(MergeData!$A431,FirstID1_891,12,FALSE),VLOOKUP(MergeData!$A431,GendersSurvived,2,FALSE))</f>
        <v>1</v>
      </c>
      <c r="M431" s="62" t="str">
        <f t="shared" si="6"/>
        <v>Adult</v>
      </c>
      <c r="N431" s="62" t="str">
        <f>MID(MergeData!$C431,FIND(",",MergeData!$C431)+1,FIND(".",MergeData!$C431)-FIND(",",MergeData!$C431)-1)</f>
        <v xml:space="preserve"> Mr</v>
      </c>
      <c r="O431" s="63"/>
    </row>
    <row r="432" spans="1:15" x14ac:dyDescent="0.3">
      <c r="A432" s="12">
        <v>431</v>
      </c>
      <c r="B432" s="13">
        <v>1</v>
      </c>
      <c r="C432" s="14" t="s">
        <v>889</v>
      </c>
      <c r="D432" s="14" t="s">
        <v>13</v>
      </c>
      <c r="E432" s="69">
        <v>28</v>
      </c>
      <c r="F432" s="13">
        <v>0</v>
      </c>
      <c r="G432" s="13">
        <v>0</v>
      </c>
      <c r="H432" s="14" t="s">
        <v>890</v>
      </c>
      <c r="I432" s="13">
        <v>26.55</v>
      </c>
      <c r="J432" s="14" t="s">
        <v>140</v>
      </c>
      <c r="K432" s="14" t="s">
        <v>16</v>
      </c>
      <c r="L432" s="15">
        <f>IF(MergeData!$A432='FirstPartId1-to891'!A432,VLOOKUP(MergeData!$A432,FirstID1_891,12,FALSE),VLOOKUP(MergeData!$A432,GendersSurvived,2,FALSE))</f>
        <v>1</v>
      </c>
      <c r="M432" s="62" t="str">
        <f t="shared" si="6"/>
        <v>Adult</v>
      </c>
      <c r="N432" s="62" t="str">
        <f>MID(MergeData!$C432,FIND(",",MergeData!$C432)+1,FIND(".",MergeData!$C432)-FIND(",",MergeData!$C432)-1)</f>
        <v xml:space="preserve"> Mr</v>
      </c>
      <c r="O432" s="63"/>
    </row>
    <row r="433" spans="1:15" x14ac:dyDescent="0.3">
      <c r="A433" s="12">
        <v>432</v>
      </c>
      <c r="B433" s="13">
        <v>3</v>
      </c>
      <c r="C433" s="14" t="s">
        <v>891</v>
      </c>
      <c r="D433" s="14" t="s">
        <v>18</v>
      </c>
      <c r="E433" s="69" t="s">
        <v>2484</v>
      </c>
      <c r="F433" s="13">
        <v>1</v>
      </c>
      <c r="G433" s="13">
        <v>0</v>
      </c>
      <c r="H433" s="14" t="s">
        <v>892</v>
      </c>
      <c r="I433" s="13">
        <v>16.100000000000001</v>
      </c>
      <c r="J433" s="14" t="s">
        <v>15</v>
      </c>
      <c r="K433" s="14" t="s">
        <v>16</v>
      </c>
      <c r="L433" s="15">
        <f>IF(MergeData!$A433='FirstPartId1-to891'!A433,VLOOKUP(MergeData!$A433,FirstID1_891,12,FALSE),VLOOKUP(MergeData!$A433,GendersSurvived,2,FALSE))</f>
        <v>1</v>
      </c>
      <c r="M433" s="62" t="str">
        <f t="shared" si="6"/>
        <v>No Value</v>
      </c>
      <c r="N433" s="62" t="str">
        <f>MID(MergeData!$C433,FIND(",",MergeData!$C433)+1,FIND(".",MergeData!$C433)-FIND(",",MergeData!$C433)-1)</f>
        <v xml:space="preserve"> Mrs</v>
      </c>
      <c r="O433" s="63"/>
    </row>
    <row r="434" spans="1:15" x14ac:dyDescent="0.3">
      <c r="A434" s="12">
        <v>433</v>
      </c>
      <c r="B434" s="13">
        <v>2</v>
      </c>
      <c r="C434" s="14" t="s">
        <v>893</v>
      </c>
      <c r="D434" s="14" t="s">
        <v>18</v>
      </c>
      <c r="E434" s="69">
        <v>42</v>
      </c>
      <c r="F434" s="13">
        <v>1</v>
      </c>
      <c r="G434" s="13">
        <v>0</v>
      </c>
      <c r="H434" s="14" t="s">
        <v>894</v>
      </c>
      <c r="I434" s="13">
        <v>26</v>
      </c>
      <c r="J434" s="14" t="s">
        <v>15</v>
      </c>
      <c r="K434" s="14" t="s">
        <v>16</v>
      </c>
      <c r="L434" s="15">
        <f>IF(MergeData!$A434='FirstPartId1-to891'!A434,VLOOKUP(MergeData!$A434,FirstID1_891,12,FALSE),VLOOKUP(MergeData!$A434,GendersSurvived,2,FALSE))</f>
        <v>0</v>
      </c>
      <c r="M434" s="62" t="str">
        <f t="shared" si="6"/>
        <v>Adult</v>
      </c>
      <c r="N434" s="62" t="str">
        <f>MID(MergeData!$C434,FIND(",",MergeData!$C434)+1,FIND(".",MergeData!$C434)-FIND(",",MergeData!$C434)-1)</f>
        <v xml:space="preserve"> Mrs</v>
      </c>
      <c r="O434" s="63"/>
    </row>
    <row r="435" spans="1:15" x14ac:dyDescent="0.3">
      <c r="A435" s="12">
        <v>434</v>
      </c>
      <c r="B435" s="13">
        <v>3</v>
      </c>
      <c r="C435" s="14" t="s">
        <v>895</v>
      </c>
      <c r="D435" s="14" t="s">
        <v>13</v>
      </c>
      <c r="E435" s="69">
        <v>17</v>
      </c>
      <c r="F435" s="13">
        <v>0</v>
      </c>
      <c r="G435" s="13">
        <v>0</v>
      </c>
      <c r="H435" s="14" t="s">
        <v>896</v>
      </c>
      <c r="I435" s="13">
        <v>7.125</v>
      </c>
      <c r="J435" s="14" t="s">
        <v>15</v>
      </c>
      <c r="K435" s="14" t="s">
        <v>16</v>
      </c>
      <c r="L435" s="15">
        <f>IF(MergeData!$A435='FirstPartId1-to891'!A435,VLOOKUP(MergeData!$A435,FirstID1_891,12,FALSE),VLOOKUP(MergeData!$A435,GendersSurvived,2,FALSE))</f>
        <v>0</v>
      </c>
      <c r="M435" s="62" t="str">
        <f t="shared" si="6"/>
        <v>Child</v>
      </c>
      <c r="N435" s="62" t="str">
        <f>MID(MergeData!$C435,FIND(",",MergeData!$C435)+1,FIND(".",MergeData!$C435)-FIND(",",MergeData!$C435)-1)</f>
        <v xml:space="preserve"> Mr</v>
      </c>
      <c r="O435" s="63"/>
    </row>
    <row r="436" spans="1:15" x14ac:dyDescent="0.3">
      <c r="A436" s="12">
        <v>435</v>
      </c>
      <c r="B436" s="13">
        <v>1</v>
      </c>
      <c r="C436" s="14" t="s">
        <v>897</v>
      </c>
      <c r="D436" s="14" t="s">
        <v>13</v>
      </c>
      <c r="E436" s="69">
        <v>50</v>
      </c>
      <c r="F436" s="13">
        <v>1</v>
      </c>
      <c r="G436" s="13">
        <v>0</v>
      </c>
      <c r="H436" s="14" t="s">
        <v>898</v>
      </c>
      <c r="I436" s="13">
        <v>55.9</v>
      </c>
      <c r="J436" s="14" t="s">
        <v>899</v>
      </c>
      <c r="K436" s="14" t="s">
        <v>16</v>
      </c>
      <c r="L436" s="15">
        <f>IF(MergeData!$A436='FirstPartId1-to891'!A436,VLOOKUP(MergeData!$A436,FirstID1_891,12,FALSE),VLOOKUP(MergeData!$A436,GendersSurvived,2,FALSE))</f>
        <v>1</v>
      </c>
      <c r="M436" s="62" t="str">
        <f t="shared" si="6"/>
        <v>Adult</v>
      </c>
      <c r="N436" s="62" t="str">
        <f>MID(MergeData!$C436,FIND(",",MergeData!$C436)+1,FIND(".",MergeData!$C436)-FIND(",",MergeData!$C436)-1)</f>
        <v xml:space="preserve"> Mr</v>
      </c>
      <c r="O436" s="63"/>
    </row>
    <row r="437" spans="1:15" x14ac:dyDescent="0.3">
      <c r="A437" s="12">
        <v>436</v>
      </c>
      <c r="B437" s="13">
        <v>1</v>
      </c>
      <c r="C437" s="14" t="s">
        <v>900</v>
      </c>
      <c r="D437" s="14" t="s">
        <v>18</v>
      </c>
      <c r="E437" s="69">
        <v>14</v>
      </c>
      <c r="F437" s="13">
        <v>1</v>
      </c>
      <c r="G437" s="13">
        <v>2</v>
      </c>
      <c r="H437" s="14" t="s">
        <v>815</v>
      </c>
      <c r="I437" s="13">
        <v>120</v>
      </c>
      <c r="J437" s="14" t="s">
        <v>816</v>
      </c>
      <c r="K437" s="14" t="s">
        <v>16</v>
      </c>
      <c r="L437" s="15">
        <f>IF(MergeData!$A437='FirstPartId1-to891'!A437,VLOOKUP(MergeData!$A437,FirstID1_891,12,FALSE),VLOOKUP(MergeData!$A437,GendersSurvived,2,FALSE))</f>
        <v>0</v>
      </c>
      <c r="M437" s="62" t="str">
        <f t="shared" si="6"/>
        <v>Child</v>
      </c>
      <c r="N437" s="62" t="str">
        <f>MID(MergeData!$C437,FIND(",",MergeData!$C437)+1,FIND(".",MergeData!$C437)-FIND(",",MergeData!$C437)-1)</f>
        <v xml:space="preserve"> Miss</v>
      </c>
      <c r="O437" s="63"/>
    </row>
    <row r="438" spans="1:15" x14ac:dyDescent="0.3">
      <c r="A438" s="12">
        <v>437</v>
      </c>
      <c r="B438" s="13">
        <v>3</v>
      </c>
      <c r="C438" s="14" t="s">
        <v>901</v>
      </c>
      <c r="D438" s="14" t="s">
        <v>18</v>
      </c>
      <c r="E438" s="69">
        <v>21</v>
      </c>
      <c r="F438" s="13">
        <v>2</v>
      </c>
      <c r="G438" s="13">
        <v>2</v>
      </c>
      <c r="H438" s="14" t="s">
        <v>205</v>
      </c>
      <c r="I438" s="13">
        <v>34.375</v>
      </c>
      <c r="J438" s="14" t="s">
        <v>15</v>
      </c>
      <c r="K438" s="14" t="s">
        <v>16</v>
      </c>
      <c r="L438" s="15">
        <f>IF(MergeData!$A438='FirstPartId1-to891'!A438,VLOOKUP(MergeData!$A438,FirstID1_891,12,FALSE),VLOOKUP(MergeData!$A438,GendersSurvived,2,FALSE))</f>
        <v>1</v>
      </c>
      <c r="M438" s="62" t="str">
        <f t="shared" si="6"/>
        <v>Adult</v>
      </c>
      <c r="N438" s="62" t="str">
        <f>MID(MergeData!$C438,FIND(",",MergeData!$C438)+1,FIND(".",MergeData!$C438)-FIND(",",MergeData!$C438)-1)</f>
        <v xml:space="preserve"> Miss</v>
      </c>
      <c r="O438" s="63"/>
    </row>
    <row r="439" spans="1:15" x14ac:dyDescent="0.3">
      <c r="A439" s="12">
        <v>438</v>
      </c>
      <c r="B439" s="13">
        <v>2</v>
      </c>
      <c r="C439" s="14" t="s">
        <v>902</v>
      </c>
      <c r="D439" s="14" t="s">
        <v>18</v>
      </c>
      <c r="E439" s="69">
        <v>24</v>
      </c>
      <c r="F439" s="13">
        <v>2</v>
      </c>
      <c r="G439" s="13">
        <v>3</v>
      </c>
      <c r="H439" s="14" t="s">
        <v>847</v>
      </c>
      <c r="I439" s="13">
        <v>18.75</v>
      </c>
      <c r="J439" s="14" t="s">
        <v>15</v>
      </c>
      <c r="K439" s="14" t="s">
        <v>16</v>
      </c>
      <c r="L439" s="15">
        <f>IF(MergeData!$A439='FirstPartId1-to891'!A439,VLOOKUP(MergeData!$A439,FirstID1_891,12,FALSE),VLOOKUP(MergeData!$A439,GendersSurvived,2,FALSE))</f>
        <v>0</v>
      </c>
      <c r="M439" s="62" t="str">
        <f t="shared" si="6"/>
        <v>Adult</v>
      </c>
      <c r="N439" s="62" t="str">
        <f>MID(MergeData!$C439,FIND(",",MergeData!$C439)+1,FIND(".",MergeData!$C439)-FIND(",",MergeData!$C439)-1)</f>
        <v xml:space="preserve"> Mrs</v>
      </c>
      <c r="O439" s="63"/>
    </row>
    <row r="440" spans="1:15" x14ac:dyDescent="0.3">
      <c r="A440" s="12">
        <v>439</v>
      </c>
      <c r="B440" s="13">
        <v>1</v>
      </c>
      <c r="C440" s="14" t="s">
        <v>903</v>
      </c>
      <c r="D440" s="14" t="s">
        <v>13</v>
      </c>
      <c r="E440" s="69">
        <v>64</v>
      </c>
      <c r="F440" s="13">
        <v>1</v>
      </c>
      <c r="G440" s="13">
        <v>4</v>
      </c>
      <c r="H440" s="14" t="s">
        <v>79</v>
      </c>
      <c r="I440" s="13">
        <v>263</v>
      </c>
      <c r="J440" s="14" t="s">
        <v>80</v>
      </c>
      <c r="K440" s="14" t="s">
        <v>16</v>
      </c>
      <c r="L440" s="15">
        <f>IF(MergeData!$A440='FirstPartId1-to891'!A440,VLOOKUP(MergeData!$A440,FirstID1_891,12,FALSE),VLOOKUP(MergeData!$A440,GendersSurvived,2,FALSE))</f>
        <v>0</v>
      </c>
      <c r="M440" s="62" t="str">
        <f t="shared" si="6"/>
        <v>Adult</v>
      </c>
      <c r="N440" s="62" t="str">
        <f>MID(MergeData!$C440,FIND(",",MergeData!$C440)+1,FIND(".",MergeData!$C440)-FIND(",",MergeData!$C440)-1)</f>
        <v xml:space="preserve"> Mr</v>
      </c>
      <c r="O440" s="63"/>
    </row>
    <row r="441" spans="1:15" x14ac:dyDescent="0.3">
      <c r="A441" s="12">
        <v>440</v>
      </c>
      <c r="B441" s="13">
        <v>2</v>
      </c>
      <c r="C441" s="14" t="s">
        <v>904</v>
      </c>
      <c r="D441" s="14" t="s">
        <v>13</v>
      </c>
      <c r="E441" s="69">
        <v>31</v>
      </c>
      <c r="F441" s="13">
        <v>0</v>
      </c>
      <c r="G441" s="13">
        <v>0</v>
      </c>
      <c r="H441" s="14" t="s">
        <v>905</v>
      </c>
      <c r="I441" s="13">
        <v>10.5</v>
      </c>
      <c r="J441" s="14" t="s">
        <v>15</v>
      </c>
      <c r="K441" s="14" t="s">
        <v>16</v>
      </c>
      <c r="L441" s="15">
        <f>IF(MergeData!$A441='FirstPartId1-to891'!A441,VLOOKUP(MergeData!$A441,FirstID1_891,12,FALSE),VLOOKUP(MergeData!$A441,GendersSurvived,2,FALSE))</f>
        <v>1</v>
      </c>
      <c r="M441" s="62" t="str">
        <f t="shared" si="6"/>
        <v>Adult</v>
      </c>
      <c r="N441" s="62" t="str">
        <f>MID(MergeData!$C441,FIND(",",MergeData!$C441)+1,FIND(".",MergeData!$C441)-FIND(",",MergeData!$C441)-1)</f>
        <v xml:space="preserve"> Mr</v>
      </c>
      <c r="O441" s="63"/>
    </row>
    <row r="442" spans="1:15" x14ac:dyDescent="0.3">
      <c r="A442" s="12">
        <v>441</v>
      </c>
      <c r="B442" s="13">
        <v>2</v>
      </c>
      <c r="C442" s="14" t="s">
        <v>906</v>
      </c>
      <c r="D442" s="14" t="s">
        <v>18</v>
      </c>
      <c r="E442" s="69">
        <v>45</v>
      </c>
      <c r="F442" s="13">
        <v>1</v>
      </c>
      <c r="G442" s="13">
        <v>1</v>
      </c>
      <c r="H442" s="14" t="s">
        <v>672</v>
      </c>
      <c r="I442" s="13">
        <v>26.25</v>
      </c>
      <c r="J442" s="14" t="s">
        <v>15</v>
      </c>
      <c r="K442" s="14" t="s">
        <v>16</v>
      </c>
      <c r="L442" s="15">
        <f>IF(MergeData!$A442='FirstPartId1-to891'!A442,VLOOKUP(MergeData!$A442,FirstID1_891,12,FALSE),VLOOKUP(MergeData!$A442,GendersSurvived,2,FALSE))</f>
        <v>0</v>
      </c>
      <c r="M442" s="62" t="str">
        <f t="shared" si="6"/>
        <v>Adult</v>
      </c>
      <c r="N442" s="62" t="str">
        <f>MID(MergeData!$C442,FIND(",",MergeData!$C442)+1,FIND(".",MergeData!$C442)-FIND(",",MergeData!$C442)-1)</f>
        <v xml:space="preserve"> Mrs</v>
      </c>
      <c r="O442" s="63"/>
    </row>
    <row r="443" spans="1:15" x14ac:dyDescent="0.3">
      <c r="A443" s="12">
        <v>442</v>
      </c>
      <c r="B443" s="13">
        <v>3</v>
      </c>
      <c r="C443" s="14" t="s">
        <v>907</v>
      </c>
      <c r="D443" s="14" t="s">
        <v>13</v>
      </c>
      <c r="E443" s="69">
        <v>20</v>
      </c>
      <c r="F443" s="13">
        <v>0</v>
      </c>
      <c r="G443" s="13">
        <v>0</v>
      </c>
      <c r="H443" s="14" t="s">
        <v>908</v>
      </c>
      <c r="I443" s="13">
        <v>9.5</v>
      </c>
      <c r="J443" s="14" t="s">
        <v>15</v>
      </c>
      <c r="K443" s="14" t="s">
        <v>16</v>
      </c>
      <c r="L443" s="15">
        <f>IF(MergeData!$A443='FirstPartId1-to891'!A443,VLOOKUP(MergeData!$A443,FirstID1_891,12,FALSE),VLOOKUP(MergeData!$A443,GendersSurvived,2,FALSE))</f>
        <v>0</v>
      </c>
      <c r="M443" s="62" t="str">
        <f t="shared" si="6"/>
        <v>Adult</v>
      </c>
      <c r="N443" s="62" t="str">
        <f>MID(MergeData!$C443,FIND(",",MergeData!$C443)+1,FIND(".",MergeData!$C443)-FIND(",",MergeData!$C443)-1)</f>
        <v xml:space="preserve"> Mr</v>
      </c>
      <c r="O443" s="63"/>
    </row>
    <row r="444" spans="1:15" x14ac:dyDescent="0.3">
      <c r="A444" s="12">
        <v>443</v>
      </c>
      <c r="B444" s="13">
        <v>3</v>
      </c>
      <c r="C444" s="14" t="s">
        <v>909</v>
      </c>
      <c r="D444" s="14" t="s">
        <v>13</v>
      </c>
      <c r="E444" s="69">
        <v>25</v>
      </c>
      <c r="F444" s="13">
        <v>1</v>
      </c>
      <c r="G444" s="13">
        <v>0</v>
      </c>
      <c r="H444" s="14" t="s">
        <v>910</v>
      </c>
      <c r="I444" s="13">
        <v>7.7750000000000004</v>
      </c>
      <c r="J444" s="14" t="s">
        <v>15</v>
      </c>
      <c r="K444" s="14" t="s">
        <v>16</v>
      </c>
      <c r="L444" s="15">
        <f>IF(MergeData!$A444='FirstPartId1-to891'!A444,VLOOKUP(MergeData!$A444,FirstID1_891,12,FALSE),VLOOKUP(MergeData!$A444,GendersSurvived,2,FALSE))</f>
        <v>1</v>
      </c>
      <c r="M444" s="62" t="str">
        <f t="shared" si="6"/>
        <v>Adult</v>
      </c>
      <c r="N444" s="62" t="str">
        <f>MID(MergeData!$C444,FIND(",",MergeData!$C444)+1,FIND(".",MergeData!$C444)-FIND(",",MergeData!$C444)-1)</f>
        <v xml:space="preserve"> Mr</v>
      </c>
      <c r="O444" s="63"/>
    </row>
    <row r="445" spans="1:15" x14ac:dyDescent="0.3">
      <c r="A445" s="12">
        <v>444</v>
      </c>
      <c r="B445" s="13">
        <v>2</v>
      </c>
      <c r="C445" s="14" t="s">
        <v>911</v>
      </c>
      <c r="D445" s="14" t="s">
        <v>18</v>
      </c>
      <c r="E445" s="69">
        <v>28</v>
      </c>
      <c r="F445" s="13">
        <v>0</v>
      </c>
      <c r="G445" s="13">
        <v>0</v>
      </c>
      <c r="H445" s="14" t="s">
        <v>912</v>
      </c>
      <c r="I445" s="13">
        <v>13</v>
      </c>
      <c r="J445" s="14" t="s">
        <v>15</v>
      </c>
      <c r="K445" s="14" t="s">
        <v>16</v>
      </c>
      <c r="L445" s="15">
        <f>IF(MergeData!$A445='FirstPartId1-to891'!A445,VLOOKUP(MergeData!$A445,FirstID1_891,12,FALSE),VLOOKUP(MergeData!$A445,GendersSurvived,2,FALSE))</f>
        <v>1</v>
      </c>
      <c r="M445" s="62" t="str">
        <f t="shared" si="6"/>
        <v>Adult</v>
      </c>
      <c r="N445" s="62" t="str">
        <f>MID(MergeData!$C445,FIND(",",MergeData!$C445)+1,FIND(".",MergeData!$C445)-FIND(",",MergeData!$C445)-1)</f>
        <v xml:space="preserve"> Ms</v>
      </c>
      <c r="O445" s="63"/>
    </row>
    <row r="446" spans="1:15" x14ac:dyDescent="0.3">
      <c r="A446" s="12">
        <v>445</v>
      </c>
      <c r="B446" s="13">
        <v>3</v>
      </c>
      <c r="C446" s="14" t="s">
        <v>913</v>
      </c>
      <c r="D446" s="14" t="s">
        <v>13</v>
      </c>
      <c r="E446" s="69" t="s">
        <v>2484</v>
      </c>
      <c r="F446" s="13">
        <v>0</v>
      </c>
      <c r="G446" s="13">
        <v>0</v>
      </c>
      <c r="H446" s="14" t="s">
        <v>914</v>
      </c>
      <c r="I446" s="13">
        <v>8.1125000000000007</v>
      </c>
      <c r="J446" s="14" t="s">
        <v>15</v>
      </c>
      <c r="K446" s="14" t="s">
        <v>16</v>
      </c>
      <c r="L446" s="15">
        <f>IF(MergeData!$A446='FirstPartId1-to891'!A446,VLOOKUP(MergeData!$A446,FirstID1_891,12,FALSE),VLOOKUP(MergeData!$A446,GendersSurvived,2,FALSE))</f>
        <v>1</v>
      </c>
      <c r="M446" s="62" t="str">
        <f t="shared" si="6"/>
        <v>No Value</v>
      </c>
      <c r="N446" s="62" t="str">
        <f>MID(MergeData!$C446,FIND(",",MergeData!$C446)+1,FIND(".",MergeData!$C446)-FIND(",",MergeData!$C446)-1)</f>
        <v xml:space="preserve"> Mr</v>
      </c>
      <c r="O446" s="63"/>
    </row>
    <row r="447" spans="1:15" x14ac:dyDescent="0.3">
      <c r="A447" s="12">
        <v>446</v>
      </c>
      <c r="B447" s="13">
        <v>1</v>
      </c>
      <c r="C447" s="14" t="s">
        <v>915</v>
      </c>
      <c r="D447" s="14" t="s">
        <v>13</v>
      </c>
      <c r="E447" s="69">
        <v>4</v>
      </c>
      <c r="F447" s="13">
        <v>0</v>
      </c>
      <c r="G447" s="13">
        <v>2</v>
      </c>
      <c r="H447" s="14" t="s">
        <v>916</v>
      </c>
      <c r="I447" s="13">
        <v>81.8583</v>
      </c>
      <c r="J447" s="14" t="s">
        <v>917</v>
      </c>
      <c r="K447" s="14" t="s">
        <v>16</v>
      </c>
      <c r="L447" s="15">
        <f>IF(MergeData!$A447='FirstPartId1-to891'!A447,VLOOKUP(MergeData!$A447,FirstID1_891,12,FALSE),VLOOKUP(MergeData!$A447,GendersSurvived,2,FALSE))</f>
        <v>1</v>
      </c>
      <c r="M447" s="62" t="str">
        <f t="shared" si="6"/>
        <v>Child</v>
      </c>
      <c r="N447" s="62" t="str">
        <f>MID(MergeData!$C447,FIND(",",MergeData!$C447)+1,FIND(".",MergeData!$C447)-FIND(",",MergeData!$C447)-1)</f>
        <v xml:space="preserve"> Master</v>
      </c>
      <c r="O447" s="63"/>
    </row>
    <row r="448" spans="1:15" x14ac:dyDescent="0.3">
      <c r="A448" s="12">
        <v>447</v>
      </c>
      <c r="B448" s="13">
        <v>2</v>
      </c>
      <c r="C448" s="14" t="s">
        <v>918</v>
      </c>
      <c r="D448" s="14" t="s">
        <v>18</v>
      </c>
      <c r="E448" s="69">
        <v>13</v>
      </c>
      <c r="F448" s="13">
        <v>0</v>
      </c>
      <c r="G448" s="13">
        <v>1</v>
      </c>
      <c r="H448" s="14" t="s">
        <v>581</v>
      </c>
      <c r="I448" s="13">
        <v>19.5</v>
      </c>
      <c r="J448" s="14" t="s">
        <v>15</v>
      </c>
      <c r="K448" s="14" t="s">
        <v>16</v>
      </c>
      <c r="L448" s="15">
        <f>IF(MergeData!$A448='FirstPartId1-to891'!A448,VLOOKUP(MergeData!$A448,FirstID1_891,12,FALSE),VLOOKUP(MergeData!$A448,GendersSurvived,2,FALSE))</f>
        <v>1</v>
      </c>
      <c r="M448" s="62" t="str">
        <f t="shared" si="6"/>
        <v>Child</v>
      </c>
      <c r="N448" s="62" t="str">
        <f>MID(MergeData!$C448,FIND(",",MergeData!$C448)+1,FIND(".",MergeData!$C448)-FIND(",",MergeData!$C448)-1)</f>
        <v xml:space="preserve"> Miss</v>
      </c>
      <c r="O448" s="63"/>
    </row>
    <row r="449" spans="1:15" x14ac:dyDescent="0.3">
      <c r="A449" s="12">
        <v>448</v>
      </c>
      <c r="B449" s="13">
        <v>1</v>
      </c>
      <c r="C449" s="14" t="s">
        <v>919</v>
      </c>
      <c r="D449" s="14" t="s">
        <v>13</v>
      </c>
      <c r="E449" s="69">
        <v>34</v>
      </c>
      <c r="F449" s="13">
        <v>0</v>
      </c>
      <c r="G449" s="13">
        <v>0</v>
      </c>
      <c r="H449" s="14" t="s">
        <v>920</v>
      </c>
      <c r="I449" s="13">
        <v>26.55</v>
      </c>
      <c r="J449" s="14" t="s">
        <v>15</v>
      </c>
      <c r="K449" s="14" t="s">
        <v>16</v>
      </c>
      <c r="L449" s="15">
        <f>IF(MergeData!$A449='FirstPartId1-to891'!A449,VLOOKUP(MergeData!$A449,FirstID1_891,12,FALSE),VLOOKUP(MergeData!$A449,GendersSurvived,2,FALSE))</f>
        <v>1</v>
      </c>
      <c r="M449" s="62" t="str">
        <f t="shared" si="6"/>
        <v>Adult</v>
      </c>
      <c r="N449" s="62" t="str">
        <f>MID(MergeData!$C449,FIND(",",MergeData!$C449)+1,FIND(".",MergeData!$C449)-FIND(",",MergeData!$C449)-1)</f>
        <v xml:space="preserve"> Mr</v>
      </c>
      <c r="O449" s="63"/>
    </row>
    <row r="450" spans="1:15" x14ac:dyDescent="0.3">
      <c r="A450" s="12">
        <v>449</v>
      </c>
      <c r="B450" s="13">
        <v>3</v>
      </c>
      <c r="C450" s="14" t="s">
        <v>921</v>
      </c>
      <c r="D450" s="14" t="s">
        <v>18</v>
      </c>
      <c r="E450" s="69">
        <v>5</v>
      </c>
      <c r="F450" s="13">
        <v>2</v>
      </c>
      <c r="G450" s="13">
        <v>1</v>
      </c>
      <c r="H450" s="14" t="s">
        <v>922</v>
      </c>
      <c r="I450" s="13">
        <v>19.258299999999998</v>
      </c>
      <c r="J450" s="14" t="s">
        <v>15</v>
      </c>
      <c r="K450" s="14" t="s">
        <v>21</v>
      </c>
      <c r="L450" s="15">
        <f>IF(MergeData!$A450='FirstPartId1-to891'!A450,VLOOKUP(MergeData!$A450,FirstID1_891,12,FALSE),VLOOKUP(MergeData!$A450,GendersSurvived,2,FALSE))</f>
        <v>1</v>
      </c>
      <c r="M450" s="62" t="str">
        <f t="shared" si="6"/>
        <v>Child</v>
      </c>
      <c r="N450" s="62" t="str">
        <f>MID(MergeData!$C450,FIND(",",MergeData!$C450)+1,FIND(".",MergeData!$C450)-FIND(",",MergeData!$C450)-1)</f>
        <v xml:space="preserve"> Miss</v>
      </c>
      <c r="O450" s="63"/>
    </row>
    <row r="451" spans="1:15" x14ac:dyDescent="0.3">
      <c r="A451" s="12">
        <v>450</v>
      </c>
      <c r="B451" s="13">
        <v>1</v>
      </c>
      <c r="C451" s="14" t="s">
        <v>923</v>
      </c>
      <c r="D451" s="14" t="s">
        <v>13</v>
      </c>
      <c r="E451" s="69">
        <v>52</v>
      </c>
      <c r="F451" s="13">
        <v>0</v>
      </c>
      <c r="G451" s="13">
        <v>0</v>
      </c>
      <c r="H451" s="14" t="s">
        <v>924</v>
      </c>
      <c r="I451" s="13">
        <v>30.5</v>
      </c>
      <c r="J451" s="14" t="s">
        <v>925</v>
      </c>
      <c r="K451" s="14" t="s">
        <v>16</v>
      </c>
      <c r="L451" s="15">
        <f>IF(MergeData!$A451='FirstPartId1-to891'!A451,VLOOKUP(MergeData!$A451,FirstID1_891,12,FALSE),VLOOKUP(MergeData!$A451,GendersSurvived,2,FALSE))</f>
        <v>0</v>
      </c>
      <c r="M451" s="62" t="str">
        <f t="shared" ref="M451:M514" si="7">_xlfn.IFS($E451="N/A","No Value",$E451&gt;=18,"Adult",$E451&lt;=18,"Child")</f>
        <v>Adult</v>
      </c>
      <c r="N451" s="62" t="str">
        <f>MID(MergeData!$C451,FIND(",",MergeData!$C451)+1,FIND(".",MergeData!$C451)-FIND(",",MergeData!$C451)-1)</f>
        <v xml:space="preserve"> Major</v>
      </c>
      <c r="O451" s="63"/>
    </row>
    <row r="452" spans="1:15" x14ac:dyDescent="0.3">
      <c r="A452" s="12">
        <v>451</v>
      </c>
      <c r="B452" s="13">
        <v>2</v>
      </c>
      <c r="C452" s="14" t="s">
        <v>926</v>
      </c>
      <c r="D452" s="14" t="s">
        <v>13</v>
      </c>
      <c r="E452" s="69">
        <v>36</v>
      </c>
      <c r="F452" s="13">
        <v>1</v>
      </c>
      <c r="G452" s="13">
        <v>2</v>
      </c>
      <c r="H452" s="14" t="s">
        <v>146</v>
      </c>
      <c r="I452" s="13">
        <v>27.75</v>
      </c>
      <c r="J452" s="14" t="s">
        <v>15</v>
      </c>
      <c r="K452" s="14" t="s">
        <v>16</v>
      </c>
      <c r="L452" s="15">
        <f>IF(MergeData!$A452='FirstPartId1-to891'!A452,VLOOKUP(MergeData!$A452,FirstID1_891,12,FALSE),VLOOKUP(MergeData!$A452,GendersSurvived,2,FALSE))</f>
        <v>0</v>
      </c>
      <c r="M452" s="62" t="str">
        <f t="shared" si="7"/>
        <v>Adult</v>
      </c>
      <c r="N452" s="62" t="str">
        <f>MID(MergeData!$C452,FIND(",",MergeData!$C452)+1,FIND(".",MergeData!$C452)-FIND(",",MergeData!$C452)-1)</f>
        <v xml:space="preserve"> Mr</v>
      </c>
      <c r="O452" s="63"/>
    </row>
    <row r="453" spans="1:15" x14ac:dyDescent="0.3">
      <c r="A453" s="12">
        <v>452</v>
      </c>
      <c r="B453" s="13">
        <v>3</v>
      </c>
      <c r="C453" s="14" t="s">
        <v>927</v>
      </c>
      <c r="D453" s="14" t="s">
        <v>13</v>
      </c>
      <c r="E453" s="69" t="s">
        <v>2484</v>
      </c>
      <c r="F453" s="13">
        <v>1</v>
      </c>
      <c r="G453" s="13">
        <v>0</v>
      </c>
      <c r="H453" s="14" t="s">
        <v>928</v>
      </c>
      <c r="I453" s="13">
        <v>19.966699999999999</v>
      </c>
      <c r="J453" s="14" t="s">
        <v>15</v>
      </c>
      <c r="K453" s="14" t="s">
        <v>16</v>
      </c>
      <c r="L453" s="15">
        <f>IF(MergeData!$A453='FirstPartId1-to891'!A453,VLOOKUP(MergeData!$A453,FirstID1_891,12,FALSE),VLOOKUP(MergeData!$A453,GendersSurvived,2,FALSE))</f>
        <v>0</v>
      </c>
      <c r="M453" s="62" t="str">
        <f t="shared" si="7"/>
        <v>No Value</v>
      </c>
      <c r="N453" s="62" t="str">
        <f>MID(MergeData!$C453,FIND(",",MergeData!$C453)+1,FIND(".",MergeData!$C453)-FIND(",",MergeData!$C453)-1)</f>
        <v xml:space="preserve"> Mr</v>
      </c>
      <c r="O453" s="63"/>
    </row>
    <row r="454" spans="1:15" x14ac:dyDescent="0.3">
      <c r="A454" s="12">
        <v>453</v>
      </c>
      <c r="B454" s="13">
        <v>1</v>
      </c>
      <c r="C454" s="14" t="s">
        <v>929</v>
      </c>
      <c r="D454" s="14" t="s">
        <v>13</v>
      </c>
      <c r="E454" s="69">
        <v>30</v>
      </c>
      <c r="F454" s="13">
        <v>0</v>
      </c>
      <c r="G454" s="13">
        <v>0</v>
      </c>
      <c r="H454" s="14" t="s">
        <v>930</v>
      </c>
      <c r="I454" s="13">
        <v>27.75</v>
      </c>
      <c r="J454" s="14" t="s">
        <v>931</v>
      </c>
      <c r="K454" s="14" t="s">
        <v>21</v>
      </c>
      <c r="L454" s="15">
        <f>IF(MergeData!$A454='FirstPartId1-to891'!A454,VLOOKUP(MergeData!$A454,FirstID1_891,12,FALSE),VLOOKUP(MergeData!$A454,GendersSurvived,2,FALSE))</f>
        <v>1</v>
      </c>
      <c r="M454" s="62" t="str">
        <f t="shared" si="7"/>
        <v>Adult</v>
      </c>
      <c r="N454" s="62" t="str">
        <f>MID(MergeData!$C454,FIND(",",MergeData!$C454)+1,FIND(".",MergeData!$C454)-FIND(",",MergeData!$C454)-1)</f>
        <v xml:space="preserve"> Mr</v>
      </c>
      <c r="O454" s="63"/>
    </row>
    <row r="455" spans="1:15" x14ac:dyDescent="0.3">
      <c r="A455" s="12">
        <v>454</v>
      </c>
      <c r="B455" s="13">
        <v>1</v>
      </c>
      <c r="C455" s="14" t="s">
        <v>932</v>
      </c>
      <c r="D455" s="14" t="s">
        <v>13</v>
      </c>
      <c r="E455" s="69">
        <v>49</v>
      </c>
      <c r="F455" s="13">
        <v>1</v>
      </c>
      <c r="G455" s="13">
        <v>0</v>
      </c>
      <c r="H455" s="14" t="s">
        <v>933</v>
      </c>
      <c r="I455" s="13">
        <v>89.104200000000006</v>
      </c>
      <c r="J455" s="14" t="s">
        <v>934</v>
      </c>
      <c r="K455" s="14" t="s">
        <v>21</v>
      </c>
      <c r="L455" s="15">
        <f>IF(MergeData!$A455='FirstPartId1-to891'!A455,VLOOKUP(MergeData!$A455,FirstID1_891,12,FALSE),VLOOKUP(MergeData!$A455,GendersSurvived,2,FALSE))</f>
        <v>0</v>
      </c>
      <c r="M455" s="62" t="str">
        <f t="shared" si="7"/>
        <v>Adult</v>
      </c>
      <c r="N455" s="62" t="str">
        <f>MID(MergeData!$C455,FIND(",",MergeData!$C455)+1,FIND(".",MergeData!$C455)-FIND(",",MergeData!$C455)-1)</f>
        <v xml:space="preserve"> Mr</v>
      </c>
      <c r="O455" s="63"/>
    </row>
    <row r="456" spans="1:15" x14ac:dyDescent="0.3">
      <c r="A456" s="12">
        <v>455</v>
      </c>
      <c r="B456" s="13">
        <v>3</v>
      </c>
      <c r="C456" s="14" t="s">
        <v>935</v>
      </c>
      <c r="D456" s="14" t="s">
        <v>13</v>
      </c>
      <c r="E456" s="69" t="s">
        <v>2484</v>
      </c>
      <c r="F456" s="13">
        <v>0</v>
      </c>
      <c r="G456" s="13">
        <v>0</v>
      </c>
      <c r="H456" s="14" t="s">
        <v>936</v>
      </c>
      <c r="I456" s="13">
        <v>8.0500000000000007</v>
      </c>
      <c r="J456" s="14" t="s">
        <v>15</v>
      </c>
      <c r="K456" s="14" t="s">
        <v>16</v>
      </c>
      <c r="L456" s="15">
        <f>IF(MergeData!$A456='FirstPartId1-to891'!A456,VLOOKUP(MergeData!$A456,FirstID1_891,12,FALSE),VLOOKUP(MergeData!$A456,GendersSurvived,2,FALSE))</f>
        <v>1</v>
      </c>
      <c r="M456" s="62" t="str">
        <f t="shared" si="7"/>
        <v>No Value</v>
      </c>
      <c r="N456" s="62" t="str">
        <f>MID(MergeData!$C456,FIND(",",MergeData!$C456)+1,FIND(".",MergeData!$C456)-FIND(",",MergeData!$C456)-1)</f>
        <v xml:space="preserve"> Mr</v>
      </c>
      <c r="O456" s="63"/>
    </row>
    <row r="457" spans="1:15" x14ac:dyDescent="0.3">
      <c r="A457" s="12">
        <v>456</v>
      </c>
      <c r="B457" s="13">
        <v>3</v>
      </c>
      <c r="C457" s="14" t="s">
        <v>937</v>
      </c>
      <c r="D457" s="14" t="s">
        <v>13</v>
      </c>
      <c r="E457" s="69">
        <v>29</v>
      </c>
      <c r="F457" s="13">
        <v>0</v>
      </c>
      <c r="G457" s="13">
        <v>0</v>
      </c>
      <c r="H457" s="14" t="s">
        <v>938</v>
      </c>
      <c r="I457" s="13">
        <v>7.8958000000000004</v>
      </c>
      <c r="J457" s="14" t="s">
        <v>15</v>
      </c>
      <c r="K457" s="14" t="s">
        <v>21</v>
      </c>
      <c r="L457" s="15">
        <f>IF(MergeData!$A457='FirstPartId1-to891'!A457,VLOOKUP(MergeData!$A457,FirstID1_891,12,FALSE),VLOOKUP(MergeData!$A457,GendersSurvived,2,FALSE))</f>
        <v>0</v>
      </c>
      <c r="M457" s="62" t="str">
        <f t="shared" si="7"/>
        <v>Adult</v>
      </c>
      <c r="N457" s="62" t="str">
        <f>MID(MergeData!$C457,FIND(",",MergeData!$C457)+1,FIND(".",MergeData!$C457)-FIND(",",MergeData!$C457)-1)</f>
        <v xml:space="preserve"> Mr</v>
      </c>
      <c r="O457" s="63"/>
    </row>
    <row r="458" spans="1:15" x14ac:dyDescent="0.3">
      <c r="A458" s="12">
        <v>457</v>
      </c>
      <c r="B458" s="13">
        <v>1</v>
      </c>
      <c r="C458" s="14" t="s">
        <v>939</v>
      </c>
      <c r="D458" s="14" t="s">
        <v>13</v>
      </c>
      <c r="E458" s="69">
        <v>65</v>
      </c>
      <c r="F458" s="13">
        <v>0</v>
      </c>
      <c r="G458" s="13">
        <v>0</v>
      </c>
      <c r="H458" s="14" t="s">
        <v>940</v>
      </c>
      <c r="I458" s="13">
        <v>26.55</v>
      </c>
      <c r="J458" s="14" t="s">
        <v>941</v>
      </c>
      <c r="K458" s="14" t="s">
        <v>16</v>
      </c>
      <c r="L458" s="15">
        <f>IF(MergeData!$A458='FirstPartId1-to891'!A458,VLOOKUP(MergeData!$A458,FirstID1_891,12,FALSE),VLOOKUP(MergeData!$A458,GendersSurvived,2,FALSE))</f>
        <v>1</v>
      </c>
      <c r="M458" s="62" t="str">
        <f t="shared" si="7"/>
        <v>Adult</v>
      </c>
      <c r="N458" s="62" t="str">
        <f>MID(MergeData!$C458,FIND(",",MergeData!$C458)+1,FIND(".",MergeData!$C458)-FIND(",",MergeData!$C458)-1)</f>
        <v xml:space="preserve"> Mr</v>
      </c>
      <c r="O458" s="63"/>
    </row>
    <row r="459" spans="1:15" x14ac:dyDescent="0.3">
      <c r="A459" s="12">
        <v>458</v>
      </c>
      <c r="B459" s="13">
        <v>1</v>
      </c>
      <c r="C459" s="14" t="s">
        <v>942</v>
      </c>
      <c r="D459" s="14" t="s">
        <v>18</v>
      </c>
      <c r="E459" s="69" t="s">
        <v>2484</v>
      </c>
      <c r="F459" s="13">
        <v>1</v>
      </c>
      <c r="G459" s="13">
        <v>0</v>
      </c>
      <c r="H459" s="14" t="s">
        <v>943</v>
      </c>
      <c r="I459" s="13">
        <v>51.862499999999997</v>
      </c>
      <c r="J459" s="14" t="s">
        <v>944</v>
      </c>
      <c r="K459" s="14" t="s">
        <v>16</v>
      </c>
      <c r="L459" s="15">
        <f>IF(MergeData!$A459='FirstPartId1-to891'!A459,VLOOKUP(MergeData!$A459,FirstID1_891,12,FALSE),VLOOKUP(MergeData!$A459,GendersSurvived,2,FALSE))</f>
        <v>1</v>
      </c>
      <c r="M459" s="62" t="str">
        <f t="shared" si="7"/>
        <v>No Value</v>
      </c>
      <c r="N459" s="62" t="str">
        <f>MID(MergeData!$C459,FIND(",",MergeData!$C459)+1,FIND(".",MergeData!$C459)-FIND(",",MergeData!$C459)-1)</f>
        <v xml:space="preserve"> Mrs</v>
      </c>
      <c r="O459" s="63"/>
    </row>
    <row r="460" spans="1:15" x14ac:dyDescent="0.3">
      <c r="A460" s="12">
        <v>459</v>
      </c>
      <c r="B460" s="13">
        <v>2</v>
      </c>
      <c r="C460" s="14" t="s">
        <v>945</v>
      </c>
      <c r="D460" s="14" t="s">
        <v>18</v>
      </c>
      <c r="E460" s="69">
        <v>50</v>
      </c>
      <c r="F460" s="13">
        <v>0</v>
      </c>
      <c r="G460" s="13">
        <v>0</v>
      </c>
      <c r="H460" s="14" t="s">
        <v>946</v>
      </c>
      <c r="I460" s="13">
        <v>10.5</v>
      </c>
      <c r="J460" s="14" t="s">
        <v>15</v>
      </c>
      <c r="K460" s="14" t="s">
        <v>16</v>
      </c>
      <c r="L460" s="15">
        <f>IF(MergeData!$A460='FirstPartId1-to891'!A460,VLOOKUP(MergeData!$A460,FirstID1_891,12,FALSE),VLOOKUP(MergeData!$A460,GendersSurvived,2,FALSE))</f>
        <v>0</v>
      </c>
      <c r="M460" s="62" t="str">
        <f t="shared" si="7"/>
        <v>Adult</v>
      </c>
      <c r="N460" s="62" t="str">
        <f>MID(MergeData!$C460,FIND(",",MergeData!$C460)+1,FIND(".",MergeData!$C460)-FIND(",",MergeData!$C460)-1)</f>
        <v xml:space="preserve"> Miss</v>
      </c>
      <c r="O460" s="63"/>
    </row>
    <row r="461" spans="1:15" x14ac:dyDescent="0.3">
      <c r="A461" s="12">
        <v>460</v>
      </c>
      <c r="B461" s="13">
        <v>3</v>
      </c>
      <c r="C461" s="14" t="s">
        <v>947</v>
      </c>
      <c r="D461" s="14" t="s">
        <v>13</v>
      </c>
      <c r="E461" s="69" t="s">
        <v>2484</v>
      </c>
      <c r="F461" s="13">
        <v>0</v>
      </c>
      <c r="G461" s="13">
        <v>0</v>
      </c>
      <c r="H461" s="14" t="s">
        <v>948</v>
      </c>
      <c r="I461" s="13">
        <v>7.75</v>
      </c>
      <c r="J461" s="14" t="s">
        <v>15</v>
      </c>
      <c r="K461" s="14" t="s">
        <v>31</v>
      </c>
      <c r="L461" s="15">
        <f>IF(MergeData!$A461='FirstPartId1-to891'!A461,VLOOKUP(MergeData!$A461,FirstID1_891,12,FALSE),VLOOKUP(MergeData!$A461,GendersSurvived,2,FALSE))</f>
        <v>1</v>
      </c>
      <c r="M461" s="62" t="str">
        <f t="shared" si="7"/>
        <v>No Value</v>
      </c>
      <c r="N461" s="62" t="str">
        <f>MID(MergeData!$C461,FIND(",",MergeData!$C461)+1,FIND(".",MergeData!$C461)-FIND(",",MergeData!$C461)-1)</f>
        <v xml:space="preserve"> Mr</v>
      </c>
      <c r="O461" s="63"/>
    </row>
    <row r="462" spans="1:15" x14ac:dyDescent="0.3">
      <c r="A462" s="12">
        <v>461</v>
      </c>
      <c r="B462" s="13">
        <v>1</v>
      </c>
      <c r="C462" s="14" t="s">
        <v>949</v>
      </c>
      <c r="D462" s="14" t="s">
        <v>13</v>
      </c>
      <c r="E462" s="69">
        <v>48</v>
      </c>
      <c r="F462" s="13">
        <v>0</v>
      </c>
      <c r="G462" s="13">
        <v>0</v>
      </c>
      <c r="H462" s="14" t="s">
        <v>950</v>
      </c>
      <c r="I462" s="13">
        <v>26.55</v>
      </c>
      <c r="J462" s="14" t="s">
        <v>951</v>
      </c>
      <c r="K462" s="14" t="s">
        <v>16</v>
      </c>
      <c r="L462" s="15">
        <f>IF(MergeData!$A462='FirstPartId1-to891'!A462,VLOOKUP(MergeData!$A462,FirstID1_891,12,FALSE),VLOOKUP(MergeData!$A462,GendersSurvived,2,FALSE))</f>
        <v>0</v>
      </c>
      <c r="M462" s="62" t="str">
        <f t="shared" si="7"/>
        <v>Adult</v>
      </c>
      <c r="N462" s="62" t="str">
        <f>MID(MergeData!$C462,FIND(",",MergeData!$C462)+1,FIND(".",MergeData!$C462)-FIND(",",MergeData!$C462)-1)</f>
        <v xml:space="preserve"> Mr</v>
      </c>
      <c r="O462" s="63"/>
    </row>
    <row r="463" spans="1:15" x14ac:dyDescent="0.3">
      <c r="A463" s="12">
        <v>462</v>
      </c>
      <c r="B463" s="13">
        <v>3</v>
      </c>
      <c r="C463" s="14" t="s">
        <v>952</v>
      </c>
      <c r="D463" s="14" t="s">
        <v>13</v>
      </c>
      <c r="E463" s="69">
        <v>34</v>
      </c>
      <c r="F463" s="13">
        <v>0</v>
      </c>
      <c r="G463" s="13">
        <v>0</v>
      </c>
      <c r="H463" s="14" t="s">
        <v>953</v>
      </c>
      <c r="I463" s="13">
        <v>8.0500000000000007</v>
      </c>
      <c r="J463" s="14" t="s">
        <v>15</v>
      </c>
      <c r="K463" s="14" t="s">
        <v>16</v>
      </c>
      <c r="L463" s="15">
        <f>IF(MergeData!$A463='FirstPartId1-to891'!A463,VLOOKUP(MergeData!$A463,FirstID1_891,12,FALSE),VLOOKUP(MergeData!$A463,GendersSurvived,2,FALSE))</f>
        <v>0</v>
      </c>
      <c r="M463" s="62" t="str">
        <f t="shared" si="7"/>
        <v>Adult</v>
      </c>
      <c r="N463" s="62" t="str">
        <f>MID(MergeData!$C463,FIND(",",MergeData!$C463)+1,FIND(".",MergeData!$C463)-FIND(",",MergeData!$C463)-1)</f>
        <v xml:space="preserve"> Mr</v>
      </c>
      <c r="O463" s="63"/>
    </row>
    <row r="464" spans="1:15" x14ac:dyDescent="0.3">
      <c r="A464" s="12">
        <v>463</v>
      </c>
      <c r="B464" s="13">
        <v>1</v>
      </c>
      <c r="C464" s="14" t="s">
        <v>954</v>
      </c>
      <c r="D464" s="14" t="s">
        <v>13</v>
      </c>
      <c r="E464" s="69">
        <v>47</v>
      </c>
      <c r="F464" s="13">
        <v>0</v>
      </c>
      <c r="G464" s="13">
        <v>0</v>
      </c>
      <c r="H464" s="14" t="s">
        <v>955</v>
      </c>
      <c r="I464" s="13">
        <v>38.5</v>
      </c>
      <c r="J464" s="14" t="s">
        <v>956</v>
      </c>
      <c r="K464" s="14" t="s">
        <v>16</v>
      </c>
      <c r="L464" s="15">
        <f>IF(MergeData!$A464='FirstPartId1-to891'!A464,VLOOKUP(MergeData!$A464,FirstID1_891,12,FALSE),VLOOKUP(MergeData!$A464,GendersSurvived,2,FALSE))</f>
        <v>0</v>
      </c>
      <c r="M464" s="62" t="str">
        <f t="shared" si="7"/>
        <v>Adult</v>
      </c>
      <c r="N464" s="62" t="str">
        <f>MID(MergeData!$C464,FIND(",",MergeData!$C464)+1,FIND(".",MergeData!$C464)-FIND(",",MergeData!$C464)-1)</f>
        <v xml:space="preserve"> Mr</v>
      </c>
      <c r="O464" s="63"/>
    </row>
    <row r="465" spans="1:15" x14ac:dyDescent="0.3">
      <c r="A465" s="12">
        <v>464</v>
      </c>
      <c r="B465" s="13">
        <v>2</v>
      </c>
      <c r="C465" s="14" t="s">
        <v>957</v>
      </c>
      <c r="D465" s="14" t="s">
        <v>13</v>
      </c>
      <c r="E465" s="69">
        <v>48</v>
      </c>
      <c r="F465" s="13">
        <v>0</v>
      </c>
      <c r="G465" s="13">
        <v>0</v>
      </c>
      <c r="H465" s="14" t="s">
        <v>958</v>
      </c>
      <c r="I465" s="13">
        <v>13</v>
      </c>
      <c r="J465" s="14" t="s">
        <v>15</v>
      </c>
      <c r="K465" s="14" t="s">
        <v>16</v>
      </c>
      <c r="L465" s="15">
        <f>IF(MergeData!$A465='FirstPartId1-to891'!A465,VLOOKUP(MergeData!$A465,FirstID1_891,12,FALSE),VLOOKUP(MergeData!$A465,GendersSurvived,2,FALSE))</f>
        <v>0</v>
      </c>
      <c r="M465" s="62" t="str">
        <f t="shared" si="7"/>
        <v>Adult</v>
      </c>
      <c r="N465" s="62" t="str">
        <f>MID(MergeData!$C465,FIND(",",MergeData!$C465)+1,FIND(".",MergeData!$C465)-FIND(",",MergeData!$C465)-1)</f>
        <v xml:space="preserve"> Mr</v>
      </c>
      <c r="O465" s="63"/>
    </row>
    <row r="466" spans="1:15" x14ac:dyDescent="0.3">
      <c r="A466" s="12">
        <v>465</v>
      </c>
      <c r="B466" s="13">
        <v>3</v>
      </c>
      <c r="C466" s="14" t="s">
        <v>959</v>
      </c>
      <c r="D466" s="14" t="s">
        <v>13</v>
      </c>
      <c r="E466" s="69" t="s">
        <v>2484</v>
      </c>
      <c r="F466" s="13">
        <v>0</v>
      </c>
      <c r="G466" s="13">
        <v>0</v>
      </c>
      <c r="H466" s="14" t="s">
        <v>960</v>
      </c>
      <c r="I466" s="13">
        <v>8.0500000000000007</v>
      </c>
      <c r="J466" s="14" t="s">
        <v>15</v>
      </c>
      <c r="K466" s="14" t="s">
        <v>16</v>
      </c>
      <c r="L466" s="15">
        <f>IF(MergeData!$A466='FirstPartId1-to891'!A466,VLOOKUP(MergeData!$A466,FirstID1_891,12,FALSE),VLOOKUP(MergeData!$A466,GendersSurvived,2,FALSE))</f>
        <v>0</v>
      </c>
      <c r="M466" s="62" t="str">
        <f t="shared" si="7"/>
        <v>No Value</v>
      </c>
      <c r="N466" s="62" t="str">
        <f>MID(MergeData!$C466,FIND(",",MergeData!$C466)+1,FIND(".",MergeData!$C466)-FIND(",",MergeData!$C466)-1)</f>
        <v xml:space="preserve"> Mr</v>
      </c>
      <c r="O466" s="63"/>
    </row>
    <row r="467" spans="1:15" x14ac:dyDescent="0.3">
      <c r="A467" s="12">
        <v>466</v>
      </c>
      <c r="B467" s="13">
        <v>3</v>
      </c>
      <c r="C467" s="14" t="s">
        <v>961</v>
      </c>
      <c r="D467" s="14" t="s">
        <v>13</v>
      </c>
      <c r="E467" s="69">
        <v>38</v>
      </c>
      <c r="F467" s="13">
        <v>0</v>
      </c>
      <c r="G467" s="13">
        <v>0</v>
      </c>
      <c r="H467" s="14" t="s">
        <v>962</v>
      </c>
      <c r="I467" s="13">
        <v>7.05</v>
      </c>
      <c r="J467" s="14" t="s">
        <v>15</v>
      </c>
      <c r="K467" s="14" t="s">
        <v>16</v>
      </c>
      <c r="L467" s="15">
        <f>IF(MergeData!$A467='FirstPartId1-to891'!A467,VLOOKUP(MergeData!$A467,FirstID1_891,12,FALSE),VLOOKUP(MergeData!$A467,GendersSurvived,2,FALSE))</f>
        <v>0</v>
      </c>
      <c r="M467" s="62" t="str">
        <f t="shared" si="7"/>
        <v>Adult</v>
      </c>
      <c r="N467" s="62" t="str">
        <f>MID(MergeData!$C467,FIND(",",MergeData!$C467)+1,FIND(".",MergeData!$C467)-FIND(",",MergeData!$C467)-1)</f>
        <v xml:space="preserve"> Mr</v>
      </c>
      <c r="O467" s="63"/>
    </row>
    <row r="468" spans="1:15" x14ac:dyDescent="0.3">
      <c r="A468" s="12">
        <v>467</v>
      </c>
      <c r="B468" s="13">
        <v>2</v>
      </c>
      <c r="C468" s="14" t="s">
        <v>963</v>
      </c>
      <c r="D468" s="14" t="s">
        <v>13</v>
      </c>
      <c r="E468" s="69" t="s">
        <v>2484</v>
      </c>
      <c r="F468" s="13">
        <v>0</v>
      </c>
      <c r="G468" s="13">
        <v>0</v>
      </c>
      <c r="H468" s="14" t="s">
        <v>593</v>
      </c>
      <c r="I468" s="13">
        <v>0</v>
      </c>
      <c r="J468" s="14" t="s">
        <v>15</v>
      </c>
      <c r="K468" s="14" t="s">
        <v>16</v>
      </c>
      <c r="L468" s="15">
        <f>IF(MergeData!$A468='FirstPartId1-to891'!A468,VLOOKUP(MergeData!$A468,FirstID1_891,12,FALSE),VLOOKUP(MergeData!$A468,GendersSurvived,2,FALSE))</f>
        <v>0</v>
      </c>
      <c r="M468" s="62" t="str">
        <f t="shared" si="7"/>
        <v>No Value</v>
      </c>
      <c r="N468" s="62" t="str">
        <f>MID(MergeData!$C468,FIND(",",MergeData!$C468)+1,FIND(".",MergeData!$C468)-FIND(",",MergeData!$C468)-1)</f>
        <v xml:space="preserve"> Mr</v>
      </c>
      <c r="O468" s="63"/>
    </row>
    <row r="469" spans="1:15" x14ac:dyDescent="0.3">
      <c r="A469" s="12">
        <v>468</v>
      </c>
      <c r="B469" s="13">
        <v>1</v>
      </c>
      <c r="C469" s="14" t="s">
        <v>964</v>
      </c>
      <c r="D469" s="14" t="s">
        <v>13</v>
      </c>
      <c r="E469" s="69">
        <v>56</v>
      </c>
      <c r="F469" s="13">
        <v>0</v>
      </c>
      <c r="G469" s="13">
        <v>0</v>
      </c>
      <c r="H469" s="14" t="s">
        <v>965</v>
      </c>
      <c r="I469" s="13">
        <v>26.55</v>
      </c>
      <c r="J469" s="14" t="s">
        <v>15</v>
      </c>
      <c r="K469" s="14" t="s">
        <v>16</v>
      </c>
      <c r="L469" s="15">
        <f>IF(MergeData!$A469='FirstPartId1-to891'!A469,VLOOKUP(MergeData!$A469,FirstID1_891,12,FALSE),VLOOKUP(MergeData!$A469,GendersSurvived,2,FALSE))</f>
        <v>0</v>
      </c>
      <c r="M469" s="62" t="str">
        <f t="shared" si="7"/>
        <v>Adult</v>
      </c>
      <c r="N469" s="62" t="str">
        <f>MID(MergeData!$C469,FIND(",",MergeData!$C469)+1,FIND(".",MergeData!$C469)-FIND(",",MergeData!$C469)-1)</f>
        <v xml:space="preserve"> Mr</v>
      </c>
      <c r="O469" s="63"/>
    </row>
    <row r="470" spans="1:15" x14ac:dyDescent="0.3">
      <c r="A470" s="12">
        <v>469</v>
      </c>
      <c r="B470" s="13">
        <v>3</v>
      </c>
      <c r="C470" s="14" t="s">
        <v>966</v>
      </c>
      <c r="D470" s="14" t="s">
        <v>13</v>
      </c>
      <c r="E470" s="69" t="s">
        <v>2484</v>
      </c>
      <c r="F470" s="13">
        <v>0</v>
      </c>
      <c r="G470" s="13">
        <v>0</v>
      </c>
      <c r="H470" s="14" t="s">
        <v>967</v>
      </c>
      <c r="I470" s="13">
        <v>7.7249999999999996</v>
      </c>
      <c r="J470" s="14" t="s">
        <v>15</v>
      </c>
      <c r="K470" s="14" t="s">
        <v>31</v>
      </c>
      <c r="L470" s="15">
        <f>IF(MergeData!$A470='FirstPartId1-to891'!A470,VLOOKUP(MergeData!$A470,FirstID1_891,12,FALSE),VLOOKUP(MergeData!$A470,GendersSurvived,2,FALSE))</f>
        <v>1</v>
      </c>
      <c r="M470" s="62" t="str">
        <f t="shared" si="7"/>
        <v>No Value</v>
      </c>
      <c r="N470" s="62" t="str">
        <f>MID(MergeData!$C470,FIND(",",MergeData!$C470)+1,FIND(".",MergeData!$C470)-FIND(",",MergeData!$C470)-1)</f>
        <v xml:space="preserve"> Mr</v>
      </c>
      <c r="O470" s="63"/>
    </row>
    <row r="471" spans="1:15" x14ac:dyDescent="0.3">
      <c r="A471" s="12">
        <v>470</v>
      </c>
      <c r="B471" s="13">
        <v>3</v>
      </c>
      <c r="C471" s="14" t="s">
        <v>968</v>
      </c>
      <c r="D471" s="14" t="s">
        <v>18</v>
      </c>
      <c r="E471" s="69">
        <v>0.75</v>
      </c>
      <c r="F471" s="13">
        <v>2</v>
      </c>
      <c r="G471" s="13">
        <v>1</v>
      </c>
      <c r="H471" s="14" t="s">
        <v>922</v>
      </c>
      <c r="I471" s="13">
        <v>19.258299999999998</v>
      </c>
      <c r="J471" s="14" t="s">
        <v>15</v>
      </c>
      <c r="K471" s="14" t="s">
        <v>21</v>
      </c>
      <c r="L471" s="15">
        <f>IF(MergeData!$A471='FirstPartId1-to891'!A471,VLOOKUP(MergeData!$A471,FirstID1_891,12,FALSE),VLOOKUP(MergeData!$A471,GendersSurvived,2,FALSE))</f>
        <v>0</v>
      </c>
      <c r="M471" s="62" t="str">
        <f t="shared" si="7"/>
        <v>Child</v>
      </c>
      <c r="N471" s="62" t="str">
        <f>MID(MergeData!$C471,FIND(",",MergeData!$C471)+1,FIND(".",MergeData!$C471)-FIND(",",MergeData!$C471)-1)</f>
        <v xml:space="preserve"> Miss</v>
      </c>
      <c r="O471" s="63"/>
    </row>
    <row r="472" spans="1:15" x14ac:dyDescent="0.3">
      <c r="A472" s="12">
        <v>471</v>
      </c>
      <c r="B472" s="13">
        <v>3</v>
      </c>
      <c r="C472" s="14" t="s">
        <v>969</v>
      </c>
      <c r="D472" s="14" t="s">
        <v>13</v>
      </c>
      <c r="E472" s="69" t="s">
        <v>2484</v>
      </c>
      <c r="F472" s="13">
        <v>0</v>
      </c>
      <c r="G472" s="13">
        <v>0</v>
      </c>
      <c r="H472" s="14" t="s">
        <v>970</v>
      </c>
      <c r="I472" s="13">
        <v>7.25</v>
      </c>
      <c r="J472" s="14" t="s">
        <v>15</v>
      </c>
      <c r="K472" s="14" t="s">
        <v>16</v>
      </c>
      <c r="L472" s="15">
        <f>IF(MergeData!$A472='FirstPartId1-to891'!A472,VLOOKUP(MergeData!$A472,FirstID1_891,12,FALSE),VLOOKUP(MergeData!$A472,GendersSurvived,2,FALSE))</f>
        <v>0</v>
      </c>
      <c r="M472" s="62" t="str">
        <f t="shared" si="7"/>
        <v>No Value</v>
      </c>
      <c r="N472" s="62" t="str">
        <f>MID(MergeData!$C472,FIND(",",MergeData!$C472)+1,FIND(".",MergeData!$C472)-FIND(",",MergeData!$C472)-1)</f>
        <v xml:space="preserve"> Mr</v>
      </c>
      <c r="O472" s="63"/>
    </row>
    <row r="473" spans="1:15" x14ac:dyDescent="0.3">
      <c r="A473" s="12">
        <v>472</v>
      </c>
      <c r="B473" s="13">
        <v>3</v>
      </c>
      <c r="C473" s="14" t="s">
        <v>971</v>
      </c>
      <c r="D473" s="14" t="s">
        <v>13</v>
      </c>
      <c r="E473" s="69">
        <v>38</v>
      </c>
      <c r="F473" s="13">
        <v>0</v>
      </c>
      <c r="G473" s="13">
        <v>0</v>
      </c>
      <c r="H473" s="14" t="s">
        <v>972</v>
      </c>
      <c r="I473" s="13">
        <v>8.6624999999999996</v>
      </c>
      <c r="J473" s="14" t="s">
        <v>15</v>
      </c>
      <c r="K473" s="14" t="s">
        <v>16</v>
      </c>
      <c r="L473" s="15">
        <f>IF(MergeData!$A473='FirstPartId1-to891'!A473,VLOOKUP(MergeData!$A473,FirstID1_891,12,FALSE),VLOOKUP(MergeData!$A473,GendersSurvived,2,FALSE))</f>
        <v>1</v>
      </c>
      <c r="M473" s="62" t="str">
        <f t="shared" si="7"/>
        <v>Adult</v>
      </c>
      <c r="N473" s="62" t="str">
        <f>MID(MergeData!$C473,FIND(",",MergeData!$C473)+1,FIND(".",MergeData!$C473)-FIND(",",MergeData!$C473)-1)</f>
        <v xml:space="preserve"> Mr</v>
      </c>
      <c r="O473" s="63"/>
    </row>
    <row r="474" spans="1:15" x14ac:dyDescent="0.3">
      <c r="A474" s="12">
        <v>473</v>
      </c>
      <c r="B474" s="13">
        <v>2</v>
      </c>
      <c r="C474" s="14" t="s">
        <v>973</v>
      </c>
      <c r="D474" s="14" t="s">
        <v>18</v>
      </c>
      <c r="E474" s="69">
        <v>33</v>
      </c>
      <c r="F474" s="13">
        <v>1</v>
      </c>
      <c r="G474" s="13">
        <v>2</v>
      </c>
      <c r="H474" s="14" t="s">
        <v>146</v>
      </c>
      <c r="I474" s="13">
        <v>27.75</v>
      </c>
      <c r="J474" s="14" t="s">
        <v>15</v>
      </c>
      <c r="K474" s="14" t="s">
        <v>16</v>
      </c>
      <c r="L474" s="15">
        <f>IF(MergeData!$A474='FirstPartId1-to891'!A474,VLOOKUP(MergeData!$A474,FirstID1_891,12,FALSE),VLOOKUP(MergeData!$A474,GendersSurvived,2,FALSE))</f>
        <v>1</v>
      </c>
      <c r="M474" s="62" t="str">
        <f t="shared" si="7"/>
        <v>Adult</v>
      </c>
      <c r="N474" s="62" t="str">
        <f>MID(MergeData!$C474,FIND(",",MergeData!$C474)+1,FIND(".",MergeData!$C474)-FIND(",",MergeData!$C474)-1)</f>
        <v xml:space="preserve"> Mrs</v>
      </c>
      <c r="O474" s="63"/>
    </row>
    <row r="475" spans="1:15" x14ac:dyDescent="0.3">
      <c r="A475" s="12">
        <v>474</v>
      </c>
      <c r="B475" s="13">
        <v>2</v>
      </c>
      <c r="C475" s="14" t="s">
        <v>974</v>
      </c>
      <c r="D475" s="14" t="s">
        <v>18</v>
      </c>
      <c r="E475" s="69">
        <v>23</v>
      </c>
      <c r="F475" s="13">
        <v>0</v>
      </c>
      <c r="G475" s="13">
        <v>0</v>
      </c>
      <c r="H475" s="14" t="s">
        <v>975</v>
      </c>
      <c r="I475" s="13">
        <v>13.791700000000001</v>
      </c>
      <c r="J475" s="14" t="s">
        <v>625</v>
      </c>
      <c r="K475" s="14" t="s">
        <v>21</v>
      </c>
      <c r="L475" s="15">
        <f>IF(MergeData!$A475='FirstPartId1-to891'!A475,VLOOKUP(MergeData!$A475,FirstID1_891,12,FALSE),VLOOKUP(MergeData!$A475,GendersSurvived,2,FALSE))</f>
        <v>0</v>
      </c>
      <c r="M475" s="62" t="str">
        <f t="shared" si="7"/>
        <v>Adult</v>
      </c>
      <c r="N475" s="62" t="str">
        <f>MID(MergeData!$C475,FIND(",",MergeData!$C475)+1,FIND(".",MergeData!$C475)-FIND(",",MergeData!$C475)-1)</f>
        <v xml:space="preserve"> Mrs</v>
      </c>
      <c r="O475" s="63"/>
    </row>
    <row r="476" spans="1:15" x14ac:dyDescent="0.3">
      <c r="A476" s="12">
        <v>475</v>
      </c>
      <c r="B476" s="13">
        <v>3</v>
      </c>
      <c r="C476" s="14" t="s">
        <v>976</v>
      </c>
      <c r="D476" s="14" t="s">
        <v>18</v>
      </c>
      <c r="E476" s="69">
        <v>22</v>
      </c>
      <c r="F476" s="13">
        <v>0</v>
      </c>
      <c r="G476" s="13">
        <v>0</v>
      </c>
      <c r="H476" s="14" t="s">
        <v>977</v>
      </c>
      <c r="I476" s="13">
        <v>9.8375000000000004</v>
      </c>
      <c r="J476" s="14" t="s">
        <v>15</v>
      </c>
      <c r="K476" s="14" t="s">
        <v>16</v>
      </c>
      <c r="L476" s="15">
        <f>IF(MergeData!$A476='FirstPartId1-to891'!A476,VLOOKUP(MergeData!$A476,FirstID1_891,12,FALSE),VLOOKUP(MergeData!$A476,GendersSurvived,2,FALSE))</f>
        <v>0</v>
      </c>
      <c r="M476" s="62" t="str">
        <f t="shared" si="7"/>
        <v>Adult</v>
      </c>
      <c r="N476" s="62" t="str">
        <f>MID(MergeData!$C476,FIND(",",MergeData!$C476)+1,FIND(".",MergeData!$C476)-FIND(",",MergeData!$C476)-1)</f>
        <v xml:space="preserve"> Miss</v>
      </c>
      <c r="O476" s="63"/>
    </row>
    <row r="477" spans="1:15" x14ac:dyDescent="0.3">
      <c r="A477" s="12">
        <v>476</v>
      </c>
      <c r="B477" s="13">
        <v>1</v>
      </c>
      <c r="C477" s="14" t="s">
        <v>978</v>
      </c>
      <c r="D477" s="14" t="s">
        <v>13</v>
      </c>
      <c r="E477" s="69" t="s">
        <v>2484</v>
      </c>
      <c r="F477" s="13">
        <v>0</v>
      </c>
      <c r="G477" s="13">
        <v>0</v>
      </c>
      <c r="H477" s="14" t="s">
        <v>256</v>
      </c>
      <c r="I477" s="13">
        <v>52</v>
      </c>
      <c r="J477" s="14" t="s">
        <v>979</v>
      </c>
      <c r="K477" s="14" t="s">
        <v>16</v>
      </c>
      <c r="L477" s="15">
        <f>IF(MergeData!$A477='FirstPartId1-to891'!A477,VLOOKUP(MergeData!$A477,FirstID1_891,12,FALSE),VLOOKUP(MergeData!$A477,GendersSurvived,2,FALSE))</f>
        <v>0</v>
      </c>
      <c r="M477" s="62" t="str">
        <f t="shared" si="7"/>
        <v>No Value</v>
      </c>
      <c r="N477" s="62" t="str">
        <f>MID(MergeData!$C477,FIND(",",MergeData!$C477)+1,FIND(".",MergeData!$C477)-FIND(",",MergeData!$C477)-1)</f>
        <v xml:space="preserve"> Mr</v>
      </c>
      <c r="O477" s="63"/>
    </row>
    <row r="478" spans="1:15" x14ac:dyDescent="0.3">
      <c r="A478" s="12">
        <v>477</v>
      </c>
      <c r="B478" s="13">
        <v>2</v>
      </c>
      <c r="C478" s="14" t="s">
        <v>980</v>
      </c>
      <c r="D478" s="14" t="s">
        <v>13</v>
      </c>
      <c r="E478" s="69">
        <v>34</v>
      </c>
      <c r="F478" s="13">
        <v>1</v>
      </c>
      <c r="G478" s="13">
        <v>0</v>
      </c>
      <c r="H478" s="14" t="s">
        <v>981</v>
      </c>
      <c r="I478" s="13">
        <v>21</v>
      </c>
      <c r="J478" s="14" t="s">
        <v>15</v>
      </c>
      <c r="K478" s="14" t="s">
        <v>16</v>
      </c>
      <c r="L478" s="15">
        <f>IF(MergeData!$A478='FirstPartId1-to891'!A478,VLOOKUP(MergeData!$A478,FirstID1_891,12,FALSE),VLOOKUP(MergeData!$A478,GendersSurvived,2,FALSE))</f>
        <v>0</v>
      </c>
      <c r="M478" s="62" t="str">
        <f t="shared" si="7"/>
        <v>Adult</v>
      </c>
      <c r="N478" s="62" t="str">
        <f>MID(MergeData!$C478,FIND(",",MergeData!$C478)+1,FIND(".",MergeData!$C478)-FIND(",",MergeData!$C478)-1)</f>
        <v xml:space="preserve"> Mr</v>
      </c>
      <c r="O478" s="63"/>
    </row>
    <row r="479" spans="1:15" x14ac:dyDescent="0.3">
      <c r="A479" s="12">
        <v>478</v>
      </c>
      <c r="B479" s="13">
        <v>3</v>
      </c>
      <c r="C479" s="14" t="s">
        <v>982</v>
      </c>
      <c r="D479" s="14" t="s">
        <v>13</v>
      </c>
      <c r="E479" s="69">
        <v>29</v>
      </c>
      <c r="F479" s="13">
        <v>1</v>
      </c>
      <c r="G479" s="13">
        <v>0</v>
      </c>
      <c r="H479" s="14" t="s">
        <v>983</v>
      </c>
      <c r="I479" s="13">
        <v>7.0457999999999998</v>
      </c>
      <c r="J479" s="14" t="s">
        <v>15</v>
      </c>
      <c r="K479" s="14" t="s">
        <v>16</v>
      </c>
      <c r="L479" s="15">
        <f>IF(MergeData!$A479='FirstPartId1-to891'!A479,VLOOKUP(MergeData!$A479,FirstID1_891,12,FALSE),VLOOKUP(MergeData!$A479,GendersSurvived,2,FALSE))</f>
        <v>0</v>
      </c>
      <c r="M479" s="62" t="str">
        <f t="shared" si="7"/>
        <v>Adult</v>
      </c>
      <c r="N479" s="62" t="str">
        <f>MID(MergeData!$C479,FIND(",",MergeData!$C479)+1,FIND(".",MergeData!$C479)-FIND(",",MergeData!$C479)-1)</f>
        <v xml:space="preserve"> Mr</v>
      </c>
      <c r="O479" s="63"/>
    </row>
    <row r="480" spans="1:15" x14ac:dyDescent="0.3">
      <c r="A480" s="12">
        <v>479</v>
      </c>
      <c r="B480" s="13">
        <v>3</v>
      </c>
      <c r="C480" s="14" t="s">
        <v>984</v>
      </c>
      <c r="D480" s="14" t="s">
        <v>13</v>
      </c>
      <c r="E480" s="69">
        <v>22</v>
      </c>
      <c r="F480" s="13">
        <v>0</v>
      </c>
      <c r="G480" s="13">
        <v>0</v>
      </c>
      <c r="H480" s="14" t="s">
        <v>985</v>
      </c>
      <c r="I480" s="13">
        <v>7.5208000000000004</v>
      </c>
      <c r="J480" s="14" t="s">
        <v>15</v>
      </c>
      <c r="K480" s="14" t="s">
        <v>16</v>
      </c>
      <c r="L480" s="15">
        <f>IF(MergeData!$A480='FirstPartId1-to891'!A480,VLOOKUP(MergeData!$A480,FirstID1_891,12,FALSE),VLOOKUP(MergeData!$A480,GendersSurvived,2,FALSE))</f>
        <v>1</v>
      </c>
      <c r="M480" s="62" t="str">
        <f t="shared" si="7"/>
        <v>Adult</v>
      </c>
      <c r="N480" s="62" t="str">
        <f>MID(MergeData!$C480,FIND(",",MergeData!$C480)+1,FIND(".",MergeData!$C480)-FIND(",",MergeData!$C480)-1)</f>
        <v xml:space="preserve"> Mr</v>
      </c>
      <c r="O480" s="63"/>
    </row>
    <row r="481" spans="1:15" x14ac:dyDescent="0.3">
      <c r="A481" s="12">
        <v>480</v>
      </c>
      <c r="B481" s="13">
        <v>3</v>
      </c>
      <c r="C481" s="14" t="s">
        <v>986</v>
      </c>
      <c r="D481" s="14" t="s">
        <v>18</v>
      </c>
      <c r="E481" s="69">
        <v>2</v>
      </c>
      <c r="F481" s="13">
        <v>0</v>
      </c>
      <c r="G481" s="13">
        <v>1</v>
      </c>
      <c r="H481" s="14" t="s">
        <v>987</v>
      </c>
      <c r="I481" s="13">
        <v>12.2875</v>
      </c>
      <c r="J481" s="14" t="s">
        <v>15</v>
      </c>
      <c r="K481" s="14" t="s">
        <v>16</v>
      </c>
      <c r="L481" s="15">
        <f>IF(MergeData!$A481='FirstPartId1-to891'!A481,VLOOKUP(MergeData!$A481,FirstID1_891,12,FALSE),VLOOKUP(MergeData!$A481,GendersSurvived,2,FALSE))</f>
        <v>0</v>
      </c>
      <c r="M481" s="62" t="str">
        <f t="shared" si="7"/>
        <v>Child</v>
      </c>
      <c r="N481" s="62" t="str">
        <f>MID(MergeData!$C481,FIND(",",MergeData!$C481)+1,FIND(".",MergeData!$C481)-FIND(",",MergeData!$C481)-1)</f>
        <v xml:space="preserve"> Miss</v>
      </c>
      <c r="O481" s="63"/>
    </row>
    <row r="482" spans="1:15" x14ac:dyDescent="0.3">
      <c r="A482" s="12">
        <v>481</v>
      </c>
      <c r="B482" s="13">
        <v>3</v>
      </c>
      <c r="C482" s="14" t="s">
        <v>988</v>
      </c>
      <c r="D482" s="14" t="s">
        <v>13</v>
      </c>
      <c r="E482" s="69">
        <v>9</v>
      </c>
      <c r="F482" s="13">
        <v>5</v>
      </c>
      <c r="G482" s="13">
        <v>2</v>
      </c>
      <c r="H482" s="14" t="s">
        <v>148</v>
      </c>
      <c r="I482" s="13">
        <v>46.9</v>
      </c>
      <c r="J482" s="14" t="s">
        <v>15</v>
      </c>
      <c r="K482" s="14" t="s">
        <v>16</v>
      </c>
      <c r="L482" s="15">
        <f>IF(MergeData!$A482='FirstPartId1-to891'!A482,VLOOKUP(MergeData!$A482,FirstID1_891,12,FALSE),VLOOKUP(MergeData!$A482,GendersSurvived,2,FALSE))</f>
        <v>0</v>
      </c>
      <c r="M482" s="62" t="str">
        <f t="shared" si="7"/>
        <v>Child</v>
      </c>
      <c r="N482" s="62" t="str">
        <f>MID(MergeData!$C482,FIND(",",MergeData!$C482)+1,FIND(".",MergeData!$C482)-FIND(",",MergeData!$C482)-1)</f>
        <v xml:space="preserve"> Master</v>
      </c>
      <c r="O482" s="63"/>
    </row>
    <row r="483" spans="1:15" x14ac:dyDescent="0.3">
      <c r="A483" s="12">
        <v>482</v>
      </c>
      <c r="B483" s="13">
        <v>2</v>
      </c>
      <c r="C483" s="14" t="s">
        <v>989</v>
      </c>
      <c r="D483" s="14" t="s">
        <v>13</v>
      </c>
      <c r="E483" s="69" t="s">
        <v>2484</v>
      </c>
      <c r="F483" s="13">
        <v>0</v>
      </c>
      <c r="G483" s="13">
        <v>0</v>
      </c>
      <c r="H483" s="14" t="s">
        <v>990</v>
      </c>
      <c r="I483" s="13">
        <v>0</v>
      </c>
      <c r="J483" s="14" t="s">
        <v>15</v>
      </c>
      <c r="K483" s="14" t="s">
        <v>16</v>
      </c>
      <c r="L483" s="15">
        <f>IF(MergeData!$A483='FirstPartId1-to891'!A483,VLOOKUP(MergeData!$A483,FirstID1_891,12,FALSE),VLOOKUP(MergeData!$A483,GendersSurvived,2,FALSE))</f>
        <v>0</v>
      </c>
      <c r="M483" s="62" t="str">
        <f t="shared" si="7"/>
        <v>No Value</v>
      </c>
      <c r="N483" s="62" t="str">
        <f>MID(MergeData!$C483,FIND(",",MergeData!$C483)+1,FIND(".",MergeData!$C483)-FIND(",",MergeData!$C483)-1)</f>
        <v xml:space="preserve"> Mr</v>
      </c>
      <c r="O483" s="63"/>
    </row>
    <row r="484" spans="1:15" x14ac:dyDescent="0.3">
      <c r="A484" s="12">
        <v>483</v>
      </c>
      <c r="B484" s="13">
        <v>3</v>
      </c>
      <c r="C484" s="14" t="s">
        <v>991</v>
      </c>
      <c r="D484" s="14" t="s">
        <v>13</v>
      </c>
      <c r="E484" s="69">
        <v>50</v>
      </c>
      <c r="F484" s="13">
        <v>0</v>
      </c>
      <c r="G484" s="13">
        <v>0</v>
      </c>
      <c r="H484" s="14" t="s">
        <v>992</v>
      </c>
      <c r="I484" s="13">
        <v>8.0500000000000007</v>
      </c>
      <c r="J484" s="14" t="s">
        <v>15</v>
      </c>
      <c r="K484" s="14" t="s">
        <v>16</v>
      </c>
      <c r="L484" s="15">
        <f>IF(MergeData!$A484='FirstPartId1-to891'!A484,VLOOKUP(MergeData!$A484,FirstID1_891,12,FALSE),VLOOKUP(MergeData!$A484,GendersSurvived,2,FALSE))</f>
        <v>1</v>
      </c>
      <c r="M484" s="62" t="str">
        <f t="shared" si="7"/>
        <v>Adult</v>
      </c>
      <c r="N484" s="62" t="str">
        <f>MID(MergeData!$C484,FIND(",",MergeData!$C484)+1,FIND(".",MergeData!$C484)-FIND(",",MergeData!$C484)-1)</f>
        <v xml:space="preserve"> Mr</v>
      </c>
      <c r="O484" s="63"/>
    </row>
    <row r="485" spans="1:15" x14ac:dyDescent="0.3">
      <c r="A485" s="12">
        <v>484</v>
      </c>
      <c r="B485" s="13">
        <v>3</v>
      </c>
      <c r="C485" s="14" t="s">
        <v>993</v>
      </c>
      <c r="D485" s="14" t="s">
        <v>18</v>
      </c>
      <c r="E485" s="69">
        <v>63</v>
      </c>
      <c r="F485" s="13">
        <v>0</v>
      </c>
      <c r="G485" s="13">
        <v>0</v>
      </c>
      <c r="H485" s="14" t="s">
        <v>994</v>
      </c>
      <c r="I485" s="13">
        <v>9.5875000000000004</v>
      </c>
      <c r="J485" s="14" t="s">
        <v>15</v>
      </c>
      <c r="K485" s="14" t="s">
        <v>16</v>
      </c>
      <c r="L485" s="15">
        <f>IF(MergeData!$A485='FirstPartId1-to891'!A485,VLOOKUP(MergeData!$A485,FirstID1_891,12,FALSE),VLOOKUP(MergeData!$A485,GendersSurvived,2,FALSE))</f>
        <v>1</v>
      </c>
      <c r="M485" s="62" t="str">
        <f t="shared" si="7"/>
        <v>Adult</v>
      </c>
      <c r="N485" s="62" t="str">
        <f>MID(MergeData!$C485,FIND(",",MergeData!$C485)+1,FIND(".",MergeData!$C485)-FIND(",",MergeData!$C485)-1)</f>
        <v xml:space="preserve"> Mrs</v>
      </c>
      <c r="O485" s="63"/>
    </row>
    <row r="486" spans="1:15" x14ac:dyDescent="0.3">
      <c r="A486" s="12">
        <v>485</v>
      </c>
      <c r="B486" s="13">
        <v>1</v>
      </c>
      <c r="C486" s="14" t="s">
        <v>995</v>
      </c>
      <c r="D486" s="14" t="s">
        <v>13</v>
      </c>
      <c r="E486" s="69">
        <v>25</v>
      </c>
      <c r="F486" s="13">
        <v>1</v>
      </c>
      <c r="G486" s="13">
        <v>0</v>
      </c>
      <c r="H486" s="14" t="s">
        <v>621</v>
      </c>
      <c r="I486" s="13">
        <v>91.0792</v>
      </c>
      <c r="J486" s="14" t="s">
        <v>622</v>
      </c>
      <c r="K486" s="14" t="s">
        <v>21</v>
      </c>
      <c r="L486" s="15">
        <f>IF(MergeData!$A486='FirstPartId1-to891'!A486,VLOOKUP(MergeData!$A486,FirstID1_891,12,FALSE),VLOOKUP(MergeData!$A486,GendersSurvived,2,FALSE))</f>
        <v>0</v>
      </c>
      <c r="M486" s="62" t="str">
        <f t="shared" si="7"/>
        <v>Adult</v>
      </c>
      <c r="N486" s="62" t="str">
        <f>MID(MergeData!$C486,FIND(",",MergeData!$C486)+1,FIND(".",MergeData!$C486)-FIND(",",MergeData!$C486)-1)</f>
        <v xml:space="preserve"> Mr</v>
      </c>
      <c r="O486" s="63"/>
    </row>
    <row r="487" spans="1:15" x14ac:dyDescent="0.3">
      <c r="A487" s="12">
        <v>486</v>
      </c>
      <c r="B487" s="13">
        <v>3</v>
      </c>
      <c r="C487" s="14" t="s">
        <v>996</v>
      </c>
      <c r="D487" s="14" t="s">
        <v>18</v>
      </c>
      <c r="E487" s="69" t="s">
        <v>2484</v>
      </c>
      <c r="F487" s="13">
        <v>3</v>
      </c>
      <c r="G487" s="13">
        <v>1</v>
      </c>
      <c r="H487" s="14" t="s">
        <v>386</v>
      </c>
      <c r="I487" s="13">
        <v>25.466699999999999</v>
      </c>
      <c r="J487" s="14" t="s">
        <v>15</v>
      </c>
      <c r="K487" s="14" t="s">
        <v>16</v>
      </c>
      <c r="L487" s="15">
        <f>IF(MergeData!$A487='FirstPartId1-to891'!A487,VLOOKUP(MergeData!$A487,FirstID1_891,12,FALSE),VLOOKUP(MergeData!$A487,GendersSurvived,2,FALSE))</f>
        <v>1</v>
      </c>
      <c r="M487" s="62" t="str">
        <f t="shared" si="7"/>
        <v>No Value</v>
      </c>
      <c r="N487" s="62" t="str">
        <f>MID(MergeData!$C487,FIND(",",MergeData!$C487)+1,FIND(".",MergeData!$C487)-FIND(",",MergeData!$C487)-1)</f>
        <v xml:space="preserve"> Miss</v>
      </c>
      <c r="O487" s="63"/>
    </row>
    <row r="488" spans="1:15" x14ac:dyDescent="0.3">
      <c r="A488" s="12">
        <v>487</v>
      </c>
      <c r="B488" s="13">
        <v>1</v>
      </c>
      <c r="C488" s="14" t="s">
        <v>997</v>
      </c>
      <c r="D488" s="14" t="s">
        <v>18</v>
      </c>
      <c r="E488" s="69">
        <v>35</v>
      </c>
      <c r="F488" s="13">
        <v>1</v>
      </c>
      <c r="G488" s="13">
        <v>0</v>
      </c>
      <c r="H488" s="14" t="s">
        <v>484</v>
      </c>
      <c r="I488" s="13">
        <v>90</v>
      </c>
      <c r="J488" s="14" t="s">
        <v>485</v>
      </c>
      <c r="K488" s="14" t="s">
        <v>16</v>
      </c>
      <c r="L488" s="15">
        <f>IF(MergeData!$A488='FirstPartId1-to891'!A488,VLOOKUP(MergeData!$A488,FirstID1_891,12,FALSE),VLOOKUP(MergeData!$A488,GendersSurvived,2,FALSE))</f>
        <v>0</v>
      </c>
      <c r="M488" s="62" t="str">
        <f t="shared" si="7"/>
        <v>Adult</v>
      </c>
      <c r="N488" s="62" t="str">
        <f>MID(MergeData!$C488,FIND(",",MergeData!$C488)+1,FIND(".",MergeData!$C488)-FIND(",",MergeData!$C488)-1)</f>
        <v xml:space="preserve"> Mrs</v>
      </c>
      <c r="O488" s="63"/>
    </row>
    <row r="489" spans="1:15" x14ac:dyDescent="0.3">
      <c r="A489" s="12">
        <v>488</v>
      </c>
      <c r="B489" s="13">
        <v>1</v>
      </c>
      <c r="C489" s="14" t="s">
        <v>998</v>
      </c>
      <c r="D489" s="14" t="s">
        <v>13</v>
      </c>
      <c r="E489" s="69">
        <v>58</v>
      </c>
      <c r="F489" s="13">
        <v>0</v>
      </c>
      <c r="G489" s="13">
        <v>0</v>
      </c>
      <c r="H489" s="14" t="s">
        <v>999</v>
      </c>
      <c r="I489" s="13">
        <v>29.7</v>
      </c>
      <c r="J489" s="14" t="s">
        <v>1000</v>
      </c>
      <c r="K489" s="14" t="s">
        <v>21</v>
      </c>
      <c r="L489" s="15">
        <f>IF(MergeData!$A489='FirstPartId1-to891'!A489,VLOOKUP(MergeData!$A489,FirstID1_891,12,FALSE),VLOOKUP(MergeData!$A489,GendersSurvived,2,FALSE))</f>
        <v>0</v>
      </c>
      <c r="M489" s="62" t="str">
        <f t="shared" si="7"/>
        <v>Adult</v>
      </c>
      <c r="N489" s="62" t="str">
        <f>MID(MergeData!$C489,FIND(",",MergeData!$C489)+1,FIND(".",MergeData!$C489)-FIND(",",MergeData!$C489)-1)</f>
        <v xml:space="preserve"> Mr</v>
      </c>
      <c r="O489" s="63"/>
    </row>
    <row r="490" spans="1:15" x14ac:dyDescent="0.3">
      <c r="A490" s="12">
        <v>489</v>
      </c>
      <c r="B490" s="13">
        <v>3</v>
      </c>
      <c r="C490" s="14" t="s">
        <v>1001</v>
      </c>
      <c r="D490" s="14" t="s">
        <v>13</v>
      </c>
      <c r="E490" s="69">
        <v>30</v>
      </c>
      <c r="F490" s="13">
        <v>0</v>
      </c>
      <c r="G490" s="13">
        <v>0</v>
      </c>
      <c r="H490" s="14" t="s">
        <v>1002</v>
      </c>
      <c r="I490" s="13">
        <v>8.0500000000000007</v>
      </c>
      <c r="J490" s="14" t="s">
        <v>15</v>
      </c>
      <c r="K490" s="14" t="s">
        <v>16</v>
      </c>
      <c r="L490" s="15">
        <f>IF(MergeData!$A490='FirstPartId1-to891'!A490,VLOOKUP(MergeData!$A490,FirstID1_891,12,FALSE),VLOOKUP(MergeData!$A490,GendersSurvived,2,FALSE))</f>
        <v>1</v>
      </c>
      <c r="M490" s="62" t="str">
        <f t="shared" si="7"/>
        <v>Adult</v>
      </c>
      <c r="N490" s="62" t="str">
        <f>MID(MergeData!$C490,FIND(",",MergeData!$C490)+1,FIND(".",MergeData!$C490)-FIND(",",MergeData!$C490)-1)</f>
        <v xml:space="preserve"> Mr</v>
      </c>
      <c r="O490" s="63"/>
    </row>
    <row r="491" spans="1:15" x14ac:dyDescent="0.3">
      <c r="A491" s="12">
        <v>490</v>
      </c>
      <c r="B491" s="13">
        <v>3</v>
      </c>
      <c r="C491" s="14" t="s">
        <v>1003</v>
      </c>
      <c r="D491" s="14" t="s">
        <v>13</v>
      </c>
      <c r="E491" s="69">
        <v>9</v>
      </c>
      <c r="F491" s="13">
        <v>1</v>
      </c>
      <c r="G491" s="13">
        <v>1</v>
      </c>
      <c r="H491" s="14" t="s">
        <v>736</v>
      </c>
      <c r="I491" s="13">
        <v>15.9</v>
      </c>
      <c r="J491" s="14" t="s">
        <v>15</v>
      </c>
      <c r="K491" s="14" t="s">
        <v>16</v>
      </c>
      <c r="L491" s="15">
        <f>IF(MergeData!$A491='FirstPartId1-to891'!A491,VLOOKUP(MergeData!$A491,FirstID1_891,12,FALSE),VLOOKUP(MergeData!$A491,GendersSurvived,2,FALSE))</f>
        <v>0</v>
      </c>
      <c r="M491" s="62" t="str">
        <f t="shared" si="7"/>
        <v>Child</v>
      </c>
      <c r="N491" s="62" t="str">
        <f>MID(MergeData!$C491,FIND(",",MergeData!$C491)+1,FIND(".",MergeData!$C491)-FIND(",",MergeData!$C491)-1)</f>
        <v xml:space="preserve"> Master</v>
      </c>
      <c r="O491" s="63"/>
    </row>
    <row r="492" spans="1:15" x14ac:dyDescent="0.3">
      <c r="A492" s="12">
        <v>491</v>
      </c>
      <c r="B492" s="13">
        <v>3</v>
      </c>
      <c r="C492" s="14" t="s">
        <v>1004</v>
      </c>
      <c r="D492" s="14" t="s">
        <v>13</v>
      </c>
      <c r="E492" s="69" t="s">
        <v>2484</v>
      </c>
      <c r="F492" s="13">
        <v>1</v>
      </c>
      <c r="G492" s="13">
        <v>0</v>
      </c>
      <c r="H492" s="14" t="s">
        <v>1005</v>
      </c>
      <c r="I492" s="13">
        <v>19.966699999999999</v>
      </c>
      <c r="J492" s="14" t="s">
        <v>15</v>
      </c>
      <c r="K492" s="14" t="s">
        <v>16</v>
      </c>
      <c r="L492" s="15">
        <f>IF(MergeData!$A492='FirstPartId1-to891'!A492,VLOOKUP(MergeData!$A492,FirstID1_891,12,FALSE),VLOOKUP(MergeData!$A492,GendersSurvived,2,FALSE))</f>
        <v>0</v>
      </c>
      <c r="M492" s="62" t="str">
        <f t="shared" si="7"/>
        <v>No Value</v>
      </c>
      <c r="N492" s="62" t="str">
        <f>MID(MergeData!$C492,FIND(",",MergeData!$C492)+1,FIND(".",MergeData!$C492)-FIND(",",MergeData!$C492)-1)</f>
        <v xml:space="preserve"> Mr</v>
      </c>
      <c r="O492" s="63"/>
    </row>
    <row r="493" spans="1:15" x14ac:dyDescent="0.3">
      <c r="A493" s="12">
        <v>492</v>
      </c>
      <c r="B493" s="13">
        <v>3</v>
      </c>
      <c r="C493" s="14" t="s">
        <v>1006</v>
      </c>
      <c r="D493" s="14" t="s">
        <v>13</v>
      </c>
      <c r="E493" s="69">
        <v>21</v>
      </c>
      <c r="F493" s="13">
        <v>0</v>
      </c>
      <c r="G493" s="13">
        <v>0</v>
      </c>
      <c r="H493" s="14" t="s">
        <v>1007</v>
      </c>
      <c r="I493" s="13">
        <v>7.25</v>
      </c>
      <c r="J493" s="14" t="s">
        <v>15</v>
      </c>
      <c r="K493" s="14" t="s">
        <v>16</v>
      </c>
      <c r="L493" s="15">
        <f>IF(MergeData!$A493='FirstPartId1-to891'!A493,VLOOKUP(MergeData!$A493,FirstID1_891,12,FALSE),VLOOKUP(MergeData!$A493,GendersSurvived,2,FALSE))</f>
        <v>0</v>
      </c>
      <c r="M493" s="62" t="str">
        <f t="shared" si="7"/>
        <v>Adult</v>
      </c>
      <c r="N493" s="62" t="str">
        <f>MID(MergeData!$C493,FIND(",",MergeData!$C493)+1,FIND(".",MergeData!$C493)-FIND(",",MergeData!$C493)-1)</f>
        <v xml:space="preserve"> Mr</v>
      </c>
      <c r="O493" s="63"/>
    </row>
    <row r="494" spans="1:15" x14ac:dyDescent="0.3">
      <c r="A494" s="12">
        <v>493</v>
      </c>
      <c r="B494" s="13">
        <v>1</v>
      </c>
      <c r="C494" s="14" t="s">
        <v>1008</v>
      </c>
      <c r="D494" s="14" t="s">
        <v>13</v>
      </c>
      <c r="E494" s="69">
        <v>55</v>
      </c>
      <c r="F494" s="13">
        <v>0</v>
      </c>
      <c r="G494" s="13">
        <v>0</v>
      </c>
      <c r="H494" s="14" t="s">
        <v>1009</v>
      </c>
      <c r="I494" s="13">
        <v>30.5</v>
      </c>
      <c r="J494" s="14" t="s">
        <v>1010</v>
      </c>
      <c r="K494" s="14" t="s">
        <v>16</v>
      </c>
      <c r="L494" s="15">
        <f>IF(MergeData!$A494='FirstPartId1-to891'!A494,VLOOKUP(MergeData!$A494,FirstID1_891,12,FALSE),VLOOKUP(MergeData!$A494,GendersSurvived,2,FALSE))</f>
        <v>0</v>
      </c>
      <c r="M494" s="62" t="str">
        <f t="shared" si="7"/>
        <v>Adult</v>
      </c>
      <c r="N494" s="62" t="str">
        <f>MID(MergeData!$C494,FIND(",",MergeData!$C494)+1,FIND(".",MergeData!$C494)-FIND(",",MergeData!$C494)-1)</f>
        <v xml:space="preserve"> Mr</v>
      </c>
      <c r="O494" s="63"/>
    </row>
    <row r="495" spans="1:15" x14ac:dyDescent="0.3">
      <c r="A495" s="12">
        <v>494</v>
      </c>
      <c r="B495" s="13">
        <v>1</v>
      </c>
      <c r="C495" s="14" t="s">
        <v>1011</v>
      </c>
      <c r="D495" s="14" t="s">
        <v>13</v>
      </c>
      <c r="E495" s="69">
        <v>71</v>
      </c>
      <c r="F495" s="13">
        <v>0</v>
      </c>
      <c r="G495" s="13">
        <v>0</v>
      </c>
      <c r="H495" s="14" t="s">
        <v>1012</v>
      </c>
      <c r="I495" s="13">
        <v>49.504199999999997</v>
      </c>
      <c r="J495" s="14" t="s">
        <v>15</v>
      </c>
      <c r="K495" s="14" t="s">
        <v>21</v>
      </c>
      <c r="L495" s="15">
        <f>IF(MergeData!$A495='FirstPartId1-to891'!A495,VLOOKUP(MergeData!$A495,FirstID1_891,12,FALSE),VLOOKUP(MergeData!$A495,GendersSurvived,2,FALSE))</f>
        <v>0</v>
      </c>
      <c r="M495" s="62" t="str">
        <f t="shared" si="7"/>
        <v>Adult</v>
      </c>
      <c r="N495" s="62" t="str">
        <f>MID(MergeData!$C495,FIND(",",MergeData!$C495)+1,FIND(".",MergeData!$C495)-FIND(",",MergeData!$C495)-1)</f>
        <v xml:space="preserve"> Mr</v>
      </c>
      <c r="O495" s="63"/>
    </row>
    <row r="496" spans="1:15" x14ac:dyDescent="0.3">
      <c r="A496" s="12">
        <v>495</v>
      </c>
      <c r="B496" s="13">
        <v>3</v>
      </c>
      <c r="C496" s="14" t="s">
        <v>1013</v>
      </c>
      <c r="D496" s="14" t="s">
        <v>13</v>
      </c>
      <c r="E496" s="69">
        <v>21</v>
      </c>
      <c r="F496" s="13">
        <v>0</v>
      </c>
      <c r="G496" s="13">
        <v>0</v>
      </c>
      <c r="H496" s="14" t="s">
        <v>1014</v>
      </c>
      <c r="I496" s="13">
        <v>8.0500000000000007</v>
      </c>
      <c r="J496" s="14" t="s">
        <v>15</v>
      </c>
      <c r="K496" s="14" t="s">
        <v>16</v>
      </c>
      <c r="L496" s="15">
        <f>IF(MergeData!$A496='FirstPartId1-to891'!A496,VLOOKUP(MergeData!$A496,FirstID1_891,12,FALSE),VLOOKUP(MergeData!$A496,GendersSurvived,2,FALSE))</f>
        <v>0</v>
      </c>
      <c r="M496" s="62" t="str">
        <f t="shared" si="7"/>
        <v>Adult</v>
      </c>
      <c r="N496" s="62" t="str">
        <f>MID(MergeData!$C496,FIND(",",MergeData!$C496)+1,FIND(".",MergeData!$C496)-FIND(",",MergeData!$C496)-1)</f>
        <v xml:space="preserve"> Mr</v>
      </c>
      <c r="O496" s="63"/>
    </row>
    <row r="497" spans="1:15" x14ac:dyDescent="0.3">
      <c r="A497" s="12">
        <v>496</v>
      </c>
      <c r="B497" s="13">
        <v>3</v>
      </c>
      <c r="C497" s="14" t="s">
        <v>1015</v>
      </c>
      <c r="D497" s="14" t="s">
        <v>13</v>
      </c>
      <c r="E497" s="69" t="s">
        <v>2484</v>
      </c>
      <c r="F497" s="13">
        <v>0</v>
      </c>
      <c r="G497" s="13">
        <v>0</v>
      </c>
      <c r="H497" s="14" t="s">
        <v>265</v>
      </c>
      <c r="I497" s="13">
        <v>14.458299999999999</v>
      </c>
      <c r="J497" s="14" t="s">
        <v>15</v>
      </c>
      <c r="K497" s="14" t="s">
        <v>21</v>
      </c>
      <c r="L497" s="15">
        <f>IF(MergeData!$A497='FirstPartId1-to891'!A497,VLOOKUP(MergeData!$A497,FirstID1_891,12,FALSE),VLOOKUP(MergeData!$A497,GendersSurvived,2,FALSE))</f>
        <v>1</v>
      </c>
      <c r="M497" s="62" t="str">
        <f t="shared" si="7"/>
        <v>No Value</v>
      </c>
      <c r="N497" s="62" t="str">
        <f>MID(MergeData!$C497,FIND(",",MergeData!$C497)+1,FIND(".",MergeData!$C497)-FIND(",",MergeData!$C497)-1)</f>
        <v xml:space="preserve"> Mr</v>
      </c>
      <c r="O497" s="63"/>
    </row>
    <row r="498" spans="1:15" x14ac:dyDescent="0.3">
      <c r="A498" s="12">
        <v>497</v>
      </c>
      <c r="B498" s="13">
        <v>1</v>
      </c>
      <c r="C498" s="14" t="s">
        <v>1016</v>
      </c>
      <c r="D498" s="14" t="s">
        <v>18</v>
      </c>
      <c r="E498" s="69">
        <v>54</v>
      </c>
      <c r="F498" s="13">
        <v>1</v>
      </c>
      <c r="G498" s="13">
        <v>0</v>
      </c>
      <c r="H498" s="14" t="s">
        <v>1017</v>
      </c>
      <c r="I498" s="13">
        <v>78.2667</v>
      </c>
      <c r="J498" s="14" t="s">
        <v>1018</v>
      </c>
      <c r="K498" s="14" t="s">
        <v>21</v>
      </c>
      <c r="L498" s="15">
        <f>IF(MergeData!$A498='FirstPartId1-to891'!A498,VLOOKUP(MergeData!$A498,FirstID1_891,12,FALSE),VLOOKUP(MergeData!$A498,GendersSurvived,2,FALSE))</f>
        <v>0</v>
      </c>
      <c r="M498" s="62" t="str">
        <f t="shared" si="7"/>
        <v>Adult</v>
      </c>
      <c r="N498" s="62" t="str">
        <f>MID(MergeData!$C498,FIND(",",MergeData!$C498)+1,FIND(".",MergeData!$C498)-FIND(",",MergeData!$C498)-1)</f>
        <v xml:space="preserve"> Miss</v>
      </c>
      <c r="O498" s="63"/>
    </row>
    <row r="499" spans="1:15" x14ac:dyDescent="0.3">
      <c r="A499" s="12">
        <v>498</v>
      </c>
      <c r="B499" s="13">
        <v>3</v>
      </c>
      <c r="C499" s="14" t="s">
        <v>1019</v>
      </c>
      <c r="D499" s="14" t="s">
        <v>13</v>
      </c>
      <c r="E499" s="69" t="s">
        <v>2484</v>
      </c>
      <c r="F499" s="13">
        <v>0</v>
      </c>
      <c r="G499" s="13">
        <v>0</v>
      </c>
      <c r="H499" s="14" t="s">
        <v>1020</v>
      </c>
      <c r="I499" s="13">
        <v>15.1</v>
      </c>
      <c r="J499" s="14" t="s">
        <v>15</v>
      </c>
      <c r="K499" s="14" t="s">
        <v>16</v>
      </c>
      <c r="L499" s="15">
        <f>IF(MergeData!$A499='FirstPartId1-to891'!A499,VLOOKUP(MergeData!$A499,FirstID1_891,12,FALSE),VLOOKUP(MergeData!$A499,GendersSurvived,2,FALSE))</f>
        <v>0</v>
      </c>
      <c r="M499" s="62" t="str">
        <f t="shared" si="7"/>
        <v>No Value</v>
      </c>
      <c r="N499" s="62" t="str">
        <f>MID(MergeData!$C499,FIND(",",MergeData!$C499)+1,FIND(".",MergeData!$C499)-FIND(",",MergeData!$C499)-1)</f>
        <v xml:space="preserve"> Mr</v>
      </c>
      <c r="O499" s="63"/>
    </row>
    <row r="500" spans="1:15" x14ac:dyDescent="0.3">
      <c r="A500" s="12">
        <v>499</v>
      </c>
      <c r="B500" s="13">
        <v>1</v>
      </c>
      <c r="C500" s="14" t="s">
        <v>1021</v>
      </c>
      <c r="D500" s="14" t="s">
        <v>18</v>
      </c>
      <c r="E500" s="69">
        <v>25</v>
      </c>
      <c r="F500" s="13">
        <v>1</v>
      </c>
      <c r="G500" s="13">
        <v>2</v>
      </c>
      <c r="H500" s="14" t="s">
        <v>635</v>
      </c>
      <c r="I500" s="13">
        <v>151.55000000000001</v>
      </c>
      <c r="J500" s="14" t="s">
        <v>636</v>
      </c>
      <c r="K500" s="14" t="s">
        <v>16</v>
      </c>
      <c r="L500" s="15">
        <f>IF(MergeData!$A500='FirstPartId1-to891'!A500,VLOOKUP(MergeData!$A500,FirstID1_891,12,FALSE),VLOOKUP(MergeData!$A500,GendersSurvived,2,FALSE))</f>
        <v>0</v>
      </c>
      <c r="M500" s="62" t="str">
        <f t="shared" si="7"/>
        <v>Adult</v>
      </c>
      <c r="N500" s="62" t="str">
        <f>MID(MergeData!$C500,FIND(",",MergeData!$C500)+1,FIND(".",MergeData!$C500)-FIND(",",MergeData!$C500)-1)</f>
        <v xml:space="preserve"> Mrs</v>
      </c>
      <c r="O500" s="63"/>
    </row>
    <row r="501" spans="1:15" x14ac:dyDescent="0.3">
      <c r="A501" s="12">
        <v>500</v>
      </c>
      <c r="B501" s="13">
        <v>3</v>
      </c>
      <c r="C501" s="14" t="s">
        <v>1022</v>
      </c>
      <c r="D501" s="14" t="s">
        <v>13</v>
      </c>
      <c r="E501" s="69">
        <v>24</v>
      </c>
      <c r="F501" s="13">
        <v>0</v>
      </c>
      <c r="G501" s="13">
        <v>0</v>
      </c>
      <c r="H501" s="14" t="s">
        <v>1023</v>
      </c>
      <c r="I501" s="13">
        <v>7.7957999999999998</v>
      </c>
      <c r="J501" s="14" t="s">
        <v>15</v>
      </c>
      <c r="K501" s="14" t="s">
        <v>16</v>
      </c>
      <c r="L501" s="15">
        <f>IF(MergeData!$A501='FirstPartId1-to891'!A501,VLOOKUP(MergeData!$A501,FirstID1_891,12,FALSE),VLOOKUP(MergeData!$A501,GendersSurvived,2,FALSE))</f>
        <v>0</v>
      </c>
      <c r="M501" s="62" t="str">
        <f t="shared" si="7"/>
        <v>Adult</v>
      </c>
      <c r="N501" s="62" t="str">
        <f>MID(MergeData!$C501,FIND(",",MergeData!$C501)+1,FIND(".",MergeData!$C501)-FIND(",",MergeData!$C501)-1)</f>
        <v xml:space="preserve"> Mr</v>
      </c>
      <c r="O501" s="63"/>
    </row>
    <row r="502" spans="1:15" x14ac:dyDescent="0.3">
      <c r="A502" s="12">
        <v>501</v>
      </c>
      <c r="B502" s="13">
        <v>3</v>
      </c>
      <c r="C502" s="14" t="s">
        <v>1024</v>
      </c>
      <c r="D502" s="14" t="s">
        <v>13</v>
      </c>
      <c r="E502" s="69">
        <v>17</v>
      </c>
      <c r="F502" s="13">
        <v>0</v>
      </c>
      <c r="G502" s="13">
        <v>0</v>
      </c>
      <c r="H502" s="14" t="s">
        <v>1025</v>
      </c>
      <c r="I502" s="13">
        <v>8.6624999999999996</v>
      </c>
      <c r="J502" s="14" t="s">
        <v>15</v>
      </c>
      <c r="K502" s="14" t="s">
        <v>16</v>
      </c>
      <c r="L502" s="15">
        <f>IF(MergeData!$A502='FirstPartId1-to891'!A502,VLOOKUP(MergeData!$A502,FirstID1_891,12,FALSE),VLOOKUP(MergeData!$A502,GendersSurvived,2,FALSE))</f>
        <v>0</v>
      </c>
      <c r="M502" s="62" t="str">
        <f t="shared" si="7"/>
        <v>Child</v>
      </c>
      <c r="N502" s="62" t="str">
        <f>MID(MergeData!$C502,FIND(",",MergeData!$C502)+1,FIND(".",MergeData!$C502)-FIND(",",MergeData!$C502)-1)</f>
        <v xml:space="preserve"> Mr</v>
      </c>
      <c r="O502" s="63"/>
    </row>
    <row r="503" spans="1:15" x14ac:dyDescent="0.3">
      <c r="A503" s="12">
        <v>502</v>
      </c>
      <c r="B503" s="13">
        <v>3</v>
      </c>
      <c r="C503" s="14" t="s">
        <v>1026</v>
      </c>
      <c r="D503" s="14" t="s">
        <v>18</v>
      </c>
      <c r="E503" s="69">
        <v>21</v>
      </c>
      <c r="F503" s="13">
        <v>0</v>
      </c>
      <c r="G503" s="13">
        <v>0</v>
      </c>
      <c r="H503" s="14" t="s">
        <v>1027</v>
      </c>
      <c r="I503" s="13">
        <v>7.75</v>
      </c>
      <c r="J503" s="14" t="s">
        <v>15</v>
      </c>
      <c r="K503" s="14" t="s">
        <v>31</v>
      </c>
      <c r="L503" s="15">
        <f>IF(MergeData!$A503='FirstPartId1-to891'!A503,VLOOKUP(MergeData!$A503,FirstID1_891,12,FALSE),VLOOKUP(MergeData!$A503,GendersSurvived,2,FALSE))</f>
        <v>0</v>
      </c>
      <c r="M503" s="62" t="str">
        <f t="shared" si="7"/>
        <v>Adult</v>
      </c>
      <c r="N503" s="62" t="str">
        <f>MID(MergeData!$C503,FIND(",",MergeData!$C503)+1,FIND(".",MergeData!$C503)-FIND(",",MergeData!$C503)-1)</f>
        <v xml:space="preserve"> Miss</v>
      </c>
      <c r="O503" s="63"/>
    </row>
    <row r="504" spans="1:15" x14ac:dyDescent="0.3">
      <c r="A504" s="12">
        <v>503</v>
      </c>
      <c r="B504" s="13">
        <v>3</v>
      </c>
      <c r="C504" s="14" t="s">
        <v>1028</v>
      </c>
      <c r="D504" s="14" t="s">
        <v>18</v>
      </c>
      <c r="E504" s="69" t="s">
        <v>2484</v>
      </c>
      <c r="F504" s="13">
        <v>0</v>
      </c>
      <c r="G504" s="13">
        <v>0</v>
      </c>
      <c r="H504" s="14" t="s">
        <v>1029</v>
      </c>
      <c r="I504" s="13">
        <v>7.6292</v>
      </c>
      <c r="J504" s="14" t="s">
        <v>15</v>
      </c>
      <c r="K504" s="14" t="s">
        <v>31</v>
      </c>
      <c r="L504" s="15">
        <f>IF(MergeData!$A504='FirstPartId1-to891'!A504,VLOOKUP(MergeData!$A504,FirstID1_891,12,FALSE),VLOOKUP(MergeData!$A504,GendersSurvived,2,FALSE))</f>
        <v>0</v>
      </c>
      <c r="M504" s="62" t="str">
        <f t="shared" si="7"/>
        <v>No Value</v>
      </c>
      <c r="N504" s="62" t="str">
        <f>MID(MergeData!$C504,FIND(",",MergeData!$C504)+1,FIND(".",MergeData!$C504)-FIND(",",MergeData!$C504)-1)</f>
        <v xml:space="preserve"> Miss</v>
      </c>
      <c r="O504" s="63"/>
    </row>
    <row r="505" spans="1:15" x14ac:dyDescent="0.3">
      <c r="A505" s="12">
        <v>504</v>
      </c>
      <c r="B505" s="13">
        <v>3</v>
      </c>
      <c r="C505" s="14" t="s">
        <v>1030</v>
      </c>
      <c r="D505" s="14" t="s">
        <v>18</v>
      </c>
      <c r="E505" s="69">
        <v>37</v>
      </c>
      <c r="F505" s="13">
        <v>0</v>
      </c>
      <c r="G505" s="13">
        <v>0</v>
      </c>
      <c r="H505" s="14" t="s">
        <v>1031</v>
      </c>
      <c r="I505" s="13">
        <v>9.5875000000000004</v>
      </c>
      <c r="J505" s="14" t="s">
        <v>15</v>
      </c>
      <c r="K505" s="14" t="s">
        <v>16</v>
      </c>
      <c r="L505" s="15">
        <f>IF(MergeData!$A505='FirstPartId1-to891'!A505,VLOOKUP(MergeData!$A505,FirstID1_891,12,FALSE),VLOOKUP(MergeData!$A505,GendersSurvived,2,FALSE))</f>
        <v>1</v>
      </c>
      <c r="M505" s="62" t="str">
        <f t="shared" si="7"/>
        <v>Adult</v>
      </c>
      <c r="N505" s="62" t="str">
        <f>MID(MergeData!$C505,FIND(",",MergeData!$C505)+1,FIND(".",MergeData!$C505)-FIND(",",MergeData!$C505)-1)</f>
        <v xml:space="preserve"> Miss</v>
      </c>
      <c r="O505" s="63"/>
    </row>
    <row r="506" spans="1:15" x14ac:dyDescent="0.3">
      <c r="A506" s="12">
        <v>505</v>
      </c>
      <c r="B506" s="13">
        <v>1</v>
      </c>
      <c r="C506" s="14" t="s">
        <v>1032</v>
      </c>
      <c r="D506" s="14" t="s">
        <v>18</v>
      </c>
      <c r="E506" s="69">
        <v>16</v>
      </c>
      <c r="F506" s="13">
        <v>0</v>
      </c>
      <c r="G506" s="13">
        <v>0</v>
      </c>
      <c r="H506" s="14" t="s">
        <v>549</v>
      </c>
      <c r="I506" s="13">
        <v>86.5</v>
      </c>
      <c r="J506" s="14" t="s">
        <v>1033</v>
      </c>
      <c r="K506" s="14" t="s">
        <v>16</v>
      </c>
      <c r="L506" s="15">
        <f>IF(MergeData!$A506='FirstPartId1-to891'!A506,VLOOKUP(MergeData!$A506,FirstID1_891,12,FALSE),VLOOKUP(MergeData!$A506,GendersSurvived,2,FALSE))</f>
        <v>0</v>
      </c>
      <c r="M506" s="62" t="str">
        <f t="shared" si="7"/>
        <v>Child</v>
      </c>
      <c r="N506" s="62" t="str">
        <f>MID(MergeData!$C506,FIND(",",MergeData!$C506)+1,FIND(".",MergeData!$C506)-FIND(",",MergeData!$C506)-1)</f>
        <v xml:space="preserve"> Miss</v>
      </c>
      <c r="O506" s="63"/>
    </row>
    <row r="507" spans="1:15" x14ac:dyDescent="0.3">
      <c r="A507" s="12">
        <v>506</v>
      </c>
      <c r="B507" s="13">
        <v>1</v>
      </c>
      <c r="C507" s="14" t="s">
        <v>1034</v>
      </c>
      <c r="D507" s="14" t="s">
        <v>13</v>
      </c>
      <c r="E507" s="69">
        <v>18</v>
      </c>
      <c r="F507" s="13">
        <v>1</v>
      </c>
      <c r="G507" s="13">
        <v>0</v>
      </c>
      <c r="H507" s="14" t="s">
        <v>654</v>
      </c>
      <c r="I507" s="13">
        <v>108.9</v>
      </c>
      <c r="J507" s="14" t="s">
        <v>655</v>
      </c>
      <c r="K507" s="14" t="s">
        <v>21</v>
      </c>
      <c r="L507" s="15">
        <f>IF(MergeData!$A507='FirstPartId1-to891'!A507,VLOOKUP(MergeData!$A507,FirstID1_891,12,FALSE),VLOOKUP(MergeData!$A507,GendersSurvived,2,FALSE))</f>
        <v>1</v>
      </c>
      <c r="M507" s="62" t="str">
        <f t="shared" si="7"/>
        <v>Adult</v>
      </c>
      <c r="N507" s="62" t="str">
        <f>MID(MergeData!$C507,FIND(",",MergeData!$C507)+1,FIND(".",MergeData!$C507)-FIND(",",MergeData!$C507)-1)</f>
        <v xml:space="preserve"> Mr</v>
      </c>
      <c r="O507" s="63"/>
    </row>
    <row r="508" spans="1:15" x14ac:dyDescent="0.3">
      <c r="A508" s="12">
        <v>507</v>
      </c>
      <c r="B508" s="13">
        <v>2</v>
      </c>
      <c r="C508" s="14" t="s">
        <v>1035</v>
      </c>
      <c r="D508" s="14" t="s">
        <v>18</v>
      </c>
      <c r="E508" s="69">
        <v>33</v>
      </c>
      <c r="F508" s="13">
        <v>0</v>
      </c>
      <c r="G508" s="13">
        <v>2</v>
      </c>
      <c r="H508" s="14" t="s">
        <v>1036</v>
      </c>
      <c r="I508" s="13">
        <v>26</v>
      </c>
      <c r="J508" s="14" t="s">
        <v>15</v>
      </c>
      <c r="K508" s="14" t="s">
        <v>16</v>
      </c>
      <c r="L508" s="15">
        <f>IF(MergeData!$A508='FirstPartId1-to891'!A508,VLOOKUP(MergeData!$A508,FirstID1_891,12,FALSE),VLOOKUP(MergeData!$A508,GendersSurvived,2,FALSE))</f>
        <v>1</v>
      </c>
      <c r="M508" s="62" t="str">
        <f t="shared" si="7"/>
        <v>Adult</v>
      </c>
      <c r="N508" s="62" t="str">
        <f>MID(MergeData!$C508,FIND(",",MergeData!$C508)+1,FIND(".",MergeData!$C508)-FIND(",",MergeData!$C508)-1)</f>
        <v xml:space="preserve"> Mrs</v>
      </c>
      <c r="O508" s="63"/>
    </row>
    <row r="509" spans="1:15" x14ac:dyDescent="0.3">
      <c r="A509" s="12">
        <v>508</v>
      </c>
      <c r="B509" s="13">
        <v>1</v>
      </c>
      <c r="C509" s="14" t="s">
        <v>1037</v>
      </c>
      <c r="D509" s="14" t="s">
        <v>13</v>
      </c>
      <c r="E509" s="69" t="s">
        <v>2484</v>
      </c>
      <c r="F509" s="13">
        <v>0</v>
      </c>
      <c r="G509" s="13">
        <v>0</v>
      </c>
      <c r="H509" s="14" t="s">
        <v>1038</v>
      </c>
      <c r="I509" s="13">
        <v>26.55</v>
      </c>
      <c r="J509" s="14" t="s">
        <v>15</v>
      </c>
      <c r="K509" s="14" t="s">
        <v>16</v>
      </c>
      <c r="L509" s="15">
        <f>IF(MergeData!$A509='FirstPartId1-to891'!A509,VLOOKUP(MergeData!$A509,FirstID1_891,12,FALSE),VLOOKUP(MergeData!$A509,GendersSurvived,2,FALSE))</f>
        <v>0</v>
      </c>
      <c r="M509" s="62" t="str">
        <f t="shared" si="7"/>
        <v>No Value</v>
      </c>
      <c r="N509" s="62" t="str">
        <f>MID(MergeData!$C509,FIND(",",MergeData!$C509)+1,FIND(".",MergeData!$C509)-FIND(",",MergeData!$C509)-1)</f>
        <v xml:space="preserve"> Mr</v>
      </c>
      <c r="O509" s="63"/>
    </row>
    <row r="510" spans="1:15" x14ac:dyDescent="0.3">
      <c r="A510" s="12">
        <v>509</v>
      </c>
      <c r="B510" s="13">
        <v>3</v>
      </c>
      <c r="C510" s="14" t="s">
        <v>1039</v>
      </c>
      <c r="D510" s="14" t="s">
        <v>13</v>
      </c>
      <c r="E510" s="69">
        <v>28</v>
      </c>
      <c r="F510" s="13">
        <v>0</v>
      </c>
      <c r="G510" s="13">
        <v>0</v>
      </c>
      <c r="H510" s="14" t="s">
        <v>1040</v>
      </c>
      <c r="I510" s="13">
        <v>22.524999999999999</v>
      </c>
      <c r="J510" s="14" t="s">
        <v>15</v>
      </c>
      <c r="K510" s="14" t="s">
        <v>16</v>
      </c>
      <c r="L510" s="15">
        <f>IF(MergeData!$A510='FirstPartId1-to891'!A510,VLOOKUP(MergeData!$A510,FirstID1_891,12,FALSE),VLOOKUP(MergeData!$A510,GendersSurvived,2,FALSE))</f>
        <v>1</v>
      </c>
      <c r="M510" s="62" t="str">
        <f t="shared" si="7"/>
        <v>Adult</v>
      </c>
      <c r="N510" s="62" t="str">
        <f>MID(MergeData!$C510,FIND(",",MergeData!$C510)+1,FIND(".",MergeData!$C510)-FIND(",",MergeData!$C510)-1)</f>
        <v xml:space="preserve"> Mr</v>
      </c>
      <c r="O510" s="63"/>
    </row>
    <row r="511" spans="1:15" x14ac:dyDescent="0.3">
      <c r="A511" s="12">
        <v>510</v>
      </c>
      <c r="B511" s="13">
        <v>3</v>
      </c>
      <c r="C511" s="14" t="s">
        <v>1041</v>
      </c>
      <c r="D511" s="14" t="s">
        <v>13</v>
      </c>
      <c r="E511" s="69">
        <v>26</v>
      </c>
      <c r="F511" s="13">
        <v>0</v>
      </c>
      <c r="G511" s="13">
        <v>0</v>
      </c>
      <c r="H511" s="14" t="s">
        <v>180</v>
      </c>
      <c r="I511" s="13">
        <v>56.495800000000003</v>
      </c>
      <c r="J511" s="14" t="s">
        <v>15</v>
      </c>
      <c r="K511" s="14" t="s">
        <v>16</v>
      </c>
      <c r="L511" s="15">
        <f>IF(MergeData!$A511='FirstPartId1-to891'!A511,VLOOKUP(MergeData!$A511,FirstID1_891,12,FALSE),VLOOKUP(MergeData!$A511,GendersSurvived,2,FALSE))</f>
        <v>1</v>
      </c>
      <c r="M511" s="62" t="str">
        <f t="shared" si="7"/>
        <v>Adult</v>
      </c>
      <c r="N511" s="62" t="str">
        <f>MID(MergeData!$C511,FIND(",",MergeData!$C511)+1,FIND(".",MergeData!$C511)-FIND(",",MergeData!$C511)-1)</f>
        <v xml:space="preserve"> Mr</v>
      </c>
      <c r="O511" s="63"/>
    </row>
    <row r="512" spans="1:15" x14ac:dyDescent="0.3">
      <c r="A512" s="12">
        <v>511</v>
      </c>
      <c r="B512" s="13">
        <v>3</v>
      </c>
      <c r="C512" s="14" t="s">
        <v>1042</v>
      </c>
      <c r="D512" s="14" t="s">
        <v>13</v>
      </c>
      <c r="E512" s="69">
        <v>29</v>
      </c>
      <c r="F512" s="13">
        <v>0</v>
      </c>
      <c r="G512" s="13">
        <v>0</v>
      </c>
      <c r="H512" s="14" t="s">
        <v>1043</v>
      </c>
      <c r="I512" s="13">
        <v>7.75</v>
      </c>
      <c r="J512" s="14" t="s">
        <v>15</v>
      </c>
      <c r="K512" s="14" t="s">
        <v>31</v>
      </c>
      <c r="L512" s="15">
        <f>IF(MergeData!$A512='FirstPartId1-to891'!A512,VLOOKUP(MergeData!$A512,FirstID1_891,12,FALSE),VLOOKUP(MergeData!$A512,GendersSurvived,2,FALSE))</f>
        <v>0</v>
      </c>
      <c r="M512" s="62" t="str">
        <f t="shared" si="7"/>
        <v>Adult</v>
      </c>
      <c r="N512" s="62" t="str">
        <f>MID(MergeData!$C512,FIND(",",MergeData!$C512)+1,FIND(".",MergeData!$C512)-FIND(",",MergeData!$C512)-1)</f>
        <v xml:space="preserve"> Mr</v>
      </c>
      <c r="O512" s="63"/>
    </row>
    <row r="513" spans="1:15" x14ac:dyDescent="0.3">
      <c r="A513" s="12">
        <v>512</v>
      </c>
      <c r="B513" s="13">
        <v>3</v>
      </c>
      <c r="C513" s="14" t="s">
        <v>1044</v>
      </c>
      <c r="D513" s="14" t="s">
        <v>13</v>
      </c>
      <c r="E513" s="69" t="s">
        <v>2484</v>
      </c>
      <c r="F513" s="13">
        <v>0</v>
      </c>
      <c r="G513" s="13">
        <v>0</v>
      </c>
      <c r="H513" s="14" t="s">
        <v>1045</v>
      </c>
      <c r="I513" s="13">
        <v>8.0500000000000007</v>
      </c>
      <c r="J513" s="14" t="s">
        <v>15</v>
      </c>
      <c r="K513" s="14" t="s">
        <v>16</v>
      </c>
      <c r="L513" s="15">
        <f>IF(MergeData!$A513='FirstPartId1-to891'!A513,VLOOKUP(MergeData!$A513,FirstID1_891,12,FALSE),VLOOKUP(MergeData!$A513,GendersSurvived,2,FALSE))</f>
        <v>1</v>
      </c>
      <c r="M513" s="62" t="str">
        <f t="shared" si="7"/>
        <v>No Value</v>
      </c>
      <c r="N513" s="62" t="str">
        <f>MID(MergeData!$C513,FIND(",",MergeData!$C513)+1,FIND(".",MergeData!$C513)-FIND(",",MergeData!$C513)-1)</f>
        <v xml:space="preserve"> Mr</v>
      </c>
      <c r="O513" s="63"/>
    </row>
    <row r="514" spans="1:15" x14ac:dyDescent="0.3">
      <c r="A514" s="12">
        <v>513</v>
      </c>
      <c r="B514" s="13">
        <v>1</v>
      </c>
      <c r="C514" s="14" t="s">
        <v>1046</v>
      </c>
      <c r="D514" s="14" t="s">
        <v>13</v>
      </c>
      <c r="E514" s="69">
        <v>36</v>
      </c>
      <c r="F514" s="13">
        <v>0</v>
      </c>
      <c r="G514" s="13">
        <v>0</v>
      </c>
      <c r="H514" s="14" t="s">
        <v>1047</v>
      </c>
      <c r="I514" s="13">
        <v>26.287500000000001</v>
      </c>
      <c r="J514" s="14" t="s">
        <v>1048</v>
      </c>
      <c r="K514" s="14" t="s">
        <v>16</v>
      </c>
      <c r="L514" s="15">
        <f>IF(MergeData!$A514='FirstPartId1-to891'!A514,VLOOKUP(MergeData!$A514,FirstID1_891,12,FALSE),VLOOKUP(MergeData!$A514,GendersSurvived,2,FALSE))</f>
        <v>1</v>
      </c>
      <c r="M514" s="62" t="str">
        <f t="shared" si="7"/>
        <v>Adult</v>
      </c>
      <c r="N514" s="62" t="str">
        <f>MID(MergeData!$C514,FIND(",",MergeData!$C514)+1,FIND(".",MergeData!$C514)-FIND(",",MergeData!$C514)-1)</f>
        <v xml:space="preserve"> Mr</v>
      </c>
      <c r="O514" s="63"/>
    </row>
    <row r="515" spans="1:15" x14ac:dyDescent="0.3">
      <c r="A515" s="12">
        <v>514</v>
      </c>
      <c r="B515" s="13">
        <v>1</v>
      </c>
      <c r="C515" s="14" t="s">
        <v>1049</v>
      </c>
      <c r="D515" s="14" t="s">
        <v>18</v>
      </c>
      <c r="E515" s="69">
        <v>54</v>
      </c>
      <c r="F515" s="13">
        <v>1</v>
      </c>
      <c r="G515" s="13">
        <v>0</v>
      </c>
      <c r="H515" s="14" t="s">
        <v>1050</v>
      </c>
      <c r="I515" s="13">
        <v>59.4</v>
      </c>
      <c r="J515" s="14" t="s">
        <v>15</v>
      </c>
      <c r="K515" s="14" t="s">
        <v>21</v>
      </c>
      <c r="L515" s="15">
        <f>IF(MergeData!$A515='FirstPartId1-to891'!A515,VLOOKUP(MergeData!$A515,FirstID1_891,12,FALSE),VLOOKUP(MergeData!$A515,GendersSurvived,2,FALSE))</f>
        <v>0</v>
      </c>
      <c r="M515" s="62" t="str">
        <f t="shared" ref="M515:M578" si="8">_xlfn.IFS($E515="N/A","No Value",$E515&gt;=18,"Adult",$E515&lt;=18,"Child")</f>
        <v>Adult</v>
      </c>
      <c r="N515" s="62" t="str">
        <f>MID(MergeData!$C515,FIND(",",MergeData!$C515)+1,FIND(".",MergeData!$C515)-FIND(",",MergeData!$C515)-1)</f>
        <v xml:space="preserve"> Mrs</v>
      </c>
      <c r="O515" s="63"/>
    </row>
    <row r="516" spans="1:15" x14ac:dyDescent="0.3">
      <c r="A516" s="12">
        <v>515</v>
      </c>
      <c r="B516" s="13">
        <v>3</v>
      </c>
      <c r="C516" s="14" t="s">
        <v>1051</v>
      </c>
      <c r="D516" s="14" t="s">
        <v>13</v>
      </c>
      <c r="E516" s="69">
        <v>24</v>
      </c>
      <c r="F516" s="13">
        <v>0</v>
      </c>
      <c r="G516" s="13">
        <v>0</v>
      </c>
      <c r="H516" s="14" t="s">
        <v>1052</v>
      </c>
      <c r="I516" s="13">
        <v>7.4958</v>
      </c>
      <c r="J516" s="14" t="s">
        <v>15</v>
      </c>
      <c r="K516" s="14" t="s">
        <v>16</v>
      </c>
      <c r="L516" s="15">
        <f>IF(MergeData!$A516='FirstPartId1-to891'!A516,VLOOKUP(MergeData!$A516,FirstID1_891,12,FALSE),VLOOKUP(MergeData!$A516,GendersSurvived,2,FALSE))</f>
        <v>0</v>
      </c>
      <c r="M516" s="62" t="str">
        <f t="shared" si="8"/>
        <v>Adult</v>
      </c>
      <c r="N516" s="62" t="str">
        <f>MID(MergeData!$C516,FIND(",",MergeData!$C516)+1,FIND(".",MergeData!$C516)-FIND(",",MergeData!$C516)-1)</f>
        <v xml:space="preserve"> Mr</v>
      </c>
      <c r="O516" s="63"/>
    </row>
    <row r="517" spans="1:15" x14ac:dyDescent="0.3">
      <c r="A517" s="12">
        <v>516</v>
      </c>
      <c r="B517" s="13">
        <v>1</v>
      </c>
      <c r="C517" s="14" t="s">
        <v>1053</v>
      </c>
      <c r="D517" s="14" t="s">
        <v>13</v>
      </c>
      <c r="E517" s="69">
        <v>47</v>
      </c>
      <c r="F517" s="13">
        <v>0</v>
      </c>
      <c r="G517" s="13">
        <v>0</v>
      </c>
      <c r="H517" s="14" t="s">
        <v>1054</v>
      </c>
      <c r="I517" s="13">
        <v>34.020800000000001</v>
      </c>
      <c r="J517" s="14" t="s">
        <v>1055</v>
      </c>
      <c r="K517" s="14" t="s">
        <v>16</v>
      </c>
      <c r="L517" s="15">
        <f>IF(MergeData!$A517='FirstPartId1-to891'!A517,VLOOKUP(MergeData!$A517,FirstID1_891,12,FALSE),VLOOKUP(MergeData!$A517,GendersSurvived,2,FALSE))</f>
        <v>1</v>
      </c>
      <c r="M517" s="62" t="str">
        <f t="shared" si="8"/>
        <v>Adult</v>
      </c>
      <c r="N517" s="62" t="str">
        <f>MID(MergeData!$C517,FIND(",",MergeData!$C517)+1,FIND(".",MergeData!$C517)-FIND(",",MergeData!$C517)-1)</f>
        <v xml:space="preserve"> Mr</v>
      </c>
      <c r="O517" s="63"/>
    </row>
    <row r="518" spans="1:15" x14ac:dyDescent="0.3">
      <c r="A518" s="12">
        <v>517</v>
      </c>
      <c r="B518" s="13">
        <v>2</v>
      </c>
      <c r="C518" s="14" t="s">
        <v>1056</v>
      </c>
      <c r="D518" s="14" t="s">
        <v>18</v>
      </c>
      <c r="E518" s="69">
        <v>34</v>
      </c>
      <c r="F518" s="13">
        <v>0</v>
      </c>
      <c r="G518" s="13">
        <v>0</v>
      </c>
      <c r="H518" s="14" t="s">
        <v>1057</v>
      </c>
      <c r="I518" s="13">
        <v>10.5</v>
      </c>
      <c r="J518" s="14" t="s">
        <v>165</v>
      </c>
      <c r="K518" s="14" t="s">
        <v>16</v>
      </c>
      <c r="L518" s="15">
        <f>IF(MergeData!$A518='FirstPartId1-to891'!A518,VLOOKUP(MergeData!$A518,FirstID1_891,12,FALSE),VLOOKUP(MergeData!$A518,GendersSurvived,2,FALSE))</f>
        <v>0</v>
      </c>
      <c r="M518" s="62" t="str">
        <f t="shared" si="8"/>
        <v>Adult</v>
      </c>
      <c r="N518" s="62" t="str">
        <f>MID(MergeData!$C518,FIND(",",MergeData!$C518)+1,FIND(".",MergeData!$C518)-FIND(",",MergeData!$C518)-1)</f>
        <v xml:space="preserve"> Mrs</v>
      </c>
      <c r="O518" s="63"/>
    </row>
    <row r="519" spans="1:15" x14ac:dyDescent="0.3">
      <c r="A519" s="12">
        <v>518</v>
      </c>
      <c r="B519" s="13">
        <v>3</v>
      </c>
      <c r="C519" s="14" t="s">
        <v>1058</v>
      </c>
      <c r="D519" s="14" t="s">
        <v>13</v>
      </c>
      <c r="E519" s="69" t="s">
        <v>2484</v>
      </c>
      <c r="F519" s="13">
        <v>0</v>
      </c>
      <c r="G519" s="13">
        <v>0</v>
      </c>
      <c r="H519" s="14" t="s">
        <v>254</v>
      </c>
      <c r="I519" s="13">
        <v>24.15</v>
      </c>
      <c r="J519" s="14" t="s">
        <v>15</v>
      </c>
      <c r="K519" s="14" t="s">
        <v>31</v>
      </c>
      <c r="L519" s="15">
        <f>IF(MergeData!$A519='FirstPartId1-to891'!A519,VLOOKUP(MergeData!$A519,FirstID1_891,12,FALSE),VLOOKUP(MergeData!$A519,GendersSurvived,2,FALSE))</f>
        <v>1</v>
      </c>
      <c r="M519" s="62" t="str">
        <f t="shared" si="8"/>
        <v>No Value</v>
      </c>
      <c r="N519" s="62" t="str">
        <f>MID(MergeData!$C519,FIND(",",MergeData!$C519)+1,FIND(".",MergeData!$C519)-FIND(",",MergeData!$C519)-1)</f>
        <v xml:space="preserve"> Mr</v>
      </c>
      <c r="O519" s="63"/>
    </row>
    <row r="520" spans="1:15" x14ac:dyDescent="0.3">
      <c r="A520" s="12">
        <v>519</v>
      </c>
      <c r="B520" s="13">
        <v>2</v>
      </c>
      <c r="C520" s="14" t="s">
        <v>1059</v>
      </c>
      <c r="D520" s="14" t="s">
        <v>18</v>
      </c>
      <c r="E520" s="69">
        <v>36</v>
      </c>
      <c r="F520" s="13">
        <v>1</v>
      </c>
      <c r="G520" s="13">
        <v>0</v>
      </c>
      <c r="H520" s="14" t="s">
        <v>1060</v>
      </c>
      <c r="I520" s="13">
        <v>26</v>
      </c>
      <c r="J520" s="14" t="s">
        <v>15</v>
      </c>
      <c r="K520" s="14" t="s">
        <v>16</v>
      </c>
      <c r="L520" s="15">
        <f>IF(MergeData!$A520='FirstPartId1-to891'!A520,VLOOKUP(MergeData!$A520,FirstID1_891,12,FALSE),VLOOKUP(MergeData!$A520,GendersSurvived,2,FALSE))</f>
        <v>0</v>
      </c>
      <c r="M520" s="62" t="str">
        <f t="shared" si="8"/>
        <v>Adult</v>
      </c>
      <c r="N520" s="62" t="str">
        <f>MID(MergeData!$C520,FIND(",",MergeData!$C520)+1,FIND(".",MergeData!$C520)-FIND(",",MergeData!$C520)-1)</f>
        <v xml:space="preserve"> Mrs</v>
      </c>
      <c r="O520" s="63"/>
    </row>
    <row r="521" spans="1:15" x14ac:dyDescent="0.3">
      <c r="A521" s="12">
        <v>520</v>
      </c>
      <c r="B521" s="13">
        <v>3</v>
      </c>
      <c r="C521" s="14" t="s">
        <v>1061</v>
      </c>
      <c r="D521" s="14" t="s">
        <v>13</v>
      </c>
      <c r="E521" s="69">
        <v>32</v>
      </c>
      <c r="F521" s="13">
        <v>0</v>
      </c>
      <c r="G521" s="13">
        <v>0</v>
      </c>
      <c r="H521" s="14" t="s">
        <v>1062</v>
      </c>
      <c r="I521" s="13">
        <v>7.8958000000000004</v>
      </c>
      <c r="J521" s="14" t="s">
        <v>15</v>
      </c>
      <c r="K521" s="14" t="s">
        <v>16</v>
      </c>
      <c r="L521" s="15">
        <f>IF(MergeData!$A521='FirstPartId1-to891'!A521,VLOOKUP(MergeData!$A521,FirstID1_891,12,FALSE),VLOOKUP(MergeData!$A521,GendersSurvived,2,FALSE))</f>
        <v>1</v>
      </c>
      <c r="M521" s="62" t="str">
        <f t="shared" si="8"/>
        <v>Adult</v>
      </c>
      <c r="N521" s="62" t="str">
        <f>MID(MergeData!$C521,FIND(",",MergeData!$C521)+1,FIND(".",MergeData!$C521)-FIND(",",MergeData!$C521)-1)</f>
        <v xml:space="preserve"> Mr</v>
      </c>
      <c r="O521" s="63"/>
    </row>
    <row r="522" spans="1:15" x14ac:dyDescent="0.3">
      <c r="A522" s="12">
        <v>521</v>
      </c>
      <c r="B522" s="13">
        <v>1</v>
      </c>
      <c r="C522" s="14" t="s">
        <v>1063</v>
      </c>
      <c r="D522" s="14" t="s">
        <v>18</v>
      </c>
      <c r="E522" s="69">
        <v>30</v>
      </c>
      <c r="F522" s="13">
        <v>0</v>
      </c>
      <c r="G522" s="13">
        <v>0</v>
      </c>
      <c r="H522" s="14" t="s">
        <v>1064</v>
      </c>
      <c r="I522" s="13">
        <v>93.5</v>
      </c>
      <c r="J522" s="14" t="s">
        <v>1065</v>
      </c>
      <c r="K522" s="14" t="s">
        <v>16</v>
      </c>
      <c r="L522" s="15">
        <f>IF(MergeData!$A522='FirstPartId1-to891'!A522,VLOOKUP(MergeData!$A522,FirstID1_891,12,FALSE),VLOOKUP(MergeData!$A522,GendersSurvived,2,FALSE))</f>
        <v>0</v>
      </c>
      <c r="M522" s="62" t="str">
        <f t="shared" si="8"/>
        <v>Adult</v>
      </c>
      <c r="N522" s="62" t="str">
        <f>MID(MergeData!$C522,FIND(",",MergeData!$C522)+1,FIND(".",MergeData!$C522)-FIND(",",MergeData!$C522)-1)</f>
        <v xml:space="preserve"> Miss</v>
      </c>
      <c r="O522" s="63"/>
    </row>
    <row r="523" spans="1:15" x14ac:dyDescent="0.3">
      <c r="A523" s="12">
        <v>522</v>
      </c>
      <c r="B523" s="13">
        <v>3</v>
      </c>
      <c r="C523" s="14" t="s">
        <v>1066</v>
      </c>
      <c r="D523" s="14" t="s">
        <v>13</v>
      </c>
      <c r="E523" s="69">
        <v>22</v>
      </c>
      <c r="F523" s="13">
        <v>0</v>
      </c>
      <c r="G523" s="13">
        <v>0</v>
      </c>
      <c r="H523" s="14" t="s">
        <v>1067</v>
      </c>
      <c r="I523" s="13">
        <v>7.8958000000000004</v>
      </c>
      <c r="J523" s="14" t="s">
        <v>15</v>
      </c>
      <c r="K523" s="14" t="s">
        <v>16</v>
      </c>
      <c r="L523" s="15">
        <f>IF(MergeData!$A523='FirstPartId1-to891'!A523,VLOOKUP(MergeData!$A523,FirstID1_891,12,FALSE),VLOOKUP(MergeData!$A523,GendersSurvived,2,FALSE))</f>
        <v>0</v>
      </c>
      <c r="M523" s="62" t="str">
        <f t="shared" si="8"/>
        <v>Adult</v>
      </c>
      <c r="N523" s="62" t="str">
        <f>MID(MergeData!$C523,FIND(",",MergeData!$C523)+1,FIND(".",MergeData!$C523)-FIND(",",MergeData!$C523)-1)</f>
        <v xml:space="preserve"> Mr</v>
      </c>
      <c r="O523" s="63"/>
    </row>
    <row r="524" spans="1:15" x14ac:dyDescent="0.3">
      <c r="A524" s="12">
        <v>523</v>
      </c>
      <c r="B524" s="13">
        <v>3</v>
      </c>
      <c r="C524" s="14" t="s">
        <v>1068</v>
      </c>
      <c r="D524" s="14" t="s">
        <v>13</v>
      </c>
      <c r="E524" s="69" t="s">
        <v>2484</v>
      </c>
      <c r="F524" s="13">
        <v>0</v>
      </c>
      <c r="G524" s="13">
        <v>0</v>
      </c>
      <c r="H524" s="14" t="s">
        <v>1069</v>
      </c>
      <c r="I524" s="13">
        <v>7.2249999999999996</v>
      </c>
      <c r="J524" s="14" t="s">
        <v>15</v>
      </c>
      <c r="K524" s="14" t="s">
        <v>21</v>
      </c>
      <c r="L524" s="15">
        <f>IF(MergeData!$A524='FirstPartId1-to891'!A524,VLOOKUP(MergeData!$A524,FirstID1_891,12,FALSE),VLOOKUP(MergeData!$A524,GendersSurvived,2,FALSE))</f>
        <v>1</v>
      </c>
      <c r="M524" s="62" t="str">
        <f t="shared" si="8"/>
        <v>No Value</v>
      </c>
      <c r="N524" s="62" t="str">
        <f>MID(MergeData!$C524,FIND(",",MergeData!$C524)+1,FIND(".",MergeData!$C524)-FIND(",",MergeData!$C524)-1)</f>
        <v xml:space="preserve"> Mr</v>
      </c>
      <c r="O524" s="63"/>
    </row>
    <row r="525" spans="1:15" x14ac:dyDescent="0.3">
      <c r="A525" s="12">
        <v>524</v>
      </c>
      <c r="B525" s="13">
        <v>1</v>
      </c>
      <c r="C525" s="14" t="s">
        <v>1070</v>
      </c>
      <c r="D525" s="14" t="s">
        <v>18</v>
      </c>
      <c r="E525" s="69">
        <v>44</v>
      </c>
      <c r="F525" s="13">
        <v>0</v>
      </c>
      <c r="G525" s="13">
        <v>1</v>
      </c>
      <c r="H525" s="14" t="s">
        <v>700</v>
      </c>
      <c r="I525" s="13">
        <v>57.979199999999999</v>
      </c>
      <c r="J525" s="14" t="s">
        <v>701</v>
      </c>
      <c r="K525" s="14" t="s">
        <v>21</v>
      </c>
      <c r="L525" s="15">
        <f>IF(MergeData!$A525='FirstPartId1-to891'!A525,VLOOKUP(MergeData!$A525,FirstID1_891,12,FALSE),VLOOKUP(MergeData!$A525,GendersSurvived,2,FALSE))</f>
        <v>0</v>
      </c>
      <c r="M525" s="62" t="str">
        <f t="shared" si="8"/>
        <v>Adult</v>
      </c>
      <c r="N525" s="62" t="str">
        <f>MID(MergeData!$C525,FIND(",",MergeData!$C525)+1,FIND(".",MergeData!$C525)-FIND(",",MergeData!$C525)-1)</f>
        <v xml:space="preserve"> Mrs</v>
      </c>
      <c r="O525" s="63"/>
    </row>
    <row r="526" spans="1:15" x14ac:dyDescent="0.3">
      <c r="A526" s="12">
        <v>525</v>
      </c>
      <c r="B526" s="13">
        <v>3</v>
      </c>
      <c r="C526" s="14" t="s">
        <v>1071</v>
      </c>
      <c r="D526" s="14" t="s">
        <v>13</v>
      </c>
      <c r="E526" s="69" t="s">
        <v>2484</v>
      </c>
      <c r="F526" s="13">
        <v>0</v>
      </c>
      <c r="G526" s="13">
        <v>0</v>
      </c>
      <c r="H526" s="14" t="s">
        <v>1072</v>
      </c>
      <c r="I526" s="13">
        <v>7.2291999999999996</v>
      </c>
      <c r="J526" s="14" t="s">
        <v>15</v>
      </c>
      <c r="K526" s="14" t="s">
        <v>21</v>
      </c>
      <c r="L526" s="15">
        <f>IF(MergeData!$A526='FirstPartId1-to891'!A526,VLOOKUP(MergeData!$A526,FirstID1_891,12,FALSE),VLOOKUP(MergeData!$A526,GendersSurvived,2,FALSE))</f>
        <v>0</v>
      </c>
      <c r="M526" s="62" t="str">
        <f t="shared" si="8"/>
        <v>No Value</v>
      </c>
      <c r="N526" s="62" t="str">
        <f>MID(MergeData!$C526,FIND(",",MergeData!$C526)+1,FIND(".",MergeData!$C526)-FIND(",",MergeData!$C526)-1)</f>
        <v xml:space="preserve"> Mr</v>
      </c>
      <c r="O526" s="63"/>
    </row>
    <row r="527" spans="1:15" x14ac:dyDescent="0.3">
      <c r="A527" s="12">
        <v>526</v>
      </c>
      <c r="B527" s="13">
        <v>3</v>
      </c>
      <c r="C527" s="14" t="s">
        <v>1073</v>
      </c>
      <c r="D527" s="14" t="s">
        <v>13</v>
      </c>
      <c r="E527" s="69">
        <v>40.5</v>
      </c>
      <c r="F527" s="13">
        <v>0</v>
      </c>
      <c r="G527" s="13">
        <v>0</v>
      </c>
      <c r="H527" s="14" t="s">
        <v>1074</v>
      </c>
      <c r="I527" s="13">
        <v>7.75</v>
      </c>
      <c r="J527" s="14" t="s">
        <v>15</v>
      </c>
      <c r="K527" s="14" t="s">
        <v>31</v>
      </c>
      <c r="L527" s="15">
        <f>IF(MergeData!$A527='FirstPartId1-to891'!A527,VLOOKUP(MergeData!$A527,FirstID1_891,12,FALSE),VLOOKUP(MergeData!$A527,GendersSurvived,2,FALSE))</f>
        <v>1</v>
      </c>
      <c r="M527" s="62" t="str">
        <f t="shared" si="8"/>
        <v>Adult</v>
      </c>
      <c r="N527" s="62" t="str">
        <f>MID(MergeData!$C527,FIND(",",MergeData!$C527)+1,FIND(".",MergeData!$C527)-FIND(",",MergeData!$C527)-1)</f>
        <v xml:space="preserve"> Mr</v>
      </c>
      <c r="O527" s="63"/>
    </row>
    <row r="528" spans="1:15" x14ac:dyDescent="0.3">
      <c r="A528" s="12">
        <v>527</v>
      </c>
      <c r="B528" s="13">
        <v>2</v>
      </c>
      <c r="C528" s="14" t="s">
        <v>1075</v>
      </c>
      <c r="D528" s="14" t="s">
        <v>18</v>
      </c>
      <c r="E528" s="69">
        <v>50</v>
      </c>
      <c r="F528" s="13">
        <v>0</v>
      </c>
      <c r="G528" s="13">
        <v>0</v>
      </c>
      <c r="H528" s="14" t="s">
        <v>1076</v>
      </c>
      <c r="I528" s="13">
        <v>10.5</v>
      </c>
      <c r="J528" s="14" t="s">
        <v>15</v>
      </c>
      <c r="K528" s="14" t="s">
        <v>16</v>
      </c>
      <c r="L528" s="15">
        <f>IF(MergeData!$A528='FirstPartId1-to891'!A528,VLOOKUP(MergeData!$A528,FirstID1_891,12,FALSE),VLOOKUP(MergeData!$A528,GendersSurvived,2,FALSE))</f>
        <v>0</v>
      </c>
      <c r="M528" s="62" t="str">
        <f t="shared" si="8"/>
        <v>Adult</v>
      </c>
      <c r="N528" s="62" t="str">
        <f>MID(MergeData!$C528,FIND(",",MergeData!$C528)+1,FIND(".",MergeData!$C528)-FIND(",",MergeData!$C528)-1)</f>
        <v xml:space="preserve"> Miss</v>
      </c>
      <c r="O528" s="63"/>
    </row>
    <row r="529" spans="1:15" x14ac:dyDescent="0.3">
      <c r="A529" s="12">
        <v>528</v>
      </c>
      <c r="B529" s="13">
        <v>1</v>
      </c>
      <c r="C529" s="14" t="s">
        <v>1077</v>
      </c>
      <c r="D529" s="14" t="s">
        <v>13</v>
      </c>
      <c r="E529" s="69" t="s">
        <v>2484</v>
      </c>
      <c r="F529" s="13">
        <v>0</v>
      </c>
      <c r="G529" s="13">
        <v>0</v>
      </c>
      <c r="H529" s="14" t="s">
        <v>1078</v>
      </c>
      <c r="I529" s="13">
        <v>221.7792</v>
      </c>
      <c r="J529" s="14" t="s">
        <v>1079</v>
      </c>
      <c r="K529" s="14" t="s">
        <v>16</v>
      </c>
      <c r="L529" s="15">
        <f>IF(MergeData!$A529='FirstPartId1-to891'!A529,VLOOKUP(MergeData!$A529,FirstID1_891,12,FALSE),VLOOKUP(MergeData!$A529,GendersSurvived,2,FALSE))</f>
        <v>0</v>
      </c>
      <c r="M529" s="62" t="str">
        <f t="shared" si="8"/>
        <v>No Value</v>
      </c>
      <c r="N529" s="62" t="str">
        <f>MID(MergeData!$C529,FIND(",",MergeData!$C529)+1,FIND(".",MergeData!$C529)-FIND(",",MergeData!$C529)-1)</f>
        <v xml:space="preserve"> Mr</v>
      </c>
      <c r="O529" s="63"/>
    </row>
    <row r="530" spans="1:15" x14ac:dyDescent="0.3">
      <c r="A530" s="12">
        <v>529</v>
      </c>
      <c r="B530" s="13">
        <v>3</v>
      </c>
      <c r="C530" s="14" t="s">
        <v>1080</v>
      </c>
      <c r="D530" s="14" t="s">
        <v>13</v>
      </c>
      <c r="E530" s="69">
        <v>39</v>
      </c>
      <c r="F530" s="13">
        <v>0</v>
      </c>
      <c r="G530" s="13">
        <v>0</v>
      </c>
      <c r="H530" s="14" t="s">
        <v>1081</v>
      </c>
      <c r="I530" s="13">
        <v>7.9249999999999998</v>
      </c>
      <c r="J530" s="14" t="s">
        <v>15</v>
      </c>
      <c r="K530" s="14" t="s">
        <v>16</v>
      </c>
      <c r="L530" s="15">
        <f>IF(MergeData!$A530='FirstPartId1-to891'!A530,VLOOKUP(MergeData!$A530,FirstID1_891,12,FALSE),VLOOKUP(MergeData!$A530,GendersSurvived,2,FALSE))</f>
        <v>0</v>
      </c>
      <c r="M530" s="62" t="str">
        <f t="shared" si="8"/>
        <v>Adult</v>
      </c>
      <c r="N530" s="62" t="str">
        <f>MID(MergeData!$C530,FIND(",",MergeData!$C530)+1,FIND(".",MergeData!$C530)-FIND(",",MergeData!$C530)-1)</f>
        <v xml:space="preserve"> Mr</v>
      </c>
      <c r="O530" s="63"/>
    </row>
    <row r="531" spans="1:15" x14ac:dyDescent="0.3">
      <c r="A531" s="12">
        <v>530</v>
      </c>
      <c r="B531" s="13">
        <v>2</v>
      </c>
      <c r="C531" s="14" t="s">
        <v>1082</v>
      </c>
      <c r="D531" s="14" t="s">
        <v>13</v>
      </c>
      <c r="E531" s="69">
        <v>23</v>
      </c>
      <c r="F531" s="13">
        <v>2</v>
      </c>
      <c r="G531" s="13">
        <v>1</v>
      </c>
      <c r="H531" s="14" t="s">
        <v>1083</v>
      </c>
      <c r="I531" s="13">
        <v>11.5</v>
      </c>
      <c r="J531" s="14" t="s">
        <v>15</v>
      </c>
      <c r="K531" s="14" t="s">
        <v>16</v>
      </c>
      <c r="L531" s="15">
        <f>IF(MergeData!$A531='FirstPartId1-to891'!A531,VLOOKUP(MergeData!$A531,FirstID1_891,12,FALSE),VLOOKUP(MergeData!$A531,GendersSurvived,2,FALSE))</f>
        <v>1</v>
      </c>
      <c r="M531" s="62" t="str">
        <f t="shared" si="8"/>
        <v>Adult</v>
      </c>
      <c r="N531" s="62" t="str">
        <f>MID(MergeData!$C531,FIND(",",MergeData!$C531)+1,FIND(".",MergeData!$C531)-FIND(",",MergeData!$C531)-1)</f>
        <v xml:space="preserve"> Mr</v>
      </c>
      <c r="O531" s="63"/>
    </row>
    <row r="532" spans="1:15" x14ac:dyDescent="0.3">
      <c r="A532" s="12">
        <v>531</v>
      </c>
      <c r="B532" s="13">
        <v>2</v>
      </c>
      <c r="C532" s="14" t="s">
        <v>1084</v>
      </c>
      <c r="D532" s="14" t="s">
        <v>18</v>
      </c>
      <c r="E532" s="69">
        <v>2</v>
      </c>
      <c r="F532" s="13">
        <v>1</v>
      </c>
      <c r="G532" s="13">
        <v>1</v>
      </c>
      <c r="H532" s="14" t="s">
        <v>1036</v>
      </c>
      <c r="I532" s="13">
        <v>26</v>
      </c>
      <c r="J532" s="14" t="s">
        <v>15</v>
      </c>
      <c r="K532" s="14" t="s">
        <v>16</v>
      </c>
      <c r="L532" s="15">
        <f>IF(MergeData!$A532='FirstPartId1-to891'!A532,VLOOKUP(MergeData!$A532,FirstID1_891,12,FALSE),VLOOKUP(MergeData!$A532,GendersSurvived,2,FALSE))</f>
        <v>0</v>
      </c>
      <c r="M532" s="62" t="str">
        <f t="shared" si="8"/>
        <v>Child</v>
      </c>
      <c r="N532" s="62" t="str">
        <f>MID(MergeData!$C532,FIND(",",MergeData!$C532)+1,FIND(".",MergeData!$C532)-FIND(",",MergeData!$C532)-1)</f>
        <v xml:space="preserve"> Miss</v>
      </c>
      <c r="O532" s="63"/>
    </row>
    <row r="533" spans="1:15" x14ac:dyDescent="0.3">
      <c r="A533" s="12">
        <v>532</v>
      </c>
      <c r="B533" s="13">
        <v>3</v>
      </c>
      <c r="C533" s="14" t="s">
        <v>1085</v>
      </c>
      <c r="D533" s="14" t="s">
        <v>13</v>
      </c>
      <c r="E533" s="69" t="s">
        <v>2484</v>
      </c>
      <c r="F533" s="13">
        <v>0</v>
      </c>
      <c r="G533" s="13">
        <v>0</v>
      </c>
      <c r="H533" s="14" t="s">
        <v>1086</v>
      </c>
      <c r="I533" s="13">
        <v>7.2291999999999996</v>
      </c>
      <c r="J533" s="14" t="s">
        <v>15</v>
      </c>
      <c r="K533" s="14" t="s">
        <v>21</v>
      </c>
      <c r="L533" s="15">
        <f>IF(MergeData!$A533='FirstPartId1-to891'!A533,VLOOKUP(MergeData!$A533,FirstID1_891,12,FALSE),VLOOKUP(MergeData!$A533,GendersSurvived,2,FALSE))</f>
        <v>0</v>
      </c>
      <c r="M533" s="62" t="str">
        <f t="shared" si="8"/>
        <v>No Value</v>
      </c>
      <c r="N533" s="62" t="str">
        <f>MID(MergeData!$C533,FIND(",",MergeData!$C533)+1,FIND(".",MergeData!$C533)-FIND(",",MergeData!$C533)-1)</f>
        <v xml:space="preserve"> Mr</v>
      </c>
      <c r="O533" s="63"/>
    </row>
    <row r="534" spans="1:15" x14ac:dyDescent="0.3">
      <c r="A534" s="12">
        <v>533</v>
      </c>
      <c r="B534" s="13">
        <v>3</v>
      </c>
      <c r="C534" s="14" t="s">
        <v>1087</v>
      </c>
      <c r="D534" s="14" t="s">
        <v>13</v>
      </c>
      <c r="E534" s="69">
        <v>17</v>
      </c>
      <c r="F534" s="13">
        <v>1</v>
      </c>
      <c r="G534" s="13">
        <v>1</v>
      </c>
      <c r="H534" s="14" t="s">
        <v>1088</v>
      </c>
      <c r="I534" s="13">
        <v>7.2291999999999996</v>
      </c>
      <c r="J534" s="14" t="s">
        <v>15</v>
      </c>
      <c r="K534" s="14" t="s">
        <v>21</v>
      </c>
      <c r="L534" s="15">
        <f>IF(MergeData!$A534='FirstPartId1-to891'!A534,VLOOKUP(MergeData!$A534,FirstID1_891,12,FALSE),VLOOKUP(MergeData!$A534,GendersSurvived,2,FALSE))</f>
        <v>1</v>
      </c>
      <c r="M534" s="62" t="str">
        <f t="shared" si="8"/>
        <v>Child</v>
      </c>
      <c r="N534" s="62" t="str">
        <f>MID(MergeData!$C534,FIND(",",MergeData!$C534)+1,FIND(".",MergeData!$C534)-FIND(",",MergeData!$C534)-1)</f>
        <v xml:space="preserve"> Mr</v>
      </c>
      <c r="O534" s="63"/>
    </row>
    <row r="535" spans="1:15" x14ac:dyDescent="0.3">
      <c r="A535" s="12">
        <v>534</v>
      </c>
      <c r="B535" s="13">
        <v>3</v>
      </c>
      <c r="C535" s="14" t="s">
        <v>1089</v>
      </c>
      <c r="D535" s="14" t="s">
        <v>18</v>
      </c>
      <c r="E535" s="69" t="s">
        <v>2484</v>
      </c>
      <c r="F535" s="13">
        <v>0</v>
      </c>
      <c r="G535" s="13">
        <v>2</v>
      </c>
      <c r="H535" s="14" t="s">
        <v>289</v>
      </c>
      <c r="I535" s="13">
        <v>22.3583</v>
      </c>
      <c r="J535" s="14" t="s">
        <v>15</v>
      </c>
      <c r="K535" s="14" t="s">
        <v>21</v>
      </c>
      <c r="L535" s="15">
        <f>IF(MergeData!$A535='FirstPartId1-to891'!A535,VLOOKUP(MergeData!$A535,FirstID1_891,12,FALSE),VLOOKUP(MergeData!$A535,GendersSurvived,2,FALSE))</f>
        <v>0</v>
      </c>
      <c r="M535" s="62" t="str">
        <f t="shared" si="8"/>
        <v>No Value</v>
      </c>
      <c r="N535" s="62" t="str">
        <f>MID(MergeData!$C535,FIND(",",MergeData!$C535)+1,FIND(".",MergeData!$C535)-FIND(",",MergeData!$C535)-1)</f>
        <v xml:space="preserve"> Mrs</v>
      </c>
      <c r="O535" s="63"/>
    </row>
    <row r="536" spans="1:15" x14ac:dyDescent="0.3">
      <c r="A536" s="12">
        <v>535</v>
      </c>
      <c r="B536" s="13">
        <v>3</v>
      </c>
      <c r="C536" s="14" t="s">
        <v>1090</v>
      </c>
      <c r="D536" s="14" t="s">
        <v>18</v>
      </c>
      <c r="E536" s="69">
        <v>30</v>
      </c>
      <c r="F536" s="13">
        <v>0</v>
      </c>
      <c r="G536" s="13">
        <v>0</v>
      </c>
      <c r="H536" s="14" t="s">
        <v>1091</v>
      </c>
      <c r="I536" s="13">
        <v>8.6624999999999996</v>
      </c>
      <c r="J536" s="14" t="s">
        <v>15</v>
      </c>
      <c r="K536" s="14" t="s">
        <v>16</v>
      </c>
      <c r="L536" s="15">
        <f>IF(MergeData!$A536='FirstPartId1-to891'!A536,VLOOKUP(MergeData!$A536,FirstID1_891,12,FALSE),VLOOKUP(MergeData!$A536,GendersSurvived,2,FALSE))</f>
        <v>1</v>
      </c>
      <c r="M536" s="62" t="str">
        <f t="shared" si="8"/>
        <v>Adult</v>
      </c>
      <c r="N536" s="62" t="str">
        <f>MID(MergeData!$C536,FIND(",",MergeData!$C536)+1,FIND(".",MergeData!$C536)-FIND(",",MergeData!$C536)-1)</f>
        <v xml:space="preserve"> Miss</v>
      </c>
      <c r="O536" s="63"/>
    </row>
    <row r="537" spans="1:15" x14ac:dyDescent="0.3">
      <c r="A537" s="12">
        <v>536</v>
      </c>
      <c r="B537" s="13">
        <v>2</v>
      </c>
      <c r="C537" s="14" t="s">
        <v>1092</v>
      </c>
      <c r="D537" s="14" t="s">
        <v>18</v>
      </c>
      <c r="E537" s="69">
        <v>7</v>
      </c>
      <c r="F537" s="13">
        <v>0</v>
      </c>
      <c r="G537" s="13">
        <v>2</v>
      </c>
      <c r="H537" s="14" t="s">
        <v>672</v>
      </c>
      <c r="I537" s="13">
        <v>26.25</v>
      </c>
      <c r="J537" s="14" t="s">
        <v>15</v>
      </c>
      <c r="K537" s="14" t="s">
        <v>16</v>
      </c>
      <c r="L537" s="15">
        <f>IF(MergeData!$A537='FirstPartId1-to891'!A537,VLOOKUP(MergeData!$A537,FirstID1_891,12,FALSE),VLOOKUP(MergeData!$A537,GendersSurvived,2,FALSE))</f>
        <v>0</v>
      </c>
      <c r="M537" s="62" t="str">
        <f t="shared" si="8"/>
        <v>Child</v>
      </c>
      <c r="N537" s="62" t="str">
        <f>MID(MergeData!$C537,FIND(",",MergeData!$C537)+1,FIND(".",MergeData!$C537)-FIND(",",MergeData!$C537)-1)</f>
        <v xml:space="preserve"> Miss</v>
      </c>
      <c r="O537" s="63"/>
    </row>
    <row r="538" spans="1:15" x14ac:dyDescent="0.3">
      <c r="A538" s="12">
        <v>537</v>
      </c>
      <c r="B538" s="13">
        <v>1</v>
      </c>
      <c r="C538" s="14" t="s">
        <v>1093</v>
      </c>
      <c r="D538" s="14" t="s">
        <v>13</v>
      </c>
      <c r="E538" s="69">
        <v>45</v>
      </c>
      <c r="F538" s="13">
        <v>0</v>
      </c>
      <c r="G538" s="13">
        <v>0</v>
      </c>
      <c r="H538" s="14" t="s">
        <v>1094</v>
      </c>
      <c r="I538" s="13">
        <v>26.55</v>
      </c>
      <c r="J538" s="14" t="s">
        <v>1095</v>
      </c>
      <c r="K538" s="14" t="s">
        <v>16</v>
      </c>
      <c r="L538" s="15">
        <f>IF(MergeData!$A538='FirstPartId1-to891'!A538,VLOOKUP(MergeData!$A538,FirstID1_891,12,FALSE),VLOOKUP(MergeData!$A538,GendersSurvived,2,FALSE))</f>
        <v>1</v>
      </c>
      <c r="M538" s="62" t="str">
        <f t="shared" si="8"/>
        <v>Adult</v>
      </c>
      <c r="N538" s="62" t="str">
        <f>MID(MergeData!$C538,FIND(",",MergeData!$C538)+1,FIND(".",MergeData!$C538)-FIND(",",MergeData!$C538)-1)</f>
        <v xml:space="preserve"> Major</v>
      </c>
      <c r="O538" s="63"/>
    </row>
    <row r="539" spans="1:15" x14ac:dyDescent="0.3">
      <c r="A539" s="12">
        <v>538</v>
      </c>
      <c r="B539" s="13">
        <v>1</v>
      </c>
      <c r="C539" s="14" t="s">
        <v>1096</v>
      </c>
      <c r="D539" s="14" t="s">
        <v>18</v>
      </c>
      <c r="E539" s="69">
        <v>30</v>
      </c>
      <c r="F539" s="13">
        <v>0</v>
      </c>
      <c r="G539" s="13">
        <v>0</v>
      </c>
      <c r="H539" s="14" t="s">
        <v>1097</v>
      </c>
      <c r="I539" s="13">
        <v>106.425</v>
      </c>
      <c r="J539" s="14" t="s">
        <v>15</v>
      </c>
      <c r="K539" s="14" t="s">
        <v>21</v>
      </c>
      <c r="L539" s="15">
        <f>IF(MergeData!$A539='FirstPartId1-to891'!A539,VLOOKUP(MergeData!$A539,FirstID1_891,12,FALSE),VLOOKUP(MergeData!$A539,GendersSurvived,2,FALSE))</f>
        <v>0</v>
      </c>
      <c r="M539" s="62" t="str">
        <f t="shared" si="8"/>
        <v>Adult</v>
      </c>
      <c r="N539" s="62" t="str">
        <f>MID(MergeData!$C539,FIND(",",MergeData!$C539)+1,FIND(".",MergeData!$C539)-FIND(",",MergeData!$C539)-1)</f>
        <v xml:space="preserve"> Miss</v>
      </c>
      <c r="O539" s="63"/>
    </row>
    <row r="540" spans="1:15" x14ac:dyDescent="0.3">
      <c r="A540" s="12">
        <v>539</v>
      </c>
      <c r="B540" s="13">
        <v>3</v>
      </c>
      <c r="C540" s="14" t="s">
        <v>1098</v>
      </c>
      <c r="D540" s="14" t="s">
        <v>13</v>
      </c>
      <c r="E540" s="69" t="s">
        <v>2484</v>
      </c>
      <c r="F540" s="13">
        <v>0</v>
      </c>
      <c r="G540" s="13">
        <v>0</v>
      </c>
      <c r="H540" s="14" t="s">
        <v>1099</v>
      </c>
      <c r="I540" s="13">
        <v>14.5</v>
      </c>
      <c r="J540" s="14" t="s">
        <v>15</v>
      </c>
      <c r="K540" s="14" t="s">
        <v>16</v>
      </c>
      <c r="L540" s="15">
        <f>IF(MergeData!$A540='FirstPartId1-to891'!A540,VLOOKUP(MergeData!$A540,FirstID1_891,12,FALSE),VLOOKUP(MergeData!$A540,GendersSurvived,2,FALSE))</f>
        <v>1</v>
      </c>
      <c r="M540" s="62" t="str">
        <f t="shared" si="8"/>
        <v>No Value</v>
      </c>
      <c r="N540" s="62" t="str">
        <f>MID(MergeData!$C540,FIND(",",MergeData!$C540)+1,FIND(".",MergeData!$C540)-FIND(",",MergeData!$C540)-1)</f>
        <v xml:space="preserve"> Mr</v>
      </c>
      <c r="O540" s="63"/>
    </row>
    <row r="541" spans="1:15" x14ac:dyDescent="0.3">
      <c r="A541" s="12">
        <v>540</v>
      </c>
      <c r="B541" s="13">
        <v>1</v>
      </c>
      <c r="C541" s="14" t="s">
        <v>1100</v>
      </c>
      <c r="D541" s="14" t="s">
        <v>18</v>
      </c>
      <c r="E541" s="69">
        <v>22</v>
      </c>
      <c r="F541" s="13">
        <v>0</v>
      </c>
      <c r="G541" s="13">
        <v>2</v>
      </c>
      <c r="H541" s="14" t="s">
        <v>1101</v>
      </c>
      <c r="I541" s="13">
        <v>49.5</v>
      </c>
      <c r="J541" s="14" t="s">
        <v>1102</v>
      </c>
      <c r="K541" s="14" t="s">
        <v>21</v>
      </c>
      <c r="L541" s="15">
        <f>IF(MergeData!$A541='FirstPartId1-to891'!A541,VLOOKUP(MergeData!$A541,FirstID1_891,12,FALSE),VLOOKUP(MergeData!$A541,GendersSurvived,2,FALSE))</f>
        <v>1</v>
      </c>
      <c r="M541" s="62" t="str">
        <f t="shared" si="8"/>
        <v>Adult</v>
      </c>
      <c r="N541" s="62" t="str">
        <f>MID(MergeData!$C541,FIND(",",MergeData!$C541)+1,FIND(".",MergeData!$C541)-FIND(",",MergeData!$C541)-1)</f>
        <v xml:space="preserve"> Miss</v>
      </c>
      <c r="O541" s="63"/>
    </row>
    <row r="542" spans="1:15" x14ac:dyDescent="0.3">
      <c r="A542" s="12">
        <v>541</v>
      </c>
      <c r="B542" s="13">
        <v>1</v>
      </c>
      <c r="C542" s="14" t="s">
        <v>1103</v>
      </c>
      <c r="D542" s="14" t="s">
        <v>18</v>
      </c>
      <c r="E542" s="69">
        <v>36</v>
      </c>
      <c r="F542" s="13">
        <v>0</v>
      </c>
      <c r="G542" s="13">
        <v>2</v>
      </c>
      <c r="H542" s="14" t="s">
        <v>1104</v>
      </c>
      <c r="I542" s="13">
        <v>71</v>
      </c>
      <c r="J542" s="14" t="s">
        <v>1105</v>
      </c>
      <c r="K542" s="14" t="s">
        <v>16</v>
      </c>
      <c r="L542" s="15">
        <f>IF(MergeData!$A542='FirstPartId1-to891'!A542,VLOOKUP(MergeData!$A542,FirstID1_891,12,FALSE),VLOOKUP(MergeData!$A542,GendersSurvived,2,FALSE))</f>
        <v>0</v>
      </c>
      <c r="M542" s="62" t="str">
        <f t="shared" si="8"/>
        <v>Adult</v>
      </c>
      <c r="N542" s="62" t="str">
        <f>MID(MergeData!$C542,FIND(",",MergeData!$C542)+1,FIND(".",MergeData!$C542)-FIND(",",MergeData!$C542)-1)</f>
        <v xml:space="preserve"> Miss</v>
      </c>
      <c r="O542" s="63"/>
    </row>
    <row r="543" spans="1:15" x14ac:dyDescent="0.3">
      <c r="A543" s="12">
        <v>542</v>
      </c>
      <c r="B543" s="13">
        <v>3</v>
      </c>
      <c r="C543" s="14" t="s">
        <v>1106</v>
      </c>
      <c r="D543" s="14" t="s">
        <v>18</v>
      </c>
      <c r="E543" s="69">
        <v>9</v>
      </c>
      <c r="F543" s="13">
        <v>4</v>
      </c>
      <c r="G543" s="13">
        <v>2</v>
      </c>
      <c r="H543" s="14" t="s">
        <v>50</v>
      </c>
      <c r="I543" s="13">
        <v>31.274999999999999</v>
      </c>
      <c r="J543" s="14" t="s">
        <v>15</v>
      </c>
      <c r="K543" s="14" t="s">
        <v>16</v>
      </c>
      <c r="L543" s="15">
        <f>IF(MergeData!$A543='FirstPartId1-to891'!A543,VLOOKUP(MergeData!$A543,FirstID1_891,12,FALSE),VLOOKUP(MergeData!$A543,GendersSurvived,2,FALSE))</f>
        <v>0</v>
      </c>
      <c r="M543" s="62" t="str">
        <f t="shared" si="8"/>
        <v>Child</v>
      </c>
      <c r="N543" s="62" t="str">
        <f>MID(MergeData!$C543,FIND(",",MergeData!$C543)+1,FIND(".",MergeData!$C543)-FIND(",",MergeData!$C543)-1)</f>
        <v xml:space="preserve"> Miss</v>
      </c>
      <c r="O543" s="63"/>
    </row>
    <row r="544" spans="1:15" x14ac:dyDescent="0.3">
      <c r="A544" s="12">
        <v>543</v>
      </c>
      <c r="B544" s="13">
        <v>3</v>
      </c>
      <c r="C544" s="14" t="s">
        <v>1107</v>
      </c>
      <c r="D544" s="14" t="s">
        <v>18</v>
      </c>
      <c r="E544" s="69">
        <v>11</v>
      </c>
      <c r="F544" s="13">
        <v>4</v>
      </c>
      <c r="G544" s="13">
        <v>2</v>
      </c>
      <c r="H544" s="14" t="s">
        <v>50</v>
      </c>
      <c r="I544" s="13">
        <v>31.274999999999999</v>
      </c>
      <c r="J544" s="14" t="s">
        <v>15</v>
      </c>
      <c r="K544" s="14" t="s">
        <v>16</v>
      </c>
      <c r="L544" s="15">
        <f>IF(MergeData!$A544='FirstPartId1-to891'!A544,VLOOKUP(MergeData!$A544,FirstID1_891,12,FALSE),VLOOKUP(MergeData!$A544,GendersSurvived,2,FALSE))</f>
        <v>1</v>
      </c>
      <c r="M544" s="62" t="str">
        <f t="shared" si="8"/>
        <v>Child</v>
      </c>
      <c r="N544" s="62" t="str">
        <f>MID(MergeData!$C544,FIND(",",MergeData!$C544)+1,FIND(".",MergeData!$C544)-FIND(",",MergeData!$C544)-1)</f>
        <v xml:space="preserve"> Miss</v>
      </c>
      <c r="O544" s="63"/>
    </row>
    <row r="545" spans="1:15" x14ac:dyDescent="0.3">
      <c r="A545" s="12">
        <v>544</v>
      </c>
      <c r="B545" s="13">
        <v>2</v>
      </c>
      <c r="C545" s="14" t="s">
        <v>1108</v>
      </c>
      <c r="D545" s="14" t="s">
        <v>13</v>
      </c>
      <c r="E545" s="69">
        <v>32</v>
      </c>
      <c r="F545" s="13">
        <v>1</v>
      </c>
      <c r="G545" s="13">
        <v>0</v>
      </c>
      <c r="H545" s="14" t="s">
        <v>1109</v>
      </c>
      <c r="I545" s="13">
        <v>26</v>
      </c>
      <c r="J545" s="14" t="s">
        <v>15</v>
      </c>
      <c r="K545" s="14" t="s">
        <v>16</v>
      </c>
      <c r="L545" s="15">
        <f>IF(MergeData!$A545='FirstPartId1-to891'!A545,VLOOKUP(MergeData!$A545,FirstID1_891,12,FALSE),VLOOKUP(MergeData!$A545,GendersSurvived,2,FALSE))</f>
        <v>0</v>
      </c>
      <c r="M545" s="62" t="str">
        <f t="shared" si="8"/>
        <v>Adult</v>
      </c>
      <c r="N545" s="62" t="str">
        <f>MID(MergeData!$C545,FIND(",",MergeData!$C545)+1,FIND(".",MergeData!$C545)-FIND(",",MergeData!$C545)-1)</f>
        <v xml:space="preserve"> Mr</v>
      </c>
      <c r="O545" s="63"/>
    </row>
    <row r="546" spans="1:15" x14ac:dyDescent="0.3">
      <c r="A546" s="12">
        <v>545</v>
      </c>
      <c r="B546" s="13">
        <v>1</v>
      </c>
      <c r="C546" s="14" t="s">
        <v>1110</v>
      </c>
      <c r="D546" s="14" t="s">
        <v>13</v>
      </c>
      <c r="E546" s="69">
        <v>50</v>
      </c>
      <c r="F546" s="13">
        <v>1</v>
      </c>
      <c r="G546" s="13">
        <v>0</v>
      </c>
      <c r="H546" s="14" t="s">
        <v>1097</v>
      </c>
      <c r="I546" s="13">
        <v>106.425</v>
      </c>
      <c r="J546" s="14" t="s">
        <v>1111</v>
      </c>
      <c r="K546" s="14" t="s">
        <v>21</v>
      </c>
      <c r="L546" s="15">
        <f>IF(MergeData!$A546='FirstPartId1-to891'!A546,VLOOKUP(MergeData!$A546,FirstID1_891,12,FALSE),VLOOKUP(MergeData!$A546,GendersSurvived,2,FALSE))</f>
        <v>0</v>
      </c>
      <c r="M546" s="62" t="str">
        <f t="shared" si="8"/>
        <v>Adult</v>
      </c>
      <c r="N546" s="62" t="str">
        <f>MID(MergeData!$C546,FIND(",",MergeData!$C546)+1,FIND(".",MergeData!$C546)-FIND(",",MergeData!$C546)-1)</f>
        <v xml:space="preserve"> Mr</v>
      </c>
      <c r="O546" s="63"/>
    </row>
    <row r="547" spans="1:15" x14ac:dyDescent="0.3">
      <c r="A547" s="12">
        <v>546</v>
      </c>
      <c r="B547" s="13">
        <v>1</v>
      </c>
      <c r="C547" s="14" t="s">
        <v>1112</v>
      </c>
      <c r="D547" s="14" t="s">
        <v>13</v>
      </c>
      <c r="E547" s="69">
        <v>64</v>
      </c>
      <c r="F547" s="13">
        <v>0</v>
      </c>
      <c r="G547" s="13">
        <v>0</v>
      </c>
      <c r="H547" s="14" t="s">
        <v>1113</v>
      </c>
      <c r="I547" s="13">
        <v>26</v>
      </c>
      <c r="J547" s="14" t="s">
        <v>15</v>
      </c>
      <c r="K547" s="14" t="s">
        <v>16</v>
      </c>
      <c r="L547" s="15">
        <f>IF(MergeData!$A547='FirstPartId1-to891'!A547,VLOOKUP(MergeData!$A547,FirstID1_891,12,FALSE),VLOOKUP(MergeData!$A547,GendersSurvived,2,FALSE))</f>
        <v>1</v>
      </c>
      <c r="M547" s="62" t="str">
        <f t="shared" si="8"/>
        <v>Adult</v>
      </c>
      <c r="N547" s="62" t="str">
        <f>MID(MergeData!$C547,FIND(",",MergeData!$C547)+1,FIND(".",MergeData!$C547)-FIND(",",MergeData!$C547)-1)</f>
        <v xml:space="preserve"> Mr</v>
      </c>
      <c r="O547" s="63"/>
    </row>
    <row r="548" spans="1:15" x14ac:dyDescent="0.3">
      <c r="A548" s="12">
        <v>547</v>
      </c>
      <c r="B548" s="13">
        <v>2</v>
      </c>
      <c r="C548" s="14" t="s">
        <v>1114</v>
      </c>
      <c r="D548" s="14" t="s">
        <v>18</v>
      </c>
      <c r="E548" s="69">
        <v>19</v>
      </c>
      <c r="F548" s="13">
        <v>1</v>
      </c>
      <c r="G548" s="13">
        <v>0</v>
      </c>
      <c r="H548" s="14" t="s">
        <v>1109</v>
      </c>
      <c r="I548" s="13">
        <v>26</v>
      </c>
      <c r="J548" s="14" t="s">
        <v>15</v>
      </c>
      <c r="K548" s="14" t="s">
        <v>16</v>
      </c>
      <c r="L548" s="15">
        <f>IF(MergeData!$A548='FirstPartId1-to891'!A548,VLOOKUP(MergeData!$A548,FirstID1_891,12,FALSE),VLOOKUP(MergeData!$A548,GendersSurvived,2,FALSE))</f>
        <v>1</v>
      </c>
      <c r="M548" s="62" t="str">
        <f t="shared" si="8"/>
        <v>Adult</v>
      </c>
      <c r="N548" s="62" t="str">
        <f>MID(MergeData!$C548,FIND(",",MergeData!$C548)+1,FIND(".",MergeData!$C548)-FIND(",",MergeData!$C548)-1)</f>
        <v xml:space="preserve"> Mrs</v>
      </c>
      <c r="O548" s="63"/>
    </row>
    <row r="549" spans="1:15" x14ac:dyDescent="0.3">
      <c r="A549" s="12">
        <v>548</v>
      </c>
      <c r="B549" s="13">
        <v>2</v>
      </c>
      <c r="C549" s="14" t="s">
        <v>1115</v>
      </c>
      <c r="D549" s="14" t="s">
        <v>13</v>
      </c>
      <c r="E549" s="69" t="s">
        <v>2484</v>
      </c>
      <c r="F549" s="13">
        <v>0</v>
      </c>
      <c r="G549" s="13">
        <v>0</v>
      </c>
      <c r="H549" s="14" t="s">
        <v>1116</v>
      </c>
      <c r="I549" s="13">
        <v>13.862500000000001</v>
      </c>
      <c r="J549" s="14" t="s">
        <v>15</v>
      </c>
      <c r="K549" s="14" t="s">
        <v>21</v>
      </c>
      <c r="L549" s="15">
        <f>IF(MergeData!$A549='FirstPartId1-to891'!A549,VLOOKUP(MergeData!$A549,FirstID1_891,12,FALSE),VLOOKUP(MergeData!$A549,GendersSurvived,2,FALSE))</f>
        <v>0</v>
      </c>
      <c r="M549" s="62" t="str">
        <f t="shared" si="8"/>
        <v>No Value</v>
      </c>
      <c r="N549" s="62" t="str">
        <f>MID(MergeData!$C549,FIND(",",MergeData!$C549)+1,FIND(".",MergeData!$C549)-FIND(",",MergeData!$C549)-1)</f>
        <v xml:space="preserve"> Mr</v>
      </c>
      <c r="O549" s="63"/>
    </row>
    <row r="550" spans="1:15" x14ac:dyDescent="0.3">
      <c r="A550" s="12">
        <v>549</v>
      </c>
      <c r="B550" s="13">
        <v>3</v>
      </c>
      <c r="C550" s="14" t="s">
        <v>1117</v>
      </c>
      <c r="D550" s="14" t="s">
        <v>13</v>
      </c>
      <c r="E550" s="69">
        <v>33</v>
      </c>
      <c r="F550" s="13">
        <v>1</v>
      </c>
      <c r="G550" s="13">
        <v>1</v>
      </c>
      <c r="H550" s="14" t="s">
        <v>365</v>
      </c>
      <c r="I550" s="13">
        <v>20.524999999999999</v>
      </c>
      <c r="J550" s="14" t="s">
        <v>15</v>
      </c>
      <c r="K550" s="14" t="s">
        <v>16</v>
      </c>
      <c r="L550" s="15">
        <f>IF(MergeData!$A550='FirstPartId1-to891'!A550,VLOOKUP(MergeData!$A550,FirstID1_891,12,FALSE),VLOOKUP(MergeData!$A550,GendersSurvived,2,FALSE))</f>
        <v>1</v>
      </c>
      <c r="M550" s="62" t="str">
        <f t="shared" si="8"/>
        <v>Adult</v>
      </c>
      <c r="N550" s="62" t="str">
        <f>MID(MergeData!$C550,FIND(",",MergeData!$C550)+1,FIND(".",MergeData!$C550)-FIND(",",MergeData!$C550)-1)</f>
        <v xml:space="preserve"> Mr</v>
      </c>
      <c r="O550" s="63"/>
    </row>
    <row r="551" spans="1:15" x14ac:dyDescent="0.3">
      <c r="A551" s="12">
        <v>550</v>
      </c>
      <c r="B551" s="13">
        <v>2</v>
      </c>
      <c r="C551" s="14" t="s">
        <v>1118</v>
      </c>
      <c r="D551" s="14" t="s">
        <v>13</v>
      </c>
      <c r="E551" s="69">
        <v>8</v>
      </c>
      <c r="F551" s="13">
        <v>1</v>
      </c>
      <c r="G551" s="13">
        <v>1</v>
      </c>
      <c r="H551" s="14" t="s">
        <v>325</v>
      </c>
      <c r="I551" s="13">
        <v>36.75</v>
      </c>
      <c r="J551" s="14" t="s">
        <v>15</v>
      </c>
      <c r="K551" s="14" t="s">
        <v>16</v>
      </c>
      <c r="L551" s="15">
        <f>IF(MergeData!$A551='FirstPartId1-to891'!A551,VLOOKUP(MergeData!$A551,FirstID1_891,12,FALSE),VLOOKUP(MergeData!$A551,GendersSurvived,2,FALSE))</f>
        <v>1</v>
      </c>
      <c r="M551" s="62" t="str">
        <f t="shared" si="8"/>
        <v>Child</v>
      </c>
      <c r="N551" s="62" t="str">
        <f>MID(MergeData!$C551,FIND(",",MergeData!$C551)+1,FIND(".",MergeData!$C551)-FIND(",",MergeData!$C551)-1)</f>
        <v xml:space="preserve"> Master</v>
      </c>
      <c r="O551" s="63"/>
    </row>
    <row r="552" spans="1:15" x14ac:dyDescent="0.3">
      <c r="A552" s="12">
        <v>551</v>
      </c>
      <c r="B552" s="13">
        <v>1</v>
      </c>
      <c r="C552" s="14" t="s">
        <v>1119</v>
      </c>
      <c r="D552" s="14" t="s">
        <v>13</v>
      </c>
      <c r="E552" s="69">
        <v>17</v>
      </c>
      <c r="F552" s="13">
        <v>0</v>
      </c>
      <c r="G552" s="13">
        <v>2</v>
      </c>
      <c r="H552" s="14" t="s">
        <v>652</v>
      </c>
      <c r="I552" s="13">
        <v>110.88330000000001</v>
      </c>
      <c r="J552" s="14" t="s">
        <v>1120</v>
      </c>
      <c r="K552" s="14" t="s">
        <v>21</v>
      </c>
      <c r="L552" s="15">
        <f>IF(MergeData!$A552='FirstPartId1-to891'!A552,VLOOKUP(MergeData!$A552,FirstID1_891,12,FALSE),VLOOKUP(MergeData!$A552,GendersSurvived,2,FALSE))</f>
        <v>0</v>
      </c>
      <c r="M552" s="62" t="str">
        <f t="shared" si="8"/>
        <v>Child</v>
      </c>
      <c r="N552" s="62" t="str">
        <f>MID(MergeData!$C552,FIND(",",MergeData!$C552)+1,FIND(".",MergeData!$C552)-FIND(",",MergeData!$C552)-1)</f>
        <v xml:space="preserve"> Mr</v>
      </c>
      <c r="O552" s="63"/>
    </row>
    <row r="553" spans="1:15" x14ac:dyDescent="0.3">
      <c r="A553" s="12">
        <v>552</v>
      </c>
      <c r="B553" s="13">
        <v>2</v>
      </c>
      <c r="C553" s="14" t="s">
        <v>1121</v>
      </c>
      <c r="D553" s="14" t="s">
        <v>13</v>
      </c>
      <c r="E553" s="69">
        <v>27</v>
      </c>
      <c r="F553" s="13">
        <v>0</v>
      </c>
      <c r="G553" s="13">
        <v>0</v>
      </c>
      <c r="H553" s="14" t="s">
        <v>1122</v>
      </c>
      <c r="I553" s="13">
        <v>26</v>
      </c>
      <c r="J553" s="14" t="s">
        <v>15</v>
      </c>
      <c r="K553" s="14" t="s">
        <v>16</v>
      </c>
      <c r="L553" s="15">
        <f>IF(MergeData!$A553='FirstPartId1-to891'!A553,VLOOKUP(MergeData!$A553,FirstID1_891,12,FALSE),VLOOKUP(MergeData!$A553,GendersSurvived,2,FALSE))</f>
        <v>0</v>
      </c>
      <c r="M553" s="62" t="str">
        <f t="shared" si="8"/>
        <v>Adult</v>
      </c>
      <c r="N553" s="62" t="str">
        <f>MID(MergeData!$C553,FIND(",",MergeData!$C553)+1,FIND(".",MergeData!$C553)-FIND(",",MergeData!$C553)-1)</f>
        <v xml:space="preserve"> Mr</v>
      </c>
      <c r="O553" s="63"/>
    </row>
    <row r="554" spans="1:15" x14ac:dyDescent="0.3">
      <c r="A554" s="12">
        <v>553</v>
      </c>
      <c r="B554" s="13">
        <v>3</v>
      </c>
      <c r="C554" s="14" t="s">
        <v>1123</v>
      </c>
      <c r="D554" s="14" t="s">
        <v>13</v>
      </c>
      <c r="E554" s="69" t="s">
        <v>2484</v>
      </c>
      <c r="F554" s="13">
        <v>0</v>
      </c>
      <c r="G554" s="13">
        <v>0</v>
      </c>
      <c r="H554" s="14" t="s">
        <v>1124</v>
      </c>
      <c r="I554" s="13">
        <v>7.8292000000000002</v>
      </c>
      <c r="J554" s="14" t="s">
        <v>15</v>
      </c>
      <c r="K554" s="14" t="s">
        <v>31</v>
      </c>
      <c r="L554" s="15">
        <f>IF(MergeData!$A554='FirstPartId1-to891'!A554,VLOOKUP(MergeData!$A554,FirstID1_891,12,FALSE),VLOOKUP(MergeData!$A554,GendersSurvived,2,FALSE))</f>
        <v>1</v>
      </c>
      <c r="M554" s="62" t="str">
        <f t="shared" si="8"/>
        <v>No Value</v>
      </c>
      <c r="N554" s="62" t="str">
        <f>MID(MergeData!$C554,FIND(",",MergeData!$C554)+1,FIND(".",MergeData!$C554)-FIND(",",MergeData!$C554)-1)</f>
        <v xml:space="preserve"> Mr</v>
      </c>
      <c r="O554" s="63"/>
    </row>
    <row r="555" spans="1:15" x14ac:dyDescent="0.3">
      <c r="A555" s="12">
        <v>554</v>
      </c>
      <c r="B555" s="13">
        <v>3</v>
      </c>
      <c r="C555" s="14" t="s">
        <v>1125</v>
      </c>
      <c r="D555" s="14" t="s">
        <v>13</v>
      </c>
      <c r="E555" s="69">
        <v>22</v>
      </c>
      <c r="F555" s="13">
        <v>0</v>
      </c>
      <c r="G555" s="13">
        <v>0</v>
      </c>
      <c r="H555" s="14" t="s">
        <v>1126</v>
      </c>
      <c r="I555" s="13">
        <v>7.2249999999999996</v>
      </c>
      <c r="J555" s="14" t="s">
        <v>15</v>
      </c>
      <c r="K555" s="14" t="s">
        <v>21</v>
      </c>
      <c r="L555" s="15">
        <f>IF(MergeData!$A555='FirstPartId1-to891'!A555,VLOOKUP(MergeData!$A555,FirstID1_891,12,FALSE),VLOOKUP(MergeData!$A555,GendersSurvived,2,FALSE))</f>
        <v>1</v>
      </c>
      <c r="M555" s="62" t="str">
        <f t="shared" si="8"/>
        <v>Adult</v>
      </c>
      <c r="N555" s="62" t="str">
        <f>MID(MergeData!$C555,FIND(",",MergeData!$C555)+1,FIND(".",MergeData!$C555)-FIND(",",MergeData!$C555)-1)</f>
        <v xml:space="preserve"> Mr</v>
      </c>
      <c r="O555" s="63"/>
    </row>
    <row r="556" spans="1:15" x14ac:dyDescent="0.3">
      <c r="A556" s="12">
        <v>555</v>
      </c>
      <c r="B556" s="13">
        <v>3</v>
      </c>
      <c r="C556" s="14" t="s">
        <v>1127</v>
      </c>
      <c r="D556" s="14" t="s">
        <v>18</v>
      </c>
      <c r="E556" s="69">
        <v>22</v>
      </c>
      <c r="F556" s="13">
        <v>0</v>
      </c>
      <c r="G556" s="13">
        <v>0</v>
      </c>
      <c r="H556" s="14" t="s">
        <v>1128</v>
      </c>
      <c r="I556" s="13">
        <v>7.7750000000000004</v>
      </c>
      <c r="J556" s="14" t="s">
        <v>15</v>
      </c>
      <c r="K556" s="14" t="s">
        <v>16</v>
      </c>
      <c r="L556" s="15">
        <f>IF(MergeData!$A556='FirstPartId1-to891'!A556,VLOOKUP(MergeData!$A556,FirstID1_891,12,FALSE),VLOOKUP(MergeData!$A556,GendersSurvived,2,FALSE))</f>
        <v>0</v>
      </c>
      <c r="M556" s="62" t="str">
        <f t="shared" si="8"/>
        <v>Adult</v>
      </c>
      <c r="N556" s="62" t="str">
        <f>MID(MergeData!$C556,FIND(",",MergeData!$C556)+1,FIND(".",MergeData!$C556)-FIND(",",MergeData!$C556)-1)</f>
        <v xml:space="preserve"> Miss</v>
      </c>
      <c r="O556" s="63"/>
    </row>
    <row r="557" spans="1:15" x14ac:dyDescent="0.3">
      <c r="A557" s="12">
        <v>556</v>
      </c>
      <c r="B557" s="13">
        <v>1</v>
      </c>
      <c r="C557" s="14" t="s">
        <v>1129</v>
      </c>
      <c r="D557" s="14" t="s">
        <v>13</v>
      </c>
      <c r="E557" s="69">
        <v>62</v>
      </c>
      <c r="F557" s="13">
        <v>0</v>
      </c>
      <c r="G557" s="13">
        <v>0</v>
      </c>
      <c r="H557" s="14" t="s">
        <v>1130</v>
      </c>
      <c r="I557" s="13">
        <v>26.55</v>
      </c>
      <c r="J557" s="14" t="s">
        <v>15</v>
      </c>
      <c r="K557" s="14" t="s">
        <v>16</v>
      </c>
      <c r="L557" s="15">
        <f>IF(MergeData!$A557='FirstPartId1-to891'!A557,VLOOKUP(MergeData!$A557,FirstID1_891,12,FALSE),VLOOKUP(MergeData!$A557,GendersSurvived,2,FALSE))</f>
        <v>1</v>
      </c>
      <c r="M557" s="62" t="str">
        <f t="shared" si="8"/>
        <v>Adult</v>
      </c>
      <c r="N557" s="62" t="str">
        <f>MID(MergeData!$C557,FIND(",",MergeData!$C557)+1,FIND(".",MergeData!$C557)-FIND(",",MergeData!$C557)-1)</f>
        <v xml:space="preserve"> Mr</v>
      </c>
      <c r="O557" s="63"/>
    </row>
    <row r="558" spans="1:15" x14ac:dyDescent="0.3">
      <c r="A558" s="12">
        <v>557</v>
      </c>
      <c r="B558" s="13">
        <v>1</v>
      </c>
      <c r="C558" s="14" t="s">
        <v>1131</v>
      </c>
      <c r="D558" s="14" t="s">
        <v>18</v>
      </c>
      <c r="E558" s="69">
        <v>48</v>
      </c>
      <c r="F558" s="13">
        <v>1</v>
      </c>
      <c r="G558" s="13">
        <v>0</v>
      </c>
      <c r="H558" s="14" t="s">
        <v>1132</v>
      </c>
      <c r="I558" s="13">
        <v>39.6</v>
      </c>
      <c r="J558" s="14" t="s">
        <v>1133</v>
      </c>
      <c r="K558" s="14" t="s">
        <v>21</v>
      </c>
      <c r="L558" s="15">
        <f>IF(MergeData!$A558='FirstPartId1-to891'!A558,VLOOKUP(MergeData!$A558,FirstID1_891,12,FALSE),VLOOKUP(MergeData!$A558,GendersSurvived,2,FALSE))</f>
        <v>0</v>
      </c>
      <c r="M558" s="62" t="str">
        <f t="shared" si="8"/>
        <v>Adult</v>
      </c>
      <c r="N558" s="62" t="str">
        <f>MID(MergeData!$C558,FIND(",",MergeData!$C558)+1,FIND(".",MergeData!$C558)-FIND(",",MergeData!$C558)-1)</f>
        <v xml:space="preserve"> Lady</v>
      </c>
      <c r="O558" s="63"/>
    </row>
    <row r="559" spans="1:15" x14ac:dyDescent="0.3">
      <c r="A559" s="12">
        <v>558</v>
      </c>
      <c r="B559" s="13">
        <v>1</v>
      </c>
      <c r="C559" s="14" t="s">
        <v>1134</v>
      </c>
      <c r="D559" s="14" t="s">
        <v>13</v>
      </c>
      <c r="E559" s="69" t="s">
        <v>2484</v>
      </c>
      <c r="F559" s="13">
        <v>0</v>
      </c>
      <c r="G559" s="13">
        <v>0</v>
      </c>
      <c r="H559" s="14" t="s">
        <v>798</v>
      </c>
      <c r="I559" s="13">
        <v>227.52500000000001</v>
      </c>
      <c r="J559" s="14" t="s">
        <v>15</v>
      </c>
      <c r="K559" s="14" t="s">
        <v>21</v>
      </c>
      <c r="L559" s="15">
        <f>IF(MergeData!$A559='FirstPartId1-to891'!A559,VLOOKUP(MergeData!$A559,FirstID1_891,12,FALSE),VLOOKUP(MergeData!$A559,GendersSurvived,2,FALSE))</f>
        <v>1</v>
      </c>
      <c r="M559" s="62" t="str">
        <f t="shared" si="8"/>
        <v>No Value</v>
      </c>
      <c r="N559" s="62" t="str">
        <f>MID(MergeData!$C559,FIND(",",MergeData!$C559)+1,FIND(".",MergeData!$C559)-FIND(",",MergeData!$C559)-1)</f>
        <v xml:space="preserve"> Mr</v>
      </c>
      <c r="O559" s="63"/>
    </row>
    <row r="560" spans="1:15" x14ac:dyDescent="0.3">
      <c r="A560" s="12">
        <v>559</v>
      </c>
      <c r="B560" s="13">
        <v>1</v>
      </c>
      <c r="C560" s="14" t="s">
        <v>1135</v>
      </c>
      <c r="D560" s="14" t="s">
        <v>18</v>
      </c>
      <c r="E560" s="69">
        <v>39</v>
      </c>
      <c r="F560" s="13">
        <v>1</v>
      </c>
      <c r="G560" s="13">
        <v>1</v>
      </c>
      <c r="H560" s="14" t="s">
        <v>559</v>
      </c>
      <c r="I560" s="13">
        <v>79.650000000000006</v>
      </c>
      <c r="J560" s="14" t="s">
        <v>560</v>
      </c>
      <c r="K560" s="14" t="s">
        <v>16</v>
      </c>
      <c r="L560" s="15">
        <f>IF(MergeData!$A560='FirstPartId1-to891'!A560,VLOOKUP(MergeData!$A560,FirstID1_891,12,FALSE),VLOOKUP(MergeData!$A560,GendersSurvived,2,FALSE))</f>
        <v>1</v>
      </c>
      <c r="M560" s="62" t="str">
        <f t="shared" si="8"/>
        <v>Adult</v>
      </c>
      <c r="N560" s="62" t="str">
        <f>MID(MergeData!$C560,FIND(",",MergeData!$C560)+1,FIND(".",MergeData!$C560)-FIND(",",MergeData!$C560)-1)</f>
        <v xml:space="preserve"> Mrs</v>
      </c>
      <c r="O560" s="63"/>
    </row>
    <row r="561" spans="1:15" x14ac:dyDescent="0.3">
      <c r="A561" s="12">
        <v>560</v>
      </c>
      <c r="B561" s="13">
        <v>3</v>
      </c>
      <c r="C561" s="14" t="s">
        <v>1136</v>
      </c>
      <c r="D561" s="14" t="s">
        <v>18</v>
      </c>
      <c r="E561" s="69">
        <v>36</v>
      </c>
      <c r="F561" s="13">
        <v>1</v>
      </c>
      <c r="G561" s="13">
        <v>0</v>
      </c>
      <c r="H561" s="14" t="s">
        <v>1137</v>
      </c>
      <c r="I561" s="13">
        <v>17.399999999999999</v>
      </c>
      <c r="J561" s="14" t="s">
        <v>15</v>
      </c>
      <c r="K561" s="14" t="s">
        <v>16</v>
      </c>
      <c r="L561" s="15">
        <f>IF(MergeData!$A561='FirstPartId1-to891'!A561,VLOOKUP(MergeData!$A561,FirstID1_891,12,FALSE),VLOOKUP(MergeData!$A561,GendersSurvived,2,FALSE))</f>
        <v>0</v>
      </c>
      <c r="M561" s="62" t="str">
        <f t="shared" si="8"/>
        <v>Adult</v>
      </c>
      <c r="N561" s="62" t="str">
        <f>MID(MergeData!$C561,FIND(",",MergeData!$C561)+1,FIND(".",MergeData!$C561)-FIND(",",MergeData!$C561)-1)</f>
        <v xml:space="preserve"> Mrs</v>
      </c>
      <c r="O561" s="63"/>
    </row>
    <row r="562" spans="1:15" x14ac:dyDescent="0.3">
      <c r="A562" s="12">
        <v>561</v>
      </c>
      <c r="B562" s="13">
        <v>3</v>
      </c>
      <c r="C562" s="14" t="s">
        <v>1138</v>
      </c>
      <c r="D562" s="14" t="s">
        <v>13</v>
      </c>
      <c r="E562" s="69" t="s">
        <v>2484</v>
      </c>
      <c r="F562" s="13">
        <v>0</v>
      </c>
      <c r="G562" s="13">
        <v>0</v>
      </c>
      <c r="H562" s="14" t="s">
        <v>1139</v>
      </c>
      <c r="I562" s="13">
        <v>7.75</v>
      </c>
      <c r="J562" s="14" t="s">
        <v>15</v>
      </c>
      <c r="K562" s="14" t="s">
        <v>31</v>
      </c>
      <c r="L562" s="15">
        <f>IF(MergeData!$A562='FirstPartId1-to891'!A562,VLOOKUP(MergeData!$A562,FirstID1_891,12,FALSE),VLOOKUP(MergeData!$A562,GendersSurvived,2,FALSE))</f>
        <v>0</v>
      </c>
      <c r="M562" s="62" t="str">
        <f t="shared" si="8"/>
        <v>No Value</v>
      </c>
      <c r="N562" s="62" t="str">
        <f>MID(MergeData!$C562,FIND(",",MergeData!$C562)+1,FIND(".",MergeData!$C562)-FIND(",",MergeData!$C562)-1)</f>
        <v xml:space="preserve"> Mr</v>
      </c>
      <c r="O562" s="63"/>
    </row>
    <row r="563" spans="1:15" x14ac:dyDescent="0.3">
      <c r="A563" s="12">
        <v>562</v>
      </c>
      <c r="B563" s="13">
        <v>3</v>
      </c>
      <c r="C563" s="14" t="s">
        <v>1140</v>
      </c>
      <c r="D563" s="14" t="s">
        <v>13</v>
      </c>
      <c r="E563" s="69">
        <v>40</v>
      </c>
      <c r="F563" s="13">
        <v>0</v>
      </c>
      <c r="G563" s="13">
        <v>0</v>
      </c>
      <c r="H563" s="14" t="s">
        <v>1141</v>
      </c>
      <c r="I563" s="13">
        <v>7.8958000000000004</v>
      </c>
      <c r="J563" s="14" t="s">
        <v>15</v>
      </c>
      <c r="K563" s="14" t="s">
        <v>16</v>
      </c>
      <c r="L563" s="15">
        <f>IF(MergeData!$A563='FirstPartId1-to891'!A563,VLOOKUP(MergeData!$A563,FirstID1_891,12,FALSE),VLOOKUP(MergeData!$A563,GendersSurvived,2,FALSE))</f>
        <v>0</v>
      </c>
      <c r="M563" s="62" t="str">
        <f t="shared" si="8"/>
        <v>Adult</v>
      </c>
      <c r="N563" s="62" t="str">
        <f>MID(MergeData!$C563,FIND(",",MergeData!$C563)+1,FIND(".",MergeData!$C563)-FIND(",",MergeData!$C563)-1)</f>
        <v xml:space="preserve"> Mr</v>
      </c>
      <c r="O563" s="63"/>
    </row>
    <row r="564" spans="1:15" x14ac:dyDescent="0.3">
      <c r="A564" s="12">
        <v>563</v>
      </c>
      <c r="B564" s="13">
        <v>2</v>
      </c>
      <c r="C564" s="14" t="s">
        <v>1142</v>
      </c>
      <c r="D564" s="14" t="s">
        <v>13</v>
      </c>
      <c r="E564" s="69">
        <v>28</v>
      </c>
      <c r="F564" s="13">
        <v>0</v>
      </c>
      <c r="G564" s="13">
        <v>0</v>
      </c>
      <c r="H564" s="14" t="s">
        <v>1143</v>
      </c>
      <c r="I564" s="13">
        <v>13.5</v>
      </c>
      <c r="J564" s="14" t="s">
        <v>15</v>
      </c>
      <c r="K564" s="14" t="s">
        <v>16</v>
      </c>
      <c r="L564" s="15">
        <f>IF(MergeData!$A564='FirstPartId1-to891'!A564,VLOOKUP(MergeData!$A564,FirstID1_891,12,FALSE),VLOOKUP(MergeData!$A564,GendersSurvived,2,FALSE))</f>
        <v>0</v>
      </c>
      <c r="M564" s="62" t="str">
        <f t="shared" si="8"/>
        <v>Adult</v>
      </c>
      <c r="N564" s="62" t="str">
        <f>MID(MergeData!$C564,FIND(",",MergeData!$C564)+1,FIND(".",MergeData!$C564)-FIND(",",MergeData!$C564)-1)</f>
        <v xml:space="preserve"> Mr</v>
      </c>
      <c r="O564" s="63"/>
    </row>
    <row r="565" spans="1:15" x14ac:dyDescent="0.3">
      <c r="A565" s="12">
        <v>564</v>
      </c>
      <c r="B565" s="13">
        <v>3</v>
      </c>
      <c r="C565" s="14" t="s">
        <v>1144</v>
      </c>
      <c r="D565" s="14" t="s">
        <v>13</v>
      </c>
      <c r="E565" s="69" t="s">
        <v>2484</v>
      </c>
      <c r="F565" s="13">
        <v>0</v>
      </c>
      <c r="G565" s="13">
        <v>0</v>
      </c>
      <c r="H565" s="14" t="s">
        <v>1145</v>
      </c>
      <c r="I565" s="13">
        <v>8.0500000000000007</v>
      </c>
      <c r="J565" s="14" t="s">
        <v>15</v>
      </c>
      <c r="K565" s="14" t="s">
        <v>16</v>
      </c>
      <c r="L565" s="15">
        <f>IF(MergeData!$A565='FirstPartId1-to891'!A565,VLOOKUP(MergeData!$A565,FirstID1_891,12,FALSE),VLOOKUP(MergeData!$A565,GendersSurvived,2,FALSE))</f>
        <v>0</v>
      </c>
      <c r="M565" s="62" t="str">
        <f t="shared" si="8"/>
        <v>No Value</v>
      </c>
      <c r="N565" s="62" t="str">
        <f>MID(MergeData!$C565,FIND(",",MergeData!$C565)+1,FIND(".",MergeData!$C565)-FIND(",",MergeData!$C565)-1)</f>
        <v xml:space="preserve"> Mr</v>
      </c>
      <c r="O565" s="63"/>
    </row>
    <row r="566" spans="1:15" x14ac:dyDescent="0.3">
      <c r="A566" s="12">
        <v>565</v>
      </c>
      <c r="B566" s="13">
        <v>3</v>
      </c>
      <c r="C566" s="14" t="s">
        <v>1146</v>
      </c>
      <c r="D566" s="14" t="s">
        <v>18</v>
      </c>
      <c r="E566" s="69" t="s">
        <v>2484</v>
      </c>
      <c r="F566" s="13">
        <v>0</v>
      </c>
      <c r="G566" s="13">
        <v>0</v>
      </c>
      <c r="H566" s="14" t="s">
        <v>1147</v>
      </c>
      <c r="I566" s="13">
        <v>8.0500000000000007</v>
      </c>
      <c r="J566" s="14" t="s">
        <v>15</v>
      </c>
      <c r="K566" s="14" t="s">
        <v>16</v>
      </c>
      <c r="L566" s="15">
        <f>IF(MergeData!$A566='FirstPartId1-to891'!A566,VLOOKUP(MergeData!$A566,FirstID1_891,12,FALSE),VLOOKUP(MergeData!$A566,GendersSurvived,2,FALSE))</f>
        <v>0</v>
      </c>
      <c r="M566" s="62" t="str">
        <f t="shared" si="8"/>
        <v>No Value</v>
      </c>
      <c r="N566" s="62" t="str">
        <f>MID(MergeData!$C566,FIND(",",MergeData!$C566)+1,FIND(".",MergeData!$C566)-FIND(",",MergeData!$C566)-1)</f>
        <v xml:space="preserve"> Miss</v>
      </c>
      <c r="O566" s="63"/>
    </row>
    <row r="567" spans="1:15" x14ac:dyDescent="0.3">
      <c r="A567" s="12">
        <v>566</v>
      </c>
      <c r="B567" s="13">
        <v>3</v>
      </c>
      <c r="C567" s="14" t="s">
        <v>1148</v>
      </c>
      <c r="D567" s="14" t="s">
        <v>13</v>
      </c>
      <c r="E567" s="69">
        <v>24</v>
      </c>
      <c r="F567" s="13">
        <v>2</v>
      </c>
      <c r="G567" s="13">
        <v>0</v>
      </c>
      <c r="H567" s="14" t="s">
        <v>1149</v>
      </c>
      <c r="I567" s="13">
        <v>24.15</v>
      </c>
      <c r="J567" s="14" t="s">
        <v>15</v>
      </c>
      <c r="K567" s="14" t="s">
        <v>16</v>
      </c>
      <c r="L567" s="15">
        <f>IF(MergeData!$A567='FirstPartId1-to891'!A567,VLOOKUP(MergeData!$A567,FirstID1_891,12,FALSE),VLOOKUP(MergeData!$A567,GendersSurvived,2,FALSE))</f>
        <v>0</v>
      </c>
      <c r="M567" s="62" t="str">
        <f t="shared" si="8"/>
        <v>Adult</v>
      </c>
      <c r="N567" s="62" t="str">
        <f>MID(MergeData!$C567,FIND(",",MergeData!$C567)+1,FIND(".",MergeData!$C567)-FIND(",",MergeData!$C567)-1)</f>
        <v xml:space="preserve"> Mr</v>
      </c>
      <c r="O567" s="63"/>
    </row>
    <row r="568" spans="1:15" x14ac:dyDescent="0.3">
      <c r="A568" s="12">
        <v>567</v>
      </c>
      <c r="B568" s="13">
        <v>3</v>
      </c>
      <c r="C568" s="14" t="s">
        <v>1150</v>
      </c>
      <c r="D568" s="14" t="s">
        <v>13</v>
      </c>
      <c r="E568" s="69">
        <v>19</v>
      </c>
      <c r="F568" s="13">
        <v>0</v>
      </c>
      <c r="G568" s="13">
        <v>0</v>
      </c>
      <c r="H568" s="14" t="s">
        <v>1151</v>
      </c>
      <c r="I568" s="13">
        <v>7.8958000000000004</v>
      </c>
      <c r="J568" s="14" t="s">
        <v>15</v>
      </c>
      <c r="K568" s="14" t="s">
        <v>16</v>
      </c>
      <c r="L568" s="15">
        <f>IF(MergeData!$A568='FirstPartId1-to891'!A568,VLOOKUP(MergeData!$A568,FirstID1_891,12,FALSE),VLOOKUP(MergeData!$A568,GendersSurvived,2,FALSE))</f>
        <v>0</v>
      </c>
      <c r="M568" s="62" t="str">
        <f t="shared" si="8"/>
        <v>Adult</v>
      </c>
      <c r="N568" s="62" t="str">
        <f>MID(MergeData!$C568,FIND(",",MergeData!$C568)+1,FIND(".",MergeData!$C568)-FIND(",",MergeData!$C568)-1)</f>
        <v xml:space="preserve"> Mr</v>
      </c>
      <c r="O568" s="63"/>
    </row>
    <row r="569" spans="1:15" x14ac:dyDescent="0.3">
      <c r="A569" s="12">
        <v>568</v>
      </c>
      <c r="B569" s="13">
        <v>3</v>
      </c>
      <c r="C569" s="14" t="s">
        <v>1152</v>
      </c>
      <c r="D569" s="14" t="s">
        <v>18</v>
      </c>
      <c r="E569" s="69">
        <v>29</v>
      </c>
      <c r="F569" s="13">
        <v>0</v>
      </c>
      <c r="G569" s="13">
        <v>4</v>
      </c>
      <c r="H569" s="14" t="s">
        <v>36</v>
      </c>
      <c r="I569" s="13">
        <v>21.074999999999999</v>
      </c>
      <c r="J569" s="14" t="s">
        <v>15</v>
      </c>
      <c r="K569" s="14" t="s">
        <v>16</v>
      </c>
      <c r="L569" s="15">
        <f>IF(MergeData!$A569='FirstPartId1-to891'!A569,VLOOKUP(MergeData!$A569,FirstID1_891,12,FALSE),VLOOKUP(MergeData!$A569,GendersSurvived,2,FALSE))</f>
        <v>0</v>
      </c>
      <c r="M569" s="62" t="str">
        <f t="shared" si="8"/>
        <v>Adult</v>
      </c>
      <c r="N569" s="62" t="str">
        <f>MID(MergeData!$C569,FIND(",",MergeData!$C569)+1,FIND(".",MergeData!$C569)-FIND(",",MergeData!$C569)-1)</f>
        <v xml:space="preserve"> Mrs</v>
      </c>
      <c r="O569" s="63"/>
    </row>
    <row r="570" spans="1:15" x14ac:dyDescent="0.3">
      <c r="A570" s="12">
        <v>569</v>
      </c>
      <c r="B570" s="13">
        <v>3</v>
      </c>
      <c r="C570" s="14" t="s">
        <v>1153</v>
      </c>
      <c r="D570" s="14" t="s">
        <v>13</v>
      </c>
      <c r="E570" s="69" t="s">
        <v>2484</v>
      </c>
      <c r="F570" s="13">
        <v>0</v>
      </c>
      <c r="G570" s="13">
        <v>0</v>
      </c>
      <c r="H570" s="14" t="s">
        <v>1154</v>
      </c>
      <c r="I570" s="13">
        <v>7.2291999999999996</v>
      </c>
      <c r="J570" s="14" t="s">
        <v>15</v>
      </c>
      <c r="K570" s="14" t="s">
        <v>21</v>
      </c>
      <c r="L570" s="15">
        <f>IF(MergeData!$A570='FirstPartId1-to891'!A570,VLOOKUP(MergeData!$A570,FirstID1_891,12,FALSE),VLOOKUP(MergeData!$A570,GendersSurvived,2,FALSE))</f>
        <v>1</v>
      </c>
      <c r="M570" s="62" t="str">
        <f t="shared" si="8"/>
        <v>No Value</v>
      </c>
      <c r="N570" s="62" t="str">
        <f>MID(MergeData!$C570,FIND(",",MergeData!$C570)+1,FIND(".",MergeData!$C570)-FIND(",",MergeData!$C570)-1)</f>
        <v xml:space="preserve"> Mr</v>
      </c>
      <c r="O570" s="63"/>
    </row>
    <row r="571" spans="1:15" x14ac:dyDescent="0.3">
      <c r="A571" s="12">
        <v>570</v>
      </c>
      <c r="B571" s="13">
        <v>3</v>
      </c>
      <c r="C571" s="14" t="s">
        <v>1155</v>
      </c>
      <c r="D571" s="14" t="s">
        <v>13</v>
      </c>
      <c r="E571" s="69">
        <v>32</v>
      </c>
      <c r="F571" s="13">
        <v>0</v>
      </c>
      <c r="G571" s="13">
        <v>0</v>
      </c>
      <c r="H571" s="14" t="s">
        <v>1156</v>
      </c>
      <c r="I571" s="13">
        <v>7.8541999999999996</v>
      </c>
      <c r="J571" s="14" t="s">
        <v>15</v>
      </c>
      <c r="K571" s="14" t="s">
        <v>16</v>
      </c>
      <c r="L571" s="15">
        <f>IF(MergeData!$A571='FirstPartId1-to891'!A571,VLOOKUP(MergeData!$A571,FirstID1_891,12,FALSE),VLOOKUP(MergeData!$A571,GendersSurvived,2,FALSE))</f>
        <v>1</v>
      </c>
      <c r="M571" s="62" t="str">
        <f t="shared" si="8"/>
        <v>Adult</v>
      </c>
      <c r="N571" s="62" t="str">
        <f>MID(MergeData!$C571,FIND(",",MergeData!$C571)+1,FIND(".",MergeData!$C571)-FIND(",",MergeData!$C571)-1)</f>
        <v xml:space="preserve"> Mr</v>
      </c>
      <c r="O571" s="63"/>
    </row>
    <row r="572" spans="1:15" x14ac:dyDescent="0.3">
      <c r="A572" s="12">
        <v>571</v>
      </c>
      <c r="B572" s="13">
        <v>2</v>
      </c>
      <c r="C572" s="14" t="s">
        <v>1157</v>
      </c>
      <c r="D572" s="14" t="s">
        <v>13</v>
      </c>
      <c r="E572" s="69">
        <v>62</v>
      </c>
      <c r="F572" s="13">
        <v>0</v>
      </c>
      <c r="G572" s="13">
        <v>0</v>
      </c>
      <c r="H572" s="14" t="s">
        <v>1158</v>
      </c>
      <c r="I572" s="13">
        <v>10.5</v>
      </c>
      <c r="J572" s="14" t="s">
        <v>15</v>
      </c>
      <c r="K572" s="14" t="s">
        <v>16</v>
      </c>
      <c r="L572" s="15">
        <f>IF(MergeData!$A572='FirstPartId1-to891'!A572,VLOOKUP(MergeData!$A572,FirstID1_891,12,FALSE),VLOOKUP(MergeData!$A572,GendersSurvived,2,FALSE))</f>
        <v>1</v>
      </c>
      <c r="M572" s="62" t="str">
        <f t="shared" si="8"/>
        <v>Adult</v>
      </c>
      <c r="N572" s="62" t="str">
        <f>MID(MergeData!$C572,FIND(",",MergeData!$C572)+1,FIND(".",MergeData!$C572)-FIND(",",MergeData!$C572)-1)</f>
        <v xml:space="preserve"> Mr</v>
      </c>
      <c r="O572" s="63"/>
    </row>
    <row r="573" spans="1:15" x14ac:dyDescent="0.3">
      <c r="A573" s="12">
        <v>572</v>
      </c>
      <c r="B573" s="13">
        <v>1</v>
      </c>
      <c r="C573" s="14" t="s">
        <v>1159</v>
      </c>
      <c r="D573" s="14" t="s">
        <v>18</v>
      </c>
      <c r="E573" s="69">
        <v>53</v>
      </c>
      <c r="F573" s="13">
        <v>2</v>
      </c>
      <c r="G573" s="13">
        <v>0</v>
      </c>
      <c r="H573" s="14" t="s">
        <v>1160</v>
      </c>
      <c r="I573" s="13">
        <v>51.479199999999999</v>
      </c>
      <c r="J573" s="14" t="s">
        <v>1161</v>
      </c>
      <c r="K573" s="14" t="s">
        <v>16</v>
      </c>
      <c r="L573" s="15">
        <f>IF(MergeData!$A573='FirstPartId1-to891'!A573,VLOOKUP(MergeData!$A573,FirstID1_891,12,FALSE),VLOOKUP(MergeData!$A573,GendersSurvived,2,FALSE))</f>
        <v>1</v>
      </c>
      <c r="M573" s="62" t="str">
        <f t="shared" si="8"/>
        <v>Adult</v>
      </c>
      <c r="N573" s="62" t="str">
        <f>MID(MergeData!$C573,FIND(",",MergeData!$C573)+1,FIND(".",MergeData!$C573)-FIND(",",MergeData!$C573)-1)</f>
        <v xml:space="preserve"> Mrs</v>
      </c>
      <c r="O573" s="63"/>
    </row>
    <row r="574" spans="1:15" x14ac:dyDescent="0.3">
      <c r="A574" s="12">
        <v>573</v>
      </c>
      <c r="B574" s="13">
        <v>1</v>
      </c>
      <c r="C574" s="14" t="s">
        <v>1162</v>
      </c>
      <c r="D574" s="14" t="s">
        <v>13</v>
      </c>
      <c r="E574" s="69">
        <v>36</v>
      </c>
      <c r="F574" s="13">
        <v>0</v>
      </c>
      <c r="G574" s="13">
        <v>0</v>
      </c>
      <c r="H574" s="14" t="s">
        <v>1163</v>
      </c>
      <c r="I574" s="13">
        <v>26.387499999999999</v>
      </c>
      <c r="J574" s="14" t="s">
        <v>1048</v>
      </c>
      <c r="K574" s="14" t="s">
        <v>16</v>
      </c>
      <c r="L574" s="15">
        <f>IF(MergeData!$A574='FirstPartId1-to891'!A574,VLOOKUP(MergeData!$A574,FirstID1_891,12,FALSE),VLOOKUP(MergeData!$A574,GendersSurvived,2,FALSE))</f>
        <v>1</v>
      </c>
      <c r="M574" s="62" t="str">
        <f t="shared" si="8"/>
        <v>Adult</v>
      </c>
      <c r="N574" s="62" t="str">
        <f>MID(MergeData!$C574,FIND(",",MergeData!$C574)+1,FIND(".",MergeData!$C574)-FIND(",",MergeData!$C574)-1)</f>
        <v xml:space="preserve"> Mr</v>
      </c>
      <c r="O574" s="63"/>
    </row>
    <row r="575" spans="1:15" x14ac:dyDescent="0.3">
      <c r="A575" s="12">
        <v>574</v>
      </c>
      <c r="B575" s="13">
        <v>3</v>
      </c>
      <c r="C575" s="14" t="s">
        <v>1164</v>
      </c>
      <c r="D575" s="14" t="s">
        <v>18</v>
      </c>
      <c r="E575" s="69" t="s">
        <v>2484</v>
      </c>
      <c r="F575" s="13">
        <v>0</v>
      </c>
      <c r="G575" s="13">
        <v>0</v>
      </c>
      <c r="H575" s="14" t="s">
        <v>1165</v>
      </c>
      <c r="I575" s="13">
        <v>7.75</v>
      </c>
      <c r="J575" s="14" t="s">
        <v>15</v>
      </c>
      <c r="K575" s="14" t="s">
        <v>31</v>
      </c>
      <c r="L575" s="15">
        <f>IF(MergeData!$A575='FirstPartId1-to891'!A575,VLOOKUP(MergeData!$A575,FirstID1_891,12,FALSE),VLOOKUP(MergeData!$A575,GendersSurvived,2,FALSE))</f>
        <v>0</v>
      </c>
      <c r="M575" s="62" t="str">
        <f t="shared" si="8"/>
        <v>No Value</v>
      </c>
      <c r="N575" s="62" t="str">
        <f>MID(MergeData!$C575,FIND(",",MergeData!$C575)+1,FIND(".",MergeData!$C575)-FIND(",",MergeData!$C575)-1)</f>
        <v xml:space="preserve"> Miss</v>
      </c>
      <c r="O575" s="63"/>
    </row>
    <row r="576" spans="1:15" x14ac:dyDescent="0.3">
      <c r="A576" s="12">
        <v>575</v>
      </c>
      <c r="B576" s="13">
        <v>3</v>
      </c>
      <c r="C576" s="14" t="s">
        <v>1166</v>
      </c>
      <c r="D576" s="14" t="s">
        <v>13</v>
      </c>
      <c r="E576" s="69">
        <v>16</v>
      </c>
      <c r="F576" s="13">
        <v>0</v>
      </c>
      <c r="G576" s="13">
        <v>0</v>
      </c>
      <c r="H576" s="14" t="s">
        <v>1167</v>
      </c>
      <c r="I576" s="13">
        <v>8.0500000000000007</v>
      </c>
      <c r="J576" s="14" t="s">
        <v>15</v>
      </c>
      <c r="K576" s="14" t="s">
        <v>16</v>
      </c>
      <c r="L576" s="15">
        <f>IF(MergeData!$A576='FirstPartId1-to891'!A576,VLOOKUP(MergeData!$A576,FirstID1_891,12,FALSE),VLOOKUP(MergeData!$A576,GendersSurvived,2,FALSE))</f>
        <v>0</v>
      </c>
      <c r="M576" s="62" t="str">
        <f t="shared" si="8"/>
        <v>Child</v>
      </c>
      <c r="N576" s="62" t="str">
        <f>MID(MergeData!$C576,FIND(",",MergeData!$C576)+1,FIND(".",MergeData!$C576)-FIND(",",MergeData!$C576)-1)</f>
        <v xml:space="preserve"> Mr</v>
      </c>
      <c r="O576" s="63"/>
    </row>
    <row r="577" spans="1:15" x14ac:dyDescent="0.3">
      <c r="A577" s="12">
        <v>576</v>
      </c>
      <c r="B577" s="13">
        <v>3</v>
      </c>
      <c r="C577" s="14" t="s">
        <v>1168</v>
      </c>
      <c r="D577" s="14" t="s">
        <v>13</v>
      </c>
      <c r="E577" s="69">
        <v>19</v>
      </c>
      <c r="F577" s="13">
        <v>0</v>
      </c>
      <c r="G577" s="13">
        <v>0</v>
      </c>
      <c r="H577" s="14" t="s">
        <v>1169</v>
      </c>
      <c r="I577" s="13">
        <v>14.5</v>
      </c>
      <c r="J577" s="14" t="s">
        <v>15</v>
      </c>
      <c r="K577" s="14" t="s">
        <v>16</v>
      </c>
      <c r="L577" s="15">
        <f>IF(MergeData!$A577='FirstPartId1-to891'!A577,VLOOKUP(MergeData!$A577,FirstID1_891,12,FALSE),VLOOKUP(MergeData!$A577,GendersSurvived,2,FALSE))</f>
        <v>1</v>
      </c>
      <c r="M577" s="62" t="str">
        <f t="shared" si="8"/>
        <v>Adult</v>
      </c>
      <c r="N577" s="62" t="str">
        <f>MID(MergeData!$C577,FIND(",",MergeData!$C577)+1,FIND(".",MergeData!$C577)-FIND(",",MergeData!$C577)-1)</f>
        <v xml:space="preserve"> Mr</v>
      </c>
      <c r="O577" s="63"/>
    </row>
    <row r="578" spans="1:15" x14ac:dyDescent="0.3">
      <c r="A578" s="12">
        <v>577</v>
      </c>
      <c r="B578" s="13">
        <v>2</v>
      </c>
      <c r="C578" s="14" t="s">
        <v>1170</v>
      </c>
      <c r="D578" s="14" t="s">
        <v>18</v>
      </c>
      <c r="E578" s="69">
        <v>34</v>
      </c>
      <c r="F578" s="13">
        <v>0</v>
      </c>
      <c r="G578" s="13">
        <v>0</v>
      </c>
      <c r="H578" s="14" t="s">
        <v>1171</v>
      </c>
      <c r="I578" s="13">
        <v>13</v>
      </c>
      <c r="J578" s="14" t="s">
        <v>15</v>
      </c>
      <c r="K578" s="14" t="s">
        <v>16</v>
      </c>
      <c r="L578" s="15">
        <f>IF(MergeData!$A578='FirstPartId1-to891'!A578,VLOOKUP(MergeData!$A578,FirstID1_891,12,FALSE),VLOOKUP(MergeData!$A578,GendersSurvived,2,FALSE))</f>
        <v>1</v>
      </c>
      <c r="M578" s="62" t="str">
        <f t="shared" si="8"/>
        <v>Adult</v>
      </c>
      <c r="N578" s="62" t="str">
        <f>MID(MergeData!$C578,FIND(",",MergeData!$C578)+1,FIND(".",MergeData!$C578)-FIND(",",MergeData!$C578)-1)</f>
        <v xml:space="preserve"> Miss</v>
      </c>
      <c r="O578" s="63"/>
    </row>
    <row r="579" spans="1:15" x14ac:dyDescent="0.3">
      <c r="A579" s="12">
        <v>578</v>
      </c>
      <c r="B579" s="13">
        <v>1</v>
      </c>
      <c r="C579" s="14" t="s">
        <v>1172</v>
      </c>
      <c r="D579" s="14" t="s">
        <v>18</v>
      </c>
      <c r="E579" s="69">
        <v>39</v>
      </c>
      <c r="F579" s="13">
        <v>1</v>
      </c>
      <c r="G579" s="13">
        <v>0</v>
      </c>
      <c r="H579" s="14" t="s">
        <v>898</v>
      </c>
      <c r="I579" s="13">
        <v>55.9</v>
      </c>
      <c r="J579" s="14" t="s">
        <v>899</v>
      </c>
      <c r="K579" s="14" t="s">
        <v>16</v>
      </c>
      <c r="L579" s="15">
        <f>IF(MergeData!$A579='FirstPartId1-to891'!A579,VLOOKUP(MergeData!$A579,FirstID1_891,12,FALSE),VLOOKUP(MergeData!$A579,GendersSurvived,2,FALSE))</f>
        <v>0</v>
      </c>
      <c r="M579" s="62" t="str">
        <f t="shared" ref="M579:M642" si="9">_xlfn.IFS($E579="N/A","No Value",$E579&gt;=18,"Adult",$E579&lt;=18,"Child")</f>
        <v>Adult</v>
      </c>
      <c r="N579" s="62" t="str">
        <f>MID(MergeData!$C579,FIND(",",MergeData!$C579)+1,FIND(".",MergeData!$C579)-FIND(",",MergeData!$C579)-1)</f>
        <v xml:space="preserve"> Mrs</v>
      </c>
      <c r="O579" s="63"/>
    </row>
    <row r="580" spans="1:15" x14ac:dyDescent="0.3">
      <c r="A580" s="12">
        <v>579</v>
      </c>
      <c r="B580" s="13">
        <v>3</v>
      </c>
      <c r="C580" s="14" t="s">
        <v>1173</v>
      </c>
      <c r="D580" s="14" t="s">
        <v>18</v>
      </c>
      <c r="E580" s="69" t="s">
        <v>2484</v>
      </c>
      <c r="F580" s="13">
        <v>1</v>
      </c>
      <c r="G580" s="13">
        <v>0</v>
      </c>
      <c r="H580" s="14" t="s">
        <v>1174</v>
      </c>
      <c r="I580" s="13">
        <v>14.458299999999999</v>
      </c>
      <c r="J580" s="14" t="s">
        <v>15</v>
      </c>
      <c r="K580" s="14" t="s">
        <v>21</v>
      </c>
      <c r="L580" s="15">
        <f>IF(MergeData!$A580='FirstPartId1-to891'!A580,VLOOKUP(MergeData!$A580,FirstID1_891,12,FALSE),VLOOKUP(MergeData!$A580,GendersSurvived,2,FALSE))</f>
        <v>1</v>
      </c>
      <c r="M580" s="62" t="str">
        <f t="shared" si="9"/>
        <v>No Value</v>
      </c>
      <c r="N580" s="62" t="str">
        <f>MID(MergeData!$C580,FIND(",",MergeData!$C580)+1,FIND(".",MergeData!$C580)-FIND(",",MergeData!$C580)-1)</f>
        <v xml:space="preserve"> Mrs</v>
      </c>
      <c r="O580" s="63"/>
    </row>
    <row r="581" spans="1:15" x14ac:dyDescent="0.3">
      <c r="A581" s="12">
        <v>580</v>
      </c>
      <c r="B581" s="13">
        <v>3</v>
      </c>
      <c r="C581" s="14" t="s">
        <v>1175</v>
      </c>
      <c r="D581" s="14" t="s">
        <v>13</v>
      </c>
      <c r="E581" s="69">
        <v>32</v>
      </c>
      <c r="F581" s="13">
        <v>0</v>
      </c>
      <c r="G581" s="13">
        <v>0</v>
      </c>
      <c r="H581" s="14" t="s">
        <v>1176</v>
      </c>
      <c r="I581" s="13">
        <v>7.9249999999999998</v>
      </c>
      <c r="J581" s="14" t="s">
        <v>15</v>
      </c>
      <c r="K581" s="14" t="s">
        <v>16</v>
      </c>
      <c r="L581" s="15">
        <f>IF(MergeData!$A581='FirstPartId1-to891'!A581,VLOOKUP(MergeData!$A581,FirstID1_891,12,FALSE),VLOOKUP(MergeData!$A581,GendersSurvived,2,FALSE))</f>
        <v>1</v>
      </c>
      <c r="M581" s="62" t="str">
        <f t="shared" si="9"/>
        <v>Adult</v>
      </c>
      <c r="N581" s="62" t="str">
        <f>MID(MergeData!$C581,FIND(",",MergeData!$C581)+1,FIND(".",MergeData!$C581)-FIND(",",MergeData!$C581)-1)</f>
        <v xml:space="preserve"> Mr</v>
      </c>
      <c r="O581" s="63"/>
    </row>
    <row r="582" spans="1:15" x14ac:dyDescent="0.3">
      <c r="A582" s="12">
        <v>581</v>
      </c>
      <c r="B582" s="13">
        <v>2</v>
      </c>
      <c r="C582" s="14" t="s">
        <v>1177</v>
      </c>
      <c r="D582" s="14" t="s">
        <v>18</v>
      </c>
      <c r="E582" s="69">
        <v>25</v>
      </c>
      <c r="F582" s="13">
        <v>1</v>
      </c>
      <c r="G582" s="13">
        <v>1</v>
      </c>
      <c r="H582" s="14" t="s">
        <v>1178</v>
      </c>
      <c r="I582" s="13">
        <v>30</v>
      </c>
      <c r="J582" s="14" t="s">
        <v>15</v>
      </c>
      <c r="K582" s="14" t="s">
        <v>16</v>
      </c>
      <c r="L582" s="15">
        <f>IF(MergeData!$A582='FirstPartId1-to891'!A582,VLOOKUP(MergeData!$A582,FirstID1_891,12,FALSE),VLOOKUP(MergeData!$A582,GendersSurvived,2,FALSE))</f>
        <v>1</v>
      </c>
      <c r="M582" s="62" t="str">
        <f t="shared" si="9"/>
        <v>Adult</v>
      </c>
      <c r="N582" s="62" t="str">
        <f>MID(MergeData!$C582,FIND(",",MergeData!$C582)+1,FIND(".",MergeData!$C582)-FIND(",",MergeData!$C582)-1)</f>
        <v xml:space="preserve"> Miss</v>
      </c>
      <c r="O582" s="63"/>
    </row>
    <row r="583" spans="1:15" x14ac:dyDescent="0.3">
      <c r="A583" s="12">
        <v>582</v>
      </c>
      <c r="B583" s="13">
        <v>1</v>
      </c>
      <c r="C583" s="14" t="s">
        <v>1179</v>
      </c>
      <c r="D583" s="14" t="s">
        <v>18</v>
      </c>
      <c r="E583" s="69">
        <v>39</v>
      </c>
      <c r="F583" s="13">
        <v>1</v>
      </c>
      <c r="G583" s="13">
        <v>1</v>
      </c>
      <c r="H583" s="14" t="s">
        <v>652</v>
      </c>
      <c r="I583" s="13">
        <v>110.88330000000001</v>
      </c>
      <c r="J583" s="14" t="s">
        <v>1180</v>
      </c>
      <c r="K583" s="14" t="s">
        <v>21</v>
      </c>
      <c r="L583" s="15">
        <f>IF(MergeData!$A583='FirstPartId1-to891'!A583,VLOOKUP(MergeData!$A583,FirstID1_891,12,FALSE),VLOOKUP(MergeData!$A583,GendersSurvived,2,FALSE))</f>
        <v>0</v>
      </c>
      <c r="M583" s="62" t="str">
        <f t="shared" si="9"/>
        <v>Adult</v>
      </c>
      <c r="N583" s="62" t="str">
        <f>MID(MergeData!$C583,FIND(",",MergeData!$C583)+1,FIND(".",MergeData!$C583)-FIND(",",MergeData!$C583)-1)</f>
        <v xml:space="preserve"> Mrs</v>
      </c>
      <c r="O583" s="63"/>
    </row>
    <row r="584" spans="1:15" x14ac:dyDescent="0.3">
      <c r="A584" s="12">
        <v>583</v>
      </c>
      <c r="B584" s="13">
        <v>2</v>
      </c>
      <c r="C584" s="14" t="s">
        <v>1181</v>
      </c>
      <c r="D584" s="14" t="s">
        <v>13</v>
      </c>
      <c r="E584" s="69">
        <v>54</v>
      </c>
      <c r="F584" s="13">
        <v>0</v>
      </c>
      <c r="G584" s="13">
        <v>0</v>
      </c>
      <c r="H584" s="14" t="s">
        <v>828</v>
      </c>
      <c r="I584" s="13">
        <v>26</v>
      </c>
      <c r="J584" s="14" t="s">
        <v>15</v>
      </c>
      <c r="K584" s="14" t="s">
        <v>16</v>
      </c>
      <c r="L584" s="15">
        <f>IF(MergeData!$A584='FirstPartId1-to891'!A584,VLOOKUP(MergeData!$A584,FirstID1_891,12,FALSE),VLOOKUP(MergeData!$A584,GendersSurvived,2,FALSE))</f>
        <v>0</v>
      </c>
      <c r="M584" s="62" t="str">
        <f t="shared" si="9"/>
        <v>Adult</v>
      </c>
      <c r="N584" s="62" t="str">
        <f>MID(MergeData!$C584,FIND(",",MergeData!$C584)+1,FIND(".",MergeData!$C584)-FIND(",",MergeData!$C584)-1)</f>
        <v xml:space="preserve"> Mr</v>
      </c>
      <c r="O584" s="63"/>
    </row>
    <row r="585" spans="1:15" x14ac:dyDescent="0.3">
      <c r="A585" s="12">
        <v>584</v>
      </c>
      <c r="B585" s="13">
        <v>1</v>
      </c>
      <c r="C585" s="14" t="s">
        <v>1182</v>
      </c>
      <c r="D585" s="14" t="s">
        <v>13</v>
      </c>
      <c r="E585" s="69">
        <v>36</v>
      </c>
      <c r="F585" s="13">
        <v>0</v>
      </c>
      <c r="G585" s="13">
        <v>0</v>
      </c>
      <c r="H585" s="14" t="s">
        <v>1183</v>
      </c>
      <c r="I585" s="13">
        <v>40.125</v>
      </c>
      <c r="J585" s="14" t="s">
        <v>1184</v>
      </c>
      <c r="K585" s="14" t="s">
        <v>21</v>
      </c>
      <c r="L585" s="15">
        <f>IF(MergeData!$A585='FirstPartId1-to891'!A585,VLOOKUP(MergeData!$A585,FirstID1_891,12,FALSE),VLOOKUP(MergeData!$A585,GendersSurvived,2,FALSE))</f>
        <v>0</v>
      </c>
      <c r="M585" s="62" t="str">
        <f t="shared" si="9"/>
        <v>Adult</v>
      </c>
      <c r="N585" s="62" t="str">
        <f>MID(MergeData!$C585,FIND(",",MergeData!$C585)+1,FIND(".",MergeData!$C585)-FIND(",",MergeData!$C585)-1)</f>
        <v xml:space="preserve"> Mr</v>
      </c>
      <c r="O585" s="63"/>
    </row>
    <row r="586" spans="1:15" x14ac:dyDescent="0.3">
      <c r="A586" s="12">
        <v>585</v>
      </c>
      <c r="B586" s="13">
        <v>3</v>
      </c>
      <c r="C586" s="14" t="s">
        <v>1185</v>
      </c>
      <c r="D586" s="14" t="s">
        <v>13</v>
      </c>
      <c r="E586" s="69" t="s">
        <v>2484</v>
      </c>
      <c r="F586" s="13">
        <v>0</v>
      </c>
      <c r="G586" s="13">
        <v>0</v>
      </c>
      <c r="H586" s="14" t="s">
        <v>1186</v>
      </c>
      <c r="I586" s="13">
        <v>8.7125000000000004</v>
      </c>
      <c r="J586" s="14" t="s">
        <v>15</v>
      </c>
      <c r="K586" s="14" t="s">
        <v>21</v>
      </c>
      <c r="L586" s="15">
        <f>IF(MergeData!$A586='FirstPartId1-to891'!A586,VLOOKUP(MergeData!$A586,FirstID1_891,12,FALSE),VLOOKUP(MergeData!$A586,GendersSurvived,2,FALSE))</f>
        <v>1</v>
      </c>
      <c r="M586" s="62" t="str">
        <f t="shared" si="9"/>
        <v>No Value</v>
      </c>
      <c r="N586" s="62" t="str">
        <f>MID(MergeData!$C586,FIND(",",MergeData!$C586)+1,FIND(".",MergeData!$C586)-FIND(",",MergeData!$C586)-1)</f>
        <v xml:space="preserve"> Mr</v>
      </c>
      <c r="O586" s="63"/>
    </row>
    <row r="587" spans="1:15" x14ac:dyDescent="0.3">
      <c r="A587" s="12">
        <v>586</v>
      </c>
      <c r="B587" s="13">
        <v>1</v>
      </c>
      <c r="C587" s="14" t="s">
        <v>1187</v>
      </c>
      <c r="D587" s="14" t="s">
        <v>18</v>
      </c>
      <c r="E587" s="69">
        <v>18</v>
      </c>
      <c r="F587" s="13">
        <v>0</v>
      </c>
      <c r="G587" s="13">
        <v>2</v>
      </c>
      <c r="H587" s="14" t="s">
        <v>559</v>
      </c>
      <c r="I587" s="13">
        <v>79.650000000000006</v>
      </c>
      <c r="J587" s="14" t="s">
        <v>1188</v>
      </c>
      <c r="K587" s="14" t="s">
        <v>16</v>
      </c>
      <c r="L587" s="15">
        <f>IF(MergeData!$A587='FirstPartId1-to891'!A587,VLOOKUP(MergeData!$A587,FirstID1_891,12,FALSE),VLOOKUP(MergeData!$A587,GendersSurvived,2,FALSE))</f>
        <v>0</v>
      </c>
      <c r="M587" s="62" t="str">
        <f t="shared" si="9"/>
        <v>Adult</v>
      </c>
      <c r="N587" s="62" t="str">
        <f>MID(MergeData!$C587,FIND(",",MergeData!$C587)+1,FIND(".",MergeData!$C587)-FIND(",",MergeData!$C587)-1)</f>
        <v xml:space="preserve"> Miss</v>
      </c>
      <c r="O587" s="63"/>
    </row>
    <row r="588" spans="1:15" x14ac:dyDescent="0.3">
      <c r="A588" s="12">
        <v>587</v>
      </c>
      <c r="B588" s="13">
        <v>2</v>
      </c>
      <c r="C588" s="14" t="s">
        <v>1189</v>
      </c>
      <c r="D588" s="14" t="s">
        <v>13</v>
      </c>
      <c r="E588" s="69">
        <v>47</v>
      </c>
      <c r="F588" s="13">
        <v>0</v>
      </c>
      <c r="G588" s="13">
        <v>0</v>
      </c>
      <c r="H588" s="14" t="s">
        <v>1190</v>
      </c>
      <c r="I588" s="13">
        <v>15</v>
      </c>
      <c r="J588" s="14" t="s">
        <v>15</v>
      </c>
      <c r="K588" s="14" t="s">
        <v>16</v>
      </c>
      <c r="L588" s="15">
        <f>IF(MergeData!$A588='FirstPartId1-to891'!A588,VLOOKUP(MergeData!$A588,FirstID1_891,12,FALSE),VLOOKUP(MergeData!$A588,GendersSurvived,2,FALSE))</f>
        <v>1</v>
      </c>
      <c r="M588" s="62" t="str">
        <f t="shared" si="9"/>
        <v>Adult</v>
      </c>
      <c r="N588" s="62" t="str">
        <f>MID(MergeData!$C588,FIND(",",MergeData!$C588)+1,FIND(".",MergeData!$C588)-FIND(",",MergeData!$C588)-1)</f>
        <v xml:space="preserve"> Mr</v>
      </c>
      <c r="O588" s="63"/>
    </row>
    <row r="589" spans="1:15" x14ac:dyDescent="0.3">
      <c r="A589" s="12">
        <v>588</v>
      </c>
      <c r="B589" s="13">
        <v>1</v>
      </c>
      <c r="C589" s="14" t="s">
        <v>1191</v>
      </c>
      <c r="D589" s="14" t="s">
        <v>13</v>
      </c>
      <c r="E589" s="69">
        <v>60</v>
      </c>
      <c r="F589" s="13">
        <v>1</v>
      </c>
      <c r="G589" s="13">
        <v>1</v>
      </c>
      <c r="H589" s="14" t="s">
        <v>1192</v>
      </c>
      <c r="I589" s="13">
        <v>79.2</v>
      </c>
      <c r="J589" s="14" t="s">
        <v>1193</v>
      </c>
      <c r="K589" s="14" t="s">
        <v>21</v>
      </c>
      <c r="L589" s="15">
        <f>IF(MergeData!$A589='FirstPartId1-to891'!A589,VLOOKUP(MergeData!$A589,FirstID1_891,12,FALSE),VLOOKUP(MergeData!$A589,GendersSurvived,2,FALSE))</f>
        <v>0</v>
      </c>
      <c r="M589" s="62" t="str">
        <f t="shared" si="9"/>
        <v>Adult</v>
      </c>
      <c r="N589" s="62" t="str">
        <f>MID(MergeData!$C589,FIND(",",MergeData!$C589)+1,FIND(".",MergeData!$C589)-FIND(",",MergeData!$C589)-1)</f>
        <v xml:space="preserve"> Mr</v>
      </c>
      <c r="O589" s="63"/>
    </row>
    <row r="590" spans="1:15" x14ac:dyDescent="0.3">
      <c r="A590" s="12">
        <v>589</v>
      </c>
      <c r="B590" s="13">
        <v>3</v>
      </c>
      <c r="C590" s="14" t="s">
        <v>1194</v>
      </c>
      <c r="D590" s="14" t="s">
        <v>13</v>
      </c>
      <c r="E590" s="69">
        <v>22</v>
      </c>
      <c r="F590" s="13">
        <v>0</v>
      </c>
      <c r="G590" s="13">
        <v>0</v>
      </c>
      <c r="H590" s="14" t="s">
        <v>1195</v>
      </c>
      <c r="I590" s="13">
        <v>8.0500000000000007</v>
      </c>
      <c r="J590" s="14" t="s">
        <v>15</v>
      </c>
      <c r="K590" s="14" t="s">
        <v>16</v>
      </c>
      <c r="L590" s="15">
        <f>IF(MergeData!$A590='FirstPartId1-to891'!A590,VLOOKUP(MergeData!$A590,FirstID1_891,12,FALSE),VLOOKUP(MergeData!$A590,GendersSurvived,2,FALSE))</f>
        <v>0</v>
      </c>
      <c r="M590" s="62" t="str">
        <f t="shared" si="9"/>
        <v>Adult</v>
      </c>
      <c r="N590" s="62" t="str">
        <f>MID(MergeData!$C590,FIND(",",MergeData!$C590)+1,FIND(".",MergeData!$C590)-FIND(",",MergeData!$C590)-1)</f>
        <v xml:space="preserve"> Mr</v>
      </c>
      <c r="O590" s="63"/>
    </row>
    <row r="591" spans="1:15" x14ac:dyDescent="0.3">
      <c r="A591" s="12">
        <v>590</v>
      </c>
      <c r="B591" s="13">
        <v>3</v>
      </c>
      <c r="C591" s="14" t="s">
        <v>1196</v>
      </c>
      <c r="D591" s="14" t="s">
        <v>13</v>
      </c>
      <c r="E591" s="69" t="s">
        <v>2484</v>
      </c>
      <c r="F591" s="13">
        <v>0</v>
      </c>
      <c r="G591" s="13">
        <v>0</v>
      </c>
      <c r="H591" s="14" t="s">
        <v>1197</v>
      </c>
      <c r="I591" s="13">
        <v>8.0500000000000007</v>
      </c>
      <c r="J591" s="14" t="s">
        <v>15</v>
      </c>
      <c r="K591" s="14" t="s">
        <v>16</v>
      </c>
      <c r="L591" s="15">
        <f>IF(MergeData!$A591='FirstPartId1-to891'!A591,VLOOKUP(MergeData!$A591,FirstID1_891,12,FALSE),VLOOKUP(MergeData!$A591,GendersSurvived,2,FALSE))</f>
        <v>0</v>
      </c>
      <c r="M591" s="62" t="str">
        <f t="shared" si="9"/>
        <v>No Value</v>
      </c>
      <c r="N591" s="62" t="str">
        <f>MID(MergeData!$C591,FIND(",",MergeData!$C591)+1,FIND(".",MergeData!$C591)-FIND(",",MergeData!$C591)-1)</f>
        <v xml:space="preserve"> Mr</v>
      </c>
      <c r="O591" s="63"/>
    </row>
    <row r="592" spans="1:15" x14ac:dyDescent="0.3">
      <c r="A592" s="12">
        <v>591</v>
      </c>
      <c r="B592" s="13">
        <v>3</v>
      </c>
      <c r="C592" s="14" t="s">
        <v>1198</v>
      </c>
      <c r="D592" s="14" t="s">
        <v>13</v>
      </c>
      <c r="E592" s="69">
        <v>35</v>
      </c>
      <c r="F592" s="13">
        <v>0</v>
      </c>
      <c r="G592" s="13">
        <v>0</v>
      </c>
      <c r="H592" s="14" t="s">
        <v>1199</v>
      </c>
      <c r="I592" s="13">
        <v>7.125</v>
      </c>
      <c r="J592" s="14" t="s">
        <v>15</v>
      </c>
      <c r="K592" s="14" t="s">
        <v>16</v>
      </c>
      <c r="L592" s="15">
        <f>IF(MergeData!$A592='FirstPartId1-to891'!A592,VLOOKUP(MergeData!$A592,FirstID1_891,12,FALSE),VLOOKUP(MergeData!$A592,GendersSurvived,2,FALSE))</f>
        <v>1</v>
      </c>
      <c r="M592" s="62" t="str">
        <f t="shared" si="9"/>
        <v>Adult</v>
      </c>
      <c r="N592" s="62" t="str">
        <f>MID(MergeData!$C592,FIND(",",MergeData!$C592)+1,FIND(".",MergeData!$C592)-FIND(",",MergeData!$C592)-1)</f>
        <v xml:space="preserve"> Mr</v>
      </c>
      <c r="O592" s="63"/>
    </row>
    <row r="593" spans="1:15" x14ac:dyDescent="0.3">
      <c r="A593" s="12">
        <v>592</v>
      </c>
      <c r="B593" s="13">
        <v>1</v>
      </c>
      <c r="C593" s="14" t="s">
        <v>1200</v>
      </c>
      <c r="D593" s="14" t="s">
        <v>18</v>
      </c>
      <c r="E593" s="69">
        <v>52</v>
      </c>
      <c r="F593" s="13">
        <v>1</v>
      </c>
      <c r="G593" s="13">
        <v>0</v>
      </c>
      <c r="H593" s="14" t="s">
        <v>1017</v>
      </c>
      <c r="I593" s="13">
        <v>78.2667</v>
      </c>
      <c r="J593" s="14" t="s">
        <v>1018</v>
      </c>
      <c r="K593" s="14" t="s">
        <v>21</v>
      </c>
      <c r="L593" s="15">
        <f>IF(MergeData!$A593='FirstPartId1-to891'!A593,VLOOKUP(MergeData!$A593,FirstID1_891,12,FALSE),VLOOKUP(MergeData!$A593,GendersSurvived,2,FALSE))</f>
        <v>0</v>
      </c>
      <c r="M593" s="62" t="str">
        <f t="shared" si="9"/>
        <v>Adult</v>
      </c>
      <c r="N593" s="62" t="str">
        <f>MID(MergeData!$C593,FIND(",",MergeData!$C593)+1,FIND(".",MergeData!$C593)-FIND(",",MergeData!$C593)-1)</f>
        <v xml:space="preserve"> Mrs</v>
      </c>
      <c r="O593" s="63"/>
    </row>
    <row r="594" spans="1:15" x14ac:dyDescent="0.3">
      <c r="A594" s="12">
        <v>593</v>
      </c>
      <c r="B594" s="13">
        <v>3</v>
      </c>
      <c r="C594" s="14" t="s">
        <v>1201</v>
      </c>
      <c r="D594" s="14" t="s">
        <v>13</v>
      </c>
      <c r="E594" s="69">
        <v>47</v>
      </c>
      <c r="F594" s="13">
        <v>0</v>
      </c>
      <c r="G594" s="13">
        <v>0</v>
      </c>
      <c r="H594" s="14" t="s">
        <v>1202</v>
      </c>
      <c r="I594" s="13">
        <v>7.25</v>
      </c>
      <c r="J594" s="14" t="s">
        <v>15</v>
      </c>
      <c r="K594" s="14" t="s">
        <v>16</v>
      </c>
      <c r="L594" s="15">
        <f>IF(MergeData!$A594='FirstPartId1-to891'!A594,VLOOKUP(MergeData!$A594,FirstID1_891,12,FALSE),VLOOKUP(MergeData!$A594,GendersSurvived,2,FALSE))</f>
        <v>0</v>
      </c>
      <c r="M594" s="62" t="str">
        <f t="shared" si="9"/>
        <v>Adult</v>
      </c>
      <c r="N594" s="62" t="str">
        <f>MID(MergeData!$C594,FIND(",",MergeData!$C594)+1,FIND(".",MergeData!$C594)-FIND(",",MergeData!$C594)-1)</f>
        <v xml:space="preserve"> Mr</v>
      </c>
      <c r="O594" s="63"/>
    </row>
    <row r="595" spans="1:15" x14ac:dyDescent="0.3">
      <c r="A595" s="12">
        <v>594</v>
      </c>
      <c r="B595" s="13">
        <v>3</v>
      </c>
      <c r="C595" s="14" t="s">
        <v>1203</v>
      </c>
      <c r="D595" s="14" t="s">
        <v>18</v>
      </c>
      <c r="E595" s="69" t="s">
        <v>2484</v>
      </c>
      <c r="F595" s="13">
        <v>0</v>
      </c>
      <c r="G595" s="13">
        <v>2</v>
      </c>
      <c r="H595" s="14" t="s">
        <v>1204</v>
      </c>
      <c r="I595" s="13">
        <v>7.75</v>
      </c>
      <c r="J595" s="14" t="s">
        <v>15</v>
      </c>
      <c r="K595" s="14" t="s">
        <v>31</v>
      </c>
      <c r="L595" s="15">
        <f>IF(MergeData!$A595='FirstPartId1-to891'!A595,VLOOKUP(MergeData!$A595,FirstID1_891,12,FALSE),VLOOKUP(MergeData!$A595,GendersSurvived,2,FALSE))</f>
        <v>0</v>
      </c>
      <c r="M595" s="62" t="str">
        <f t="shared" si="9"/>
        <v>No Value</v>
      </c>
      <c r="N595" s="62" t="str">
        <f>MID(MergeData!$C595,FIND(",",MergeData!$C595)+1,FIND(".",MergeData!$C595)-FIND(",",MergeData!$C595)-1)</f>
        <v xml:space="preserve"> Miss</v>
      </c>
      <c r="O595" s="63"/>
    </row>
    <row r="596" spans="1:15" x14ac:dyDescent="0.3">
      <c r="A596" s="12">
        <v>595</v>
      </c>
      <c r="B596" s="13">
        <v>2</v>
      </c>
      <c r="C596" s="14" t="s">
        <v>1205</v>
      </c>
      <c r="D596" s="14" t="s">
        <v>13</v>
      </c>
      <c r="E596" s="69">
        <v>37</v>
      </c>
      <c r="F596" s="13">
        <v>1</v>
      </c>
      <c r="G596" s="13">
        <v>0</v>
      </c>
      <c r="H596" s="14" t="s">
        <v>1206</v>
      </c>
      <c r="I596" s="13">
        <v>26</v>
      </c>
      <c r="J596" s="14" t="s">
        <v>15</v>
      </c>
      <c r="K596" s="14" t="s">
        <v>16</v>
      </c>
      <c r="L596" s="15">
        <f>IF(MergeData!$A596='FirstPartId1-to891'!A596,VLOOKUP(MergeData!$A596,FirstID1_891,12,FALSE),VLOOKUP(MergeData!$A596,GendersSurvived,2,FALSE))</f>
        <v>0</v>
      </c>
      <c r="M596" s="62" t="str">
        <f t="shared" si="9"/>
        <v>Adult</v>
      </c>
      <c r="N596" s="62" t="str">
        <f>MID(MergeData!$C596,FIND(",",MergeData!$C596)+1,FIND(".",MergeData!$C596)-FIND(",",MergeData!$C596)-1)</f>
        <v xml:space="preserve"> Mr</v>
      </c>
      <c r="O596" s="63"/>
    </row>
    <row r="597" spans="1:15" x14ac:dyDescent="0.3">
      <c r="A597" s="12">
        <v>596</v>
      </c>
      <c r="B597" s="13">
        <v>3</v>
      </c>
      <c r="C597" s="14" t="s">
        <v>1207</v>
      </c>
      <c r="D597" s="14" t="s">
        <v>13</v>
      </c>
      <c r="E597" s="69">
        <v>36</v>
      </c>
      <c r="F597" s="13">
        <v>1</v>
      </c>
      <c r="G597" s="13">
        <v>1</v>
      </c>
      <c r="H597" s="14" t="s">
        <v>868</v>
      </c>
      <c r="I597" s="13">
        <v>24.15</v>
      </c>
      <c r="J597" s="14" t="s">
        <v>15</v>
      </c>
      <c r="K597" s="14" t="s">
        <v>16</v>
      </c>
      <c r="L597" s="15">
        <f>IF(MergeData!$A597='FirstPartId1-to891'!A597,VLOOKUP(MergeData!$A597,FirstID1_891,12,FALSE),VLOOKUP(MergeData!$A597,GendersSurvived,2,FALSE))</f>
        <v>1</v>
      </c>
      <c r="M597" s="62" t="str">
        <f t="shared" si="9"/>
        <v>Adult</v>
      </c>
      <c r="N597" s="62" t="str">
        <f>MID(MergeData!$C597,FIND(",",MergeData!$C597)+1,FIND(".",MergeData!$C597)-FIND(",",MergeData!$C597)-1)</f>
        <v xml:space="preserve"> Mr</v>
      </c>
      <c r="O597" s="63"/>
    </row>
    <row r="598" spans="1:15" x14ac:dyDescent="0.3">
      <c r="A598" s="12">
        <v>597</v>
      </c>
      <c r="B598" s="13">
        <v>2</v>
      </c>
      <c r="C598" s="14" t="s">
        <v>1208</v>
      </c>
      <c r="D598" s="14" t="s">
        <v>18</v>
      </c>
      <c r="E598" s="69" t="s">
        <v>2484</v>
      </c>
      <c r="F598" s="13">
        <v>0</v>
      </c>
      <c r="G598" s="13">
        <v>0</v>
      </c>
      <c r="H598" s="14" t="s">
        <v>1209</v>
      </c>
      <c r="I598" s="13">
        <v>33</v>
      </c>
      <c r="J598" s="14" t="s">
        <v>15</v>
      </c>
      <c r="K598" s="14" t="s">
        <v>16</v>
      </c>
      <c r="L598" s="15">
        <f>IF(MergeData!$A598='FirstPartId1-to891'!A598,VLOOKUP(MergeData!$A598,FirstID1_891,12,FALSE),VLOOKUP(MergeData!$A598,GendersSurvived,2,FALSE))</f>
        <v>0</v>
      </c>
      <c r="M598" s="62" t="str">
        <f t="shared" si="9"/>
        <v>No Value</v>
      </c>
      <c r="N598" s="62" t="str">
        <f>MID(MergeData!$C598,FIND(",",MergeData!$C598)+1,FIND(".",MergeData!$C598)-FIND(",",MergeData!$C598)-1)</f>
        <v xml:space="preserve"> Miss</v>
      </c>
      <c r="O598" s="63"/>
    </row>
    <row r="599" spans="1:15" x14ac:dyDescent="0.3">
      <c r="A599" s="12">
        <v>598</v>
      </c>
      <c r="B599" s="13">
        <v>3</v>
      </c>
      <c r="C599" s="14" t="s">
        <v>1210</v>
      </c>
      <c r="D599" s="14" t="s">
        <v>13</v>
      </c>
      <c r="E599" s="69">
        <v>49</v>
      </c>
      <c r="F599" s="13">
        <v>0</v>
      </c>
      <c r="G599" s="13">
        <v>0</v>
      </c>
      <c r="H599" s="14" t="s">
        <v>393</v>
      </c>
      <c r="I599" s="13">
        <v>0</v>
      </c>
      <c r="J599" s="14" t="s">
        <v>15</v>
      </c>
      <c r="K599" s="14" t="s">
        <v>16</v>
      </c>
      <c r="L599" s="15">
        <f>IF(MergeData!$A599='FirstPartId1-to891'!A599,VLOOKUP(MergeData!$A599,FirstID1_891,12,FALSE),VLOOKUP(MergeData!$A599,GendersSurvived,2,FALSE))</f>
        <v>0</v>
      </c>
      <c r="M599" s="62" t="str">
        <f t="shared" si="9"/>
        <v>Adult</v>
      </c>
      <c r="N599" s="62" t="str">
        <f>MID(MergeData!$C599,FIND(",",MergeData!$C599)+1,FIND(".",MergeData!$C599)-FIND(",",MergeData!$C599)-1)</f>
        <v xml:space="preserve"> Mr</v>
      </c>
      <c r="O599" s="63"/>
    </row>
    <row r="600" spans="1:15" x14ac:dyDescent="0.3">
      <c r="A600" s="12">
        <v>599</v>
      </c>
      <c r="B600" s="13">
        <v>3</v>
      </c>
      <c r="C600" s="14" t="s">
        <v>1211</v>
      </c>
      <c r="D600" s="14" t="s">
        <v>13</v>
      </c>
      <c r="E600" s="69" t="s">
        <v>2484</v>
      </c>
      <c r="F600" s="13">
        <v>0</v>
      </c>
      <c r="G600" s="13">
        <v>0</v>
      </c>
      <c r="H600" s="14" t="s">
        <v>1212</v>
      </c>
      <c r="I600" s="13">
        <v>7.2249999999999996</v>
      </c>
      <c r="J600" s="14" t="s">
        <v>15</v>
      </c>
      <c r="K600" s="14" t="s">
        <v>21</v>
      </c>
      <c r="L600" s="15">
        <f>IF(MergeData!$A600='FirstPartId1-to891'!A600,VLOOKUP(MergeData!$A600,FirstID1_891,12,FALSE),VLOOKUP(MergeData!$A600,GendersSurvived,2,FALSE))</f>
        <v>1</v>
      </c>
      <c r="M600" s="62" t="str">
        <f t="shared" si="9"/>
        <v>No Value</v>
      </c>
      <c r="N600" s="62" t="str">
        <f>MID(MergeData!$C600,FIND(",",MergeData!$C600)+1,FIND(".",MergeData!$C600)-FIND(",",MergeData!$C600)-1)</f>
        <v xml:space="preserve"> Mr</v>
      </c>
      <c r="O600" s="63"/>
    </row>
    <row r="601" spans="1:15" x14ac:dyDescent="0.3">
      <c r="A601" s="12">
        <v>600</v>
      </c>
      <c r="B601" s="13">
        <v>1</v>
      </c>
      <c r="C601" s="14" t="s">
        <v>1213</v>
      </c>
      <c r="D601" s="14" t="s">
        <v>13</v>
      </c>
      <c r="E601" s="69">
        <v>49</v>
      </c>
      <c r="F601" s="13">
        <v>1</v>
      </c>
      <c r="G601" s="13">
        <v>0</v>
      </c>
      <c r="H601" s="14" t="s">
        <v>659</v>
      </c>
      <c r="I601" s="13">
        <v>56.929200000000002</v>
      </c>
      <c r="J601" s="14" t="s">
        <v>1214</v>
      </c>
      <c r="K601" s="14" t="s">
        <v>21</v>
      </c>
      <c r="L601" s="15">
        <f>IF(MergeData!$A601='FirstPartId1-to891'!A601,VLOOKUP(MergeData!$A601,FirstID1_891,12,FALSE),VLOOKUP(MergeData!$A601,GendersSurvived,2,FALSE))</f>
        <v>1</v>
      </c>
      <c r="M601" s="62" t="str">
        <f t="shared" si="9"/>
        <v>Adult</v>
      </c>
      <c r="N601" s="62" t="str">
        <f>MID(MergeData!$C601,FIND(",",MergeData!$C601)+1,FIND(".",MergeData!$C601)-FIND(",",MergeData!$C601)-1)</f>
        <v xml:space="preserve"> Sir</v>
      </c>
      <c r="O601" s="63"/>
    </row>
    <row r="602" spans="1:15" x14ac:dyDescent="0.3">
      <c r="A602" s="12">
        <v>601</v>
      </c>
      <c r="B602" s="13">
        <v>2</v>
      </c>
      <c r="C602" s="14" t="s">
        <v>1215</v>
      </c>
      <c r="D602" s="14" t="s">
        <v>18</v>
      </c>
      <c r="E602" s="69">
        <v>24</v>
      </c>
      <c r="F602" s="13">
        <v>2</v>
      </c>
      <c r="G602" s="13">
        <v>1</v>
      </c>
      <c r="H602" s="14" t="s">
        <v>469</v>
      </c>
      <c r="I602" s="13">
        <v>27</v>
      </c>
      <c r="J602" s="14" t="s">
        <v>15</v>
      </c>
      <c r="K602" s="14" t="s">
        <v>16</v>
      </c>
      <c r="L602" s="15">
        <f>IF(MergeData!$A602='FirstPartId1-to891'!A602,VLOOKUP(MergeData!$A602,FirstID1_891,12,FALSE),VLOOKUP(MergeData!$A602,GendersSurvived,2,FALSE))</f>
        <v>0</v>
      </c>
      <c r="M602" s="62" t="str">
        <f t="shared" si="9"/>
        <v>Adult</v>
      </c>
      <c r="N602" s="62" t="str">
        <f>MID(MergeData!$C602,FIND(",",MergeData!$C602)+1,FIND(".",MergeData!$C602)-FIND(",",MergeData!$C602)-1)</f>
        <v xml:space="preserve"> Mrs</v>
      </c>
      <c r="O602" s="63"/>
    </row>
    <row r="603" spans="1:15" x14ac:dyDescent="0.3">
      <c r="A603" s="12">
        <v>602</v>
      </c>
      <c r="B603" s="13">
        <v>3</v>
      </c>
      <c r="C603" s="14" t="s">
        <v>1216</v>
      </c>
      <c r="D603" s="14" t="s">
        <v>13</v>
      </c>
      <c r="E603" s="69" t="s">
        <v>2484</v>
      </c>
      <c r="F603" s="13">
        <v>0</v>
      </c>
      <c r="G603" s="13">
        <v>0</v>
      </c>
      <c r="H603" s="14" t="s">
        <v>1217</v>
      </c>
      <c r="I603" s="13">
        <v>7.8958000000000004</v>
      </c>
      <c r="J603" s="14" t="s">
        <v>15</v>
      </c>
      <c r="K603" s="14" t="s">
        <v>16</v>
      </c>
      <c r="L603" s="15">
        <f>IF(MergeData!$A603='FirstPartId1-to891'!A603,VLOOKUP(MergeData!$A603,FirstID1_891,12,FALSE),VLOOKUP(MergeData!$A603,GendersSurvived,2,FALSE))</f>
        <v>0</v>
      </c>
      <c r="M603" s="62" t="str">
        <f t="shared" si="9"/>
        <v>No Value</v>
      </c>
      <c r="N603" s="62" t="str">
        <f>MID(MergeData!$C603,FIND(",",MergeData!$C603)+1,FIND(".",MergeData!$C603)-FIND(",",MergeData!$C603)-1)</f>
        <v xml:space="preserve"> Mr</v>
      </c>
      <c r="O603" s="63"/>
    </row>
    <row r="604" spans="1:15" x14ac:dyDescent="0.3">
      <c r="A604" s="12">
        <v>603</v>
      </c>
      <c r="B604" s="13">
        <v>1</v>
      </c>
      <c r="C604" s="14" t="s">
        <v>1218</v>
      </c>
      <c r="D604" s="14" t="s">
        <v>13</v>
      </c>
      <c r="E604" s="69" t="s">
        <v>2484</v>
      </c>
      <c r="F604" s="13">
        <v>0</v>
      </c>
      <c r="G604" s="13">
        <v>0</v>
      </c>
      <c r="H604" s="14" t="s">
        <v>1219</v>
      </c>
      <c r="I604" s="13">
        <v>42.4</v>
      </c>
      <c r="J604" s="14" t="s">
        <v>15</v>
      </c>
      <c r="K604" s="14" t="s">
        <v>16</v>
      </c>
      <c r="L604" s="15">
        <f>IF(MergeData!$A604='FirstPartId1-to891'!A604,VLOOKUP(MergeData!$A604,FirstID1_891,12,FALSE),VLOOKUP(MergeData!$A604,GendersSurvived,2,FALSE))</f>
        <v>0</v>
      </c>
      <c r="M604" s="62" t="str">
        <f t="shared" si="9"/>
        <v>No Value</v>
      </c>
      <c r="N604" s="62" t="str">
        <f>MID(MergeData!$C604,FIND(",",MergeData!$C604)+1,FIND(".",MergeData!$C604)-FIND(",",MergeData!$C604)-1)</f>
        <v xml:space="preserve"> Mr</v>
      </c>
      <c r="O604" s="63"/>
    </row>
    <row r="605" spans="1:15" x14ac:dyDescent="0.3">
      <c r="A605" s="12">
        <v>604</v>
      </c>
      <c r="B605" s="13">
        <v>3</v>
      </c>
      <c r="C605" s="14" t="s">
        <v>1220</v>
      </c>
      <c r="D605" s="14" t="s">
        <v>13</v>
      </c>
      <c r="E605" s="69">
        <v>44</v>
      </c>
      <c r="F605" s="13">
        <v>0</v>
      </c>
      <c r="G605" s="13">
        <v>0</v>
      </c>
      <c r="H605" s="14" t="s">
        <v>1221</v>
      </c>
      <c r="I605" s="13">
        <v>8.0500000000000007</v>
      </c>
      <c r="J605" s="14" t="s">
        <v>15</v>
      </c>
      <c r="K605" s="14" t="s">
        <v>16</v>
      </c>
      <c r="L605" s="15">
        <f>IF(MergeData!$A605='FirstPartId1-to891'!A605,VLOOKUP(MergeData!$A605,FirstID1_891,12,FALSE),VLOOKUP(MergeData!$A605,GendersSurvived,2,FALSE))</f>
        <v>1</v>
      </c>
      <c r="M605" s="62" t="str">
        <f t="shared" si="9"/>
        <v>Adult</v>
      </c>
      <c r="N605" s="62" t="str">
        <f>MID(MergeData!$C605,FIND(",",MergeData!$C605)+1,FIND(".",MergeData!$C605)-FIND(",",MergeData!$C605)-1)</f>
        <v xml:space="preserve"> Mr</v>
      </c>
      <c r="O605" s="63"/>
    </row>
    <row r="606" spans="1:15" x14ac:dyDescent="0.3">
      <c r="A606" s="12">
        <v>605</v>
      </c>
      <c r="B606" s="13">
        <v>1</v>
      </c>
      <c r="C606" s="14" t="s">
        <v>1222</v>
      </c>
      <c r="D606" s="14" t="s">
        <v>13</v>
      </c>
      <c r="E606" s="69">
        <v>35</v>
      </c>
      <c r="F606" s="13">
        <v>0</v>
      </c>
      <c r="G606" s="13">
        <v>0</v>
      </c>
      <c r="H606" s="14" t="s">
        <v>1223</v>
      </c>
      <c r="I606" s="13">
        <v>26.55</v>
      </c>
      <c r="J606" s="14" t="s">
        <v>15</v>
      </c>
      <c r="K606" s="14" t="s">
        <v>21</v>
      </c>
      <c r="L606" s="15">
        <f>IF(MergeData!$A606='FirstPartId1-to891'!A606,VLOOKUP(MergeData!$A606,FirstID1_891,12,FALSE),VLOOKUP(MergeData!$A606,GendersSurvived,2,FALSE))</f>
        <v>0</v>
      </c>
      <c r="M606" s="62" t="str">
        <f t="shared" si="9"/>
        <v>Adult</v>
      </c>
      <c r="N606" s="62" t="str">
        <f>MID(MergeData!$C606,FIND(",",MergeData!$C606)+1,FIND(".",MergeData!$C606)-FIND(",",MergeData!$C606)-1)</f>
        <v xml:space="preserve"> Mr</v>
      </c>
      <c r="O606" s="63"/>
    </row>
    <row r="607" spans="1:15" x14ac:dyDescent="0.3">
      <c r="A607" s="12">
        <v>606</v>
      </c>
      <c r="B607" s="13">
        <v>3</v>
      </c>
      <c r="C607" s="14" t="s">
        <v>1224</v>
      </c>
      <c r="D607" s="14" t="s">
        <v>13</v>
      </c>
      <c r="E607" s="69">
        <v>36</v>
      </c>
      <c r="F607" s="13">
        <v>1</v>
      </c>
      <c r="G607" s="13">
        <v>0</v>
      </c>
      <c r="H607" s="14" t="s">
        <v>1225</v>
      </c>
      <c r="I607" s="13">
        <v>15.55</v>
      </c>
      <c r="J607" s="14" t="s">
        <v>15</v>
      </c>
      <c r="K607" s="14" t="s">
        <v>16</v>
      </c>
      <c r="L607" s="15">
        <f>IF(MergeData!$A607='FirstPartId1-to891'!A607,VLOOKUP(MergeData!$A607,FirstID1_891,12,FALSE),VLOOKUP(MergeData!$A607,GendersSurvived,2,FALSE))</f>
        <v>0</v>
      </c>
      <c r="M607" s="62" t="str">
        <f t="shared" si="9"/>
        <v>Adult</v>
      </c>
      <c r="N607" s="62" t="str">
        <f>MID(MergeData!$C607,FIND(",",MergeData!$C607)+1,FIND(".",MergeData!$C607)-FIND(",",MergeData!$C607)-1)</f>
        <v xml:space="preserve"> Mr</v>
      </c>
      <c r="O607" s="63"/>
    </row>
    <row r="608" spans="1:15" x14ac:dyDescent="0.3">
      <c r="A608" s="12">
        <v>607</v>
      </c>
      <c r="B608" s="13">
        <v>3</v>
      </c>
      <c r="C608" s="14" t="s">
        <v>1226</v>
      </c>
      <c r="D608" s="14" t="s">
        <v>13</v>
      </c>
      <c r="E608" s="69">
        <v>30</v>
      </c>
      <c r="F608" s="13">
        <v>0</v>
      </c>
      <c r="G608" s="13">
        <v>0</v>
      </c>
      <c r="H608" s="14" t="s">
        <v>1227</v>
      </c>
      <c r="I608" s="13">
        <v>7.8958000000000004</v>
      </c>
      <c r="J608" s="14" t="s">
        <v>15</v>
      </c>
      <c r="K608" s="14" t="s">
        <v>16</v>
      </c>
      <c r="L608" s="15">
        <f>IF(MergeData!$A608='FirstPartId1-to891'!A608,VLOOKUP(MergeData!$A608,FirstID1_891,12,FALSE),VLOOKUP(MergeData!$A608,GendersSurvived,2,FALSE))</f>
        <v>1</v>
      </c>
      <c r="M608" s="62" t="str">
        <f t="shared" si="9"/>
        <v>Adult</v>
      </c>
      <c r="N608" s="62" t="str">
        <f>MID(MergeData!$C608,FIND(",",MergeData!$C608)+1,FIND(".",MergeData!$C608)-FIND(",",MergeData!$C608)-1)</f>
        <v xml:space="preserve"> Mr</v>
      </c>
      <c r="O608" s="63"/>
    </row>
    <row r="609" spans="1:15" x14ac:dyDescent="0.3">
      <c r="A609" s="12">
        <v>608</v>
      </c>
      <c r="B609" s="13">
        <v>1</v>
      </c>
      <c r="C609" s="14" t="s">
        <v>1228</v>
      </c>
      <c r="D609" s="14" t="s">
        <v>13</v>
      </c>
      <c r="E609" s="69">
        <v>27</v>
      </c>
      <c r="F609" s="13">
        <v>0</v>
      </c>
      <c r="G609" s="13">
        <v>0</v>
      </c>
      <c r="H609" s="14" t="s">
        <v>1229</v>
      </c>
      <c r="I609" s="13">
        <v>30.5</v>
      </c>
      <c r="J609" s="14" t="s">
        <v>15</v>
      </c>
      <c r="K609" s="14" t="s">
        <v>16</v>
      </c>
      <c r="L609" s="15">
        <f>IF(MergeData!$A609='FirstPartId1-to891'!A609,VLOOKUP(MergeData!$A609,FirstID1_891,12,FALSE),VLOOKUP(MergeData!$A609,GendersSurvived,2,FALSE))</f>
        <v>1</v>
      </c>
      <c r="M609" s="62" t="str">
        <f t="shared" si="9"/>
        <v>Adult</v>
      </c>
      <c r="N609" s="62" t="str">
        <f>MID(MergeData!$C609,FIND(",",MergeData!$C609)+1,FIND(".",MergeData!$C609)-FIND(",",MergeData!$C609)-1)</f>
        <v xml:space="preserve"> Mr</v>
      </c>
      <c r="O609" s="63"/>
    </row>
    <row r="610" spans="1:15" x14ac:dyDescent="0.3">
      <c r="A610" s="12">
        <v>609</v>
      </c>
      <c r="B610" s="13">
        <v>2</v>
      </c>
      <c r="C610" s="14" t="s">
        <v>1230</v>
      </c>
      <c r="D610" s="14" t="s">
        <v>18</v>
      </c>
      <c r="E610" s="69">
        <v>22</v>
      </c>
      <c r="F610" s="13">
        <v>1</v>
      </c>
      <c r="G610" s="13">
        <v>2</v>
      </c>
      <c r="H610" s="14" t="s">
        <v>113</v>
      </c>
      <c r="I610" s="13">
        <v>41.5792</v>
      </c>
      <c r="J610" s="14" t="s">
        <v>15</v>
      </c>
      <c r="K610" s="14" t="s">
        <v>21</v>
      </c>
      <c r="L610" s="15">
        <f>IF(MergeData!$A610='FirstPartId1-to891'!A610,VLOOKUP(MergeData!$A610,FirstID1_891,12,FALSE),VLOOKUP(MergeData!$A610,GendersSurvived,2,FALSE))</f>
        <v>1</v>
      </c>
      <c r="M610" s="62" t="str">
        <f t="shared" si="9"/>
        <v>Adult</v>
      </c>
      <c r="N610" s="62" t="str">
        <f>MID(MergeData!$C610,FIND(",",MergeData!$C610)+1,FIND(".",MergeData!$C610)-FIND(",",MergeData!$C610)-1)</f>
        <v xml:space="preserve"> Mrs</v>
      </c>
      <c r="O610" s="63"/>
    </row>
    <row r="611" spans="1:15" x14ac:dyDescent="0.3">
      <c r="A611" s="12">
        <v>610</v>
      </c>
      <c r="B611" s="13">
        <v>1</v>
      </c>
      <c r="C611" s="14" t="s">
        <v>1231</v>
      </c>
      <c r="D611" s="14" t="s">
        <v>18</v>
      </c>
      <c r="E611" s="69">
        <v>40</v>
      </c>
      <c r="F611" s="13">
        <v>0</v>
      </c>
      <c r="G611" s="13">
        <v>0</v>
      </c>
      <c r="H611" s="14" t="s">
        <v>572</v>
      </c>
      <c r="I611" s="13">
        <v>153.46250000000001</v>
      </c>
      <c r="J611" s="14" t="s">
        <v>573</v>
      </c>
      <c r="K611" s="14" t="s">
        <v>16</v>
      </c>
      <c r="L611" s="15">
        <f>IF(MergeData!$A611='FirstPartId1-to891'!A611,VLOOKUP(MergeData!$A611,FirstID1_891,12,FALSE),VLOOKUP(MergeData!$A611,GendersSurvived,2,FALSE))</f>
        <v>0</v>
      </c>
      <c r="M611" s="62" t="str">
        <f t="shared" si="9"/>
        <v>Adult</v>
      </c>
      <c r="N611" s="62" t="str">
        <f>MID(MergeData!$C611,FIND(",",MergeData!$C611)+1,FIND(".",MergeData!$C611)-FIND(",",MergeData!$C611)-1)</f>
        <v xml:space="preserve"> Miss</v>
      </c>
      <c r="O611" s="63"/>
    </row>
    <row r="612" spans="1:15" x14ac:dyDescent="0.3">
      <c r="A612" s="12">
        <v>611</v>
      </c>
      <c r="B612" s="13">
        <v>3</v>
      </c>
      <c r="C612" s="14" t="s">
        <v>1232</v>
      </c>
      <c r="D612" s="14" t="s">
        <v>18</v>
      </c>
      <c r="E612" s="69">
        <v>39</v>
      </c>
      <c r="F612" s="13">
        <v>1</v>
      </c>
      <c r="G612" s="13">
        <v>5</v>
      </c>
      <c r="H612" s="14" t="s">
        <v>50</v>
      </c>
      <c r="I612" s="13">
        <v>31.274999999999999</v>
      </c>
      <c r="J612" s="14" t="s">
        <v>15</v>
      </c>
      <c r="K612" s="14" t="s">
        <v>16</v>
      </c>
      <c r="L612" s="15">
        <f>IF(MergeData!$A612='FirstPartId1-to891'!A612,VLOOKUP(MergeData!$A612,FirstID1_891,12,FALSE),VLOOKUP(MergeData!$A612,GendersSurvived,2,FALSE))</f>
        <v>0</v>
      </c>
      <c r="M612" s="62" t="str">
        <f t="shared" si="9"/>
        <v>Adult</v>
      </c>
      <c r="N612" s="62" t="str">
        <f>MID(MergeData!$C612,FIND(",",MergeData!$C612)+1,FIND(".",MergeData!$C612)-FIND(",",MergeData!$C612)-1)</f>
        <v xml:space="preserve"> Mrs</v>
      </c>
      <c r="O612" s="63"/>
    </row>
    <row r="613" spans="1:15" x14ac:dyDescent="0.3">
      <c r="A613" s="12">
        <v>612</v>
      </c>
      <c r="B613" s="13">
        <v>3</v>
      </c>
      <c r="C613" s="14" t="s">
        <v>1233</v>
      </c>
      <c r="D613" s="14" t="s">
        <v>13</v>
      </c>
      <c r="E613" s="69" t="s">
        <v>2484</v>
      </c>
      <c r="F613" s="13">
        <v>0</v>
      </c>
      <c r="G613" s="13">
        <v>0</v>
      </c>
      <c r="H613" s="14" t="s">
        <v>1234</v>
      </c>
      <c r="I613" s="13">
        <v>7.05</v>
      </c>
      <c r="J613" s="14" t="s">
        <v>15</v>
      </c>
      <c r="K613" s="14" t="s">
        <v>16</v>
      </c>
      <c r="L613" s="15">
        <f>IF(MergeData!$A613='FirstPartId1-to891'!A613,VLOOKUP(MergeData!$A613,FirstID1_891,12,FALSE),VLOOKUP(MergeData!$A613,GendersSurvived,2,FALSE))</f>
        <v>1</v>
      </c>
      <c r="M613" s="62" t="str">
        <f t="shared" si="9"/>
        <v>No Value</v>
      </c>
      <c r="N613" s="62" t="str">
        <f>MID(MergeData!$C613,FIND(",",MergeData!$C613)+1,FIND(".",MergeData!$C613)-FIND(",",MergeData!$C613)-1)</f>
        <v xml:space="preserve"> Mr</v>
      </c>
      <c r="O613" s="63"/>
    </row>
    <row r="614" spans="1:15" x14ac:dyDescent="0.3">
      <c r="A614" s="12">
        <v>613</v>
      </c>
      <c r="B614" s="13">
        <v>3</v>
      </c>
      <c r="C614" s="14" t="s">
        <v>1235</v>
      </c>
      <c r="D614" s="14" t="s">
        <v>18</v>
      </c>
      <c r="E614" s="69" t="s">
        <v>2484</v>
      </c>
      <c r="F614" s="13">
        <v>1</v>
      </c>
      <c r="G614" s="13">
        <v>0</v>
      </c>
      <c r="H614" s="14" t="s">
        <v>515</v>
      </c>
      <c r="I614" s="13">
        <v>15.5</v>
      </c>
      <c r="J614" s="14" t="s">
        <v>15</v>
      </c>
      <c r="K614" s="14" t="s">
        <v>31</v>
      </c>
      <c r="L614" s="15">
        <f>IF(MergeData!$A614='FirstPartId1-to891'!A614,VLOOKUP(MergeData!$A614,FirstID1_891,12,FALSE),VLOOKUP(MergeData!$A614,GendersSurvived,2,FALSE))</f>
        <v>0</v>
      </c>
      <c r="M614" s="62" t="str">
        <f t="shared" si="9"/>
        <v>No Value</v>
      </c>
      <c r="N614" s="62" t="str">
        <f>MID(MergeData!$C614,FIND(",",MergeData!$C614)+1,FIND(".",MergeData!$C614)-FIND(",",MergeData!$C614)-1)</f>
        <v xml:space="preserve"> Miss</v>
      </c>
      <c r="O614" s="63"/>
    </row>
    <row r="615" spans="1:15" x14ac:dyDescent="0.3">
      <c r="A615" s="12">
        <v>614</v>
      </c>
      <c r="B615" s="13">
        <v>3</v>
      </c>
      <c r="C615" s="14" t="s">
        <v>1236</v>
      </c>
      <c r="D615" s="14" t="s">
        <v>13</v>
      </c>
      <c r="E615" s="69" t="s">
        <v>2484</v>
      </c>
      <c r="F615" s="13">
        <v>0</v>
      </c>
      <c r="G615" s="13">
        <v>0</v>
      </c>
      <c r="H615" s="14" t="s">
        <v>1237</v>
      </c>
      <c r="I615" s="13">
        <v>7.75</v>
      </c>
      <c r="J615" s="14" t="s">
        <v>15</v>
      </c>
      <c r="K615" s="14" t="s">
        <v>31</v>
      </c>
      <c r="L615" s="15">
        <f>IF(MergeData!$A615='FirstPartId1-to891'!A615,VLOOKUP(MergeData!$A615,FirstID1_891,12,FALSE),VLOOKUP(MergeData!$A615,GendersSurvived,2,FALSE))</f>
        <v>0</v>
      </c>
      <c r="M615" s="62" t="str">
        <f t="shared" si="9"/>
        <v>No Value</v>
      </c>
      <c r="N615" s="62" t="str">
        <f>MID(MergeData!$C615,FIND(",",MergeData!$C615)+1,FIND(".",MergeData!$C615)-FIND(",",MergeData!$C615)-1)</f>
        <v xml:space="preserve"> Mr</v>
      </c>
      <c r="O615" s="63"/>
    </row>
    <row r="616" spans="1:15" x14ac:dyDescent="0.3">
      <c r="A616" s="12">
        <v>615</v>
      </c>
      <c r="B616" s="13">
        <v>3</v>
      </c>
      <c r="C616" s="14" t="s">
        <v>1238</v>
      </c>
      <c r="D616" s="14" t="s">
        <v>13</v>
      </c>
      <c r="E616" s="69">
        <v>35</v>
      </c>
      <c r="F616" s="13">
        <v>0</v>
      </c>
      <c r="G616" s="13">
        <v>0</v>
      </c>
      <c r="H616" s="14" t="s">
        <v>1239</v>
      </c>
      <c r="I616" s="13">
        <v>8.0500000000000007</v>
      </c>
      <c r="J616" s="14" t="s">
        <v>15</v>
      </c>
      <c r="K616" s="14" t="s">
        <v>16</v>
      </c>
      <c r="L616" s="15">
        <f>IF(MergeData!$A616='FirstPartId1-to891'!A616,VLOOKUP(MergeData!$A616,FirstID1_891,12,FALSE),VLOOKUP(MergeData!$A616,GendersSurvived,2,FALSE))</f>
        <v>1</v>
      </c>
      <c r="M616" s="62" t="str">
        <f t="shared" si="9"/>
        <v>Adult</v>
      </c>
      <c r="N616" s="62" t="str">
        <f>MID(MergeData!$C616,FIND(",",MergeData!$C616)+1,FIND(".",MergeData!$C616)-FIND(",",MergeData!$C616)-1)</f>
        <v xml:space="preserve"> Mr</v>
      </c>
      <c r="O616" s="63"/>
    </row>
    <row r="617" spans="1:15" x14ac:dyDescent="0.3">
      <c r="A617" s="12">
        <v>616</v>
      </c>
      <c r="B617" s="13">
        <v>2</v>
      </c>
      <c r="C617" s="14" t="s">
        <v>1240</v>
      </c>
      <c r="D617" s="14" t="s">
        <v>18</v>
      </c>
      <c r="E617" s="69">
        <v>24</v>
      </c>
      <c r="F617" s="13">
        <v>1</v>
      </c>
      <c r="G617" s="13">
        <v>2</v>
      </c>
      <c r="H617" s="14" t="s">
        <v>1241</v>
      </c>
      <c r="I617" s="13">
        <v>65</v>
      </c>
      <c r="J617" s="14" t="s">
        <v>15</v>
      </c>
      <c r="K617" s="14" t="s">
        <v>16</v>
      </c>
      <c r="L617" s="15">
        <f>IF(MergeData!$A617='FirstPartId1-to891'!A617,VLOOKUP(MergeData!$A617,FirstID1_891,12,FALSE),VLOOKUP(MergeData!$A617,GendersSurvived,2,FALSE))</f>
        <v>0</v>
      </c>
      <c r="M617" s="62" t="str">
        <f t="shared" si="9"/>
        <v>Adult</v>
      </c>
      <c r="N617" s="62" t="str">
        <f>MID(MergeData!$C617,FIND(",",MergeData!$C617)+1,FIND(".",MergeData!$C617)-FIND(",",MergeData!$C617)-1)</f>
        <v xml:space="preserve"> Miss</v>
      </c>
      <c r="O617" s="63"/>
    </row>
    <row r="618" spans="1:15" x14ac:dyDescent="0.3">
      <c r="A618" s="12">
        <v>617</v>
      </c>
      <c r="B618" s="13">
        <v>3</v>
      </c>
      <c r="C618" s="14" t="s">
        <v>1242</v>
      </c>
      <c r="D618" s="14" t="s">
        <v>13</v>
      </c>
      <c r="E618" s="69">
        <v>34</v>
      </c>
      <c r="F618" s="13">
        <v>1</v>
      </c>
      <c r="G618" s="13">
        <v>1</v>
      </c>
      <c r="H618" s="14" t="s">
        <v>876</v>
      </c>
      <c r="I618" s="13">
        <v>14.4</v>
      </c>
      <c r="J618" s="14" t="s">
        <v>15</v>
      </c>
      <c r="K618" s="14" t="s">
        <v>16</v>
      </c>
      <c r="L618" s="15">
        <f>IF(MergeData!$A618='FirstPartId1-to891'!A618,VLOOKUP(MergeData!$A618,FirstID1_891,12,FALSE),VLOOKUP(MergeData!$A618,GendersSurvived,2,FALSE))</f>
        <v>0</v>
      </c>
      <c r="M618" s="62" t="str">
        <f t="shared" si="9"/>
        <v>Adult</v>
      </c>
      <c r="N618" s="62" t="str">
        <f>MID(MergeData!$C618,FIND(",",MergeData!$C618)+1,FIND(".",MergeData!$C618)-FIND(",",MergeData!$C618)-1)</f>
        <v xml:space="preserve"> Mr</v>
      </c>
      <c r="O618" s="63"/>
    </row>
    <row r="619" spans="1:15" x14ac:dyDescent="0.3">
      <c r="A619" s="12">
        <v>618</v>
      </c>
      <c r="B619" s="13">
        <v>3</v>
      </c>
      <c r="C619" s="14" t="s">
        <v>1243</v>
      </c>
      <c r="D619" s="14" t="s">
        <v>18</v>
      </c>
      <c r="E619" s="69">
        <v>26</v>
      </c>
      <c r="F619" s="13">
        <v>1</v>
      </c>
      <c r="G619" s="13">
        <v>0</v>
      </c>
      <c r="H619" s="14" t="s">
        <v>541</v>
      </c>
      <c r="I619" s="13">
        <v>16.100000000000001</v>
      </c>
      <c r="J619" s="14" t="s">
        <v>15</v>
      </c>
      <c r="K619" s="14" t="s">
        <v>16</v>
      </c>
      <c r="L619" s="15">
        <f>IF(MergeData!$A619='FirstPartId1-to891'!A619,VLOOKUP(MergeData!$A619,FirstID1_891,12,FALSE),VLOOKUP(MergeData!$A619,GendersSurvived,2,FALSE))</f>
        <v>1</v>
      </c>
      <c r="M619" s="62" t="str">
        <f t="shared" si="9"/>
        <v>Adult</v>
      </c>
      <c r="N619" s="62" t="str">
        <f>MID(MergeData!$C619,FIND(",",MergeData!$C619)+1,FIND(".",MergeData!$C619)-FIND(",",MergeData!$C619)-1)</f>
        <v xml:space="preserve"> Mrs</v>
      </c>
      <c r="O619" s="63"/>
    </row>
    <row r="620" spans="1:15" x14ac:dyDescent="0.3">
      <c r="A620" s="12">
        <v>619</v>
      </c>
      <c r="B620" s="13">
        <v>2</v>
      </c>
      <c r="C620" s="14" t="s">
        <v>1244</v>
      </c>
      <c r="D620" s="14" t="s">
        <v>18</v>
      </c>
      <c r="E620" s="69">
        <v>4</v>
      </c>
      <c r="F620" s="13">
        <v>2</v>
      </c>
      <c r="G620" s="13">
        <v>1</v>
      </c>
      <c r="H620" s="14" t="s">
        <v>399</v>
      </c>
      <c r="I620" s="13">
        <v>39</v>
      </c>
      <c r="J620" s="14" t="s">
        <v>400</v>
      </c>
      <c r="K620" s="14" t="s">
        <v>16</v>
      </c>
      <c r="L620" s="15">
        <f>IF(MergeData!$A620='FirstPartId1-to891'!A620,VLOOKUP(MergeData!$A620,FirstID1_891,12,FALSE),VLOOKUP(MergeData!$A620,GendersSurvived,2,FALSE))</f>
        <v>0</v>
      </c>
      <c r="M620" s="62" t="str">
        <f t="shared" si="9"/>
        <v>Child</v>
      </c>
      <c r="N620" s="62" t="str">
        <f>MID(MergeData!$C620,FIND(",",MergeData!$C620)+1,FIND(".",MergeData!$C620)-FIND(",",MergeData!$C620)-1)</f>
        <v xml:space="preserve"> Miss</v>
      </c>
      <c r="O620" s="63"/>
    </row>
    <row r="621" spans="1:15" x14ac:dyDescent="0.3">
      <c r="A621" s="12">
        <v>620</v>
      </c>
      <c r="B621" s="13">
        <v>2</v>
      </c>
      <c r="C621" s="14" t="s">
        <v>1245</v>
      </c>
      <c r="D621" s="14" t="s">
        <v>13</v>
      </c>
      <c r="E621" s="69">
        <v>26</v>
      </c>
      <c r="F621" s="13">
        <v>0</v>
      </c>
      <c r="G621" s="13">
        <v>0</v>
      </c>
      <c r="H621" s="14" t="s">
        <v>1246</v>
      </c>
      <c r="I621" s="13">
        <v>10.5</v>
      </c>
      <c r="J621" s="14" t="s">
        <v>15</v>
      </c>
      <c r="K621" s="14" t="s">
        <v>16</v>
      </c>
      <c r="L621" s="15">
        <f>IF(MergeData!$A621='FirstPartId1-to891'!A621,VLOOKUP(MergeData!$A621,FirstID1_891,12,FALSE),VLOOKUP(MergeData!$A621,GendersSurvived,2,FALSE))</f>
        <v>0</v>
      </c>
      <c r="M621" s="62" t="str">
        <f t="shared" si="9"/>
        <v>Adult</v>
      </c>
      <c r="N621" s="62" t="str">
        <f>MID(MergeData!$C621,FIND(",",MergeData!$C621)+1,FIND(".",MergeData!$C621)-FIND(",",MergeData!$C621)-1)</f>
        <v xml:space="preserve"> Mr</v>
      </c>
      <c r="O621" s="63"/>
    </row>
    <row r="622" spans="1:15" x14ac:dyDescent="0.3">
      <c r="A622" s="12">
        <v>621</v>
      </c>
      <c r="B622" s="13">
        <v>3</v>
      </c>
      <c r="C622" s="14" t="s">
        <v>1247</v>
      </c>
      <c r="D622" s="14" t="s">
        <v>13</v>
      </c>
      <c r="E622" s="69">
        <v>27</v>
      </c>
      <c r="F622" s="13">
        <v>1</v>
      </c>
      <c r="G622" s="13">
        <v>0</v>
      </c>
      <c r="H622" s="14" t="s">
        <v>1248</v>
      </c>
      <c r="I622" s="13">
        <v>14.4542</v>
      </c>
      <c r="J622" s="14" t="s">
        <v>15</v>
      </c>
      <c r="K622" s="14" t="s">
        <v>21</v>
      </c>
      <c r="L622" s="15">
        <f>IF(MergeData!$A622='FirstPartId1-to891'!A622,VLOOKUP(MergeData!$A622,FirstID1_891,12,FALSE),VLOOKUP(MergeData!$A622,GendersSurvived,2,FALSE))</f>
        <v>1</v>
      </c>
      <c r="M622" s="62" t="str">
        <f t="shared" si="9"/>
        <v>Adult</v>
      </c>
      <c r="N622" s="62" t="str">
        <f>MID(MergeData!$C622,FIND(",",MergeData!$C622)+1,FIND(".",MergeData!$C622)-FIND(",",MergeData!$C622)-1)</f>
        <v xml:space="preserve"> Mr</v>
      </c>
      <c r="O622" s="63"/>
    </row>
    <row r="623" spans="1:15" x14ac:dyDescent="0.3">
      <c r="A623" s="12">
        <v>622</v>
      </c>
      <c r="B623" s="13">
        <v>1</v>
      </c>
      <c r="C623" s="14" t="s">
        <v>1249</v>
      </c>
      <c r="D623" s="14" t="s">
        <v>13</v>
      </c>
      <c r="E623" s="69">
        <v>42</v>
      </c>
      <c r="F623" s="13">
        <v>1</v>
      </c>
      <c r="G623" s="13">
        <v>0</v>
      </c>
      <c r="H623" s="14" t="s">
        <v>1250</v>
      </c>
      <c r="I623" s="13">
        <v>52.554200000000002</v>
      </c>
      <c r="J623" s="14" t="s">
        <v>1251</v>
      </c>
      <c r="K623" s="14" t="s">
        <v>16</v>
      </c>
      <c r="L623" s="15">
        <f>IF(MergeData!$A623='FirstPartId1-to891'!A623,VLOOKUP(MergeData!$A623,FirstID1_891,12,FALSE),VLOOKUP(MergeData!$A623,GendersSurvived,2,FALSE))</f>
        <v>1</v>
      </c>
      <c r="M623" s="62" t="str">
        <f t="shared" si="9"/>
        <v>Adult</v>
      </c>
      <c r="N623" s="62" t="str">
        <f>MID(MergeData!$C623,FIND(",",MergeData!$C623)+1,FIND(".",MergeData!$C623)-FIND(",",MergeData!$C623)-1)</f>
        <v xml:space="preserve"> Mr</v>
      </c>
      <c r="O623" s="63"/>
    </row>
    <row r="624" spans="1:15" x14ac:dyDescent="0.3">
      <c r="A624" s="12">
        <v>623</v>
      </c>
      <c r="B624" s="13">
        <v>3</v>
      </c>
      <c r="C624" s="14" t="s">
        <v>1252</v>
      </c>
      <c r="D624" s="14" t="s">
        <v>13</v>
      </c>
      <c r="E624" s="69">
        <v>20</v>
      </c>
      <c r="F624" s="13">
        <v>1</v>
      </c>
      <c r="G624" s="13">
        <v>1</v>
      </c>
      <c r="H624" s="14" t="s">
        <v>800</v>
      </c>
      <c r="I624" s="13">
        <v>15.7417</v>
      </c>
      <c r="J624" s="14" t="s">
        <v>15</v>
      </c>
      <c r="K624" s="14" t="s">
        <v>21</v>
      </c>
      <c r="L624" s="15">
        <f>IF(MergeData!$A624='FirstPartId1-to891'!A624,VLOOKUP(MergeData!$A624,FirstID1_891,12,FALSE),VLOOKUP(MergeData!$A624,GendersSurvived,2,FALSE))</f>
        <v>0</v>
      </c>
      <c r="M624" s="62" t="str">
        <f t="shared" si="9"/>
        <v>Adult</v>
      </c>
      <c r="N624" s="62" t="str">
        <f>MID(MergeData!$C624,FIND(",",MergeData!$C624)+1,FIND(".",MergeData!$C624)-FIND(",",MergeData!$C624)-1)</f>
        <v xml:space="preserve"> Mr</v>
      </c>
      <c r="O624" s="63"/>
    </row>
    <row r="625" spans="1:15" x14ac:dyDescent="0.3">
      <c r="A625" s="12">
        <v>624</v>
      </c>
      <c r="B625" s="13">
        <v>3</v>
      </c>
      <c r="C625" s="14" t="s">
        <v>1253</v>
      </c>
      <c r="D625" s="14" t="s">
        <v>13</v>
      </c>
      <c r="E625" s="69">
        <v>21</v>
      </c>
      <c r="F625" s="13">
        <v>0</v>
      </c>
      <c r="G625" s="13">
        <v>0</v>
      </c>
      <c r="H625" s="14" t="s">
        <v>1254</v>
      </c>
      <c r="I625" s="13">
        <v>7.8541999999999996</v>
      </c>
      <c r="J625" s="14" t="s">
        <v>15</v>
      </c>
      <c r="K625" s="14" t="s">
        <v>16</v>
      </c>
      <c r="L625" s="15">
        <f>IF(MergeData!$A625='FirstPartId1-to891'!A625,VLOOKUP(MergeData!$A625,FirstID1_891,12,FALSE),VLOOKUP(MergeData!$A625,GendersSurvived,2,FALSE))</f>
        <v>0</v>
      </c>
      <c r="M625" s="62" t="str">
        <f t="shared" si="9"/>
        <v>Adult</v>
      </c>
      <c r="N625" s="62" t="str">
        <f>MID(MergeData!$C625,FIND(",",MergeData!$C625)+1,FIND(".",MergeData!$C625)-FIND(",",MergeData!$C625)-1)</f>
        <v xml:space="preserve"> Mr</v>
      </c>
      <c r="O625" s="63"/>
    </row>
    <row r="626" spans="1:15" x14ac:dyDescent="0.3">
      <c r="A626" s="12">
        <v>625</v>
      </c>
      <c r="B626" s="13">
        <v>3</v>
      </c>
      <c r="C626" s="14" t="s">
        <v>1255</v>
      </c>
      <c r="D626" s="14" t="s">
        <v>13</v>
      </c>
      <c r="E626" s="69">
        <v>21</v>
      </c>
      <c r="F626" s="13">
        <v>0</v>
      </c>
      <c r="G626" s="13">
        <v>0</v>
      </c>
      <c r="H626" s="14" t="s">
        <v>1256</v>
      </c>
      <c r="I626" s="13">
        <v>16.100000000000001</v>
      </c>
      <c r="J626" s="14" t="s">
        <v>15</v>
      </c>
      <c r="K626" s="14" t="s">
        <v>16</v>
      </c>
      <c r="L626" s="15">
        <f>IF(MergeData!$A626='FirstPartId1-to891'!A626,VLOOKUP(MergeData!$A626,FirstID1_891,12,FALSE),VLOOKUP(MergeData!$A626,GendersSurvived,2,FALSE))</f>
        <v>0</v>
      </c>
      <c r="M626" s="62" t="str">
        <f t="shared" si="9"/>
        <v>Adult</v>
      </c>
      <c r="N626" s="62" t="str">
        <f>MID(MergeData!$C626,FIND(",",MergeData!$C626)+1,FIND(".",MergeData!$C626)-FIND(",",MergeData!$C626)-1)</f>
        <v xml:space="preserve"> Mr</v>
      </c>
      <c r="O626" s="63"/>
    </row>
    <row r="627" spans="1:15" x14ac:dyDescent="0.3">
      <c r="A627" s="12">
        <v>626</v>
      </c>
      <c r="B627" s="13">
        <v>1</v>
      </c>
      <c r="C627" s="14" t="s">
        <v>1257</v>
      </c>
      <c r="D627" s="14" t="s">
        <v>13</v>
      </c>
      <c r="E627" s="69">
        <v>61</v>
      </c>
      <c r="F627" s="13">
        <v>0</v>
      </c>
      <c r="G627" s="13">
        <v>0</v>
      </c>
      <c r="H627" s="14" t="s">
        <v>1258</v>
      </c>
      <c r="I627" s="13">
        <v>32.320799999999998</v>
      </c>
      <c r="J627" s="14" t="s">
        <v>1259</v>
      </c>
      <c r="K627" s="14" t="s">
        <v>16</v>
      </c>
      <c r="L627" s="15">
        <f>IF(MergeData!$A627='FirstPartId1-to891'!A627,VLOOKUP(MergeData!$A627,FirstID1_891,12,FALSE),VLOOKUP(MergeData!$A627,GendersSurvived,2,FALSE))</f>
        <v>0</v>
      </c>
      <c r="M627" s="62" t="str">
        <f t="shared" si="9"/>
        <v>Adult</v>
      </c>
      <c r="N627" s="62" t="str">
        <f>MID(MergeData!$C627,FIND(",",MergeData!$C627)+1,FIND(".",MergeData!$C627)-FIND(",",MergeData!$C627)-1)</f>
        <v xml:space="preserve"> Mr</v>
      </c>
      <c r="O627" s="63"/>
    </row>
    <row r="628" spans="1:15" x14ac:dyDescent="0.3">
      <c r="A628" s="12">
        <v>627</v>
      </c>
      <c r="B628" s="13">
        <v>2</v>
      </c>
      <c r="C628" s="14" t="s">
        <v>1260</v>
      </c>
      <c r="D628" s="14" t="s">
        <v>13</v>
      </c>
      <c r="E628" s="69">
        <v>57</v>
      </c>
      <c r="F628" s="13">
        <v>0</v>
      </c>
      <c r="G628" s="13">
        <v>0</v>
      </c>
      <c r="H628" s="14" t="s">
        <v>1261</v>
      </c>
      <c r="I628" s="13">
        <v>12.35</v>
      </c>
      <c r="J628" s="14" t="s">
        <v>15</v>
      </c>
      <c r="K628" s="14" t="s">
        <v>31</v>
      </c>
      <c r="L628" s="15">
        <f>IF(MergeData!$A628='FirstPartId1-to891'!A628,VLOOKUP(MergeData!$A628,FirstID1_891,12,FALSE),VLOOKUP(MergeData!$A628,GendersSurvived,2,FALSE))</f>
        <v>1</v>
      </c>
      <c r="M628" s="62" t="str">
        <f t="shared" si="9"/>
        <v>Adult</v>
      </c>
      <c r="N628" s="62" t="str">
        <f>MID(MergeData!$C628,FIND(",",MergeData!$C628)+1,FIND(".",MergeData!$C628)-FIND(",",MergeData!$C628)-1)</f>
        <v xml:space="preserve"> Rev</v>
      </c>
      <c r="O628" s="63"/>
    </row>
    <row r="629" spans="1:15" x14ac:dyDescent="0.3">
      <c r="A629" s="12">
        <v>628</v>
      </c>
      <c r="B629" s="13">
        <v>1</v>
      </c>
      <c r="C629" s="14" t="s">
        <v>1262</v>
      </c>
      <c r="D629" s="14" t="s">
        <v>18</v>
      </c>
      <c r="E629" s="69">
        <v>21</v>
      </c>
      <c r="F629" s="13">
        <v>0</v>
      </c>
      <c r="G629" s="13">
        <v>0</v>
      </c>
      <c r="H629" s="14" t="s">
        <v>588</v>
      </c>
      <c r="I629" s="13">
        <v>77.958299999999994</v>
      </c>
      <c r="J629" s="14" t="s">
        <v>1263</v>
      </c>
      <c r="K629" s="14" t="s">
        <v>16</v>
      </c>
      <c r="L629" s="15">
        <f>IF(MergeData!$A629='FirstPartId1-to891'!A629,VLOOKUP(MergeData!$A629,FirstID1_891,12,FALSE),VLOOKUP(MergeData!$A629,GendersSurvived,2,FALSE))</f>
        <v>0</v>
      </c>
      <c r="M629" s="62" t="str">
        <f t="shared" si="9"/>
        <v>Adult</v>
      </c>
      <c r="N629" s="62" t="str">
        <f>MID(MergeData!$C629,FIND(",",MergeData!$C629)+1,FIND(".",MergeData!$C629)-FIND(",",MergeData!$C629)-1)</f>
        <v xml:space="preserve"> Miss</v>
      </c>
      <c r="O629" s="63"/>
    </row>
    <row r="630" spans="1:15" x14ac:dyDescent="0.3">
      <c r="A630" s="12">
        <v>629</v>
      </c>
      <c r="B630" s="13">
        <v>3</v>
      </c>
      <c r="C630" s="14" t="s">
        <v>1264</v>
      </c>
      <c r="D630" s="14" t="s">
        <v>13</v>
      </c>
      <c r="E630" s="69">
        <v>26</v>
      </c>
      <c r="F630" s="13">
        <v>0</v>
      </c>
      <c r="G630" s="13">
        <v>0</v>
      </c>
      <c r="H630" s="14" t="s">
        <v>1265</v>
      </c>
      <c r="I630" s="13">
        <v>7.8958000000000004</v>
      </c>
      <c r="J630" s="14" t="s">
        <v>15</v>
      </c>
      <c r="K630" s="14" t="s">
        <v>16</v>
      </c>
      <c r="L630" s="15">
        <f>IF(MergeData!$A630='FirstPartId1-to891'!A630,VLOOKUP(MergeData!$A630,FirstID1_891,12,FALSE),VLOOKUP(MergeData!$A630,GendersSurvived,2,FALSE))</f>
        <v>0</v>
      </c>
      <c r="M630" s="62" t="str">
        <f t="shared" si="9"/>
        <v>Adult</v>
      </c>
      <c r="N630" s="62" t="str">
        <f>MID(MergeData!$C630,FIND(",",MergeData!$C630)+1,FIND(".",MergeData!$C630)-FIND(",",MergeData!$C630)-1)</f>
        <v xml:space="preserve"> Mr</v>
      </c>
      <c r="O630" s="63"/>
    </row>
    <row r="631" spans="1:15" x14ac:dyDescent="0.3">
      <c r="A631" s="12">
        <v>630</v>
      </c>
      <c r="B631" s="13">
        <v>3</v>
      </c>
      <c r="C631" s="14" t="s">
        <v>1266</v>
      </c>
      <c r="D631" s="14" t="s">
        <v>13</v>
      </c>
      <c r="E631" s="69" t="s">
        <v>2484</v>
      </c>
      <c r="F631" s="13">
        <v>0</v>
      </c>
      <c r="G631" s="13">
        <v>0</v>
      </c>
      <c r="H631" s="14" t="s">
        <v>1267</v>
      </c>
      <c r="I631" s="13">
        <v>7.7332999999999998</v>
      </c>
      <c r="J631" s="14" t="s">
        <v>15</v>
      </c>
      <c r="K631" s="14" t="s">
        <v>31</v>
      </c>
      <c r="L631" s="15">
        <f>IF(MergeData!$A631='FirstPartId1-to891'!A631,VLOOKUP(MergeData!$A631,FirstID1_891,12,FALSE),VLOOKUP(MergeData!$A631,GendersSurvived,2,FALSE))</f>
        <v>1</v>
      </c>
      <c r="M631" s="62" t="str">
        <f t="shared" si="9"/>
        <v>No Value</v>
      </c>
      <c r="N631" s="62" t="str">
        <f>MID(MergeData!$C631,FIND(",",MergeData!$C631)+1,FIND(".",MergeData!$C631)-FIND(",",MergeData!$C631)-1)</f>
        <v xml:space="preserve"> Mr</v>
      </c>
      <c r="O631" s="63"/>
    </row>
    <row r="632" spans="1:15" x14ac:dyDescent="0.3">
      <c r="A632" s="12">
        <v>631</v>
      </c>
      <c r="B632" s="13">
        <v>1</v>
      </c>
      <c r="C632" s="14" t="s">
        <v>1268</v>
      </c>
      <c r="D632" s="14" t="s">
        <v>13</v>
      </c>
      <c r="E632" s="69">
        <v>80</v>
      </c>
      <c r="F632" s="13">
        <v>0</v>
      </c>
      <c r="G632" s="13">
        <v>0</v>
      </c>
      <c r="H632" s="14" t="s">
        <v>1269</v>
      </c>
      <c r="I632" s="13">
        <v>30</v>
      </c>
      <c r="J632" s="14" t="s">
        <v>1270</v>
      </c>
      <c r="K632" s="14" t="s">
        <v>16</v>
      </c>
      <c r="L632" s="15">
        <f>IF(MergeData!$A632='FirstPartId1-to891'!A632,VLOOKUP(MergeData!$A632,FirstID1_891,12,FALSE),VLOOKUP(MergeData!$A632,GendersSurvived,2,FALSE))</f>
        <v>0</v>
      </c>
      <c r="M632" s="62" t="str">
        <f t="shared" si="9"/>
        <v>Adult</v>
      </c>
      <c r="N632" s="62" t="str">
        <f>MID(MergeData!$C632,FIND(",",MergeData!$C632)+1,FIND(".",MergeData!$C632)-FIND(",",MergeData!$C632)-1)</f>
        <v xml:space="preserve"> Mr</v>
      </c>
      <c r="O632" s="63"/>
    </row>
    <row r="633" spans="1:15" x14ac:dyDescent="0.3">
      <c r="A633" s="12">
        <v>632</v>
      </c>
      <c r="B633" s="13">
        <v>3</v>
      </c>
      <c r="C633" s="14" t="s">
        <v>1271</v>
      </c>
      <c r="D633" s="14" t="s">
        <v>13</v>
      </c>
      <c r="E633" s="69">
        <v>51</v>
      </c>
      <c r="F633" s="13">
        <v>0</v>
      </c>
      <c r="G633" s="13">
        <v>0</v>
      </c>
      <c r="H633" s="14" t="s">
        <v>1272</v>
      </c>
      <c r="I633" s="13">
        <v>7.0541999999999998</v>
      </c>
      <c r="J633" s="14" t="s">
        <v>15</v>
      </c>
      <c r="K633" s="14" t="s">
        <v>16</v>
      </c>
      <c r="L633" s="15">
        <f>IF(MergeData!$A633='FirstPartId1-to891'!A633,VLOOKUP(MergeData!$A633,FirstID1_891,12,FALSE),VLOOKUP(MergeData!$A633,GendersSurvived,2,FALSE))</f>
        <v>1</v>
      </c>
      <c r="M633" s="62" t="str">
        <f t="shared" si="9"/>
        <v>Adult</v>
      </c>
      <c r="N633" s="62" t="str">
        <f>MID(MergeData!$C633,FIND(",",MergeData!$C633)+1,FIND(".",MergeData!$C633)-FIND(",",MergeData!$C633)-1)</f>
        <v xml:space="preserve"> Mr</v>
      </c>
      <c r="O633" s="63"/>
    </row>
    <row r="634" spans="1:15" x14ac:dyDescent="0.3">
      <c r="A634" s="12">
        <v>633</v>
      </c>
      <c r="B634" s="13">
        <v>1</v>
      </c>
      <c r="C634" s="14" t="s">
        <v>1273</v>
      </c>
      <c r="D634" s="14" t="s">
        <v>13</v>
      </c>
      <c r="E634" s="69">
        <v>32</v>
      </c>
      <c r="F634" s="13">
        <v>0</v>
      </c>
      <c r="G634" s="13">
        <v>0</v>
      </c>
      <c r="H634" s="14" t="s">
        <v>1274</v>
      </c>
      <c r="I634" s="13">
        <v>30.5</v>
      </c>
      <c r="J634" s="14" t="s">
        <v>1275</v>
      </c>
      <c r="K634" s="14" t="s">
        <v>21</v>
      </c>
      <c r="L634" s="15">
        <f>IF(MergeData!$A634='FirstPartId1-to891'!A634,VLOOKUP(MergeData!$A634,FirstID1_891,12,FALSE),VLOOKUP(MergeData!$A634,GendersSurvived,2,FALSE))</f>
        <v>0</v>
      </c>
      <c r="M634" s="62" t="str">
        <f t="shared" si="9"/>
        <v>Adult</v>
      </c>
      <c r="N634" s="62" t="str">
        <f>MID(MergeData!$C634,FIND(",",MergeData!$C634)+1,FIND(".",MergeData!$C634)-FIND(",",MergeData!$C634)-1)</f>
        <v xml:space="preserve"> Dr</v>
      </c>
      <c r="O634" s="63"/>
    </row>
    <row r="635" spans="1:15" x14ac:dyDescent="0.3">
      <c r="A635" s="12">
        <v>634</v>
      </c>
      <c r="B635" s="13">
        <v>1</v>
      </c>
      <c r="C635" s="14" t="s">
        <v>1276</v>
      </c>
      <c r="D635" s="14" t="s">
        <v>13</v>
      </c>
      <c r="E635" s="69" t="s">
        <v>2484</v>
      </c>
      <c r="F635" s="13">
        <v>0</v>
      </c>
      <c r="G635" s="13">
        <v>0</v>
      </c>
      <c r="H635" s="14" t="s">
        <v>1277</v>
      </c>
      <c r="I635" s="13">
        <v>0</v>
      </c>
      <c r="J635" s="14" t="s">
        <v>15</v>
      </c>
      <c r="K635" s="14" t="s">
        <v>16</v>
      </c>
      <c r="L635" s="15">
        <f>IF(MergeData!$A635='FirstPartId1-to891'!A635,VLOOKUP(MergeData!$A635,FirstID1_891,12,FALSE),VLOOKUP(MergeData!$A635,GendersSurvived,2,FALSE))</f>
        <v>0</v>
      </c>
      <c r="M635" s="62" t="str">
        <f t="shared" si="9"/>
        <v>No Value</v>
      </c>
      <c r="N635" s="62" t="str">
        <f>MID(MergeData!$C635,FIND(",",MergeData!$C635)+1,FIND(".",MergeData!$C635)-FIND(",",MergeData!$C635)-1)</f>
        <v xml:space="preserve"> Mr</v>
      </c>
      <c r="O635" s="63"/>
    </row>
    <row r="636" spans="1:15" x14ac:dyDescent="0.3">
      <c r="A636" s="12">
        <v>635</v>
      </c>
      <c r="B636" s="13">
        <v>3</v>
      </c>
      <c r="C636" s="14" t="s">
        <v>1278</v>
      </c>
      <c r="D636" s="14" t="s">
        <v>18</v>
      </c>
      <c r="E636" s="69">
        <v>9</v>
      </c>
      <c r="F636" s="13">
        <v>3</v>
      </c>
      <c r="G636" s="13">
        <v>2</v>
      </c>
      <c r="H636" s="14" t="s">
        <v>158</v>
      </c>
      <c r="I636" s="13">
        <v>27.9</v>
      </c>
      <c r="J636" s="14" t="s">
        <v>15</v>
      </c>
      <c r="K636" s="14" t="s">
        <v>16</v>
      </c>
      <c r="L636" s="15">
        <f>IF(MergeData!$A636='FirstPartId1-to891'!A636,VLOOKUP(MergeData!$A636,FirstID1_891,12,FALSE),VLOOKUP(MergeData!$A636,GendersSurvived,2,FALSE))</f>
        <v>1</v>
      </c>
      <c r="M636" s="62" t="str">
        <f t="shared" si="9"/>
        <v>Child</v>
      </c>
      <c r="N636" s="62" t="str">
        <f>MID(MergeData!$C636,FIND(",",MergeData!$C636)+1,FIND(".",MergeData!$C636)-FIND(",",MergeData!$C636)-1)</f>
        <v xml:space="preserve"> Miss</v>
      </c>
      <c r="O636" s="63"/>
    </row>
    <row r="637" spans="1:15" x14ac:dyDescent="0.3">
      <c r="A637" s="12">
        <v>636</v>
      </c>
      <c r="B637" s="13">
        <v>2</v>
      </c>
      <c r="C637" s="14" t="s">
        <v>1279</v>
      </c>
      <c r="D637" s="14" t="s">
        <v>18</v>
      </c>
      <c r="E637" s="69">
        <v>28</v>
      </c>
      <c r="F637" s="13">
        <v>0</v>
      </c>
      <c r="G637" s="13">
        <v>0</v>
      </c>
      <c r="H637" s="14" t="s">
        <v>1280</v>
      </c>
      <c r="I637" s="13">
        <v>13</v>
      </c>
      <c r="J637" s="14" t="s">
        <v>15</v>
      </c>
      <c r="K637" s="14" t="s">
        <v>16</v>
      </c>
      <c r="L637" s="15">
        <f>IF(MergeData!$A637='FirstPartId1-to891'!A637,VLOOKUP(MergeData!$A637,FirstID1_891,12,FALSE),VLOOKUP(MergeData!$A637,GendersSurvived,2,FALSE))</f>
        <v>0</v>
      </c>
      <c r="M637" s="62" t="str">
        <f t="shared" si="9"/>
        <v>Adult</v>
      </c>
      <c r="N637" s="62" t="str">
        <f>MID(MergeData!$C637,FIND(",",MergeData!$C637)+1,FIND(".",MergeData!$C637)-FIND(",",MergeData!$C637)-1)</f>
        <v xml:space="preserve"> Miss</v>
      </c>
      <c r="O637" s="63"/>
    </row>
    <row r="638" spans="1:15" x14ac:dyDescent="0.3">
      <c r="A638" s="12">
        <v>637</v>
      </c>
      <c r="B638" s="13">
        <v>3</v>
      </c>
      <c r="C638" s="14" t="s">
        <v>1281</v>
      </c>
      <c r="D638" s="14" t="s">
        <v>13</v>
      </c>
      <c r="E638" s="69">
        <v>32</v>
      </c>
      <c r="F638" s="13">
        <v>0</v>
      </c>
      <c r="G638" s="13">
        <v>0</v>
      </c>
      <c r="H638" s="14" t="s">
        <v>1282</v>
      </c>
      <c r="I638" s="13">
        <v>7.9249999999999998</v>
      </c>
      <c r="J638" s="14" t="s">
        <v>15</v>
      </c>
      <c r="K638" s="14" t="s">
        <v>16</v>
      </c>
      <c r="L638" s="15">
        <f>IF(MergeData!$A638='FirstPartId1-to891'!A638,VLOOKUP(MergeData!$A638,FirstID1_891,12,FALSE),VLOOKUP(MergeData!$A638,GendersSurvived,2,FALSE))</f>
        <v>0</v>
      </c>
      <c r="M638" s="62" t="str">
        <f t="shared" si="9"/>
        <v>Adult</v>
      </c>
      <c r="N638" s="62" t="str">
        <f>MID(MergeData!$C638,FIND(",",MergeData!$C638)+1,FIND(".",MergeData!$C638)-FIND(",",MergeData!$C638)-1)</f>
        <v xml:space="preserve"> Mr</v>
      </c>
      <c r="O638" s="63"/>
    </row>
    <row r="639" spans="1:15" x14ac:dyDescent="0.3">
      <c r="A639" s="12">
        <v>638</v>
      </c>
      <c r="B639" s="13">
        <v>2</v>
      </c>
      <c r="C639" s="14" t="s">
        <v>1283</v>
      </c>
      <c r="D639" s="14" t="s">
        <v>13</v>
      </c>
      <c r="E639" s="69">
        <v>31</v>
      </c>
      <c r="F639" s="13">
        <v>1</v>
      </c>
      <c r="G639" s="13">
        <v>1</v>
      </c>
      <c r="H639" s="14" t="s">
        <v>508</v>
      </c>
      <c r="I639" s="13">
        <v>26.25</v>
      </c>
      <c r="J639" s="14" t="s">
        <v>15</v>
      </c>
      <c r="K639" s="14" t="s">
        <v>16</v>
      </c>
      <c r="L639" s="15">
        <f>IF(MergeData!$A639='FirstPartId1-to891'!A639,VLOOKUP(MergeData!$A639,FirstID1_891,12,FALSE),VLOOKUP(MergeData!$A639,GendersSurvived,2,FALSE))</f>
        <v>0</v>
      </c>
      <c r="M639" s="62" t="str">
        <f t="shared" si="9"/>
        <v>Adult</v>
      </c>
      <c r="N639" s="62" t="str">
        <f>MID(MergeData!$C639,FIND(",",MergeData!$C639)+1,FIND(".",MergeData!$C639)-FIND(",",MergeData!$C639)-1)</f>
        <v xml:space="preserve"> Mr</v>
      </c>
      <c r="O639" s="63"/>
    </row>
    <row r="640" spans="1:15" x14ac:dyDescent="0.3">
      <c r="A640" s="12">
        <v>639</v>
      </c>
      <c r="B640" s="13">
        <v>3</v>
      </c>
      <c r="C640" s="14" t="s">
        <v>1284</v>
      </c>
      <c r="D640" s="14" t="s">
        <v>18</v>
      </c>
      <c r="E640" s="69">
        <v>41</v>
      </c>
      <c r="F640" s="13">
        <v>0</v>
      </c>
      <c r="G640" s="13">
        <v>5</v>
      </c>
      <c r="H640" s="14" t="s">
        <v>127</v>
      </c>
      <c r="I640" s="13">
        <v>39.6875</v>
      </c>
      <c r="J640" s="14" t="s">
        <v>15</v>
      </c>
      <c r="K640" s="14" t="s">
        <v>16</v>
      </c>
      <c r="L640" s="15">
        <f>IF(MergeData!$A640='FirstPartId1-to891'!A640,VLOOKUP(MergeData!$A640,FirstID1_891,12,FALSE),VLOOKUP(MergeData!$A640,GendersSurvived,2,FALSE))</f>
        <v>0</v>
      </c>
      <c r="M640" s="62" t="str">
        <f t="shared" si="9"/>
        <v>Adult</v>
      </c>
      <c r="N640" s="62" t="str">
        <f>MID(MergeData!$C640,FIND(",",MergeData!$C640)+1,FIND(".",MergeData!$C640)-FIND(",",MergeData!$C640)-1)</f>
        <v xml:space="preserve"> Mrs</v>
      </c>
      <c r="O640" s="63"/>
    </row>
    <row r="641" spans="1:15" x14ac:dyDescent="0.3">
      <c r="A641" s="12">
        <v>640</v>
      </c>
      <c r="B641" s="13">
        <v>3</v>
      </c>
      <c r="C641" s="14" t="s">
        <v>1285</v>
      </c>
      <c r="D641" s="14" t="s">
        <v>13</v>
      </c>
      <c r="E641" s="69" t="s">
        <v>2484</v>
      </c>
      <c r="F641" s="13">
        <v>1</v>
      </c>
      <c r="G641" s="13">
        <v>0</v>
      </c>
      <c r="H641" s="14" t="s">
        <v>892</v>
      </c>
      <c r="I641" s="13">
        <v>16.100000000000001</v>
      </c>
      <c r="J641" s="14" t="s">
        <v>15</v>
      </c>
      <c r="K641" s="14" t="s">
        <v>16</v>
      </c>
      <c r="L641" s="15">
        <f>IF(MergeData!$A641='FirstPartId1-to891'!A641,VLOOKUP(MergeData!$A641,FirstID1_891,12,FALSE),VLOOKUP(MergeData!$A641,GendersSurvived,2,FALSE))</f>
        <v>0</v>
      </c>
      <c r="M641" s="62" t="str">
        <f t="shared" si="9"/>
        <v>No Value</v>
      </c>
      <c r="N641" s="62" t="str">
        <f>MID(MergeData!$C641,FIND(",",MergeData!$C641)+1,FIND(".",MergeData!$C641)-FIND(",",MergeData!$C641)-1)</f>
        <v xml:space="preserve"> Mr</v>
      </c>
      <c r="O641" s="63"/>
    </row>
    <row r="642" spans="1:15" x14ac:dyDescent="0.3">
      <c r="A642" s="12">
        <v>641</v>
      </c>
      <c r="B642" s="13">
        <v>3</v>
      </c>
      <c r="C642" s="14" t="s">
        <v>1286</v>
      </c>
      <c r="D642" s="14" t="s">
        <v>13</v>
      </c>
      <c r="E642" s="69">
        <v>20</v>
      </c>
      <c r="F642" s="13">
        <v>0</v>
      </c>
      <c r="G642" s="13">
        <v>0</v>
      </c>
      <c r="H642" s="14" t="s">
        <v>1287</v>
      </c>
      <c r="I642" s="13">
        <v>7.8541999999999996</v>
      </c>
      <c r="J642" s="14" t="s">
        <v>15</v>
      </c>
      <c r="K642" s="14" t="s">
        <v>16</v>
      </c>
      <c r="L642" s="15">
        <f>IF(MergeData!$A642='FirstPartId1-to891'!A642,VLOOKUP(MergeData!$A642,FirstID1_891,12,FALSE),VLOOKUP(MergeData!$A642,GendersSurvived,2,FALSE))</f>
        <v>1</v>
      </c>
      <c r="M642" s="62" t="str">
        <f t="shared" si="9"/>
        <v>Adult</v>
      </c>
      <c r="N642" s="62" t="str">
        <f>MID(MergeData!$C642,FIND(",",MergeData!$C642)+1,FIND(".",MergeData!$C642)-FIND(",",MergeData!$C642)-1)</f>
        <v xml:space="preserve"> Mr</v>
      </c>
      <c r="O642" s="63"/>
    </row>
    <row r="643" spans="1:15" x14ac:dyDescent="0.3">
      <c r="A643" s="12">
        <v>642</v>
      </c>
      <c r="B643" s="13">
        <v>1</v>
      </c>
      <c r="C643" s="14" t="s">
        <v>1288</v>
      </c>
      <c r="D643" s="14" t="s">
        <v>18</v>
      </c>
      <c r="E643" s="69">
        <v>24</v>
      </c>
      <c r="F643" s="13">
        <v>0</v>
      </c>
      <c r="G643" s="13">
        <v>0</v>
      </c>
      <c r="H643" s="14" t="s">
        <v>776</v>
      </c>
      <c r="I643" s="13">
        <v>69.3</v>
      </c>
      <c r="J643" s="14" t="s">
        <v>777</v>
      </c>
      <c r="K643" s="14" t="s">
        <v>21</v>
      </c>
      <c r="L643" s="15">
        <f>IF(MergeData!$A643='FirstPartId1-to891'!A643,VLOOKUP(MergeData!$A643,FirstID1_891,12,FALSE),VLOOKUP(MergeData!$A643,GendersSurvived,2,FALSE))</f>
        <v>0</v>
      </c>
      <c r="M643" s="62" t="str">
        <f t="shared" ref="M643:M706" si="10">_xlfn.IFS($E643="N/A","No Value",$E643&gt;=18,"Adult",$E643&lt;=18,"Child")</f>
        <v>Adult</v>
      </c>
      <c r="N643" s="62" t="str">
        <f>MID(MergeData!$C643,FIND(",",MergeData!$C643)+1,FIND(".",MergeData!$C643)-FIND(",",MergeData!$C643)-1)</f>
        <v xml:space="preserve"> Mlle</v>
      </c>
      <c r="O643" s="63"/>
    </row>
    <row r="644" spans="1:15" x14ac:dyDescent="0.3">
      <c r="A644" s="12">
        <v>643</v>
      </c>
      <c r="B644" s="13">
        <v>3</v>
      </c>
      <c r="C644" s="14" t="s">
        <v>1289</v>
      </c>
      <c r="D644" s="14" t="s">
        <v>18</v>
      </c>
      <c r="E644" s="69">
        <v>2</v>
      </c>
      <c r="F644" s="13">
        <v>3</v>
      </c>
      <c r="G644" s="13">
        <v>2</v>
      </c>
      <c r="H644" s="14" t="s">
        <v>158</v>
      </c>
      <c r="I644" s="13">
        <v>27.9</v>
      </c>
      <c r="J644" s="14" t="s">
        <v>15</v>
      </c>
      <c r="K644" s="14" t="s">
        <v>16</v>
      </c>
      <c r="L644" s="15">
        <f>IF(MergeData!$A644='FirstPartId1-to891'!A644,VLOOKUP(MergeData!$A644,FirstID1_891,12,FALSE),VLOOKUP(MergeData!$A644,GendersSurvived,2,FALSE))</f>
        <v>1</v>
      </c>
      <c r="M644" s="62" t="str">
        <f t="shared" si="10"/>
        <v>Child</v>
      </c>
      <c r="N644" s="62" t="str">
        <f>MID(MergeData!$C644,FIND(",",MergeData!$C644)+1,FIND(".",MergeData!$C644)-FIND(",",MergeData!$C644)-1)</f>
        <v xml:space="preserve"> Miss</v>
      </c>
      <c r="O644" s="63"/>
    </row>
    <row r="645" spans="1:15" x14ac:dyDescent="0.3">
      <c r="A645" s="12">
        <v>644</v>
      </c>
      <c r="B645" s="13">
        <v>3</v>
      </c>
      <c r="C645" s="14" t="s">
        <v>1290</v>
      </c>
      <c r="D645" s="14" t="s">
        <v>13</v>
      </c>
      <c r="E645" s="69" t="s">
        <v>2484</v>
      </c>
      <c r="F645" s="13">
        <v>0</v>
      </c>
      <c r="G645" s="13">
        <v>0</v>
      </c>
      <c r="H645" s="14" t="s">
        <v>180</v>
      </c>
      <c r="I645" s="13">
        <v>56.495800000000003</v>
      </c>
      <c r="J645" s="14" t="s">
        <v>15</v>
      </c>
      <c r="K645" s="14" t="s">
        <v>16</v>
      </c>
      <c r="L645" s="15">
        <f>IF(MergeData!$A645='FirstPartId1-to891'!A645,VLOOKUP(MergeData!$A645,FirstID1_891,12,FALSE),VLOOKUP(MergeData!$A645,GendersSurvived,2,FALSE))</f>
        <v>1</v>
      </c>
      <c r="M645" s="62" t="str">
        <f t="shared" si="10"/>
        <v>No Value</v>
      </c>
      <c r="N645" s="62" t="str">
        <f>MID(MergeData!$C645,FIND(",",MergeData!$C645)+1,FIND(".",MergeData!$C645)-FIND(",",MergeData!$C645)-1)</f>
        <v xml:space="preserve"> Mr</v>
      </c>
      <c r="O645" s="63"/>
    </row>
    <row r="646" spans="1:15" x14ac:dyDescent="0.3">
      <c r="A646" s="12">
        <v>645</v>
      </c>
      <c r="B646" s="13">
        <v>3</v>
      </c>
      <c r="C646" s="14" t="s">
        <v>1291</v>
      </c>
      <c r="D646" s="14" t="s">
        <v>18</v>
      </c>
      <c r="E646" s="69">
        <v>0.75</v>
      </c>
      <c r="F646" s="13">
        <v>2</v>
      </c>
      <c r="G646" s="13">
        <v>1</v>
      </c>
      <c r="H646" s="14" t="s">
        <v>922</v>
      </c>
      <c r="I646" s="13">
        <v>19.258299999999998</v>
      </c>
      <c r="J646" s="14" t="s">
        <v>15</v>
      </c>
      <c r="K646" s="14" t="s">
        <v>21</v>
      </c>
      <c r="L646" s="15">
        <f>IF(MergeData!$A646='FirstPartId1-to891'!A646,VLOOKUP(MergeData!$A646,FirstID1_891,12,FALSE),VLOOKUP(MergeData!$A646,GendersSurvived,2,FALSE))</f>
        <v>1</v>
      </c>
      <c r="M646" s="62" t="str">
        <f t="shared" si="10"/>
        <v>Child</v>
      </c>
      <c r="N646" s="62" t="str">
        <f>MID(MergeData!$C646,FIND(",",MergeData!$C646)+1,FIND(".",MergeData!$C646)-FIND(",",MergeData!$C646)-1)</f>
        <v xml:space="preserve"> Miss</v>
      </c>
      <c r="O646" s="63"/>
    </row>
    <row r="647" spans="1:15" x14ac:dyDescent="0.3">
      <c r="A647" s="12">
        <v>646</v>
      </c>
      <c r="B647" s="13">
        <v>1</v>
      </c>
      <c r="C647" s="14" t="s">
        <v>1292</v>
      </c>
      <c r="D647" s="14" t="s">
        <v>13</v>
      </c>
      <c r="E647" s="69">
        <v>48</v>
      </c>
      <c r="F647" s="13">
        <v>1</v>
      </c>
      <c r="G647" s="13">
        <v>0</v>
      </c>
      <c r="H647" s="14" t="s">
        <v>131</v>
      </c>
      <c r="I647" s="13">
        <v>76.729200000000006</v>
      </c>
      <c r="J647" s="14" t="s">
        <v>132</v>
      </c>
      <c r="K647" s="14" t="s">
        <v>21</v>
      </c>
      <c r="L647" s="15">
        <f>IF(MergeData!$A647='FirstPartId1-to891'!A647,VLOOKUP(MergeData!$A647,FirstID1_891,12,FALSE),VLOOKUP(MergeData!$A647,GendersSurvived,2,FALSE))</f>
        <v>0</v>
      </c>
      <c r="M647" s="62" t="str">
        <f t="shared" si="10"/>
        <v>Adult</v>
      </c>
      <c r="N647" s="62" t="str">
        <f>MID(MergeData!$C647,FIND(",",MergeData!$C647)+1,FIND(".",MergeData!$C647)-FIND(",",MergeData!$C647)-1)</f>
        <v xml:space="preserve"> Mr</v>
      </c>
      <c r="O647" s="63"/>
    </row>
    <row r="648" spans="1:15" x14ac:dyDescent="0.3">
      <c r="A648" s="12">
        <v>647</v>
      </c>
      <c r="B648" s="13">
        <v>3</v>
      </c>
      <c r="C648" s="14" t="s">
        <v>1293</v>
      </c>
      <c r="D648" s="14" t="s">
        <v>13</v>
      </c>
      <c r="E648" s="69">
        <v>19</v>
      </c>
      <c r="F648" s="13">
        <v>0</v>
      </c>
      <c r="G648" s="13">
        <v>0</v>
      </c>
      <c r="H648" s="14" t="s">
        <v>1294</v>
      </c>
      <c r="I648" s="13">
        <v>7.8958000000000004</v>
      </c>
      <c r="J648" s="14" t="s">
        <v>15</v>
      </c>
      <c r="K648" s="14" t="s">
        <v>16</v>
      </c>
      <c r="L648" s="15">
        <f>IF(MergeData!$A648='FirstPartId1-to891'!A648,VLOOKUP(MergeData!$A648,FirstID1_891,12,FALSE),VLOOKUP(MergeData!$A648,GendersSurvived,2,FALSE))</f>
        <v>1</v>
      </c>
      <c r="M648" s="62" t="str">
        <f t="shared" si="10"/>
        <v>Adult</v>
      </c>
      <c r="N648" s="62" t="str">
        <f>MID(MergeData!$C648,FIND(",",MergeData!$C648)+1,FIND(".",MergeData!$C648)-FIND(",",MergeData!$C648)-1)</f>
        <v xml:space="preserve"> Mr</v>
      </c>
      <c r="O648" s="63"/>
    </row>
    <row r="649" spans="1:15" x14ac:dyDescent="0.3">
      <c r="A649" s="12">
        <v>648</v>
      </c>
      <c r="B649" s="13">
        <v>1</v>
      </c>
      <c r="C649" s="14" t="s">
        <v>1295</v>
      </c>
      <c r="D649" s="14" t="s">
        <v>13</v>
      </c>
      <c r="E649" s="69">
        <v>56</v>
      </c>
      <c r="F649" s="13">
        <v>0</v>
      </c>
      <c r="G649" s="13">
        <v>0</v>
      </c>
      <c r="H649" s="14" t="s">
        <v>1296</v>
      </c>
      <c r="I649" s="13">
        <v>35.5</v>
      </c>
      <c r="J649" s="14" t="s">
        <v>1297</v>
      </c>
      <c r="K649" s="14" t="s">
        <v>21</v>
      </c>
      <c r="L649" s="15">
        <f>IF(MergeData!$A649='FirstPartId1-to891'!A649,VLOOKUP(MergeData!$A649,FirstID1_891,12,FALSE),VLOOKUP(MergeData!$A649,GendersSurvived,2,FALSE))</f>
        <v>0</v>
      </c>
      <c r="M649" s="62" t="str">
        <f t="shared" si="10"/>
        <v>Adult</v>
      </c>
      <c r="N649" s="62" t="str">
        <f>MID(MergeData!$C649,FIND(",",MergeData!$C649)+1,FIND(".",MergeData!$C649)-FIND(",",MergeData!$C649)-1)</f>
        <v xml:space="preserve"> Col</v>
      </c>
      <c r="O649" s="63"/>
    </row>
    <row r="650" spans="1:15" x14ac:dyDescent="0.3">
      <c r="A650" s="12">
        <v>649</v>
      </c>
      <c r="B650" s="13">
        <v>3</v>
      </c>
      <c r="C650" s="14" t="s">
        <v>1298</v>
      </c>
      <c r="D650" s="14" t="s">
        <v>13</v>
      </c>
      <c r="E650" s="69" t="s">
        <v>2484</v>
      </c>
      <c r="F650" s="13">
        <v>0</v>
      </c>
      <c r="G650" s="13">
        <v>0</v>
      </c>
      <c r="H650" s="14" t="s">
        <v>1299</v>
      </c>
      <c r="I650" s="13">
        <v>7.55</v>
      </c>
      <c r="J650" s="14" t="s">
        <v>15</v>
      </c>
      <c r="K650" s="14" t="s">
        <v>16</v>
      </c>
      <c r="L650" s="15">
        <f>IF(MergeData!$A650='FirstPartId1-to891'!A650,VLOOKUP(MergeData!$A650,FirstID1_891,12,FALSE),VLOOKUP(MergeData!$A650,GendersSurvived,2,FALSE))</f>
        <v>1</v>
      </c>
      <c r="M650" s="62" t="str">
        <f t="shared" si="10"/>
        <v>No Value</v>
      </c>
      <c r="N650" s="62" t="str">
        <f>MID(MergeData!$C650,FIND(",",MergeData!$C650)+1,FIND(".",MergeData!$C650)-FIND(",",MergeData!$C650)-1)</f>
        <v xml:space="preserve"> Mr</v>
      </c>
      <c r="O650" s="63"/>
    </row>
    <row r="651" spans="1:15" x14ac:dyDescent="0.3">
      <c r="A651" s="12">
        <v>650</v>
      </c>
      <c r="B651" s="13">
        <v>3</v>
      </c>
      <c r="C651" s="14" t="s">
        <v>1300</v>
      </c>
      <c r="D651" s="14" t="s">
        <v>18</v>
      </c>
      <c r="E651" s="69">
        <v>23</v>
      </c>
      <c r="F651" s="13">
        <v>0</v>
      </c>
      <c r="G651" s="13">
        <v>0</v>
      </c>
      <c r="H651" s="14" t="s">
        <v>1301</v>
      </c>
      <c r="I651" s="13">
        <v>7.55</v>
      </c>
      <c r="J651" s="14" t="s">
        <v>15</v>
      </c>
      <c r="K651" s="14" t="s">
        <v>16</v>
      </c>
      <c r="L651" s="15">
        <f>IF(MergeData!$A651='FirstPartId1-to891'!A651,VLOOKUP(MergeData!$A651,FirstID1_891,12,FALSE),VLOOKUP(MergeData!$A651,GendersSurvived,2,FALSE))</f>
        <v>0</v>
      </c>
      <c r="M651" s="62" t="str">
        <f t="shared" si="10"/>
        <v>Adult</v>
      </c>
      <c r="N651" s="62" t="str">
        <f>MID(MergeData!$C651,FIND(",",MergeData!$C651)+1,FIND(".",MergeData!$C651)-FIND(",",MergeData!$C651)-1)</f>
        <v xml:space="preserve"> Miss</v>
      </c>
      <c r="O651" s="63"/>
    </row>
    <row r="652" spans="1:15" x14ac:dyDescent="0.3">
      <c r="A652" s="12">
        <v>651</v>
      </c>
      <c r="B652" s="13">
        <v>3</v>
      </c>
      <c r="C652" s="14" t="s">
        <v>1302</v>
      </c>
      <c r="D652" s="14" t="s">
        <v>13</v>
      </c>
      <c r="E652" s="69" t="s">
        <v>2484</v>
      </c>
      <c r="F652" s="13">
        <v>0</v>
      </c>
      <c r="G652" s="13">
        <v>0</v>
      </c>
      <c r="H652" s="14" t="s">
        <v>1303</v>
      </c>
      <c r="I652" s="13">
        <v>7.8958000000000004</v>
      </c>
      <c r="J652" s="14" t="s">
        <v>15</v>
      </c>
      <c r="K652" s="14" t="s">
        <v>16</v>
      </c>
      <c r="L652" s="15">
        <f>IF(MergeData!$A652='FirstPartId1-to891'!A652,VLOOKUP(MergeData!$A652,FirstID1_891,12,FALSE),VLOOKUP(MergeData!$A652,GendersSurvived,2,FALSE))</f>
        <v>1</v>
      </c>
      <c r="M652" s="62" t="str">
        <f t="shared" si="10"/>
        <v>No Value</v>
      </c>
      <c r="N652" s="62" t="str">
        <f>MID(MergeData!$C652,FIND(",",MergeData!$C652)+1,FIND(".",MergeData!$C652)-FIND(",",MergeData!$C652)-1)</f>
        <v xml:space="preserve"> Mr</v>
      </c>
      <c r="O652" s="63"/>
    </row>
    <row r="653" spans="1:15" x14ac:dyDescent="0.3">
      <c r="A653" s="12">
        <v>652</v>
      </c>
      <c r="B653" s="13">
        <v>2</v>
      </c>
      <c r="C653" s="14" t="s">
        <v>1304</v>
      </c>
      <c r="D653" s="14" t="s">
        <v>18</v>
      </c>
      <c r="E653" s="69">
        <v>18</v>
      </c>
      <c r="F653" s="13">
        <v>0</v>
      </c>
      <c r="G653" s="13">
        <v>1</v>
      </c>
      <c r="H653" s="14" t="s">
        <v>231</v>
      </c>
      <c r="I653" s="13">
        <v>23</v>
      </c>
      <c r="J653" s="14" t="s">
        <v>15</v>
      </c>
      <c r="K653" s="14" t="s">
        <v>16</v>
      </c>
      <c r="L653" s="15">
        <f>IF(MergeData!$A653='FirstPartId1-to891'!A653,VLOOKUP(MergeData!$A653,FirstID1_891,12,FALSE),VLOOKUP(MergeData!$A653,GendersSurvived,2,FALSE))</f>
        <v>0</v>
      </c>
      <c r="M653" s="62" t="str">
        <f t="shared" si="10"/>
        <v>Adult</v>
      </c>
      <c r="N653" s="62" t="str">
        <f>MID(MergeData!$C653,FIND(",",MergeData!$C653)+1,FIND(".",MergeData!$C653)-FIND(",",MergeData!$C653)-1)</f>
        <v xml:space="preserve"> Miss</v>
      </c>
      <c r="O653" s="63"/>
    </row>
    <row r="654" spans="1:15" x14ac:dyDescent="0.3">
      <c r="A654" s="12">
        <v>653</v>
      </c>
      <c r="B654" s="13">
        <v>3</v>
      </c>
      <c r="C654" s="14" t="s">
        <v>1305</v>
      </c>
      <c r="D654" s="14" t="s">
        <v>13</v>
      </c>
      <c r="E654" s="69">
        <v>21</v>
      </c>
      <c r="F654" s="13">
        <v>0</v>
      </c>
      <c r="G654" s="13">
        <v>0</v>
      </c>
      <c r="H654" s="14" t="s">
        <v>1306</v>
      </c>
      <c r="I654" s="13">
        <v>8.4332999999999991</v>
      </c>
      <c r="J654" s="14" t="s">
        <v>15</v>
      </c>
      <c r="K654" s="14" t="s">
        <v>16</v>
      </c>
      <c r="L654" s="15">
        <f>IF(MergeData!$A654='FirstPartId1-to891'!A654,VLOOKUP(MergeData!$A654,FirstID1_891,12,FALSE),VLOOKUP(MergeData!$A654,GendersSurvived,2,FALSE))</f>
        <v>1</v>
      </c>
      <c r="M654" s="62" t="str">
        <f t="shared" si="10"/>
        <v>Adult</v>
      </c>
      <c r="N654" s="62" t="str">
        <f>MID(MergeData!$C654,FIND(",",MergeData!$C654)+1,FIND(".",MergeData!$C654)-FIND(",",MergeData!$C654)-1)</f>
        <v xml:space="preserve"> Mr</v>
      </c>
      <c r="O654" s="63"/>
    </row>
    <row r="655" spans="1:15" x14ac:dyDescent="0.3">
      <c r="A655" s="12">
        <v>654</v>
      </c>
      <c r="B655" s="13">
        <v>3</v>
      </c>
      <c r="C655" s="14" t="s">
        <v>1307</v>
      </c>
      <c r="D655" s="14" t="s">
        <v>18</v>
      </c>
      <c r="E655" s="69" t="s">
        <v>2484</v>
      </c>
      <c r="F655" s="13">
        <v>0</v>
      </c>
      <c r="G655" s="13">
        <v>0</v>
      </c>
      <c r="H655" s="14" t="s">
        <v>1308</v>
      </c>
      <c r="I655" s="13">
        <v>7.8292000000000002</v>
      </c>
      <c r="J655" s="14" t="s">
        <v>15</v>
      </c>
      <c r="K655" s="14" t="s">
        <v>31</v>
      </c>
      <c r="L655" s="15">
        <f>IF(MergeData!$A655='FirstPartId1-to891'!A655,VLOOKUP(MergeData!$A655,FirstID1_891,12,FALSE),VLOOKUP(MergeData!$A655,GendersSurvived,2,FALSE))</f>
        <v>0</v>
      </c>
      <c r="M655" s="62" t="str">
        <f t="shared" si="10"/>
        <v>No Value</v>
      </c>
      <c r="N655" s="62" t="str">
        <f>MID(MergeData!$C655,FIND(",",MergeData!$C655)+1,FIND(".",MergeData!$C655)-FIND(",",MergeData!$C655)-1)</f>
        <v xml:space="preserve"> Miss</v>
      </c>
      <c r="O655" s="63"/>
    </row>
    <row r="656" spans="1:15" x14ac:dyDescent="0.3">
      <c r="A656" s="12">
        <v>655</v>
      </c>
      <c r="B656" s="13">
        <v>3</v>
      </c>
      <c r="C656" s="14" t="s">
        <v>1309</v>
      </c>
      <c r="D656" s="14" t="s">
        <v>18</v>
      </c>
      <c r="E656" s="69">
        <v>18</v>
      </c>
      <c r="F656" s="13">
        <v>0</v>
      </c>
      <c r="G656" s="13">
        <v>0</v>
      </c>
      <c r="H656" s="14" t="s">
        <v>1310</v>
      </c>
      <c r="I656" s="13">
        <v>6.75</v>
      </c>
      <c r="J656" s="14" t="s">
        <v>15</v>
      </c>
      <c r="K656" s="14" t="s">
        <v>31</v>
      </c>
      <c r="L656" s="15">
        <f>IF(MergeData!$A656='FirstPartId1-to891'!A656,VLOOKUP(MergeData!$A656,FirstID1_891,12,FALSE),VLOOKUP(MergeData!$A656,GendersSurvived,2,FALSE))</f>
        <v>0</v>
      </c>
      <c r="M656" s="62" t="str">
        <f t="shared" si="10"/>
        <v>Adult</v>
      </c>
      <c r="N656" s="62" t="str">
        <f>MID(MergeData!$C656,FIND(",",MergeData!$C656)+1,FIND(".",MergeData!$C656)-FIND(",",MergeData!$C656)-1)</f>
        <v xml:space="preserve"> Miss</v>
      </c>
      <c r="O656" s="63"/>
    </row>
    <row r="657" spans="1:15" x14ac:dyDescent="0.3">
      <c r="A657" s="12">
        <v>656</v>
      </c>
      <c r="B657" s="13">
        <v>2</v>
      </c>
      <c r="C657" s="14" t="s">
        <v>1311</v>
      </c>
      <c r="D657" s="14" t="s">
        <v>13</v>
      </c>
      <c r="E657" s="69">
        <v>24</v>
      </c>
      <c r="F657" s="13">
        <v>2</v>
      </c>
      <c r="G657" s="13">
        <v>0</v>
      </c>
      <c r="H657" s="14" t="s">
        <v>176</v>
      </c>
      <c r="I657" s="13">
        <v>73.5</v>
      </c>
      <c r="J657" s="14" t="s">
        <v>15</v>
      </c>
      <c r="K657" s="14" t="s">
        <v>16</v>
      </c>
      <c r="L657" s="15">
        <f>IF(MergeData!$A657='FirstPartId1-to891'!A657,VLOOKUP(MergeData!$A657,FirstID1_891,12,FALSE),VLOOKUP(MergeData!$A657,GendersSurvived,2,FALSE))</f>
        <v>0</v>
      </c>
      <c r="M657" s="62" t="str">
        <f t="shared" si="10"/>
        <v>Adult</v>
      </c>
      <c r="N657" s="62" t="str">
        <f>MID(MergeData!$C657,FIND(",",MergeData!$C657)+1,FIND(".",MergeData!$C657)-FIND(",",MergeData!$C657)-1)</f>
        <v xml:space="preserve"> Mr</v>
      </c>
      <c r="O657" s="63"/>
    </row>
    <row r="658" spans="1:15" x14ac:dyDescent="0.3">
      <c r="A658" s="12">
        <v>657</v>
      </c>
      <c r="B658" s="13">
        <v>3</v>
      </c>
      <c r="C658" s="14" t="s">
        <v>1312</v>
      </c>
      <c r="D658" s="14" t="s">
        <v>13</v>
      </c>
      <c r="E658" s="69" t="s">
        <v>2484</v>
      </c>
      <c r="F658" s="13">
        <v>0</v>
      </c>
      <c r="G658" s="13">
        <v>0</v>
      </c>
      <c r="H658" s="14" t="s">
        <v>1313</v>
      </c>
      <c r="I658" s="13">
        <v>7.8958000000000004</v>
      </c>
      <c r="J658" s="14" t="s">
        <v>15</v>
      </c>
      <c r="K658" s="14" t="s">
        <v>16</v>
      </c>
      <c r="L658" s="15">
        <f>IF(MergeData!$A658='FirstPartId1-to891'!A658,VLOOKUP(MergeData!$A658,FirstID1_891,12,FALSE),VLOOKUP(MergeData!$A658,GendersSurvived,2,FALSE))</f>
        <v>0</v>
      </c>
      <c r="M658" s="62" t="str">
        <f t="shared" si="10"/>
        <v>No Value</v>
      </c>
      <c r="N658" s="62" t="str">
        <f>MID(MergeData!$C658,FIND(",",MergeData!$C658)+1,FIND(".",MergeData!$C658)-FIND(",",MergeData!$C658)-1)</f>
        <v xml:space="preserve"> Mr</v>
      </c>
      <c r="O658" s="63"/>
    </row>
    <row r="659" spans="1:15" x14ac:dyDescent="0.3">
      <c r="A659" s="12">
        <v>658</v>
      </c>
      <c r="B659" s="13">
        <v>3</v>
      </c>
      <c r="C659" s="14" t="s">
        <v>1314</v>
      </c>
      <c r="D659" s="14" t="s">
        <v>18</v>
      </c>
      <c r="E659" s="69">
        <v>32</v>
      </c>
      <c r="F659" s="13">
        <v>1</v>
      </c>
      <c r="G659" s="13">
        <v>1</v>
      </c>
      <c r="H659" s="14" t="s">
        <v>411</v>
      </c>
      <c r="I659" s="13">
        <v>15.5</v>
      </c>
      <c r="J659" s="14" t="s">
        <v>15</v>
      </c>
      <c r="K659" s="14" t="s">
        <v>31</v>
      </c>
      <c r="L659" s="15">
        <f>IF(MergeData!$A659='FirstPartId1-to891'!A659,VLOOKUP(MergeData!$A659,FirstID1_891,12,FALSE),VLOOKUP(MergeData!$A659,GendersSurvived,2,FALSE))</f>
        <v>0</v>
      </c>
      <c r="M659" s="62" t="str">
        <f t="shared" si="10"/>
        <v>Adult</v>
      </c>
      <c r="N659" s="62" t="str">
        <f>MID(MergeData!$C659,FIND(",",MergeData!$C659)+1,FIND(".",MergeData!$C659)-FIND(",",MergeData!$C659)-1)</f>
        <v xml:space="preserve"> Mrs</v>
      </c>
      <c r="O659" s="63"/>
    </row>
    <row r="660" spans="1:15" x14ac:dyDescent="0.3">
      <c r="A660" s="12">
        <v>659</v>
      </c>
      <c r="B660" s="13">
        <v>2</v>
      </c>
      <c r="C660" s="14" t="s">
        <v>1315</v>
      </c>
      <c r="D660" s="14" t="s">
        <v>13</v>
      </c>
      <c r="E660" s="69">
        <v>23</v>
      </c>
      <c r="F660" s="13">
        <v>0</v>
      </c>
      <c r="G660" s="13">
        <v>0</v>
      </c>
      <c r="H660" s="14" t="s">
        <v>1316</v>
      </c>
      <c r="I660" s="13">
        <v>13</v>
      </c>
      <c r="J660" s="14" t="s">
        <v>15</v>
      </c>
      <c r="K660" s="14" t="s">
        <v>16</v>
      </c>
      <c r="L660" s="15">
        <f>IF(MergeData!$A660='FirstPartId1-to891'!A660,VLOOKUP(MergeData!$A660,FirstID1_891,12,FALSE),VLOOKUP(MergeData!$A660,GendersSurvived,2,FALSE))</f>
        <v>0</v>
      </c>
      <c r="M660" s="62" t="str">
        <f t="shared" si="10"/>
        <v>Adult</v>
      </c>
      <c r="N660" s="62" t="str">
        <f>MID(MergeData!$C660,FIND(",",MergeData!$C660)+1,FIND(".",MergeData!$C660)-FIND(",",MergeData!$C660)-1)</f>
        <v xml:space="preserve"> Mr</v>
      </c>
      <c r="O660" s="63"/>
    </row>
    <row r="661" spans="1:15" x14ac:dyDescent="0.3">
      <c r="A661" s="12">
        <v>660</v>
      </c>
      <c r="B661" s="13">
        <v>1</v>
      </c>
      <c r="C661" s="14" t="s">
        <v>1317</v>
      </c>
      <c r="D661" s="14" t="s">
        <v>13</v>
      </c>
      <c r="E661" s="69">
        <v>58</v>
      </c>
      <c r="F661" s="13">
        <v>0</v>
      </c>
      <c r="G661" s="13">
        <v>2</v>
      </c>
      <c r="H661" s="14" t="s">
        <v>464</v>
      </c>
      <c r="I661" s="13">
        <v>113.27500000000001</v>
      </c>
      <c r="J661" s="14" t="s">
        <v>1318</v>
      </c>
      <c r="K661" s="14" t="s">
        <v>21</v>
      </c>
      <c r="L661" s="15">
        <f>IF(MergeData!$A661='FirstPartId1-to891'!A661,VLOOKUP(MergeData!$A661,FirstID1_891,12,FALSE),VLOOKUP(MergeData!$A661,GendersSurvived,2,FALSE))</f>
        <v>1</v>
      </c>
      <c r="M661" s="62" t="str">
        <f t="shared" si="10"/>
        <v>Adult</v>
      </c>
      <c r="N661" s="62" t="str">
        <f>MID(MergeData!$C661,FIND(",",MergeData!$C661)+1,FIND(".",MergeData!$C661)-FIND(",",MergeData!$C661)-1)</f>
        <v xml:space="preserve"> Mr</v>
      </c>
      <c r="O661" s="63"/>
    </row>
    <row r="662" spans="1:15" x14ac:dyDescent="0.3">
      <c r="A662" s="12">
        <v>661</v>
      </c>
      <c r="B662" s="13">
        <v>1</v>
      </c>
      <c r="C662" s="14" t="s">
        <v>1319</v>
      </c>
      <c r="D662" s="14" t="s">
        <v>13</v>
      </c>
      <c r="E662" s="69">
        <v>50</v>
      </c>
      <c r="F662" s="13">
        <v>2</v>
      </c>
      <c r="G662" s="13">
        <v>0</v>
      </c>
      <c r="H662" s="14" t="s">
        <v>710</v>
      </c>
      <c r="I662" s="13">
        <v>133.65</v>
      </c>
      <c r="J662" s="14" t="s">
        <v>15</v>
      </c>
      <c r="K662" s="14" t="s">
        <v>16</v>
      </c>
      <c r="L662" s="15">
        <f>IF(MergeData!$A662='FirstPartId1-to891'!A662,VLOOKUP(MergeData!$A662,FirstID1_891,12,FALSE),VLOOKUP(MergeData!$A662,GendersSurvived,2,FALSE))</f>
        <v>0</v>
      </c>
      <c r="M662" s="62" t="str">
        <f t="shared" si="10"/>
        <v>Adult</v>
      </c>
      <c r="N662" s="62" t="str">
        <f>MID(MergeData!$C662,FIND(",",MergeData!$C662)+1,FIND(".",MergeData!$C662)-FIND(",",MergeData!$C662)-1)</f>
        <v xml:space="preserve"> Dr</v>
      </c>
      <c r="O662" s="63"/>
    </row>
    <row r="663" spans="1:15" x14ac:dyDescent="0.3">
      <c r="A663" s="12">
        <v>662</v>
      </c>
      <c r="B663" s="13">
        <v>3</v>
      </c>
      <c r="C663" s="14" t="s">
        <v>1320</v>
      </c>
      <c r="D663" s="14" t="s">
        <v>13</v>
      </c>
      <c r="E663" s="69">
        <v>40</v>
      </c>
      <c r="F663" s="13">
        <v>0</v>
      </c>
      <c r="G663" s="13">
        <v>0</v>
      </c>
      <c r="H663" s="14" t="s">
        <v>1321</v>
      </c>
      <c r="I663" s="13">
        <v>7.2249999999999996</v>
      </c>
      <c r="J663" s="14" t="s">
        <v>15</v>
      </c>
      <c r="K663" s="14" t="s">
        <v>21</v>
      </c>
      <c r="L663" s="15">
        <f>IF(MergeData!$A663='FirstPartId1-to891'!A663,VLOOKUP(MergeData!$A663,FirstID1_891,12,FALSE),VLOOKUP(MergeData!$A663,GendersSurvived,2,FALSE))</f>
        <v>0</v>
      </c>
      <c r="M663" s="62" t="str">
        <f t="shared" si="10"/>
        <v>Adult</v>
      </c>
      <c r="N663" s="62" t="str">
        <f>MID(MergeData!$C663,FIND(",",MergeData!$C663)+1,FIND(".",MergeData!$C663)-FIND(",",MergeData!$C663)-1)</f>
        <v xml:space="preserve"> Mr</v>
      </c>
      <c r="O663" s="63"/>
    </row>
    <row r="664" spans="1:15" x14ac:dyDescent="0.3">
      <c r="A664" s="12">
        <v>663</v>
      </c>
      <c r="B664" s="13">
        <v>1</v>
      </c>
      <c r="C664" s="14" t="s">
        <v>1322</v>
      </c>
      <c r="D664" s="14" t="s">
        <v>13</v>
      </c>
      <c r="E664" s="69">
        <v>47</v>
      </c>
      <c r="F664" s="13">
        <v>0</v>
      </c>
      <c r="G664" s="13">
        <v>0</v>
      </c>
      <c r="H664" s="14" t="s">
        <v>1323</v>
      </c>
      <c r="I664" s="13">
        <v>25.587499999999999</v>
      </c>
      <c r="J664" s="14" t="s">
        <v>1324</v>
      </c>
      <c r="K664" s="14" t="s">
        <v>16</v>
      </c>
      <c r="L664" s="15">
        <f>IF(MergeData!$A664='FirstPartId1-to891'!A664,VLOOKUP(MergeData!$A664,FirstID1_891,12,FALSE),VLOOKUP(MergeData!$A664,GendersSurvived,2,FALSE))</f>
        <v>0</v>
      </c>
      <c r="M664" s="62" t="str">
        <f t="shared" si="10"/>
        <v>Adult</v>
      </c>
      <c r="N664" s="62" t="str">
        <f>MID(MergeData!$C664,FIND(",",MergeData!$C664)+1,FIND(".",MergeData!$C664)-FIND(",",MergeData!$C664)-1)</f>
        <v xml:space="preserve"> Mr</v>
      </c>
      <c r="O664" s="63"/>
    </row>
    <row r="665" spans="1:15" x14ac:dyDescent="0.3">
      <c r="A665" s="12">
        <v>664</v>
      </c>
      <c r="B665" s="13">
        <v>3</v>
      </c>
      <c r="C665" s="14" t="s">
        <v>1325</v>
      </c>
      <c r="D665" s="14" t="s">
        <v>13</v>
      </c>
      <c r="E665" s="69">
        <v>36</v>
      </c>
      <c r="F665" s="13">
        <v>0</v>
      </c>
      <c r="G665" s="13">
        <v>0</v>
      </c>
      <c r="H665" s="14" t="s">
        <v>1326</v>
      </c>
      <c r="I665" s="13">
        <v>7.4958</v>
      </c>
      <c r="J665" s="14" t="s">
        <v>15</v>
      </c>
      <c r="K665" s="14" t="s">
        <v>16</v>
      </c>
      <c r="L665" s="15">
        <f>IF(MergeData!$A665='FirstPartId1-to891'!A665,VLOOKUP(MergeData!$A665,FirstID1_891,12,FALSE),VLOOKUP(MergeData!$A665,GendersSurvived,2,FALSE))</f>
        <v>1</v>
      </c>
      <c r="M665" s="62" t="str">
        <f t="shared" si="10"/>
        <v>Adult</v>
      </c>
      <c r="N665" s="62" t="str">
        <f>MID(MergeData!$C665,FIND(",",MergeData!$C665)+1,FIND(".",MergeData!$C665)-FIND(",",MergeData!$C665)-1)</f>
        <v xml:space="preserve"> Mr</v>
      </c>
      <c r="O665" s="63"/>
    </row>
    <row r="666" spans="1:15" x14ac:dyDescent="0.3">
      <c r="A666" s="12">
        <v>665</v>
      </c>
      <c r="B666" s="13">
        <v>3</v>
      </c>
      <c r="C666" s="14" t="s">
        <v>1327</v>
      </c>
      <c r="D666" s="14" t="s">
        <v>13</v>
      </c>
      <c r="E666" s="69">
        <v>20</v>
      </c>
      <c r="F666" s="13">
        <v>1</v>
      </c>
      <c r="G666" s="13">
        <v>0</v>
      </c>
      <c r="H666" s="14" t="s">
        <v>1328</v>
      </c>
      <c r="I666" s="13">
        <v>7.9249999999999998</v>
      </c>
      <c r="J666" s="14" t="s">
        <v>15</v>
      </c>
      <c r="K666" s="14" t="s">
        <v>16</v>
      </c>
      <c r="L666" s="15">
        <f>IF(MergeData!$A666='FirstPartId1-to891'!A666,VLOOKUP(MergeData!$A666,FirstID1_891,12,FALSE),VLOOKUP(MergeData!$A666,GendersSurvived,2,FALSE))</f>
        <v>0</v>
      </c>
      <c r="M666" s="62" t="str">
        <f t="shared" si="10"/>
        <v>Adult</v>
      </c>
      <c r="N666" s="62" t="str">
        <f>MID(MergeData!$C666,FIND(",",MergeData!$C666)+1,FIND(".",MergeData!$C666)-FIND(",",MergeData!$C666)-1)</f>
        <v xml:space="preserve"> Mr</v>
      </c>
      <c r="O666" s="63"/>
    </row>
    <row r="667" spans="1:15" x14ac:dyDescent="0.3">
      <c r="A667" s="12">
        <v>666</v>
      </c>
      <c r="B667" s="13">
        <v>2</v>
      </c>
      <c r="C667" s="14" t="s">
        <v>1329</v>
      </c>
      <c r="D667" s="14" t="s">
        <v>13</v>
      </c>
      <c r="E667" s="69">
        <v>32</v>
      </c>
      <c r="F667" s="13">
        <v>2</v>
      </c>
      <c r="G667" s="13">
        <v>0</v>
      </c>
      <c r="H667" s="14" t="s">
        <v>176</v>
      </c>
      <c r="I667" s="13">
        <v>73.5</v>
      </c>
      <c r="J667" s="14" t="s">
        <v>15</v>
      </c>
      <c r="K667" s="14" t="s">
        <v>16</v>
      </c>
      <c r="L667" s="15">
        <f>IF(MergeData!$A667='FirstPartId1-to891'!A667,VLOOKUP(MergeData!$A667,FirstID1_891,12,FALSE),VLOOKUP(MergeData!$A667,GendersSurvived,2,FALSE))</f>
        <v>0</v>
      </c>
      <c r="M667" s="62" t="str">
        <f t="shared" si="10"/>
        <v>Adult</v>
      </c>
      <c r="N667" s="62" t="str">
        <f>MID(MergeData!$C667,FIND(",",MergeData!$C667)+1,FIND(".",MergeData!$C667)-FIND(",",MergeData!$C667)-1)</f>
        <v xml:space="preserve"> Mr</v>
      </c>
      <c r="O667" s="63"/>
    </row>
    <row r="668" spans="1:15" x14ac:dyDescent="0.3">
      <c r="A668" s="12">
        <v>667</v>
      </c>
      <c r="B668" s="13">
        <v>2</v>
      </c>
      <c r="C668" s="14" t="s">
        <v>1330</v>
      </c>
      <c r="D668" s="14" t="s">
        <v>13</v>
      </c>
      <c r="E668" s="69">
        <v>25</v>
      </c>
      <c r="F668" s="13">
        <v>0</v>
      </c>
      <c r="G668" s="13">
        <v>0</v>
      </c>
      <c r="H668" s="14" t="s">
        <v>1331</v>
      </c>
      <c r="I668" s="13">
        <v>13</v>
      </c>
      <c r="J668" s="14" t="s">
        <v>15</v>
      </c>
      <c r="K668" s="14" t="s">
        <v>16</v>
      </c>
      <c r="L668" s="15">
        <f>IF(MergeData!$A668='FirstPartId1-to891'!A668,VLOOKUP(MergeData!$A668,FirstID1_891,12,FALSE),VLOOKUP(MergeData!$A668,GendersSurvived,2,FALSE))</f>
        <v>0</v>
      </c>
      <c r="M668" s="62" t="str">
        <f t="shared" si="10"/>
        <v>Adult</v>
      </c>
      <c r="N668" s="62" t="str">
        <f>MID(MergeData!$C668,FIND(",",MergeData!$C668)+1,FIND(".",MergeData!$C668)-FIND(",",MergeData!$C668)-1)</f>
        <v xml:space="preserve"> Mr</v>
      </c>
      <c r="O668" s="63"/>
    </row>
    <row r="669" spans="1:15" x14ac:dyDescent="0.3">
      <c r="A669" s="12">
        <v>668</v>
      </c>
      <c r="B669" s="13">
        <v>3</v>
      </c>
      <c r="C669" s="14" t="s">
        <v>1332</v>
      </c>
      <c r="D669" s="14" t="s">
        <v>13</v>
      </c>
      <c r="E669" s="69" t="s">
        <v>2484</v>
      </c>
      <c r="F669" s="13">
        <v>0</v>
      </c>
      <c r="G669" s="13">
        <v>0</v>
      </c>
      <c r="H669" s="14" t="s">
        <v>1333</v>
      </c>
      <c r="I669" s="13">
        <v>7.7750000000000004</v>
      </c>
      <c r="J669" s="14" t="s">
        <v>15</v>
      </c>
      <c r="K669" s="14" t="s">
        <v>16</v>
      </c>
      <c r="L669" s="15">
        <f>IF(MergeData!$A669='FirstPartId1-to891'!A669,VLOOKUP(MergeData!$A669,FirstID1_891,12,FALSE),VLOOKUP(MergeData!$A669,GendersSurvived,2,FALSE))</f>
        <v>0</v>
      </c>
      <c r="M669" s="62" t="str">
        <f t="shared" si="10"/>
        <v>No Value</v>
      </c>
      <c r="N669" s="62" t="str">
        <f>MID(MergeData!$C669,FIND(",",MergeData!$C669)+1,FIND(".",MergeData!$C669)-FIND(",",MergeData!$C669)-1)</f>
        <v xml:space="preserve"> Mr</v>
      </c>
      <c r="O669" s="63"/>
    </row>
    <row r="670" spans="1:15" x14ac:dyDescent="0.3">
      <c r="A670" s="12">
        <v>669</v>
      </c>
      <c r="B670" s="13">
        <v>3</v>
      </c>
      <c r="C670" s="14" t="s">
        <v>1334</v>
      </c>
      <c r="D670" s="14" t="s">
        <v>13</v>
      </c>
      <c r="E670" s="69">
        <v>43</v>
      </c>
      <c r="F670" s="13">
        <v>0</v>
      </c>
      <c r="G670" s="13">
        <v>0</v>
      </c>
      <c r="H670" s="14" t="s">
        <v>1335</v>
      </c>
      <c r="I670" s="13">
        <v>8.0500000000000007</v>
      </c>
      <c r="J670" s="14" t="s">
        <v>15</v>
      </c>
      <c r="K670" s="14" t="s">
        <v>16</v>
      </c>
      <c r="L670" s="15">
        <f>IF(MergeData!$A670='FirstPartId1-to891'!A670,VLOOKUP(MergeData!$A670,FirstID1_891,12,FALSE),VLOOKUP(MergeData!$A670,GendersSurvived,2,FALSE))</f>
        <v>1</v>
      </c>
      <c r="M670" s="62" t="str">
        <f t="shared" si="10"/>
        <v>Adult</v>
      </c>
      <c r="N670" s="62" t="str">
        <f>MID(MergeData!$C670,FIND(",",MergeData!$C670)+1,FIND(".",MergeData!$C670)-FIND(",",MergeData!$C670)-1)</f>
        <v xml:space="preserve"> Mr</v>
      </c>
      <c r="O670" s="63"/>
    </row>
    <row r="671" spans="1:15" x14ac:dyDescent="0.3">
      <c r="A671" s="12">
        <v>670</v>
      </c>
      <c r="B671" s="13">
        <v>1</v>
      </c>
      <c r="C671" s="14" t="s">
        <v>1336</v>
      </c>
      <c r="D671" s="14" t="s">
        <v>18</v>
      </c>
      <c r="E671" s="69" t="s">
        <v>2484</v>
      </c>
      <c r="F671" s="13">
        <v>1</v>
      </c>
      <c r="G671" s="13">
        <v>0</v>
      </c>
      <c r="H671" s="14" t="s">
        <v>1337</v>
      </c>
      <c r="I671" s="13">
        <v>52</v>
      </c>
      <c r="J671" s="14" t="s">
        <v>1338</v>
      </c>
      <c r="K671" s="14" t="s">
        <v>16</v>
      </c>
      <c r="L671" s="15">
        <f>IF(MergeData!$A671='FirstPartId1-to891'!A671,VLOOKUP(MergeData!$A671,FirstID1_891,12,FALSE),VLOOKUP(MergeData!$A671,GendersSurvived,2,FALSE))</f>
        <v>1</v>
      </c>
      <c r="M671" s="62" t="str">
        <f t="shared" si="10"/>
        <v>No Value</v>
      </c>
      <c r="N671" s="62" t="str">
        <f>MID(MergeData!$C671,FIND(",",MergeData!$C671)+1,FIND(".",MergeData!$C671)-FIND(",",MergeData!$C671)-1)</f>
        <v xml:space="preserve"> Mrs</v>
      </c>
      <c r="O671" s="63"/>
    </row>
    <row r="672" spans="1:15" x14ac:dyDescent="0.3">
      <c r="A672" s="12">
        <v>671</v>
      </c>
      <c r="B672" s="13">
        <v>2</v>
      </c>
      <c r="C672" s="14" t="s">
        <v>1339</v>
      </c>
      <c r="D672" s="14" t="s">
        <v>18</v>
      </c>
      <c r="E672" s="69">
        <v>40</v>
      </c>
      <c r="F672" s="13">
        <v>1</v>
      </c>
      <c r="G672" s="13">
        <v>1</v>
      </c>
      <c r="H672" s="14" t="s">
        <v>1340</v>
      </c>
      <c r="I672" s="13">
        <v>39</v>
      </c>
      <c r="J672" s="14" t="s">
        <v>15</v>
      </c>
      <c r="K672" s="14" t="s">
        <v>16</v>
      </c>
      <c r="L672" s="15">
        <f>IF(MergeData!$A672='FirstPartId1-to891'!A672,VLOOKUP(MergeData!$A672,FirstID1_891,12,FALSE),VLOOKUP(MergeData!$A672,GendersSurvived,2,FALSE))</f>
        <v>0</v>
      </c>
      <c r="M672" s="62" t="str">
        <f t="shared" si="10"/>
        <v>Adult</v>
      </c>
      <c r="N672" s="62" t="str">
        <f>MID(MergeData!$C672,FIND(",",MergeData!$C672)+1,FIND(".",MergeData!$C672)-FIND(",",MergeData!$C672)-1)</f>
        <v xml:space="preserve"> Mrs</v>
      </c>
      <c r="O672" s="63"/>
    </row>
    <row r="673" spans="1:15" x14ac:dyDescent="0.3">
      <c r="A673" s="12">
        <v>672</v>
      </c>
      <c r="B673" s="13">
        <v>1</v>
      </c>
      <c r="C673" s="14" t="s">
        <v>1341</v>
      </c>
      <c r="D673" s="14" t="s">
        <v>13</v>
      </c>
      <c r="E673" s="69">
        <v>31</v>
      </c>
      <c r="F673" s="13">
        <v>1</v>
      </c>
      <c r="G673" s="13">
        <v>0</v>
      </c>
      <c r="H673" s="14" t="s">
        <v>1342</v>
      </c>
      <c r="I673" s="13">
        <v>52</v>
      </c>
      <c r="J673" s="14" t="s">
        <v>1343</v>
      </c>
      <c r="K673" s="14" t="s">
        <v>16</v>
      </c>
      <c r="L673" s="15">
        <f>IF(MergeData!$A673='FirstPartId1-to891'!A673,VLOOKUP(MergeData!$A673,FirstID1_891,12,FALSE),VLOOKUP(MergeData!$A673,GendersSurvived,2,FALSE))</f>
        <v>0</v>
      </c>
      <c r="M673" s="62" t="str">
        <f t="shared" si="10"/>
        <v>Adult</v>
      </c>
      <c r="N673" s="62" t="str">
        <f>MID(MergeData!$C673,FIND(",",MergeData!$C673)+1,FIND(".",MergeData!$C673)-FIND(",",MergeData!$C673)-1)</f>
        <v xml:space="preserve"> Mr</v>
      </c>
      <c r="O673" s="63"/>
    </row>
    <row r="674" spans="1:15" x14ac:dyDescent="0.3">
      <c r="A674" s="12">
        <v>673</v>
      </c>
      <c r="B674" s="13">
        <v>2</v>
      </c>
      <c r="C674" s="14" t="s">
        <v>1344</v>
      </c>
      <c r="D674" s="14" t="s">
        <v>13</v>
      </c>
      <c r="E674" s="69">
        <v>70</v>
      </c>
      <c r="F674" s="13">
        <v>0</v>
      </c>
      <c r="G674" s="13">
        <v>0</v>
      </c>
      <c r="H674" s="14" t="s">
        <v>1345</v>
      </c>
      <c r="I674" s="13">
        <v>10.5</v>
      </c>
      <c r="J674" s="14" t="s">
        <v>15</v>
      </c>
      <c r="K674" s="14" t="s">
        <v>16</v>
      </c>
      <c r="L674" s="15">
        <f>IF(MergeData!$A674='FirstPartId1-to891'!A674,VLOOKUP(MergeData!$A674,FirstID1_891,12,FALSE),VLOOKUP(MergeData!$A674,GendersSurvived,2,FALSE))</f>
        <v>1</v>
      </c>
      <c r="M674" s="62" t="str">
        <f t="shared" si="10"/>
        <v>Adult</v>
      </c>
      <c r="N674" s="62" t="str">
        <f>MID(MergeData!$C674,FIND(",",MergeData!$C674)+1,FIND(".",MergeData!$C674)-FIND(",",MergeData!$C674)-1)</f>
        <v xml:space="preserve"> Mr</v>
      </c>
      <c r="O674" s="63"/>
    </row>
    <row r="675" spans="1:15" x14ac:dyDescent="0.3">
      <c r="A675" s="12">
        <v>674</v>
      </c>
      <c r="B675" s="13">
        <v>2</v>
      </c>
      <c r="C675" s="14" t="s">
        <v>1346</v>
      </c>
      <c r="D675" s="14" t="s">
        <v>13</v>
      </c>
      <c r="E675" s="69">
        <v>31</v>
      </c>
      <c r="F675" s="13">
        <v>0</v>
      </c>
      <c r="G675" s="13">
        <v>0</v>
      </c>
      <c r="H675" s="14" t="s">
        <v>1347</v>
      </c>
      <c r="I675" s="13">
        <v>13</v>
      </c>
      <c r="J675" s="14" t="s">
        <v>15</v>
      </c>
      <c r="K675" s="14" t="s">
        <v>16</v>
      </c>
      <c r="L675" s="15">
        <f>IF(MergeData!$A675='FirstPartId1-to891'!A675,VLOOKUP(MergeData!$A675,FirstID1_891,12,FALSE),VLOOKUP(MergeData!$A675,GendersSurvived,2,FALSE))</f>
        <v>0</v>
      </c>
      <c r="M675" s="62" t="str">
        <f t="shared" si="10"/>
        <v>Adult</v>
      </c>
      <c r="N675" s="62" t="str">
        <f>MID(MergeData!$C675,FIND(",",MergeData!$C675)+1,FIND(".",MergeData!$C675)-FIND(",",MergeData!$C675)-1)</f>
        <v xml:space="preserve"> Mr</v>
      </c>
      <c r="O675" s="63"/>
    </row>
    <row r="676" spans="1:15" x14ac:dyDescent="0.3">
      <c r="A676" s="12">
        <v>675</v>
      </c>
      <c r="B676" s="13">
        <v>2</v>
      </c>
      <c r="C676" s="14" t="s">
        <v>1348</v>
      </c>
      <c r="D676" s="14" t="s">
        <v>13</v>
      </c>
      <c r="E676" s="69" t="s">
        <v>2484</v>
      </c>
      <c r="F676" s="13">
        <v>0</v>
      </c>
      <c r="G676" s="13">
        <v>0</v>
      </c>
      <c r="H676" s="14" t="s">
        <v>1349</v>
      </c>
      <c r="I676" s="13">
        <v>0</v>
      </c>
      <c r="J676" s="14" t="s">
        <v>15</v>
      </c>
      <c r="K676" s="14" t="s">
        <v>16</v>
      </c>
      <c r="L676" s="15">
        <f>IF(MergeData!$A676='FirstPartId1-to891'!A676,VLOOKUP(MergeData!$A676,FirstID1_891,12,FALSE),VLOOKUP(MergeData!$A676,GendersSurvived,2,FALSE))</f>
        <v>0</v>
      </c>
      <c r="M676" s="62" t="str">
        <f t="shared" si="10"/>
        <v>No Value</v>
      </c>
      <c r="N676" s="62" t="str">
        <f>MID(MergeData!$C676,FIND(",",MergeData!$C676)+1,FIND(".",MergeData!$C676)-FIND(",",MergeData!$C676)-1)</f>
        <v xml:space="preserve"> Mr</v>
      </c>
      <c r="O676" s="63"/>
    </row>
    <row r="677" spans="1:15" x14ac:dyDescent="0.3">
      <c r="A677" s="12">
        <v>676</v>
      </c>
      <c r="B677" s="13">
        <v>3</v>
      </c>
      <c r="C677" s="14" t="s">
        <v>1350</v>
      </c>
      <c r="D677" s="14" t="s">
        <v>13</v>
      </c>
      <c r="E677" s="69">
        <v>18</v>
      </c>
      <c r="F677" s="13">
        <v>0</v>
      </c>
      <c r="G677" s="13">
        <v>0</v>
      </c>
      <c r="H677" s="14" t="s">
        <v>1351</v>
      </c>
      <c r="I677" s="13">
        <v>7.7750000000000004</v>
      </c>
      <c r="J677" s="14" t="s">
        <v>15</v>
      </c>
      <c r="K677" s="14" t="s">
        <v>16</v>
      </c>
      <c r="L677" s="15">
        <f>IF(MergeData!$A677='FirstPartId1-to891'!A677,VLOOKUP(MergeData!$A677,FirstID1_891,12,FALSE),VLOOKUP(MergeData!$A677,GendersSurvived,2,FALSE))</f>
        <v>0</v>
      </c>
      <c r="M677" s="62" t="str">
        <f t="shared" si="10"/>
        <v>Adult</v>
      </c>
      <c r="N677" s="62" t="str">
        <f>MID(MergeData!$C677,FIND(",",MergeData!$C677)+1,FIND(".",MergeData!$C677)-FIND(",",MergeData!$C677)-1)</f>
        <v xml:space="preserve"> Mr</v>
      </c>
      <c r="O677" s="63"/>
    </row>
    <row r="678" spans="1:15" x14ac:dyDescent="0.3">
      <c r="A678" s="12">
        <v>677</v>
      </c>
      <c r="B678" s="13">
        <v>3</v>
      </c>
      <c r="C678" s="14" t="s">
        <v>1352</v>
      </c>
      <c r="D678" s="14" t="s">
        <v>13</v>
      </c>
      <c r="E678" s="69">
        <v>24.5</v>
      </c>
      <c r="F678" s="13">
        <v>0</v>
      </c>
      <c r="G678" s="13">
        <v>0</v>
      </c>
      <c r="H678" s="14" t="s">
        <v>1353</v>
      </c>
      <c r="I678" s="13">
        <v>8.0500000000000007</v>
      </c>
      <c r="J678" s="14" t="s">
        <v>15</v>
      </c>
      <c r="K678" s="14" t="s">
        <v>16</v>
      </c>
      <c r="L678" s="15">
        <f>IF(MergeData!$A678='FirstPartId1-to891'!A678,VLOOKUP(MergeData!$A678,FirstID1_891,12,FALSE),VLOOKUP(MergeData!$A678,GendersSurvived,2,FALSE))</f>
        <v>1</v>
      </c>
      <c r="M678" s="62" t="str">
        <f t="shared" si="10"/>
        <v>Adult</v>
      </c>
      <c r="N678" s="62" t="str">
        <f>MID(MergeData!$C678,FIND(",",MergeData!$C678)+1,FIND(".",MergeData!$C678)-FIND(",",MergeData!$C678)-1)</f>
        <v xml:space="preserve"> Mr</v>
      </c>
      <c r="O678" s="63"/>
    </row>
    <row r="679" spans="1:15" x14ac:dyDescent="0.3">
      <c r="A679" s="12">
        <v>678</v>
      </c>
      <c r="B679" s="13">
        <v>3</v>
      </c>
      <c r="C679" s="14" t="s">
        <v>1354</v>
      </c>
      <c r="D679" s="14" t="s">
        <v>18</v>
      </c>
      <c r="E679" s="69">
        <v>18</v>
      </c>
      <c r="F679" s="13">
        <v>0</v>
      </c>
      <c r="G679" s="13">
        <v>0</v>
      </c>
      <c r="H679" s="14" t="s">
        <v>1355</v>
      </c>
      <c r="I679" s="13">
        <v>9.8416999999999994</v>
      </c>
      <c r="J679" s="14" t="s">
        <v>15</v>
      </c>
      <c r="K679" s="14" t="s">
        <v>16</v>
      </c>
      <c r="L679" s="15">
        <f>IF(MergeData!$A679='FirstPartId1-to891'!A679,VLOOKUP(MergeData!$A679,FirstID1_891,12,FALSE),VLOOKUP(MergeData!$A679,GendersSurvived,2,FALSE))</f>
        <v>0</v>
      </c>
      <c r="M679" s="62" t="str">
        <f t="shared" si="10"/>
        <v>Adult</v>
      </c>
      <c r="N679" s="62" t="str">
        <f>MID(MergeData!$C679,FIND(",",MergeData!$C679)+1,FIND(".",MergeData!$C679)-FIND(",",MergeData!$C679)-1)</f>
        <v xml:space="preserve"> Miss</v>
      </c>
      <c r="O679" s="63"/>
    </row>
    <row r="680" spans="1:15" x14ac:dyDescent="0.3">
      <c r="A680" s="12">
        <v>679</v>
      </c>
      <c r="B680" s="13">
        <v>3</v>
      </c>
      <c r="C680" s="14" t="s">
        <v>1356</v>
      </c>
      <c r="D680" s="14" t="s">
        <v>18</v>
      </c>
      <c r="E680" s="69">
        <v>43</v>
      </c>
      <c r="F680" s="13">
        <v>1</v>
      </c>
      <c r="G680" s="13">
        <v>6</v>
      </c>
      <c r="H680" s="14" t="s">
        <v>148</v>
      </c>
      <c r="I680" s="13">
        <v>46.9</v>
      </c>
      <c r="J680" s="14" t="s">
        <v>15</v>
      </c>
      <c r="K680" s="14" t="s">
        <v>16</v>
      </c>
      <c r="L680" s="15">
        <f>IF(MergeData!$A680='FirstPartId1-to891'!A680,VLOOKUP(MergeData!$A680,FirstID1_891,12,FALSE),VLOOKUP(MergeData!$A680,GendersSurvived,2,FALSE))</f>
        <v>1</v>
      </c>
      <c r="M680" s="62" t="str">
        <f t="shared" si="10"/>
        <v>Adult</v>
      </c>
      <c r="N680" s="62" t="str">
        <f>MID(MergeData!$C680,FIND(",",MergeData!$C680)+1,FIND(".",MergeData!$C680)-FIND(",",MergeData!$C680)-1)</f>
        <v xml:space="preserve"> Mrs</v>
      </c>
      <c r="O680" s="63"/>
    </row>
    <row r="681" spans="1:15" x14ac:dyDescent="0.3">
      <c r="A681" s="12">
        <v>680</v>
      </c>
      <c r="B681" s="13">
        <v>1</v>
      </c>
      <c r="C681" s="14" t="s">
        <v>1357</v>
      </c>
      <c r="D681" s="14" t="s">
        <v>13</v>
      </c>
      <c r="E681" s="69">
        <v>36</v>
      </c>
      <c r="F681" s="13">
        <v>0</v>
      </c>
      <c r="G681" s="13">
        <v>1</v>
      </c>
      <c r="H681" s="14" t="s">
        <v>552</v>
      </c>
      <c r="I681" s="13">
        <v>512.32920000000001</v>
      </c>
      <c r="J681" s="14" t="s">
        <v>1358</v>
      </c>
      <c r="K681" s="14" t="s">
        <v>21</v>
      </c>
      <c r="L681" s="15">
        <f>IF(MergeData!$A681='FirstPartId1-to891'!A681,VLOOKUP(MergeData!$A681,FirstID1_891,12,FALSE),VLOOKUP(MergeData!$A681,GendersSurvived,2,FALSE))</f>
        <v>0</v>
      </c>
      <c r="M681" s="62" t="str">
        <f t="shared" si="10"/>
        <v>Adult</v>
      </c>
      <c r="N681" s="62" t="str">
        <f>MID(MergeData!$C681,FIND(",",MergeData!$C681)+1,FIND(".",MergeData!$C681)-FIND(",",MergeData!$C681)-1)</f>
        <v xml:space="preserve"> Mr</v>
      </c>
      <c r="O681" s="63"/>
    </row>
    <row r="682" spans="1:15" x14ac:dyDescent="0.3">
      <c r="A682" s="12">
        <v>681</v>
      </c>
      <c r="B682" s="13">
        <v>3</v>
      </c>
      <c r="C682" s="14" t="s">
        <v>1359</v>
      </c>
      <c r="D682" s="14" t="s">
        <v>18</v>
      </c>
      <c r="E682" s="69" t="s">
        <v>2484</v>
      </c>
      <c r="F682" s="13">
        <v>0</v>
      </c>
      <c r="G682" s="13">
        <v>0</v>
      </c>
      <c r="H682" s="14" t="s">
        <v>1360</v>
      </c>
      <c r="I682" s="13">
        <v>8.1374999999999993</v>
      </c>
      <c r="J682" s="14" t="s">
        <v>15</v>
      </c>
      <c r="K682" s="14" t="s">
        <v>31</v>
      </c>
      <c r="L682" s="15">
        <f>IF(MergeData!$A682='FirstPartId1-to891'!A682,VLOOKUP(MergeData!$A682,FirstID1_891,12,FALSE),VLOOKUP(MergeData!$A682,GendersSurvived,2,FALSE))</f>
        <v>1</v>
      </c>
      <c r="M682" s="62" t="str">
        <f t="shared" si="10"/>
        <v>No Value</v>
      </c>
      <c r="N682" s="62" t="str">
        <f>MID(MergeData!$C682,FIND(",",MergeData!$C682)+1,FIND(".",MergeData!$C682)-FIND(",",MergeData!$C682)-1)</f>
        <v xml:space="preserve"> Miss</v>
      </c>
      <c r="O682" s="63"/>
    </row>
    <row r="683" spans="1:15" x14ac:dyDescent="0.3">
      <c r="A683" s="12">
        <v>682</v>
      </c>
      <c r="B683" s="13">
        <v>1</v>
      </c>
      <c r="C683" s="14" t="s">
        <v>1361</v>
      </c>
      <c r="D683" s="14" t="s">
        <v>13</v>
      </c>
      <c r="E683" s="69">
        <v>27</v>
      </c>
      <c r="F683" s="13">
        <v>0</v>
      </c>
      <c r="G683" s="13">
        <v>0</v>
      </c>
      <c r="H683" s="14" t="s">
        <v>131</v>
      </c>
      <c r="I683" s="13">
        <v>76.729200000000006</v>
      </c>
      <c r="J683" s="14" t="s">
        <v>1362</v>
      </c>
      <c r="K683" s="14" t="s">
        <v>21</v>
      </c>
      <c r="L683" s="15">
        <f>IF(MergeData!$A683='FirstPartId1-to891'!A683,VLOOKUP(MergeData!$A683,FirstID1_891,12,FALSE),VLOOKUP(MergeData!$A683,GendersSurvived,2,FALSE))</f>
        <v>0</v>
      </c>
      <c r="M683" s="62" t="str">
        <f t="shared" si="10"/>
        <v>Adult</v>
      </c>
      <c r="N683" s="62" t="str">
        <f>MID(MergeData!$C683,FIND(",",MergeData!$C683)+1,FIND(".",MergeData!$C683)-FIND(",",MergeData!$C683)-1)</f>
        <v xml:space="preserve"> Mr</v>
      </c>
      <c r="O683" s="63"/>
    </row>
    <row r="684" spans="1:15" x14ac:dyDescent="0.3">
      <c r="A684" s="12">
        <v>683</v>
      </c>
      <c r="B684" s="13">
        <v>3</v>
      </c>
      <c r="C684" s="14" t="s">
        <v>1363</v>
      </c>
      <c r="D684" s="14" t="s">
        <v>13</v>
      </c>
      <c r="E684" s="69">
        <v>20</v>
      </c>
      <c r="F684" s="13">
        <v>0</v>
      </c>
      <c r="G684" s="13">
        <v>0</v>
      </c>
      <c r="H684" s="14" t="s">
        <v>1364</v>
      </c>
      <c r="I684" s="13">
        <v>9.2249999999999996</v>
      </c>
      <c r="J684" s="14" t="s">
        <v>15</v>
      </c>
      <c r="K684" s="14" t="s">
        <v>16</v>
      </c>
      <c r="L684" s="15">
        <f>IF(MergeData!$A684='FirstPartId1-to891'!A684,VLOOKUP(MergeData!$A684,FirstID1_891,12,FALSE),VLOOKUP(MergeData!$A684,GendersSurvived,2,FALSE))</f>
        <v>0</v>
      </c>
      <c r="M684" s="62" t="str">
        <f t="shared" si="10"/>
        <v>Adult</v>
      </c>
      <c r="N684" s="62" t="str">
        <f>MID(MergeData!$C684,FIND(",",MergeData!$C684)+1,FIND(".",MergeData!$C684)-FIND(",",MergeData!$C684)-1)</f>
        <v xml:space="preserve"> Mr</v>
      </c>
      <c r="O684" s="63"/>
    </row>
    <row r="685" spans="1:15" x14ac:dyDescent="0.3">
      <c r="A685" s="12">
        <v>684</v>
      </c>
      <c r="B685" s="13">
        <v>3</v>
      </c>
      <c r="C685" s="14" t="s">
        <v>1365</v>
      </c>
      <c r="D685" s="14" t="s">
        <v>13</v>
      </c>
      <c r="E685" s="69">
        <v>14</v>
      </c>
      <c r="F685" s="13">
        <v>5</v>
      </c>
      <c r="G685" s="13">
        <v>2</v>
      </c>
      <c r="H685" s="14" t="s">
        <v>148</v>
      </c>
      <c r="I685" s="13">
        <v>46.9</v>
      </c>
      <c r="J685" s="14" t="s">
        <v>15</v>
      </c>
      <c r="K685" s="14" t="s">
        <v>16</v>
      </c>
      <c r="L685" s="15">
        <f>IF(MergeData!$A685='FirstPartId1-to891'!A685,VLOOKUP(MergeData!$A685,FirstID1_891,12,FALSE),VLOOKUP(MergeData!$A685,GendersSurvived,2,FALSE))</f>
        <v>0</v>
      </c>
      <c r="M685" s="62" t="str">
        <f t="shared" si="10"/>
        <v>Child</v>
      </c>
      <c r="N685" s="62" t="str">
        <f>MID(MergeData!$C685,FIND(",",MergeData!$C685)+1,FIND(".",MergeData!$C685)-FIND(",",MergeData!$C685)-1)</f>
        <v xml:space="preserve"> Mr</v>
      </c>
      <c r="O685" s="63"/>
    </row>
    <row r="686" spans="1:15" x14ac:dyDescent="0.3">
      <c r="A686" s="12">
        <v>685</v>
      </c>
      <c r="B686" s="13">
        <v>2</v>
      </c>
      <c r="C686" s="14" t="s">
        <v>1366</v>
      </c>
      <c r="D686" s="14" t="s">
        <v>13</v>
      </c>
      <c r="E686" s="69">
        <v>60</v>
      </c>
      <c r="F686" s="13">
        <v>1</v>
      </c>
      <c r="G686" s="13">
        <v>1</v>
      </c>
      <c r="H686" s="14" t="s">
        <v>1340</v>
      </c>
      <c r="I686" s="13">
        <v>39</v>
      </c>
      <c r="J686" s="14" t="s">
        <v>15</v>
      </c>
      <c r="K686" s="14" t="s">
        <v>16</v>
      </c>
      <c r="L686" s="15">
        <f>IF(MergeData!$A686='FirstPartId1-to891'!A686,VLOOKUP(MergeData!$A686,FirstID1_891,12,FALSE),VLOOKUP(MergeData!$A686,GendersSurvived,2,FALSE))</f>
        <v>0</v>
      </c>
      <c r="M686" s="62" t="str">
        <f t="shared" si="10"/>
        <v>Adult</v>
      </c>
      <c r="N686" s="62" t="str">
        <f>MID(MergeData!$C686,FIND(",",MergeData!$C686)+1,FIND(".",MergeData!$C686)-FIND(",",MergeData!$C686)-1)</f>
        <v xml:space="preserve"> Mr</v>
      </c>
      <c r="O686" s="63"/>
    </row>
    <row r="687" spans="1:15" x14ac:dyDescent="0.3">
      <c r="A687" s="12">
        <v>686</v>
      </c>
      <c r="B687" s="13">
        <v>2</v>
      </c>
      <c r="C687" s="14" t="s">
        <v>1367</v>
      </c>
      <c r="D687" s="14" t="s">
        <v>13</v>
      </c>
      <c r="E687" s="69">
        <v>25</v>
      </c>
      <c r="F687" s="13">
        <v>1</v>
      </c>
      <c r="G687" s="13">
        <v>2</v>
      </c>
      <c r="H687" s="14" t="s">
        <v>113</v>
      </c>
      <c r="I687" s="13">
        <v>41.5792</v>
      </c>
      <c r="J687" s="14" t="s">
        <v>15</v>
      </c>
      <c r="K687" s="14" t="s">
        <v>21</v>
      </c>
      <c r="L687" s="15">
        <f>IF(MergeData!$A687='FirstPartId1-to891'!A687,VLOOKUP(MergeData!$A687,FirstID1_891,12,FALSE),VLOOKUP(MergeData!$A687,GendersSurvived,2,FALSE))</f>
        <v>0</v>
      </c>
      <c r="M687" s="62" t="str">
        <f t="shared" si="10"/>
        <v>Adult</v>
      </c>
      <c r="N687" s="62" t="str">
        <f>MID(MergeData!$C687,FIND(",",MergeData!$C687)+1,FIND(".",MergeData!$C687)-FIND(",",MergeData!$C687)-1)</f>
        <v xml:space="preserve"> Mr</v>
      </c>
      <c r="O687" s="63"/>
    </row>
    <row r="688" spans="1:15" x14ac:dyDescent="0.3">
      <c r="A688" s="12">
        <v>687</v>
      </c>
      <c r="B688" s="13">
        <v>3</v>
      </c>
      <c r="C688" s="14" t="s">
        <v>1368</v>
      </c>
      <c r="D688" s="14" t="s">
        <v>13</v>
      </c>
      <c r="E688" s="69">
        <v>14</v>
      </c>
      <c r="F688" s="13">
        <v>4</v>
      </c>
      <c r="G688" s="13">
        <v>1</v>
      </c>
      <c r="H688" s="14" t="s">
        <v>127</v>
      </c>
      <c r="I688" s="13">
        <v>39.6875</v>
      </c>
      <c r="J688" s="14" t="s">
        <v>15</v>
      </c>
      <c r="K688" s="14" t="s">
        <v>16</v>
      </c>
      <c r="L688" s="15">
        <f>IF(MergeData!$A688='FirstPartId1-to891'!A688,VLOOKUP(MergeData!$A688,FirstID1_891,12,FALSE),VLOOKUP(MergeData!$A688,GendersSurvived,2,FALSE))</f>
        <v>0</v>
      </c>
      <c r="M688" s="62" t="str">
        <f t="shared" si="10"/>
        <v>Child</v>
      </c>
      <c r="N688" s="62" t="str">
        <f>MID(MergeData!$C688,FIND(",",MergeData!$C688)+1,FIND(".",MergeData!$C688)-FIND(",",MergeData!$C688)-1)</f>
        <v xml:space="preserve"> Mr</v>
      </c>
      <c r="O688" s="63"/>
    </row>
    <row r="689" spans="1:15" x14ac:dyDescent="0.3">
      <c r="A689" s="12">
        <v>688</v>
      </c>
      <c r="B689" s="13">
        <v>3</v>
      </c>
      <c r="C689" s="14" t="s">
        <v>1369</v>
      </c>
      <c r="D689" s="14" t="s">
        <v>13</v>
      </c>
      <c r="E689" s="69">
        <v>19</v>
      </c>
      <c r="F689" s="13">
        <v>0</v>
      </c>
      <c r="G689" s="13">
        <v>0</v>
      </c>
      <c r="H689" s="14" t="s">
        <v>1370</v>
      </c>
      <c r="I689" s="13">
        <v>10.1708</v>
      </c>
      <c r="J689" s="14" t="s">
        <v>15</v>
      </c>
      <c r="K689" s="14" t="s">
        <v>16</v>
      </c>
      <c r="L689" s="15">
        <f>IF(MergeData!$A689='FirstPartId1-to891'!A689,VLOOKUP(MergeData!$A689,FirstID1_891,12,FALSE),VLOOKUP(MergeData!$A689,GendersSurvived,2,FALSE))</f>
        <v>0</v>
      </c>
      <c r="M689" s="62" t="str">
        <f t="shared" si="10"/>
        <v>Adult</v>
      </c>
      <c r="N689" s="62" t="str">
        <f>MID(MergeData!$C689,FIND(",",MergeData!$C689)+1,FIND(".",MergeData!$C689)-FIND(",",MergeData!$C689)-1)</f>
        <v xml:space="preserve"> Mr</v>
      </c>
      <c r="O689" s="63"/>
    </row>
    <row r="690" spans="1:15" x14ac:dyDescent="0.3">
      <c r="A690" s="12">
        <v>689</v>
      </c>
      <c r="B690" s="13">
        <v>3</v>
      </c>
      <c r="C690" s="14" t="s">
        <v>1371</v>
      </c>
      <c r="D690" s="14" t="s">
        <v>13</v>
      </c>
      <c r="E690" s="69">
        <v>18</v>
      </c>
      <c r="F690" s="13">
        <v>0</v>
      </c>
      <c r="G690" s="13">
        <v>0</v>
      </c>
      <c r="H690" s="14" t="s">
        <v>1372</v>
      </c>
      <c r="I690" s="13">
        <v>7.7957999999999998</v>
      </c>
      <c r="J690" s="14" t="s">
        <v>15</v>
      </c>
      <c r="K690" s="14" t="s">
        <v>16</v>
      </c>
      <c r="L690" s="15">
        <f>IF(MergeData!$A690='FirstPartId1-to891'!A690,VLOOKUP(MergeData!$A690,FirstID1_891,12,FALSE),VLOOKUP(MergeData!$A690,GendersSurvived,2,FALSE))</f>
        <v>1</v>
      </c>
      <c r="M690" s="62" t="str">
        <f t="shared" si="10"/>
        <v>Adult</v>
      </c>
      <c r="N690" s="62" t="str">
        <f>MID(MergeData!$C690,FIND(",",MergeData!$C690)+1,FIND(".",MergeData!$C690)-FIND(",",MergeData!$C690)-1)</f>
        <v xml:space="preserve"> Mr</v>
      </c>
      <c r="O690" s="63"/>
    </row>
    <row r="691" spans="1:15" x14ac:dyDescent="0.3">
      <c r="A691" s="12">
        <v>690</v>
      </c>
      <c r="B691" s="13">
        <v>1</v>
      </c>
      <c r="C691" s="14" t="s">
        <v>1373</v>
      </c>
      <c r="D691" s="14" t="s">
        <v>18</v>
      </c>
      <c r="E691" s="69">
        <v>15</v>
      </c>
      <c r="F691" s="13">
        <v>0</v>
      </c>
      <c r="G691" s="13">
        <v>1</v>
      </c>
      <c r="H691" s="14" t="s">
        <v>1374</v>
      </c>
      <c r="I691" s="13">
        <v>211.33750000000001</v>
      </c>
      <c r="J691" s="14" t="s">
        <v>1375</v>
      </c>
      <c r="K691" s="14" t="s">
        <v>16</v>
      </c>
      <c r="L691" s="15">
        <f>IF(MergeData!$A691='FirstPartId1-to891'!A691,VLOOKUP(MergeData!$A691,FirstID1_891,12,FALSE),VLOOKUP(MergeData!$A691,GendersSurvived,2,FALSE))</f>
        <v>1</v>
      </c>
      <c r="M691" s="62" t="str">
        <f t="shared" si="10"/>
        <v>Child</v>
      </c>
      <c r="N691" s="62" t="str">
        <f>MID(MergeData!$C691,FIND(",",MergeData!$C691)+1,FIND(".",MergeData!$C691)-FIND(",",MergeData!$C691)-1)</f>
        <v xml:space="preserve"> Miss</v>
      </c>
      <c r="O691" s="63"/>
    </row>
    <row r="692" spans="1:15" x14ac:dyDescent="0.3">
      <c r="A692" s="12">
        <v>691</v>
      </c>
      <c r="B692" s="13">
        <v>1</v>
      </c>
      <c r="C692" s="14" t="s">
        <v>1376</v>
      </c>
      <c r="D692" s="14" t="s">
        <v>13</v>
      </c>
      <c r="E692" s="69">
        <v>31</v>
      </c>
      <c r="F692" s="13">
        <v>1</v>
      </c>
      <c r="G692" s="13">
        <v>0</v>
      </c>
      <c r="H692" s="14" t="s">
        <v>1377</v>
      </c>
      <c r="I692" s="13">
        <v>57</v>
      </c>
      <c r="J692" s="14" t="s">
        <v>1378</v>
      </c>
      <c r="K692" s="14" t="s">
        <v>16</v>
      </c>
      <c r="L692" s="15">
        <f>IF(MergeData!$A692='FirstPartId1-to891'!A692,VLOOKUP(MergeData!$A692,FirstID1_891,12,FALSE),VLOOKUP(MergeData!$A692,GendersSurvived,2,FALSE))</f>
        <v>1</v>
      </c>
      <c r="M692" s="62" t="str">
        <f t="shared" si="10"/>
        <v>Adult</v>
      </c>
      <c r="N692" s="62" t="str">
        <f>MID(MergeData!$C692,FIND(",",MergeData!$C692)+1,FIND(".",MergeData!$C692)-FIND(",",MergeData!$C692)-1)</f>
        <v xml:space="preserve"> Mr</v>
      </c>
      <c r="O692" s="63"/>
    </row>
    <row r="693" spans="1:15" x14ac:dyDescent="0.3">
      <c r="A693" s="12">
        <v>692</v>
      </c>
      <c r="B693" s="13">
        <v>3</v>
      </c>
      <c r="C693" s="14" t="s">
        <v>1379</v>
      </c>
      <c r="D693" s="14" t="s">
        <v>18</v>
      </c>
      <c r="E693" s="69">
        <v>4</v>
      </c>
      <c r="F693" s="13">
        <v>0</v>
      </c>
      <c r="G693" s="13">
        <v>1</v>
      </c>
      <c r="H693" s="14" t="s">
        <v>1380</v>
      </c>
      <c r="I693" s="13">
        <v>13.416700000000001</v>
      </c>
      <c r="J693" s="14" t="s">
        <v>15</v>
      </c>
      <c r="K693" s="14" t="s">
        <v>21</v>
      </c>
      <c r="L693" s="15">
        <f>IF(MergeData!$A693='FirstPartId1-to891'!A693,VLOOKUP(MergeData!$A693,FirstID1_891,12,FALSE),VLOOKUP(MergeData!$A693,GendersSurvived,2,FALSE))</f>
        <v>1</v>
      </c>
      <c r="M693" s="62" t="str">
        <f t="shared" si="10"/>
        <v>Child</v>
      </c>
      <c r="N693" s="62" t="str">
        <f>MID(MergeData!$C693,FIND(",",MergeData!$C693)+1,FIND(".",MergeData!$C693)-FIND(",",MergeData!$C693)-1)</f>
        <v xml:space="preserve"> Miss</v>
      </c>
      <c r="O693" s="63"/>
    </row>
    <row r="694" spans="1:15" x14ac:dyDescent="0.3">
      <c r="A694" s="12">
        <v>693</v>
      </c>
      <c r="B694" s="13">
        <v>3</v>
      </c>
      <c r="C694" s="14" t="s">
        <v>1381</v>
      </c>
      <c r="D694" s="14" t="s">
        <v>13</v>
      </c>
      <c r="E694" s="69" t="s">
        <v>2484</v>
      </c>
      <c r="F694" s="13">
        <v>0</v>
      </c>
      <c r="G694" s="13">
        <v>0</v>
      </c>
      <c r="H694" s="14" t="s">
        <v>180</v>
      </c>
      <c r="I694" s="13">
        <v>56.495800000000003</v>
      </c>
      <c r="J694" s="14" t="s">
        <v>15</v>
      </c>
      <c r="K694" s="14" t="s">
        <v>16</v>
      </c>
      <c r="L694" s="15">
        <f>IF(MergeData!$A694='FirstPartId1-to891'!A694,VLOOKUP(MergeData!$A694,FirstID1_891,12,FALSE),VLOOKUP(MergeData!$A694,GendersSurvived,2,FALSE))</f>
        <v>0</v>
      </c>
      <c r="M694" s="62" t="str">
        <f t="shared" si="10"/>
        <v>No Value</v>
      </c>
      <c r="N694" s="62" t="str">
        <f>MID(MergeData!$C694,FIND(",",MergeData!$C694)+1,FIND(".",MergeData!$C694)-FIND(",",MergeData!$C694)-1)</f>
        <v xml:space="preserve"> Mr</v>
      </c>
      <c r="O694" s="63"/>
    </row>
    <row r="695" spans="1:15" x14ac:dyDescent="0.3">
      <c r="A695" s="12">
        <v>694</v>
      </c>
      <c r="B695" s="13">
        <v>3</v>
      </c>
      <c r="C695" s="14" t="s">
        <v>1382</v>
      </c>
      <c r="D695" s="14" t="s">
        <v>13</v>
      </c>
      <c r="E695" s="69">
        <v>25</v>
      </c>
      <c r="F695" s="13">
        <v>0</v>
      </c>
      <c r="G695" s="13">
        <v>0</v>
      </c>
      <c r="H695" s="14" t="s">
        <v>1383</v>
      </c>
      <c r="I695" s="13">
        <v>7.2249999999999996</v>
      </c>
      <c r="J695" s="14" t="s">
        <v>15</v>
      </c>
      <c r="K695" s="14" t="s">
        <v>21</v>
      </c>
      <c r="L695" s="15">
        <f>IF(MergeData!$A695='FirstPartId1-to891'!A695,VLOOKUP(MergeData!$A695,FirstID1_891,12,FALSE),VLOOKUP(MergeData!$A695,GendersSurvived,2,FALSE))</f>
        <v>0</v>
      </c>
      <c r="M695" s="62" t="str">
        <f t="shared" si="10"/>
        <v>Adult</v>
      </c>
      <c r="N695" s="62" t="str">
        <f>MID(MergeData!$C695,FIND(",",MergeData!$C695)+1,FIND(".",MergeData!$C695)-FIND(",",MergeData!$C695)-1)</f>
        <v xml:space="preserve"> Mr</v>
      </c>
      <c r="O695" s="63"/>
    </row>
    <row r="696" spans="1:15" x14ac:dyDescent="0.3">
      <c r="A696" s="12">
        <v>695</v>
      </c>
      <c r="B696" s="13">
        <v>1</v>
      </c>
      <c r="C696" s="14" t="s">
        <v>1384</v>
      </c>
      <c r="D696" s="14" t="s">
        <v>13</v>
      </c>
      <c r="E696" s="69">
        <v>60</v>
      </c>
      <c r="F696" s="13">
        <v>0</v>
      </c>
      <c r="G696" s="13">
        <v>0</v>
      </c>
      <c r="H696" s="14" t="s">
        <v>1385</v>
      </c>
      <c r="I696" s="13">
        <v>26.55</v>
      </c>
      <c r="J696" s="14" t="s">
        <v>15</v>
      </c>
      <c r="K696" s="14" t="s">
        <v>16</v>
      </c>
      <c r="L696" s="15">
        <f>IF(MergeData!$A696='FirstPartId1-to891'!A696,VLOOKUP(MergeData!$A696,FirstID1_891,12,FALSE),VLOOKUP(MergeData!$A696,GendersSurvived,2,FALSE))</f>
        <v>0</v>
      </c>
      <c r="M696" s="62" t="str">
        <f t="shared" si="10"/>
        <v>Adult</v>
      </c>
      <c r="N696" s="62" t="str">
        <f>MID(MergeData!$C696,FIND(",",MergeData!$C696)+1,FIND(".",MergeData!$C696)-FIND(",",MergeData!$C696)-1)</f>
        <v xml:space="preserve"> Col</v>
      </c>
      <c r="O696" s="63"/>
    </row>
    <row r="697" spans="1:15" x14ac:dyDescent="0.3">
      <c r="A697" s="12">
        <v>696</v>
      </c>
      <c r="B697" s="13">
        <v>2</v>
      </c>
      <c r="C697" s="14" t="s">
        <v>1386</v>
      </c>
      <c r="D697" s="14" t="s">
        <v>13</v>
      </c>
      <c r="E697" s="69">
        <v>52</v>
      </c>
      <c r="F697" s="13">
        <v>0</v>
      </c>
      <c r="G697" s="13">
        <v>0</v>
      </c>
      <c r="H697" s="14" t="s">
        <v>1387</v>
      </c>
      <c r="I697" s="13">
        <v>13.5</v>
      </c>
      <c r="J697" s="14" t="s">
        <v>15</v>
      </c>
      <c r="K697" s="14" t="s">
        <v>16</v>
      </c>
      <c r="L697" s="15">
        <f>IF(MergeData!$A697='FirstPartId1-to891'!A697,VLOOKUP(MergeData!$A697,FirstID1_891,12,FALSE),VLOOKUP(MergeData!$A697,GendersSurvived,2,FALSE))</f>
        <v>0</v>
      </c>
      <c r="M697" s="62" t="str">
        <f t="shared" si="10"/>
        <v>Adult</v>
      </c>
      <c r="N697" s="62" t="str">
        <f>MID(MergeData!$C697,FIND(",",MergeData!$C697)+1,FIND(".",MergeData!$C697)-FIND(",",MergeData!$C697)-1)</f>
        <v xml:space="preserve"> Mr</v>
      </c>
      <c r="O697" s="63"/>
    </row>
    <row r="698" spans="1:15" x14ac:dyDescent="0.3">
      <c r="A698" s="12">
        <v>697</v>
      </c>
      <c r="B698" s="13">
        <v>3</v>
      </c>
      <c r="C698" s="14" t="s">
        <v>1388</v>
      </c>
      <c r="D698" s="14" t="s">
        <v>13</v>
      </c>
      <c r="E698" s="69">
        <v>44</v>
      </c>
      <c r="F698" s="13">
        <v>0</v>
      </c>
      <c r="G698" s="13">
        <v>0</v>
      </c>
      <c r="H698" s="14" t="s">
        <v>1389</v>
      </c>
      <c r="I698" s="13">
        <v>8.0500000000000007</v>
      </c>
      <c r="J698" s="14" t="s">
        <v>15</v>
      </c>
      <c r="K698" s="14" t="s">
        <v>16</v>
      </c>
      <c r="L698" s="15">
        <f>IF(MergeData!$A698='FirstPartId1-to891'!A698,VLOOKUP(MergeData!$A698,FirstID1_891,12,FALSE),VLOOKUP(MergeData!$A698,GendersSurvived,2,FALSE))</f>
        <v>1</v>
      </c>
      <c r="M698" s="62" t="str">
        <f t="shared" si="10"/>
        <v>Adult</v>
      </c>
      <c r="N698" s="62" t="str">
        <f>MID(MergeData!$C698,FIND(",",MergeData!$C698)+1,FIND(".",MergeData!$C698)-FIND(",",MergeData!$C698)-1)</f>
        <v xml:space="preserve"> Mr</v>
      </c>
      <c r="O698" s="63"/>
    </row>
    <row r="699" spans="1:15" x14ac:dyDescent="0.3">
      <c r="A699" s="12">
        <v>698</v>
      </c>
      <c r="B699" s="13">
        <v>3</v>
      </c>
      <c r="C699" s="14" t="s">
        <v>1390</v>
      </c>
      <c r="D699" s="14" t="s">
        <v>18</v>
      </c>
      <c r="E699" s="69" t="s">
        <v>2484</v>
      </c>
      <c r="F699" s="13">
        <v>0</v>
      </c>
      <c r="G699" s="13">
        <v>0</v>
      </c>
      <c r="H699" s="14" t="s">
        <v>1391</v>
      </c>
      <c r="I699" s="13">
        <v>7.7332999999999998</v>
      </c>
      <c r="J699" s="14" t="s">
        <v>15</v>
      </c>
      <c r="K699" s="14" t="s">
        <v>31</v>
      </c>
      <c r="L699" s="15">
        <f>IF(MergeData!$A699='FirstPartId1-to891'!A699,VLOOKUP(MergeData!$A699,FirstID1_891,12,FALSE),VLOOKUP(MergeData!$A699,GendersSurvived,2,FALSE))</f>
        <v>0</v>
      </c>
      <c r="M699" s="62" t="str">
        <f t="shared" si="10"/>
        <v>No Value</v>
      </c>
      <c r="N699" s="62" t="str">
        <f>MID(MergeData!$C699,FIND(",",MergeData!$C699)+1,FIND(".",MergeData!$C699)-FIND(",",MergeData!$C699)-1)</f>
        <v xml:space="preserve"> Miss</v>
      </c>
      <c r="O699" s="63"/>
    </row>
    <row r="700" spans="1:15" x14ac:dyDescent="0.3">
      <c r="A700" s="12">
        <v>699</v>
      </c>
      <c r="B700" s="13">
        <v>1</v>
      </c>
      <c r="C700" s="14" t="s">
        <v>1392</v>
      </c>
      <c r="D700" s="14" t="s">
        <v>13</v>
      </c>
      <c r="E700" s="69">
        <v>49</v>
      </c>
      <c r="F700" s="13">
        <v>1</v>
      </c>
      <c r="G700" s="13">
        <v>1</v>
      </c>
      <c r="H700" s="14" t="s">
        <v>652</v>
      </c>
      <c r="I700" s="13">
        <v>110.88330000000001</v>
      </c>
      <c r="J700" s="14" t="s">
        <v>1180</v>
      </c>
      <c r="K700" s="14" t="s">
        <v>21</v>
      </c>
      <c r="L700" s="15">
        <f>IF(MergeData!$A700='FirstPartId1-to891'!A700,VLOOKUP(MergeData!$A700,FirstID1_891,12,FALSE),VLOOKUP(MergeData!$A700,GendersSurvived,2,FALSE))</f>
        <v>0</v>
      </c>
      <c r="M700" s="62" t="str">
        <f t="shared" si="10"/>
        <v>Adult</v>
      </c>
      <c r="N700" s="62" t="str">
        <f>MID(MergeData!$C700,FIND(",",MergeData!$C700)+1,FIND(".",MergeData!$C700)-FIND(",",MergeData!$C700)-1)</f>
        <v xml:space="preserve"> Mr</v>
      </c>
      <c r="O700" s="63"/>
    </row>
    <row r="701" spans="1:15" x14ac:dyDescent="0.3">
      <c r="A701" s="12">
        <v>700</v>
      </c>
      <c r="B701" s="13">
        <v>3</v>
      </c>
      <c r="C701" s="14" t="s">
        <v>1393</v>
      </c>
      <c r="D701" s="14" t="s">
        <v>13</v>
      </c>
      <c r="E701" s="69">
        <v>42</v>
      </c>
      <c r="F701" s="13">
        <v>0</v>
      </c>
      <c r="G701" s="13">
        <v>0</v>
      </c>
      <c r="H701" s="14" t="s">
        <v>1394</v>
      </c>
      <c r="I701" s="13">
        <v>7.65</v>
      </c>
      <c r="J701" s="14" t="s">
        <v>1395</v>
      </c>
      <c r="K701" s="14" t="s">
        <v>16</v>
      </c>
      <c r="L701" s="15">
        <f>IF(MergeData!$A701='FirstPartId1-to891'!A701,VLOOKUP(MergeData!$A701,FirstID1_891,12,FALSE),VLOOKUP(MergeData!$A701,GendersSurvived,2,FALSE))</f>
        <v>1</v>
      </c>
      <c r="M701" s="62" t="str">
        <f t="shared" si="10"/>
        <v>Adult</v>
      </c>
      <c r="N701" s="62" t="str">
        <f>MID(MergeData!$C701,FIND(",",MergeData!$C701)+1,FIND(".",MergeData!$C701)-FIND(",",MergeData!$C701)-1)</f>
        <v xml:space="preserve"> Mr</v>
      </c>
      <c r="O701" s="63"/>
    </row>
    <row r="702" spans="1:15" x14ac:dyDescent="0.3">
      <c r="A702" s="12">
        <v>701</v>
      </c>
      <c r="B702" s="13">
        <v>1</v>
      </c>
      <c r="C702" s="14" t="s">
        <v>1396</v>
      </c>
      <c r="D702" s="14" t="s">
        <v>18</v>
      </c>
      <c r="E702" s="69">
        <v>18</v>
      </c>
      <c r="F702" s="13">
        <v>1</v>
      </c>
      <c r="G702" s="13">
        <v>0</v>
      </c>
      <c r="H702" s="14" t="s">
        <v>798</v>
      </c>
      <c r="I702" s="13">
        <v>227.52500000000001</v>
      </c>
      <c r="J702" s="14" t="s">
        <v>1397</v>
      </c>
      <c r="K702" s="14" t="s">
        <v>21</v>
      </c>
      <c r="L702" s="15">
        <f>IF(MergeData!$A702='FirstPartId1-to891'!A702,VLOOKUP(MergeData!$A702,FirstID1_891,12,FALSE),VLOOKUP(MergeData!$A702,GendersSurvived,2,FALSE))</f>
        <v>1</v>
      </c>
      <c r="M702" s="62" t="str">
        <f t="shared" si="10"/>
        <v>Adult</v>
      </c>
      <c r="N702" s="62" t="str">
        <f>MID(MergeData!$C702,FIND(",",MergeData!$C702)+1,FIND(".",MergeData!$C702)-FIND(",",MergeData!$C702)-1)</f>
        <v xml:space="preserve"> Mrs</v>
      </c>
      <c r="O702" s="63"/>
    </row>
    <row r="703" spans="1:15" x14ac:dyDescent="0.3">
      <c r="A703" s="12">
        <v>702</v>
      </c>
      <c r="B703" s="13">
        <v>1</v>
      </c>
      <c r="C703" s="14" t="s">
        <v>1398</v>
      </c>
      <c r="D703" s="14" t="s">
        <v>13</v>
      </c>
      <c r="E703" s="69">
        <v>35</v>
      </c>
      <c r="F703" s="13">
        <v>0</v>
      </c>
      <c r="G703" s="13">
        <v>0</v>
      </c>
      <c r="H703" s="14" t="s">
        <v>1399</v>
      </c>
      <c r="I703" s="13">
        <v>26.287500000000001</v>
      </c>
      <c r="J703" s="14" t="s">
        <v>1400</v>
      </c>
      <c r="K703" s="14" t="s">
        <v>16</v>
      </c>
      <c r="L703" s="15">
        <f>IF(MergeData!$A703='FirstPartId1-to891'!A703,VLOOKUP(MergeData!$A703,FirstID1_891,12,FALSE),VLOOKUP(MergeData!$A703,GendersSurvived,2,FALSE))</f>
        <v>0</v>
      </c>
      <c r="M703" s="62" t="str">
        <f t="shared" si="10"/>
        <v>Adult</v>
      </c>
      <c r="N703" s="62" t="str">
        <f>MID(MergeData!$C703,FIND(",",MergeData!$C703)+1,FIND(".",MergeData!$C703)-FIND(",",MergeData!$C703)-1)</f>
        <v xml:space="preserve"> Mr</v>
      </c>
      <c r="O703" s="63"/>
    </row>
    <row r="704" spans="1:15" x14ac:dyDescent="0.3">
      <c r="A704" s="12">
        <v>703</v>
      </c>
      <c r="B704" s="13">
        <v>3</v>
      </c>
      <c r="C704" s="14" t="s">
        <v>1401</v>
      </c>
      <c r="D704" s="14" t="s">
        <v>18</v>
      </c>
      <c r="E704" s="69">
        <v>18</v>
      </c>
      <c r="F704" s="13">
        <v>0</v>
      </c>
      <c r="G704" s="13">
        <v>1</v>
      </c>
      <c r="H704" s="14" t="s">
        <v>762</v>
      </c>
      <c r="I704" s="13">
        <v>14.4542</v>
      </c>
      <c r="J704" s="14" t="s">
        <v>15</v>
      </c>
      <c r="K704" s="14" t="s">
        <v>21</v>
      </c>
      <c r="L704" s="15">
        <f>IF(MergeData!$A704='FirstPartId1-to891'!A704,VLOOKUP(MergeData!$A704,FirstID1_891,12,FALSE),VLOOKUP(MergeData!$A704,GendersSurvived,2,FALSE))</f>
        <v>0</v>
      </c>
      <c r="M704" s="62" t="str">
        <f t="shared" si="10"/>
        <v>Adult</v>
      </c>
      <c r="N704" s="62" t="str">
        <f>MID(MergeData!$C704,FIND(",",MergeData!$C704)+1,FIND(".",MergeData!$C704)-FIND(",",MergeData!$C704)-1)</f>
        <v xml:space="preserve"> Miss</v>
      </c>
      <c r="O704" s="63"/>
    </row>
    <row r="705" spans="1:15" x14ac:dyDescent="0.3">
      <c r="A705" s="12">
        <v>704</v>
      </c>
      <c r="B705" s="13">
        <v>3</v>
      </c>
      <c r="C705" s="14" t="s">
        <v>1402</v>
      </c>
      <c r="D705" s="14" t="s">
        <v>13</v>
      </c>
      <c r="E705" s="69">
        <v>25</v>
      </c>
      <c r="F705" s="13">
        <v>0</v>
      </c>
      <c r="G705" s="13">
        <v>0</v>
      </c>
      <c r="H705" s="14" t="s">
        <v>1403</v>
      </c>
      <c r="I705" s="13">
        <v>7.7416999999999998</v>
      </c>
      <c r="J705" s="14" t="s">
        <v>15</v>
      </c>
      <c r="K705" s="14" t="s">
        <v>31</v>
      </c>
      <c r="L705" s="15">
        <f>IF(MergeData!$A705='FirstPartId1-to891'!A705,VLOOKUP(MergeData!$A705,FirstID1_891,12,FALSE),VLOOKUP(MergeData!$A705,GendersSurvived,2,FALSE))</f>
        <v>0</v>
      </c>
      <c r="M705" s="62" t="str">
        <f t="shared" si="10"/>
        <v>Adult</v>
      </c>
      <c r="N705" s="62" t="str">
        <f>MID(MergeData!$C705,FIND(",",MergeData!$C705)+1,FIND(".",MergeData!$C705)-FIND(",",MergeData!$C705)-1)</f>
        <v xml:space="preserve"> Mr</v>
      </c>
      <c r="O705" s="63"/>
    </row>
    <row r="706" spans="1:15" x14ac:dyDescent="0.3">
      <c r="A706" s="12">
        <v>705</v>
      </c>
      <c r="B706" s="13">
        <v>3</v>
      </c>
      <c r="C706" s="14" t="s">
        <v>1404</v>
      </c>
      <c r="D706" s="14" t="s">
        <v>13</v>
      </c>
      <c r="E706" s="69">
        <v>26</v>
      </c>
      <c r="F706" s="13">
        <v>1</v>
      </c>
      <c r="G706" s="13">
        <v>0</v>
      </c>
      <c r="H706" s="14" t="s">
        <v>1405</v>
      </c>
      <c r="I706" s="13">
        <v>7.8541999999999996</v>
      </c>
      <c r="J706" s="14" t="s">
        <v>15</v>
      </c>
      <c r="K706" s="14" t="s">
        <v>16</v>
      </c>
      <c r="L706" s="15">
        <f>IF(MergeData!$A706='FirstPartId1-to891'!A706,VLOOKUP(MergeData!$A706,FirstID1_891,12,FALSE),VLOOKUP(MergeData!$A706,GendersSurvived,2,FALSE))</f>
        <v>0</v>
      </c>
      <c r="M706" s="62" t="str">
        <f t="shared" si="10"/>
        <v>Adult</v>
      </c>
      <c r="N706" s="62" t="str">
        <f>MID(MergeData!$C706,FIND(",",MergeData!$C706)+1,FIND(".",MergeData!$C706)-FIND(",",MergeData!$C706)-1)</f>
        <v xml:space="preserve"> Mr</v>
      </c>
      <c r="O706" s="63"/>
    </row>
    <row r="707" spans="1:15" x14ac:dyDescent="0.3">
      <c r="A707" s="12">
        <v>706</v>
      </c>
      <c r="B707" s="13">
        <v>2</v>
      </c>
      <c r="C707" s="14" t="s">
        <v>1406</v>
      </c>
      <c r="D707" s="14" t="s">
        <v>13</v>
      </c>
      <c r="E707" s="69">
        <v>39</v>
      </c>
      <c r="F707" s="13">
        <v>0</v>
      </c>
      <c r="G707" s="13">
        <v>0</v>
      </c>
      <c r="H707" s="14" t="s">
        <v>883</v>
      </c>
      <c r="I707" s="13">
        <v>26</v>
      </c>
      <c r="J707" s="14" t="s">
        <v>15</v>
      </c>
      <c r="K707" s="14" t="s">
        <v>16</v>
      </c>
      <c r="L707" s="15">
        <f>IF(MergeData!$A707='FirstPartId1-to891'!A707,VLOOKUP(MergeData!$A707,FirstID1_891,12,FALSE),VLOOKUP(MergeData!$A707,GendersSurvived,2,FALSE))</f>
        <v>1</v>
      </c>
      <c r="M707" s="62" t="str">
        <f t="shared" ref="M707:M770" si="11">_xlfn.IFS($E707="N/A","No Value",$E707&gt;=18,"Adult",$E707&lt;=18,"Child")</f>
        <v>Adult</v>
      </c>
      <c r="N707" s="62" t="str">
        <f>MID(MergeData!$C707,FIND(",",MergeData!$C707)+1,FIND(".",MergeData!$C707)-FIND(",",MergeData!$C707)-1)</f>
        <v xml:space="preserve"> Mr</v>
      </c>
      <c r="O707" s="63"/>
    </row>
    <row r="708" spans="1:15" x14ac:dyDescent="0.3">
      <c r="A708" s="12">
        <v>707</v>
      </c>
      <c r="B708" s="13">
        <v>2</v>
      </c>
      <c r="C708" s="14" t="s">
        <v>1407</v>
      </c>
      <c r="D708" s="14" t="s">
        <v>18</v>
      </c>
      <c r="E708" s="69">
        <v>45</v>
      </c>
      <c r="F708" s="13">
        <v>0</v>
      </c>
      <c r="G708" s="13">
        <v>0</v>
      </c>
      <c r="H708" s="14" t="s">
        <v>1408</v>
      </c>
      <c r="I708" s="13">
        <v>13.5</v>
      </c>
      <c r="J708" s="14" t="s">
        <v>15</v>
      </c>
      <c r="K708" s="14" t="s">
        <v>16</v>
      </c>
      <c r="L708" s="15">
        <f>IF(MergeData!$A708='FirstPartId1-to891'!A708,VLOOKUP(MergeData!$A708,FirstID1_891,12,FALSE),VLOOKUP(MergeData!$A708,GendersSurvived,2,FALSE))</f>
        <v>1</v>
      </c>
      <c r="M708" s="62" t="str">
        <f t="shared" si="11"/>
        <v>Adult</v>
      </c>
      <c r="N708" s="62" t="str">
        <f>MID(MergeData!$C708,FIND(",",MergeData!$C708)+1,FIND(".",MergeData!$C708)-FIND(",",MergeData!$C708)-1)</f>
        <v xml:space="preserve"> Mrs</v>
      </c>
      <c r="O708" s="63"/>
    </row>
    <row r="709" spans="1:15" x14ac:dyDescent="0.3">
      <c r="A709" s="12">
        <v>708</v>
      </c>
      <c r="B709" s="13">
        <v>1</v>
      </c>
      <c r="C709" s="14" t="s">
        <v>1409</v>
      </c>
      <c r="D709" s="14" t="s">
        <v>13</v>
      </c>
      <c r="E709" s="69">
        <v>42</v>
      </c>
      <c r="F709" s="13">
        <v>0</v>
      </c>
      <c r="G709" s="13">
        <v>0</v>
      </c>
      <c r="H709" s="14" t="s">
        <v>1410</v>
      </c>
      <c r="I709" s="13">
        <v>26.287500000000001</v>
      </c>
      <c r="J709" s="14" t="s">
        <v>1400</v>
      </c>
      <c r="K709" s="14" t="s">
        <v>16</v>
      </c>
      <c r="L709" s="15">
        <f>IF(MergeData!$A709='FirstPartId1-to891'!A709,VLOOKUP(MergeData!$A709,FirstID1_891,12,FALSE),VLOOKUP(MergeData!$A709,GendersSurvived,2,FALSE))</f>
        <v>1</v>
      </c>
      <c r="M709" s="62" t="str">
        <f t="shared" si="11"/>
        <v>Adult</v>
      </c>
      <c r="N709" s="62" t="str">
        <f>MID(MergeData!$C709,FIND(",",MergeData!$C709)+1,FIND(".",MergeData!$C709)-FIND(",",MergeData!$C709)-1)</f>
        <v xml:space="preserve"> Mr</v>
      </c>
      <c r="O709" s="63"/>
    </row>
    <row r="710" spans="1:15" x14ac:dyDescent="0.3">
      <c r="A710" s="12">
        <v>709</v>
      </c>
      <c r="B710" s="13">
        <v>1</v>
      </c>
      <c r="C710" s="14" t="s">
        <v>1411</v>
      </c>
      <c r="D710" s="14" t="s">
        <v>18</v>
      </c>
      <c r="E710" s="69">
        <v>22</v>
      </c>
      <c r="F710" s="13">
        <v>0</v>
      </c>
      <c r="G710" s="13">
        <v>0</v>
      </c>
      <c r="H710" s="14" t="s">
        <v>635</v>
      </c>
      <c r="I710" s="13">
        <v>151.55000000000001</v>
      </c>
      <c r="J710" s="14" t="s">
        <v>15</v>
      </c>
      <c r="K710" s="14" t="s">
        <v>16</v>
      </c>
      <c r="L710" s="15">
        <f>IF(MergeData!$A710='FirstPartId1-to891'!A710,VLOOKUP(MergeData!$A710,FirstID1_891,12,FALSE),VLOOKUP(MergeData!$A710,GendersSurvived,2,FALSE))</f>
        <v>1</v>
      </c>
      <c r="M710" s="62" t="str">
        <f t="shared" si="11"/>
        <v>Adult</v>
      </c>
      <c r="N710" s="62" t="str">
        <f>MID(MergeData!$C710,FIND(",",MergeData!$C710)+1,FIND(".",MergeData!$C710)-FIND(",",MergeData!$C710)-1)</f>
        <v xml:space="preserve"> Miss</v>
      </c>
      <c r="O710" s="63"/>
    </row>
    <row r="711" spans="1:15" x14ac:dyDescent="0.3">
      <c r="A711" s="12">
        <v>710</v>
      </c>
      <c r="B711" s="13">
        <v>3</v>
      </c>
      <c r="C711" s="14" t="s">
        <v>1412</v>
      </c>
      <c r="D711" s="14" t="s">
        <v>13</v>
      </c>
      <c r="E711" s="69" t="s">
        <v>2484</v>
      </c>
      <c r="F711" s="13">
        <v>1</v>
      </c>
      <c r="G711" s="13">
        <v>1</v>
      </c>
      <c r="H711" s="14" t="s">
        <v>162</v>
      </c>
      <c r="I711" s="13">
        <v>15.245799999999999</v>
      </c>
      <c r="J711" s="14" t="s">
        <v>15</v>
      </c>
      <c r="K711" s="14" t="s">
        <v>21</v>
      </c>
      <c r="L711" s="15">
        <f>IF(MergeData!$A711='FirstPartId1-to891'!A711,VLOOKUP(MergeData!$A711,FirstID1_891,12,FALSE),VLOOKUP(MergeData!$A711,GendersSurvived,2,FALSE))</f>
        <v>1</v>
      </c>
      <c r="M711" s="62" t="str">
        <f t="shared" si="11"/>
        <v>No Value</v>
      </c>
      <c r="N711" s="62" t="str">
        <f>MID(MergeData!$C711,FIND(",",MergeData!$C711)+1,FIND(".",MergeData!$C711)-FIND(",",MergeData!$C711)-1)</f>
        <v xml:space="preserve"> Master</v>
      </c>
      <c r="O711" s="63"/>
    </row>
    <row r="712" spans="1:15" x14ac:dyDescent="0.3">
      <c r="A712" s="12">
        <v>711</v>
      </c>
      <c r="B712" s="13">
        <v>1</v>
      </c>
      <c r="C712" s="14" t="s">
        <v>1413</v>
      </c>
      <c r="D712" s="14" t="s">
        <v>18</v>
      </c>
      <c r="E712" s="69">
        <v>24</v>
      </c>
      <c r="F712" s="13">
        <v>0</v>
      </c>
      <c r="G712" s="13">
        <v>0</v>
      </c>
      <c r="H712" s="14" t="s">
        <v>1414</v>
      </c>
      <c r="I712" s="13">
        <v>49.504199999999997</v>
      </c>
      <c r="J712" s="14" t="s">
        <v>1415</v>
      </c>
      <c r="K712" s="14" t="s">
        <v>21</v>
      </c>
      <c r="L712" s="15">
        <f>IF(MergeData!$A712='FirstPartId1-to891'!A712,VLOOKUP(MergeData!$A712,FirstID1_891,12,FALSE),VLOOKUP(MergeData!$A712,GendersSurvived,2,FALSE))</f>
        <v>0</v>
      </c>
      <c r="M712" s="62" t="str">
        <f t="shared" si="11"/>
        <v>Adult</v>
      </c>
      <c r="N712" s="62" t="str">
        <f>MID(MergeData!$C712,FIND(",",MergeData!$C712)+1,FIND(".",MergeData!$C712)-FIND(",",MergeData!$C712)-1)</f>
        <v xml:space="preserve"> Mlle</v>
      </c>
      <c r="O712" s="63"/>
    </row>
    <row r="713" spans="1:15" x14ac:dyDescent="0.3">
      <c r="A713" s="12">
        <v>712</v>
      </c>
      <c r="B713" s="13">
        <v>1</v>
      </c>
      <c r="C713" s="14" t="s">
        <v>1416</v>
      </c>
      <c r="D713" s="14" t="s">
        <v>13</v>
      </c>
      <c r="E713" s="69" t="s">
        <v>2484</v>
      </c>
      <c r="F713" s="13">
        <v>0</v>
      </c>
      <c r="G713" s="13">
        <v>0</v>
      </c>
      <c r="H713" s="14" t="s">
        <v>1417</v>
      </c>
      <c r="I713" s="13">
        <v>26.55</v>
      </c>
      <c r="J713" s="14" t="s">
        <v>705</v>
      </c>
      <c r="K713" s="14" t="s">
        <v>16</v>
      </c>
      <c r="L713" s="15">
        <f>IF(MergeData!$A713='FirstPartId1-to891'!A713,VLOOKUP(MergeData!$A713,FirstID1_891,12,FALSE),VLOOKUP(MergeData!$A713,GendersSurvived,2,FALSE))</f>
        <v>1</v>
      </c>
      <c r="M713" s="62" t="str">
        <f t="shared" si="11"/>
        <v>No Value</v>
      </c>
      <c r="N713" s="62" t="str">
        <f>MID(MergeData!$C713,FIND(",",MergeData!$C713)+1,FIND(".",MergeData!$C713)-FIND(",",MergeData!$C713)-1)</f>
        <v xml:space="preserve"> Mr</v>
      </c>
      <c r="O713" s="63"/>
    </row>
    <row r="714" spans="1:15" x14ac:dyDescent="0.3">
      <c r="A714" s="12">
        <v>713</v>
      </c>
      <c r="B714" s="13">
        <v>1</v>
      </c>
      <c r="C714" s="14" t="s">
        <v>1418</v>
      </c>
      <c r="D714" s="14" t="s">
        <v>13</v>
      </c>
      <c r="E714" s="69">
        <v>48</v>
      </c>
      <c r="F714" s="13">
        <v>1</v>
      </c>
      <c r="G714" s="13">
        <v>0</v>
      </c>
      <c r="H714" s="14" t="s">
        <v>1337</v>
      </c>
      <c r="I714" s="13">
        <v>52</v>
      </c>
      <c r="J714" s="14" t="s">
        <v>1338</v>
      </c>
      <c r="K714" s="14" t="s">
        <v>16</v>
      </c>
      <c r="L714" s="15">
        <f>IF(MergeData!$A714='FirstPartId1-to891'!A714,VLOOKUP(MergeData!$A714,FirstID1_891,12,FALSE),VLOOKUP(MergeData!$A714,GendersSurvived,2,FALSE))</f>
        <v>0</v>
      </c>
      <c r="M714" s="62" t="str">
        <f t="shared" si="11"/>
        <v>Adult</v>
      </c>
      <c r="N714" s="62" t="str">
        <f>MID(MergeData!$C714,FIND(",",MergeData!$C714)+1,FIND(".",MergeData!$C714)-FIND(",",MergeData!$C714)-1)</f>
        <v xml:space="preserve"> Mr</v>
      </c>
      <c r="O714" s="63"/>
    </row>
    <row r="715" spans="1:15" x14ac:dyDescent="0.3">
      <c r="A715" s="12">
        <v>714</v>
      </c>
      <c r="B715" s="13">
        <v>3</v>
      </c>
      <c r="C715" s="14" t="s">
        <v>1419</v>
      </c>
      <c r="D715" s="14" t="s">
        <v>13</v>
      </c>
      <c r="E715" s="69">
        <v>29</v>
      </c>
      <c r="F715" s="13">
        <v>0</v>
      </c>
      <c r="G715" s="13">
        <v>0</v>
      </c>
      <c r="H715" s="14" t="s">
        <v>1420</v>
      </c>
      <c r="I715" s="13">
        <v>9.4832999999999998</v>
      </c>
      <c r="J715" s="14" t="s">
        <v>15</v>
      </c>
      <c r="K715" s="14" t="s">
        <v>16</v>
      </c>
      <c r="L715" s="15">
        <f>IF(MergeData!$A715='FirstPartId1-to891'!A715,VLOOKUP(MergeData!$A715,FirstID1_891,12,FALSE),VLOOKUP(MergeData!$A715,GendersSurvived,2,FALSE))</f>
        <v>0</v>
      </c>
      <c r="M715" s="62" t="str">
        <f t="shared" si="11"/>
        <v>Adult</v>
      </c>
      <c r="N715" s="62" t="str">
        <f>MID(MergeData!$C715,FIND(",",MergeData!$C715)+1,FIND(".",MergeData!$C715)-FIND(",",MergeData!$C715)-1)</f>
        <v xml:space="preserve"> Mr</v>
      </c>
      <c r="O715" s="63"/>
    </row>
    <row r="716" spans="1:15" x14ac:dyDescent="0.3">
      <c r="A716" s="12">
        <v>715</v>
      </c>
      <c r="B716" s="13">
        <v>2</v>
      </c>
      <c r="C716" s="14" t="s">
        <v>1421</v>
      </c>
      <c r="D716" s="14" t="s">
        <v>13</v>
      </c>
      <c r="E716" s="69">
        <v>52</v>
      </c>
      <c r="F716" s="13">
        <v>0</v>
      </c>
      <c r="G716" s="13">
        <v>0</v>
      </c>
      <c r="H716" s="14" t="s">
        <v>1422</v>
      </c>
      <c r="I716" s="13">
        <v>13</v>
      </c>
      <c r="J716" s="14" t="s">
        <v>15</v>
      </c>
      <c r="K716" s="14" t="s">
        <v>16</v>
      </c>
      <c r="L716" s="15">
        <f>IF(MergeData!$A716='FirstPartId1-to891'!A716,VLOOKUP(MergeData!$A716,FirstID1_891,12,FALSE),VLOOKUP(MergeData!$A716,GendersSurvived,2,FALSE))</f>
        <v>0</v>
      </c>
      <c r="M716" s="62" t="str">
        <f t="shared" si="11"/>
        <v>Adult</v>
      </c>
      <c r="N716" s="62" t="str">
        <f>MID(MergeData!$C716,FIND(",",MergeData!$C716)+1,FIND(".",MergeData!$C716)-FIND(",",MergeData!$C716)-1)</f>
        <v xml:space="preserve"> Mr</v>
      </c>
      <c r="O716" s="63"/>
    </row>
    <row r="717" spans="1:15" x14ac:dyDescent="0.3">
      <c r="A717" s="12">
        <v>716</v>
      </c>
      <c r="B717" s="13">
        <v>3</v>
      </c>
      <c r="C717" s="14" t="s">
        <v>1423</v>
      </c>
      <c r="D717" s="14" t="s">
        <v>13</v>
      </c>
      <c r="E717" s="69">
        <v>19</v>
      </c>
      <c r="F717" s="13">
        <v>0</v>
      </c>
      <c r="G717" s="13">
        <v>0</v>
      </c>
      <c r="H717" s="14" t="s">
        <v>1424</v>
      </c>
      <c r="I717" s="13">
        <v>7.65</v>
      </c>
      <c r="J717" s="14" t="s">
        <v>183</v>
      </c>
      <c r="K717" s="14" t="s">
        <v>16</v>
      </c>
      <c r="L717" s="15">
        <f>IF(MergeData!$A717='FirstPartId1-to891'!A717,VLOOKUP(MergeData!$A717,FirstID1_891,12,FALSE),VLOOKUP(MergeData!$A717,GendersSurvived,2,FALSE))</f>
        <v>1</v>
      </c>
      <c r="M717" s="62" t="str">
        <f t="shared" si="11"/>
        <v>Adult</v>
      </c>
      <c r="N717" s="62" t="str">
        <f>MID(MergeData!$C717,FIND(",",MergeData!$C717)+1,FIND(".",MergeData!$C717)-FIND(",",MergeData!$C717)-1)</f>
        <v xml:space="preserve"> Mr</v>
      </c>
      <c r="O717" s="63"/>
    </row>
    <row r="718" spans="1:15" x14ac:dyDescent="0.3">
      <c r="A718" s="12">
        <v>717</v>
      </c>
      <c r="B718" s="13">
        <v>1</v>
      </c>
      <c r="C718" s="14" t="s">
        <v>1425</v>
      </c>
      <c r="D718" s="14" t="s">
        <v>18</v>
      </c>
      <c r="E718" s="69">
        <v>38</v>
      </c>
      <c r="F718" s="13">
        <v>0</v>
      </c>
      <c r="G718" s="13">
        <v>0</v>
      </c>
      <c r="H718" s="14" t="s">
        <v>798</v>
      </c>
      <c r="I718" s="13">
        <v>227.52500000000001</v>
      </c>
      <c r="J718" s="14" t="s">
        <v>1426</v>
      </c>
      <c r="K718" s="14" t="s">
        <v>21</v>
      </c>
      <c r="L718" s="15">
        <f>IF(MergeData!$A718='FirstPartId1-to891'!A718,VLOOKUP(MergeData!$A718,FirstID1_891,12,FALSE),VLOOKUP(MergeData!$A718,GendersSurvived,2,FALSE))</f>
        <v>1</v>
      </c>
      <c r="M718" s="62" t="str">
        <f t="shared" si="11"/>
        <v>Adult</v>
      </c>
      <c r="N718" s="62" t="str">
        <f>MID(MergeData!$C718,FIND(",",MergeData!$C718)+1,FIND(".",MergeData!$C718)-FIND(",",MergeData!$C718)-1)</f>
        <v xml:space="preserve"> Miss</v>
      </c>
      <c r="O718" s="63"/>
    </row>
    <row r="719" spans="1:15" x14ac:dyDescent="0.3">
      <c r="A719" s="12">
        <v>718</v>
      </c>
      <c r="B719" s="13">
        <v>2</v>
      </c>
      <c r="C719" s="14" t="s">
        <v>1427</v>
      </c>
      <c r="D719" s="14" t="s">
        <v>18</v>
      </c>
      <c r="E719" s="69">
        <v>27</v>
      </c>
      <c r="F719" s="13">
        <v>0</v>
      </c>
      <c r="G719" s="13">
        <v>0</v>
      </c>
      <c r="H719" s="14" t="s">
        <v>1428</v>
      </c>
      <c r="I719" s="13">
        <v>10.5</v>
      </c>
      <c r="J719" s="14" t="s">
        <v>281</v>
      </c>
      <c r="K719" s="14" t="s">
        <v>16</v>
      </c>
      <c r="L719" s="15">
        <f>IF(MergeData!$A719='FirstPartId1-to891'!A719,VLOOKUP(MergeData!$A719,FirstID1_891,12,FALSE),VLOOKUP(MergeData!$A719,GendersSurvived,2,FALSE))</f>
        <v>0</v>
      </c>
      <c r="M719" s="62" t="str">
        <f t="shared" si="11"/>
        <v>Adult</v>
      </c>
      <c r="N719" s="62" t="str">
        <f>MID(MergeData!$C719,FIND(",",MergeData!$C719)+1,FIND(".",MergeData!$C719)-FIND(",",MergeData!$C719)-1)</f>
        <v xml:space="preserve"> Miss</v>
      </c>
      <c r="O719" s="63"/>
    </row>
    <row r="720" spans="1:15" x14ac:dyDescent="0.3">
      <c r="A720" s="12">
        <v>719</v>
      </c>
      <c r="B720" s="13">
        <v>3</v>
      </c>
      <c r="C720" s="14" t="s">
        <v>1429</v>
      </c>
      <c r="D720" s="14" t="s">
        <v>13</v>
      </c>
      <c r="E720" s="69" t="s">
        <v>2484</v>
      </c>
      <c r="F720" s="13">
        <v>0</v>
      </c>
      <c r="G720" s="13">
        <v>0</v>
      </c>
      <c r="H720" s="14" t="s">
        <v>1430</v>
      </c>
      <c r="I720" s="13">
        <v>15.5</v>
      </c>
      <c r="J720" s="14" t="s">
        <v>15</v>
      </c>
      <c r="K720" s="14" t="s">
        <v>31</v>
      </c>
      <c r="L720" s="15">
        <f>IF(MergeData!$A720='FirstPartId1-to891'!A720,VLOOKUP(MergeData!$A720,FirstID1_891,12,FALSE),VLOOKUP(MergeData!$A720,GendersSurvived,2,FALSE))</f>
        <v>0</v>
      </c>
      <c r="M720" s="62" t="str">
        <f t="shared" si="11"/>
        <v>No Value</v>
      </c>
      <c r="N720" s="62" t="str">
        <f>MID(MergeData!$C720,FIND(",",MergeData!$C720)+1,FIND(".",MergeData!$C720)-FIND(",",MergeData!$C720)-1)</f>
        <v xml:space="preserve"> Mr</v>
      </c>
      <c r="O720" s="63"/>
    </row>
    <row r="721" spans="1:15" x14ac:dyDescent="0.3">
      <c r="A721" s="12">
        <v>720</v>
      </c>
      <c r="B721" s="13">
        <v>3</v>
      </c>
      <c r="C721" s="14" t="s">
        <v>1431</v>
      </c>
      <c r="D721" s="14" t="s">
        <v>13</v>
      </c>
      <c r="E721" s="69">
        <v>33</v>
      </c>
      <c r="F721" s="13">
        <v>0</v>
      </c>
      <c r="G721" s="13">
        <v>0</v>
      </c>
      <c r="H721" s="14" t="s">
        <v>1432</v>
      </c>
      <c r="I721" s="13">
        <v>7.7750000000000004</v>
      </c>
      <c r="J721" s="14" t="s">
        <v>15</v>
      </c>
      <c r="K721" s="14" t="s">
        <v>16</v>
      </c>
      <c r="L721" s="15">
        <f>IF(MergeData!$A721='FirstPartId1-to891'!A721,VLOOKUP(MergeData!$A721,FirstID1_891,12,FALSE),VLOOKUP(MergeData!$A721,GendersSurvived,2,FALSE))</f>
        <v>1</v>
      </c>
      <c r="M721" s="62" t="str">
        <f t="shared" si="11"/>
        <v>Adult</v>
      </c>
      <c r="N721" s="62" t="str">
        <f>MID(MergeData!$C721,FIND(",",MergeData!$C721)+1,FIND(".",MergeData!$C721)-FIND(",",MergeData!$C721)-1)</f>
        <v xml:space="preserve"> Mr</v>
      </c>
      <c r="O721" s="63"/>
    </row>
    <row r="722" spans="1:15" x14ac:dyDescent="0.3">
      <c r="A722" s="12">
        <v>721</v>
      </c>
      <c r="B722" s="13">
        <v>2</v>
      </c>
      <c r="C722" s="14" t="s">
        <v>1433</v>
      </c>
      <c r="D722" s="14" t="s">
        <v>18</v>
      </c>
      <c r="E722" s="69">
        <v>6</v>
      </c>
      <c r="F722" s="13">
        <v>0</v>
      </c>
      <c r="G722" s="13">
        <v>1</v>
      </c>
      <c r="H722" s="14" t="s">
        <v>1209</v>
      </c>
      <c r="I722" s="13">
        <v>33</v>
      </c>
      <c r="J722" s="14" t="s">
        <v>15</v>
      </c>
      <c r="K722" s="14" t="s">
        <v>16</v>
      </c>
      <c r="L722" s="15">
        <f>IF(MergeData!$A722='FirstPartId1-to891'!A722,VLOOKUP(MergeData!$A722,FirstID1_891,12,FALSE),VLOOKUP(MergeData!$A722,GendersSurvived,2,FALSE))</f>
        <v>0</v>
      </c>
      <c r="M722" s="62" t="str">
        <f t="shared" si="11"/>
        <v>Child</v>
      </c>
      <c r="N722" s="62" t="str">
        <f>MID(MergeData!$C722,FIND(",",MergeData!$C722)+1,FIND(".",MergeData!$C722)-FIND(",",MergeData!$C722)-1)</f>
        <v xml:space="preserve"> Miss</v>
      </c>
      <c r="O722" s="63"/>
    </row>
    <row r="723" spans="1:15" x14ac:dyDescent="0.3">
      <c r="A723" s="12">
        <v>722</v>
      </c>
      <c r="B723" s="13">
        <v>3</v>
      </c>
      <c r="C723" s="14" t="s">
        <v>1434</v>
      </c>
      <c r="D723" s="14" t="s">
        <v>13</v>
      </c>
      <c r="E723" s="69">
        <v>17</v>
      </c>
      <c r="F723" s="13">
        <v>1</v>
      </c>
      <c r="G723" s="13">
        <v>0</v>
      </c>
      <c r="H723" s="14" t="s">
        <v>1435</v>
      </c>
      <c r="I723" s="13">
        <v>7.0541999999999998</v>
      </c>
      <c r="J723" s="14" t="s">
        <v>15</v>
      </c>
      <c r="K723" s="14" t="s">
        <v>16</v>
      </c>
      <c r="L723" s="15">
        <f>IF(MergeData!$A723='FirstPartId1-to891'!A723,VLOOKUP(MergeData!$A723,FirstID1_891,12,FALSE),VLOOKUP(MergeData!$A723,GendersSurvived,2,FALSE))</f>
        <v>0</v>
      </c>
      <c r="M723" s="62" t="str">
        <f t="shared" si="11"/>
        <v>Child</v>
      </c>
      <c r="N723" s="62" t="str">
        <f>MID(MergeData!$C723,FIND(",",MergeData!$C723)+1,FIND(".",MergeData!$C723)-FIND(",",MergeData!$C723)-1)</f>
        <v xml:space="preserve"> Mr</v>
      </c>
      <c r="O723" s="63"/>
    </row>
    <row r="724" spans="1:15" x14ac:dyDescent="0.3">
      <c r="A724" s="12">
        <v>723</v>
      </c>
      <c r="B724" s="13">
        <v>2</v>
      </c>
      <c r="C724" s="14" t="s">
        <v>1436</v>
      </c>
      <c r="D724" s="14" t="s">
        <v>13</v>
      </c>
      <c r="E724" s="69">
        <v>34</v>
      </c>
      <c r="F724" s="13">
        <v>0</v>
      </c>
      <c r="G724" s="13">
        <v>0</v>
      </c>
      <c r="H724" s="14" t="s">
        <v>1437</v>
      </c>
      <c r="I724" s="13">
        <v>13</v>
      </c>
      <c r="J724" s="14" t="s">
        <v>15</v>
      </c>
      <c r="K724" s="14" t="s">
        <v>16</v>
      </c>
      <c r="L724" s="15">
        <f>IF(MergeData!$A724='FirstPartId1-to891'!A724,VLOOKUP(MergeData!$A724,FirstID1_891,12,FALSE),VLOOKUP(MergeData!$A724,GendersSurvived,2,FALSE))</f>
        <v>0</v>
      </c>
      <c r="M724" s="62" t="str">
        <f t="shared" si="11"/>
        <v>Adult</v>
      </c>
      <c r="N724" s="62" t="str">
        <f>MID(MergeData!$C724,FIND(",",MergeData!$C724)+1,FIND(".",MergeData!$C724)-FIND(",",MergeData!$C724)-1)</f>
        <v xml:space="preserve"> Mr</v>
      </c>
      <c r="O724" s="63"/>
    </row>
    <row r="725" spans="1:15" x14ac:dyDescent="0.3">
      <c r="A725" s="12">
        <v>724</v>
      </c>
      <c r="B725" s="13">
        <v>2</v>
      </c>
      <c r="C725" s="14" t="s">
        <v>1438</v>
      </c>
      <c r="D725" s="14" t="s">
        <v>13</v>
      </c>
      <c r="E725" s="69">
        <v>50</v>
      </c>
      <c r="F725" s="13">
        <v>0</v>
      </c>
      <c r="G725" s="13">
        <v>0</v>
      </c>
      <c r="H725" s="14" t="s">
        <v>1439</v>
      </c>
      <c r="I725" s="13">
        <v>13</v>
      </c>
      <c r="J725" s="14" t="s">
        <v>15</v>
      </c>
      <c r="K725" s="14" t="s">
        <v>16</v>
      </c>
      <c r="L725" s="15">
        <f>IF(MergeData!$A725='FirstPartId1-to891'!A725,VLOOKUP(MergeData!$A725,FirstID1_891,12,FALSE),VLOOKUP(MergeData!$A725,GendersSurvived,2,FALSE))</f>
        <v>1</v>
      </c>
      <c r="M725" s="62" t="str">
        <f t="shared" si="11"/>
        <v>Adult</v>
      </c>
      <c r="N725" s="62" t="str">
        <f>MID(MergeData!$C725,FIND(",",MergeData!$C725)+1,FIND(".",MergeData!$C725)-FIND(",",MergeData!$C725)-1)</f>
        <v xml:space="preserve"> Mr</v>
      </c>
      <c r="O725" s="63"/>
    </row>
    <row r="726" spans="1:15" x14ac:dyDescent="0.3">
      <c r="A726" s="12">
        <v>725</v>
      </c>
      <c r="B726" s="13">
        <v>1</v>
      </c>
      <c r="C726" s="14" t="s">
        <v>1440</v>
      </c>
      <c r="D726" s="14" t="s">
        <v>13</v>
      </c>
      <c r="E726" s="69">
        <v>27</v>
      </c>
      <c r="F726" s="13">
        <v>1</v>
      </c>
      <c r="G726" s="13">
        <v>0</v>
      </c>
      <c r="H726" s="14" t="s">
        <v>1441</v>
      </c>
      <c r="I726" s="13">
        <v>53.1</v>
      </c>
      <c r="J726" s="14" t="s">
        <v>1442</v>
      </c>
      <c r="K726" s="14" t="s">
        <v>16</v>
      </c>
      <c r="L726" s="15">
        <f>IF(MergeData!$A726='FirstPartId1-to891'!A726,VLOOKUP(MergeData!$A726,FirstID1_891,12,FALSE),VLOOKUP(MergeData!$A726,GendersSurvived,2,FALSE))</f>
        <v>0</v>
      </c>
      <c r="M726" s="62" t="str">
        <f t="shared" si="11"/>
        <v>Adult</v>
      </c>
      <c r="N726" s="62" t="str">
        <f>MID(MergeData!$C726,FIND(",",MergeData!$C726)+1,FIND(".",MergeData!$C726)-FIND(",",MergeData!$C726)-1)</f>
        <v xml:space="preserve"> Mr</v>
      </c>
      <c r="O726" s="63"/>
    </row>
    <row r="727" spans="1:15" x14ac:dyDescent="0.3">
      <c r="A727" s="12">
        <v>726</v>
      </c>
      <c r="B727" s="13">
        <v>3</v>
      </c>
      <c r="C727" s="14" t="s">
        <v>1443</v>
      </c>
      <c r="D727" s="14" t="s">
        <v>13</v>
      </c>
      <c r="E727" s="69">
        <v>20</v>
      </c>
      <c r="F727" s="13">
        <v>0</v>
      </c>
      <c r="G727" s="13">
        <v>0</v>
      </c>
      <c r="H727" s="14" t="s">
        <v>1444</v>
      </c>
      <c r="I727" s="13">
        <v>8.6624999999999996</v>
      </c>
      <c r="J727" s="14" t="s">
        <v>15</v>
      </c>
      <c r="K727" s="14" t="s">
        <v>16</v>
      </c>
      <c r="L727" s="15">
        <f>IF(MergeData!$A727='FirstPartId1-to891'!A727,VLOOKUP(MergeData!$A727,FirstID1_891,12,FALSE),VLOOKUP(MergeData!$A727,GendersSurvived,2,FALSE))</f>
        <v>1</v>
      </c>
      <c r="M727" s="62" t="str">
        <f t="shared" si="11"/>
        <v>Adult</v>
      </c>
      <c r="N727" s="62" t="str">
        <f>MID(MergeData!$C727,FIND(",",MergeData!$C727)+1,FIND(".",MergeData!$C727)-FIND(",",MergeData!$C727)-1)</f>
        <v xml:space="preserve"> Mr</v>
      </c>
      <c r="O727" s="63"/>
    </row>
    <row r="728" spans="1:15" x14ac:dyDescent="0.3">
      <c r="A728" s="12">
        <v>727</v>
      </c>
      <c r="B728" s="13">
        <v>2</v>
      </c>
      <c r="C728" s="14" t="s">
        <v>1445</v>
      </c>
      <c r="D728" s="14" t="s">
        <v>18</v>
      </c>
      <c r="E728" s="69">
        <v>30</v>
      </c>
      <c r="F728" s="13">
        <v>3</v>
      </c>
      <c r="G728" s="13">
        <v>0</v>
      </c>
      <c r="H728" s="14" t="s">
        <v>981</v>
      </c>
      <c r="I728" s="13">
        <v>21</v>
      </c>
      <c r="J728" s="14" t="s">
        <v>15</v>
      </c>
      <c r="K728" s="14" t="s">
        <v>16</v>
      </c>
      <c r="L728" s="15">
        <f>IF(MergeData!$A728='FirstPartId1-to891'!A728,VLOOKUP(MergeData!$A728,FirstID1_891,12,FALSE),VLOOKUP(MergeData!$A728,GendersSurvived,2,FALSE))</f>
        <v>1</v>
      </c>
      <c r="M728" s="62" t="str">
        <f t="shared" si="11"/>
        <v>Adult</v>
      </c>
      <c r="N728" s="62" t="str">
        <f>MID(MergeData!$C728,FIND(",",MergeData!$C728)+1,FIND(".",MergeData!$C728)-FIND(",",MergeData!$C728)-1)</f>
        <v xml:space="preserve"> Mrs</v>
      </c>
      <c r="O728" s="63"/>
    </row>
    <row r="729" spans="1:15" x14ac:dyDescent="0.3">
      <c r="A729" s="12">
        <v>728</v>
      </c>
      <c r="B729" s="13">
        <v>3</v>
      </c>
      <c r="C729" s="14" t="s">
        <v>1446</v>
      </c>
      <c r="D729" s="14" t="s">
        <v>18</v>
      </c>
      <c r="E729" s="69" t="s">
        <v>2484</v>
      </c>
      <c r="F729" s="13">
        <v>0</v>
      </c>
      <c r="G729" s="13">
        <v>0</v>
      </c>
      <c r="H729" s="14" t="s">
        <v>1447</v>
      </c>
      <c r="I729" s="13">
        <v>7.7374999999999998</v>
      </c>
      <c r="J729" s="14" t="s">
        <v>15</v>
      </c>
      <c r="K729" s="14" t="s">
        <v>31</v>
      </c>
      <c r="L729" s="15">
        <f>IF(MergeData!$A729='FirstPartId1-to891'!A729,VLOOKUP(MergeData!$A729,FirstID1_891,12,FALSE),VLOOKUP(MergeData!$A729,GendersSurvived,2,FALSE))</f>
        <v>0</v>
      </c>
      <c r="M729" s="62" t="str">
        <f t="shared" si="11"/>
        <v>No Value</v>
      </c>
      <c r="N729" s="62" t="str">
        <f>MID(MergeData!$C729,FIND(",",MergeData!$C729)+1,FIND(".",MergeData!$C729)-FIND(",",MergeData!$C729)-1)</f>
        <v xml:space="preserve"> Miss</v>
      </c>
      <c r="O729" s="63"/>
    </row>
    <row r="730" spans="1:15" x14ac:dyDescent="0.3">
      <c r="A730" s="12">
        <v>729</v>
      </c>
      <c r="B730" s="13">
        <v>2</v>
      </c>
      <c r="C730" s="14" t="s">
        <v>1448</v>
      </c>
      <c r="D730" s="14" t="s">
        <v>13</v>
      </c>
      <c r="E730" s="69">
        <v>25</v>
      </c>
      <c r="F730" s="13">
        <v>1</v>
      </c>
      <c r="G730" s="13">
        <v>0</v>
      </c>
      <c r="H730" s="14" t="s">
        <v>1449</v>
      </c>
      <c r="I730" s="13">
        <v>26</v>
      </c>
      <c r="J730" s="14" t="s">
        <v>15</v>
      </c>
      <c r="K730" s="14" t="s">
        <v>16</v>
      </c>
      <c r="L730" s="15">
        <f>IF(MergeData!$A730='FirstPartId1-to891'!A730,VLOOKUP(MergeData!$A730,FirstID1_891,12,FALSE),VLOOKUP(MergeData!$A730,GendersSurvived,2,FALSE))</f>
        <v>0</v>
      </c>
      <c r="M730" s="62" t="str">
        <f t="shared" si="11"/>
        <v>Adult</v>
      </c>
      <c r="N730" s="62" t="str">
        <f>MID(MergeData!$C730,FIND(",",MergeData!$C730)+1,FIND(".",MergeData!$C730)-FIND(",",MergeData!$C730)-1)</f>
        <v xml:space="preserve"> Mr</v>
      </c>
      <c r="O730" s="63"/>
    </row>
    <row r="731" spans="1:15" x14ac:dyDescent="0.3">
      <c r="A731" s="12">
        <v>730</v>
      </c>
      <c r="B731" s="13">
        <v>3</v>
      </c>
      <c r="C731" s="14" t="s">
        <v>1450</v>
      </c>
      <c r="D731" s="14" t="s">
        <v>18</v>
      </c>
      <c r="E731" s="69">
        <v>25</v>
      </c>
      <c r="F731" s="13">
        <v>1</v>
      </c>
      <c r="G731" s="13">
        <v>0</v>
      </c>
      <c r="H731" s="14" t="s">
        <v>1451</v>
      </c>
      <c r="I731" s="13">
        <v>7.9249999999999998</v>
      </c>
      <c r="J731" s="14" t="s">
        <v>15</v>
      </c>
      <c r="K731" s="14" t="s">
        <v>16</v>
      </c>
      <c r="L731" s="15">
        <f>IF(MergeData!$A731='FirstPartId1-to891'!A731,VLOOKUP(MergeData!$A731,FirstID1_891,12,FALSE),VLOOKUP(MergeData!$A731,GendersSurvived,2,FALSE))</f>
        <v>1</v>
      </c>
      <c r="M731" s="62" t="str">
        <f t="shared" si="11"/>
        <v>Adult</v>
      </c>
      <c r="N731" s="62" t="str">
        <f>MID(MergeData!$C731,FIND(",",MergeData!$C731)+1,FIND(".",MergeData!$C731)-FIND(",",MergeData!$C731)-1)</f>
        <v xml:space="preserve"> Miss</v>
      </c>
      <c r="O731" s="63"/>
    </row>
    <row r="732" spans="1:15" x14ac:dyDescent="0.3">
      <c r="A732" s="12">
        <v>731</v>
      </c>
      <c r="B732" s="13">
        <v>1</v>
      </c>
      <c r="C732" s="14" t="s">
        <v>1452</v>
      </c>
      <c r="D732" s="14" t="s">
        <v>18</v>
      </c>
      <c r="E732" s="69">
        <v>29</v>
      </c>
      <c r="F732" s="13">
        <v>0</v>
      </c>
      <c r="G732" s="13">
        <v>0</v>
      </c>
      <c r="H732" s="14" t="s">
        <v>1374</v>
      </c>
      <c r="I732" s="13">
        <v>211.33750000000001</v>
      </c>
      <c r="J732" s="14" t="s">
        <v>1375</v>
      </c>
      <c r="K732" s="14" t="s">
        <v>16</v>
      </c>
      <c r="L732" s="15">
        <f>IF(MergeData!$A732='FirstPartId1-to891'!A732,VLOOKUP(MergeData!$A732,FirstID1_891,12,FALSE),VLOOKUP(MergeData!$A732,GendersSurvived,2,FALSE))</f>
        <v>0</v>
      </c>
      <c r="M732" s="62" t="str">
        <f t="shared" si="11"/>
        <v>Adult</v>
      </c>
      <c r="N732" s="62" t="str">
        <f>MID(MergeData!$C732,FIND(",",MergeData!$C732)+1,FIND(".",MergeData!$C732)-FIND(",",MergeData!$C732)-1)</f>
        <v xml:space="preserve"> Miss</v>
      </c>
      <c r="O732" s="63"/>
    </row>
    <row r="733" spans="1:15" x14ac:dyDescent="0.3">
      <c r="A733" s="12">
        <v>732</v>
      </c>
      <c r="B733" s="13">
        <v>3</v>
      </c>
      <c r="C733" s="14" t="s">
        <v>1453</v>
      </c>
      <c r="D733" s="14" t="s">
        <v>13</v>
      </c>
      <c r="E733" s="69">
        <v>11</v>
      </c>
      <c r="F733" s="13">
        <v>0</v>
      </c>
      <c r="G733" s="13">
        <v>0</v>
      </c>
      <c r="H733" s="14" t="s">
        <v>447</v>
      </c>
      <c r="I733" s="13">
        <v>18.787500000000001</v>
      </c>
      <c r="J733" s="14" t="s">
        <v>15</v>
      </c>
      <c r="K733" s="14" t="s">
        <v>21</v>
      </c>
      <c r="L733" s="15">
        <f>IF(MergeData!$A733='FirstPartId1-to891'!A733,VLOOKUP(MergeData!$A733,FirstID1_891,12,FALSE),VLOOKUP(MergeData!$A733,GendersSurvived,2,FALSE))</f>
        <v>0</v>
      </c>
      <c r="M733" s="62" t="str">
        <f t="shared" si="11"/>
        <v>Child</v>
      </c>
      <c r="N733" s="62" t="str">
        <f>MID(MergeData!$C733,FIND(",",MergeData!$C733)+1,FIND(".",MergeData!$C733)-FIND(",",MergeData!$C733)-1)</f>
        <v xml:space="preserve"> Mr</v>
      </c>
      <c r="O733" s="63"/>
    </row>
    <row r="734" spans="1:15" x14ac:dyDescent="0.3">
      <c r="A734" s="12">
        <v>733</v>
      </c>
      <c r="B734" s="13">
        <v>2</v>
      </c>
      <c r="C734" s="14" t="s">
        <v>1454</v>
      </c>
      <c r="D734" s="14" t="s">
        <v>13</v>
      </c>
      <c r="E734" s="69" t="s">
        <v>2484</v>
      </c>
      <c r="F734" s="13">
        <v>0</v>
      </c>
      <c r="G734" s="13">
        <v>0</v>
      </c>
      <c r="H734" s="14" t="s">
        <v>1455</v>
      </c>
      <c r="I734" s="13">
        <v>0</v>
      </c>
      <c r="J734" s="14" t="s">
        <v>15</v>
      </c>
      <c r="K734" s="14" t="s">
        <v>16</v>
      </c>
      <c r="L734" s="15">
        <f>IF(MergeData!$A734='FirstPartId1-to891'!A734,VLOOKUP(MergeData!$A734,FirstID1_891,12,FALSE),VLOOKUP(MergeData!$A734,GendersSurvived,2,FALSE))</f>
        <v>0</v>
      </c>
      <c r="M734" s="62" t="str">
        <f t="shared" si="11"/>
        <v>No Value</v>
      </c>
      <c r="N734" s="62" t="str">
        <f>MID(MergeData!$C734,FIND(",",MergeData!$C734)+1,FIND(".",MergeData!$C734)-FIND(",",MergeData!$C734)-1)</f>
        <v xml:space="preserve"> Mr</v>
      </c>
      <c r="O734" s="63"/>
    </row>
    <row r="735" spans="1:15" x14ac:dyDescent="0.3">
      <c r="A735" s="12">
        <v>734</v>
      </c>
      <c r="B735" s="13">
        <v>2</v>
      </c>
      <c r="C735" s="14" t="s">
        <v>1456</v>
      </c>
      <c r="D735" s="14" t="s">
        <v>13</v>
      </c>
      <c r="E735" s="69">
        <v>23</v>
      </c>
      <c r="F735" s="13">
        <v>0</v>
      </c>
      <c r="G735" s="13">
        <v>0</v>
      </c>
      <c r="H735" s="14" t="s">
        <v>1457</v>
      </c>
      <c r="I735" s="13">
        <v>13</v>
      </c>
      <c r="J735" s="14" t="s">
        <v>15</v>
      </c>
      <c r="K735" s="14" t="s">
        <v>16</v>
      </c>
      <c r="L735" s="15">
        <f>IF(MergeData!$A735='FirstPartId1-to891'!A735,VLOOKUP(MergeData!$A735,FirstID1_891,12,FALSE),VLOOKUP(MergeData!$A735,GendersSurvived,2,FALSE))</f>
        <v>0</v>
      </c>
      <c r="M735" s="62" t="str">
        <f t="shared" si="11"/>
        <v>Adult</v>
      </c>
      <c r="N735" s="62" t="str">
        <f>MID(MergeData!$C735,FIND(",",MergeData!$C735)+1,FIND(".",MergeData!$C735)-FIND(",",MergeData!$C735)-1)</f>
        <v xml:space="preserve"> Mr</v>
      </c>
      <c r="O735" s="63"/>
    </row>
    <row r="736" spans="1:15" x14ac:dyDescent="0.3">
      <c r="A736" s="12">
        <v>735</v>
      </c>
      <c r="B736" s="13">
        <v>2</v>
      </c>
      <c r="C736" s="14" t="s">
        <v>1458</v>
      </c>
      <c r="D736" s="14" t="s">
        <v>13</v>
      </c>
      <c r="E736" s="69">
        <v>23</v>
      </c>
      <c r="F736" s="13">
        <v>0</v>
      </c>
      <c r="G736" s="13">
        <v>0</v>
      </c>
      <c r="H736" s="14" t="s">
        <v>1459</v>
      </c>
      <c r="I736" s="13">
        <v>13</v>
      </c>
      <c r="J736" s="14" t="s">
        <v>15</v>
      </c>
      <c r="K736" s="14" t="s">
        <v>16</v>
      </c>
      <c r="L736" s="15">
        <f>IF(MergeData!$A736='FirstPartId1-to891'!A736,VLOOKUP(MergeData!$A736,FirstID1_891,12,FALSE),VLOOKUP(MergeData!$A736,GendersSurvived,2,FALSE))</f>
        <v>0</v>
      </c>
      <c r="M736" s="62" t="str">
        <f t="shared" si="11"/>
        <v>Adult</v>
      </c>
      <c r="N736" s="62" t="str">
        <f>MID(MergeData!$C736,FIND(",",MergeData!$C736)+1,FIND(".",MergeData!$C736)-FIND(",",MergeData!$C736)-1)</f>
        <v xml:space="preserve"> Mr</v>
      </c>
      <c r="O736" s="63"/>
    </row>
    <row r="737" spans="1:15" x14ac:dyDescent="0.3">
      <c r="A737" s="12">
        <v>736</v>
      </c>
      <c r="B737" s="13">
        <v>3</v>
      </c>
      <c r="C737" s="14" t="s">
        <v>1460</v>
      </c>
      <c r="D737" s="14" t="s">
        <v>13</v>
      </c>
      <c r="E737" s="69">
        <v>28.5</v>
      </c>
      <c r="F737" s="13">
        <v>0</v>
      </c>
      <c r="G737" s="13">
        <v>0</v>
      </c>
      <c r="H737" s="14" t="s">
        <v>1256</v>
      </c>
      <c r="I737" s="13">
        <v>16.100000000000001</v>
      </c>
      <c r="J737" s="14" t="s">
        <v>15</v>
      </c>
      <c r="K737" s="14" t="s">
        <v>16</v>
      </c>
      <c r="L737" s="15">
        <f>IF(MergeData!$A737='FirstPartId1-to891'!A737,VLOOKUP(MergeData!$A737,FirstID1_891,12,FALSE),VLOOKUP(MergeData!$A737,GendersSurvived,2,FALSE))</f>
        <v>0</v>
      </c>
      <c r="M737" s="62" t="str">
        <f t="shared" si="11"/>
        <v>Adult</v>
      </c>
      <c r="N737" s="62" t="str">
        <f>MID(MergeData!$C737,FIND(",",MergeData!$C737)+1,FIND(".",MergeData!$C737)-FIND(",",MergeData!$C737)-1)</f>
        <v xml:space="preserve"> Mr</v>
      </c>
      <c r="O737" s="63"/>
    </row>
    <row r="738" spans="1:15" x14ac:dyDescent="0.3">
      <c r="A738" s="12">
        <v>737</v>
      </c>
      <c r="B738" s="13">
        <v>3</v>
      </c>
      <c r="C738" s="14" t="s">
        <v>1461</v>
      </c>
      <c r="D738" s="14" t="s">
        <v>18</v>
      </c>
      <c r="E738" s="69">
        <v>48</v>
      </c>
      <c r="F738" s="13">
        <v>1</v>
      </c>
      <c r="G738" s="13">
        <v>3</v>
      </c>
      <c r="H738" s="14" t="s">
        <v>205</v>
      </c>
      <c r="I738" s="13">
        <v>34.375</v>
      </c>
      <c r="J738" s="14" t="s">
        <v>15</v>
      </c>
      <c r="K738" s="14" t="s">
        <v>16</v>
      </c>
      <c r="L738" s="15">
        <f>IF(MergeData!$A738='FirstPartId1-to891'!A738,VLOOKUP(MergeData!$A738,FirstID1_891,12,FALSE),VLOOKUP(MergeData!$A738,GendersSurvived,2,FALSE))</f>
        <v>1</v>
      </c>
      <c r="M738" s="62" t="str">
        <f t="shared" si="11"/>
        <v>Adult</v>
      </c>
      <c r="N738" s="62" t="str">
        <f>MID(MergeData!$C738,FIND(",",MergeData!$C738)+1,FIND(".",MergeData!$C738)-FIND(",",MergeData!$C738)-1)</f>
        <v xml:space="preserve"> Mrs</v>
      </c>
      <c r="O738" s="63"/>
    </row>
    <row r="739" spans="1:15" x14ac:dyDescent="0.3">
      <c r="A739" s="12">
        <v>738</v>
      </c>
      <c r="B739" s="13">
        <v>1</v>
      </c>
      <c r="C739" s="14" t="s">
        <v>1462</v>
      </c>
      <c r="D739" s="14" t="s">
        <v>13</v>
      </c>
      <c r="E739" s="69">
        <v>35</v>
      </c>
      <c r="F739" s="13">
        <v>0</v>
      </c>
      <c r="G739" s="13">
        <v>0</v>
      </c>
      <c r="H739" s="14" t="s">
        <v>552</v>
      </c>
      <c r="I739" s="13">
        <v>512.32920000000001</v>
      </c>
      <c r="J739" s="14" t="s">
        <v>1463</v>
      </c>
      <c r="K739" s="14" t="s">
        <v>21</v>
      </c>
      <c r="L739" s="15">
        <f>IF(MergeData!$A739='FirstPartId1-to891'!A739,VLOOKUP(MergeData!$A739,FirstID1_891,12,FALSE),VLOOKUP(MergeData!$A739,GendersSurvived,2,FALSE))</f>
        <v>0</v>
      </c>
      <c r="M739" s="62" t="str">
        <f t="shared" si="11"/>
        <v>Adult</v>
      </c>
      <c r="N739" s="62" t="str">
        <f>MID(MergeData!$C739,FIND(",",MergeData!$C739)+1,FIND(".",MergeData!$C739)-FIND(",",MergeData!$C739)-1)</f>
        <v xml:space="preserve"> Mr</v>
      </c>
      <c r="O739" s="63"/>
    </row>
    <row r="740" spans="1:15" x14ac:dyDescent="0.3">
      <c r="A740" s="12">
        <v>739</v>
      </c>
      <c r="B740" s="13">
        <v>3</v>
      </c>
      <c r="C740" s="14" t="s">
        <v>1464</v>
      </c>
      <c r="D740" s="14" t="s">
        <v>13</v>
      </c>
      <c r="E740" s="69" t="s">
        <v>2484</v>
      </c>
      <c r="F740" s="13">
        <v>0</v>
      </c>
      <c r="G740" s="13">
        <v>0</v>
      </c>
      <c r="H740" s="14" t="s">
        <v>1465</v>
      </c>
      <c r="I740" s="13">
        <v>7.8958000000000004</v>
      </c>
      <c r="J740" s="14" t="s">
        <v>15</v>
      </c>
      <c r="K740" s="14" t="s">
        <v>16</v>
      </c>
      <c r="L740" s="15">
        <f>IF(MergeData!$A740='FirstPartId1-to891'!A740,VLOOKUP(MergeData!$A740,FirstID1_891,12,FALSE),VLOOKUP(MergeData!$A740,GendersSurvived,2,FALSE))</f>
        <v>0</v>
      </c>
      <c r="M740" s="62" t="str">
        <f t="shared" si="11"/>
        <v>No Value</v>
      </c>
      <c r="N740" s="62" t="str">
        <f>MID(MergeData!$C740,FIND(",",MergeData!$C740)+1,FIND(".",MergeData!$C740)-FIND(",",MergeData!$C740)-1)</f>
        <v xml:space="preserve"> Mr</v>
      </c>
      <c r="O740" s="63"/>
    </row>
    <row r="741" spans="1:15" x14ac:dyDescent="0.3">
      <c r="A741" s="12">
        <v>740</v>
      </c>
      <c r="B741" s="13">
        <v>3</v>
      </c>
      <c r="C741" s="14" t="s">
        <v>1466</v>
      </c>
      <c r="D741" s="14" t="s">
        <v>13</v>
      </c>
      <c r="E741" s="69" t="s">
        <v>2484</v>
      </c>
      <c r="F741" s="13">
        <v>0</v>
      </c>
      <c r="G741" s="13">
        <v>0</v>
      </c>
      <c r="H741" s="14" t="s">
        <v>1467</v>
      </c>
      <c r="I741" s="13">
        <v>7.8958000000000004</v>
      </c>
      <c r="J741" s="14" t="s">
        <v>15</v>
      </c>
      <c r="K741" s="14" t="s">
        <v>16</v>
      </c>
      <c r="L741" s="15">
        <f>IF(MergeData!$A741='FirstPartId1-to891'!A741,VLOOKUP(MergeData!$A741,FirstID1_891,12,FALSE),VLOOKUP(MergeData!$A741,GendersSurvived,2,FALSE))</f>
        <v>1</v>
      </c>
      <c r="M741" s="62" t="str">
        <f t="shared" si="11"/>
        <v>No Value</v>
      </c>
      <c r="N741" s="62" t="str">
        <f>MID(MergeData!$C741,FIND(",",MergeData!$C741)+1,FIND(".",MergeData!$C741)-FIND(",",MergeData!$C741)-1)</f>
        <v xml:space="preserve"> Mr</v>
      </c>
      <c r="O741" s="63"/>
    </row>
    <row r="742" spans="1:15" x14ac:dyDescent="0.3">
      <c r="A742" s="12">
        <v>741</v>
      </c>
      <c r="B742" s="13">
        <v>1</v>
      </c>
      <c r="C742" s="14" t="s">
        <v>1468</v>
      </c>
      <c r="D742" s="14" t="s">
        <v>13</v>
      </c>
      <c r="E742" s="69" t="s">
        <v>2484</v>
      </c>
      <c r="F742" s="13">
        <v>0</v>
      </c>
      <c r="G742" s="13">
        <v>0</v>
      </c>
      <c r="H742" s="14" t="s">
        <v>1469</v>
      </c>
      <c r="I742" s="13">
        <v>30</v>
      </c>
      <c r="J742" s="14" t="s">
        <v>1470</v>
      </c>
      <c r="K742" s="14" t="s">
        <v>16</v>
      </c>
      <c r="L742" s="15">
        <f>IF(MergeData!$A742='FirstPartId1-to891'!A742,VLOOKUP(MergeData!$A742,FirstID1_891,12,FALSE),VLOOKUP(MergeData!$A742,GendersSurvived,2,FALSE))</f>
        <v>0</v>
      </c>
      <c r="M742" s="62" t="str">
        <f t="shared" si="11"/>
        <v>No Value</v>
      </c>
      <c r="N742" s="62" t="str">
        <f>MID(MergeData!$C742,FIND(",",MergeData!$C742)+1,FIND(".",MergeData!$C742)-FIND(",",MergeData!$C742)-1)</f>
        <v xml:space="preserve"> Mr</v>
      </c>
      <c r="O742" s="63"/>
    </row>
    <row r="743" spans="1:15" x14ac:dyDescent="0.3">
      <c r="A743" s="12">
        <v>742</v>
      </c>
      <c r="B743" s="13">
        <v>1</v>
      </c>
      <c r="C743" s="14" t="s">
        <v>1471</v>
      </c>
      <c r="D743" s="14" t="s">
        <v>13</v>
      </c>
      <c r="E743" s="69">
        <v>36</v>
      </c>
      <c r="F743" s="13">
        <v>1</v>
      </c>
      <c r="G743" s="13">
        <v>0</v>
      </c>
      <c r="H743" s="14" t="s">
        <v>619</v>
      </c>
      <c r="I743" s="13">
        <v>78.849999999999994</v>
      </c>
      <c r="J743" s="14" t="s">
        <v>1472</v>
      </c>
      <c r="K743" s="14" t="s">
        <v>16</v>
      </c>
      <c r="L743" s="15">
        <f>IF(MergeData!$A743='FirstPartId1-to891'!A743,VLOOKUP(MergeData!$A743,FirstID1_891,12,FALSE),VLOOKUP(MergeData!$A743,GendersSurvived,2,FALSE))</f>
        <v>1</v>
      </c>
      <c r="M743" s="62" t="str">
        <f t="shared" si="11"/>
        <v>Adult</v>
      </c>
      <c r="N743" s="62" t="str">
        <f>MID(MergeData!$C743,FIND(",",MergeData!$C743)+1,FIND(".",MergeData!$C743)-FIND(",",MergeData!$C743)-1)</f>
        <v xml:space="preserve"> Mr</v>
      </c>
      <c r="O743" s="63"/>
    </row>
    <row r="744" spans="1:15" x14ac:dyDescent="0.3">
      <c r="A744" s="12">
        <v>743</v>
      </c>
      <c r="B744" s="13">
        <v>1</v>
      </c>
      <c r="C744" s="14" t="s">
        <v>1473</v>
      </c>
      <c r="D744" s="14" t="s">
        <v>18</v>
      </c>
      <c r="E744" s="69">
        <v>21</v>
      </c>
      <c r="F744" s="13">
        <v>2</v>
      </c>
      <c r="G744" s="13">
        <v>2</v>
      </c>
      <c r="H744" s="14" t="s">
        <v>665</v>
      </c>
      <c r="I744" s="13">
        <v>262.375</v>
      </c>
      <c r="J744" s="14" t="s">
        <v>666</v>
      </c>
      <c r="K744" s="14" t="s">
        <v>21</v>
      </c>
      <c r="L744" s="15">
        <f>IF(MergeData!$A744='FirstPartId1-to891'!A744,VLOOKUP(MergeData!$A744,FirstID1_891,12,FALSE),VLOOKUP(MergeData!$A744,GendersSurvived,2,FALSE))</f>
        <v>0</v>
      </c>
      <c r="M744" s="62" t="str">
        <f t="shared" si="11"/>
        <v>Adult</v>
      </c>
      <c r="N744" s="62" t="str">
        <f>MID(MergeData!$C744,FIND(",",MergeData!$C744)+1,FIND(".",MergeData!$C744)-FIND(",",MergeData!$C744)-1)</f>
        <v xml:space="preserve"> Miss</v>
      </c>
      <c r="O744" s="63"/>
    </row>
    <row r="745" spans="1:15" x14ac:dyDescent="0.3">
      <c r="A745" s="12">
        <v>744</v>
      </c>
      <c r="B745" s="13">
        <v>3</v>
      </c>
      <c r="C745" s="14" t="s">
        <v>1474</v>
      </c>
      <c r="D745" s="14" t="s">
        <v>13</v>
      </c>
      <c r="E745" s="69">
        <v>24</v>
      </c>
      <c r="F745" s="13">
        <v>1</v>
      </c>
      <c r="G745" s="13">
        <v>0</v>
      </c>
      <c r="H745" s="14" t="s">
        <v>1475</v>
      </c>
      <c r="I745" s="13">
        <v>16.100000000000001</v>
      </c>
      <c r="J745" s="14" t="s">
        <v>15</v>
      </c>
      <c r="K745" s="14" t="s">
        <v>16</v>
      </c>
      <c r="L745" s="15">
        <f>IF(MergeData!$A745='FirstPartId1-to891'!A745,VLOOKUP(MergeData!$A745,FirstID1_891,12,FALSE),VLOOKUP(MergeData!$A745,GendersSurvived,2,FALSE))</f>
        <v>1</v>
      </c>
      <c r="M745" s="62" t="str">
        <f t="shared" si="11"/>
        <v>Adult</v>
      </c>
      <c r="N745" s="62" t="str">
        <f>MID(MergeData!$C745,FIND(",",MergeData!$C745)+1,FIND(".",MergeData!$C745)-FIND(",",MergeData!$C745)-1)</f>
        <v xml:space="preserve"> Mr</v>
      </c>
      <c r="O745" s="63"/>
    </row>
    <row r="746" spans="1:15" x14ac:dyDescent="0.3">
      <c r="A746" s="12">
        <v>745</v>
      </c>
      <c r="B746" s="13">
        <v>3</v>
      </c>
      <c r="C746" s="14" t="s">
        <v>1476</v>
      </c>
      <c r="D746" s="14" t="s">
        <v>13</v>
      </c>
      <c r="E746" s="69">
        <v>31</v>
      </c>
      <c r="F746" s="13">
        <v>0</v>
      </c>
      <c r="G746" s="13">
        <v>0</v>
      </c>
      <c r="H746" s="14" t="s">
        <v>1477</v>
      </c>
      <c r="I746" s="13">
        <v>7.9249999999999998</v>
      </c>
      <c r="J746" s="14" t="s">
        <v>15</v>
      </c>
      <c r="K746" s="14" t="s">
        <v>16</v>
      </c>
      <c r="L746" s="15">
        <f>IF(MergeData!$A746='FirstPartId1-to891'!A746,VLOOKUP(MergeData!$A746,FirstID1_891,12,FALSE),VLOOKUP(MergeData!$A746,GendersSurvived,2,FALSE))</f>
        <v>0</v>
      </c>
      <c r="M746" s="62" t="str">
        <f t="shared" si="11"/>
        <v>Adult</v>
      </c>
      <c r="N746" s="62" t="str">
        <f>MID(MergeData!$C746,FIND(",",MergeData!$C746)+1,FIND(".",MergeData!$C746)-FIND(",",MergeData!$C746)-1)</f>
        <v xml:space="preserve"> Mr</v>
      </c>
      <c r="O746" s="63"/>
    </row>
    <row r="747" spans="1:15" x14ac:dyDescent="0.3">
      <c r="A747" s="12">
        <v>746</v>
      </c>
      <c r="B747" s="13">
        <v>1</v>
      </c>
      <c r="C747" s="14" t="s">
        <v>1478</v>
      </c>
      <c r="D747" s="14" t="s">
        <v>13</v>
      </c>
      <c r="E747" s="69">
        <v>70</v>
      </c>
      <c r="F747" s="13">
        <v>1</v>
      </c>
      <c r="G747" s="13">
        <v>1</v>
      </c>
      <c r="H747" s="14" t="s">
        <v>1104</v>
      </c>
      <c r="I747" s="13">
        <v>71</v>
      </c>
      <c r="J747" s="14" t="s">
        <v>1105</v>
      </c>
      <c r="K747" s="14" t="s">
        <v>16</v>
      </c>
      <c r="L747" s="15">
        <f>IF(MergeData!$A747='FirstPartId1-to891'!A747,VLOOKUP(MergeData!$A747,FirstID1_891,12,FALSE),VLOOKUP(MergeData!$A747,GendersSurvived,2,FALSE))</f>
        <v>0</v>
      </c>
      <c r="M747" s="62" t="str">
        <f t="shared" si="11"/>
        <v>Adult</v>
      </c>
      <c r="N747" s="62" t="str">
        <f>MID(MergeData!$C747,FIND(",",MergeData!$C747)+1,FIND(".",MergeData!$C747)-FIND(",",MergeData!$C747)-1)</f>
        <v xml:space="preserve"> Capt</v>
      </c>
      <c r="O747" s="63"/>
    </row>
    <row r="748" spans="1:15" x14ac:dyDescent="0.3">
      <c r="A748" s="12">
        <v>747</v>
      </c>
      <c r="B748" s="13">
        <v>3</v>
      </c>
      <c r="C748" s="14" t="s">
        <v>1479</v>
      </c>
      <c r="D748" s="14" t="s">
        <v>13</v>
      </c>
      <c r="E748" s="69">
        <v>16</v>
      </c>
      <c r="F748" s="13">
        <v>1</v>
      </c>
      <c r="G748" s="13">
        <v>1</v>
      </c>
      <c r="H748" s="14" t="s">
        <v>596</v>
      </c>
      <c r="I748" s="13">
        <v>20.25</v>
      </c>
      <c r="J748" s="14" t="s">
        <v>15</v>
      </c>
      <c r="K748" s="14" t="s">
        <v>16</v>
      </c>
      <c r="L748" s="15">
        <f>IF(MergeData!$A748='FirstPartId1-to891'!A748,VLOOKUP(MergeData!$A748,FirstID1_891,12,FALSE),VLOOKUP(MergeData!$A748,GendersSurvived,2,FALSE))</f>
        <v>1</v>
      </c>
      <c r="M748" s="62" t="str">
        <f t="shared" si="11"/>
        <v>Child</v>
      </c>
      <c r="N748" s="62" t="str">
        <f>MID(MergeData!$C748,FIND(",",MergeData!$C748)+1,FIND(".",MergeData!$C748)-FIND(",",MergeData!$C748)-1)</f>
        <v xml:space="preserve"> Mr</v>
      </c>
      <c r="O748" s="63"/>
    </row>
    <row r="749" spans="1:15" x14ac:dyDescent="0.3">
      <c r="A749" s="12">
        <v>748</v>
      </c>
      <c r="B749" s="13">
        <v>2</v>
      </c>
      <c r="C749" s="14" t="s">
        <v>1480</v>
      </c>
      <c r="D749" s="14" t="s">
        <v>18</v>
      </c>
      <c r="E749" s="69">
        <v>30</v>
      </c>
      <c r="F749" s="13">
        <v>0</v>
      </c>
      <c r="G749" s="13">
        <v>0</v>
      </c>
      <c r="H749" s="14" t="s">
        <v>1481</v>
      </c>
      <c r="I749" s="13">
        <v>13</v>
      </c>
      <c r="J749" s="14" t="s">
        <v>15</v>
      </c>
      <c r="K749" s="14" t="s">
        <v>16</v>
      </c>
      <c r="L749" s="15">
        <f>IF(MergeData!$A749='FirstPartId1-to891'!A749,VLOOKUP(MergeData!$A749,FirstID1_891,12,FALSE),VLOOKUP(MergeData!$A749,GendersSurvived,2,FALSE))</f>
        <v>0</v>
      </c>
      <c r="M749" s="62" t="str">
        <f t="shared" si="11"/>
        <v>Adult</v>
      </c>
      <c r="N749" s="62" t="str">
        <f>MID(MergeData!$C749,FIND(",",MergeData!$C749)+1,FIND(".",MergeData!$C749)-FIND(",",MergeData!$C749)-1)</f>
        <v xml:space="preserve"> Miss</v>
      </c>
      <c r="O749" s="63"/>
    </row>
    <row r="750" spans="1:15" x14ac:dyDescent="0.3">
      <c r="A750" s="12">
        <v>749</v>
      </c>
      <c r="B750" s="13">
        <v>1</v>
      </c>
      <c r="C750" s="14" t="s">
        <v>1482</v>
      </c>
      <c r="D750" s="14" t="s">
        <v>13</v>
      </c>
      <c r="E750" s="69">
        <v>19</v>
      </c>
      <c r="F750" s="13">
        <v>1</v>
      </c>
      <c r="G750" s="13">
        <v>0</v>
      </c>
      <c r="H750" s="14" t="s">
        <v>1483</v>
      </c>
      <c r="I750" s="13">
        <v>53.1</v>
      </c>
      <c r="J750" s="14" t="s">
        <v>1484</v>
      </c>
      <c r="K750" s="14" t="s">
        <v>16</v>
      </c>
      <c r="L750" s="15">
        <f>IF(MergeData!$A750='FirstPartId1-to891'!A750,VLOOKUP(MergeData!$A750,FirstID1_891,12,FALSE),VLOOKUP(MergeData!$A750,GendersSurvived,2,FALSE))</f>
        <v>0</v>
      </c>
      <c r="M750" s="62" t="str">
        <f t="shared" si="11"/>
        <v>Adult</v>
      </c>
      <c r="N750" s="62" t="str">
        <f>MID(MergeData!$C750,FIND(",",MergeData!$C750)+1,FIND(".",MergeData!$C750)-FIND(",",MergeData!$C750)-1)</f>
        <v xml:space="preserve"> Mr</v>
      </c>
      <c r="O750" s="63"/>
    </row>
    <row r="751" spans="1:15" x14ac:dyDescent="0.3">
      <c r="A751" s="12">
        <v>750</v>
      </c>
      <c r="B751" s="13">
        <v>3</v>
      </c>
      <c r="C751" s="14" t="s">
        <v>1485</v>
      </c>
      <c r="D751" s="14" t="s">
        <v>13</v>
      </c>
      <c r="E751" s="69">
        <v>31</v>
      </c>
      <c r="F751" s="13">
        <v>0</v>
      </c>
      <c r="G751" s="13">
        <v>0</v>
      </c>
      <c r="H751" s="14" t="s">
        <v>1486</v>
      </c>
      <c r="I751" s="13">
        <v>7.75</v>
      </c>
      <c r="J751" s="14" t="s">
        <v>15</v>
      </c>
      <c r="K751" s="14" t="s">
        <v>31</v>
      </c>
      <c r="L751" s="15">
        <f>IF(MergeData!$A751='FirstPartId1-to891'!A751,VLOOKUP(MergeData!$A751,FirstID1_891,12,FALSE),VLOOKUP(MergeData!$A751,GendersSurvived,2,FALSE))</f>
        <v>1</v>
      </c>
      <c r="M751" s="62" t="str">
        <f t="shared" si="11"/>
        <v>Adult</v>
      </c>
      <c r="N751" s="62" t="str">
        <f>MID(MergeData!$C751,FIND(",",MergeData!$C751)+1,FIND(".",MergeData!$C751)-FIND(",",MergeData!$C751)-1)</f>
        <v xml:space="preserve"> Mr</v>
      </c>
      <c r="O751" s="63"/>
    </row>
    <row r="752" spans="1:15" x14ac:dyDescent="0.3">
      <c r="A752" s="12">
        <v>751</v>
      </c>
      <c r="B752" s="13">
        <v>2</v>
      </c>
      <c r="C752" s="14" t="s">
        <v>1487</v>
      </c>
      <c r="D752" s="14" t="s">
        <v>18</v>
      </c>
      <c r="E752" s="69">
        <v>4</v>
      </c>
      <c r="F752" s="13">
        <v>1</v>
      </c>
      <c r="G752" s="13">
        <v>1</v>
      </c>
      <c r="H752" s="14" t="s">
        <v>1488</v>
      </c>
      <c r="I752" s="13">
        <v>23</v>
      </c>
      <c r="J752" s="14" t="s">
        <v>15</v>
      </c>
      <c r="K752" s="14" t="s">
        <v>16</v>
      </c>
      <c r="L752" s="15">
        <f>IF(MergeData!$A752='FirstPartId1-to891'!A752,VLOOKUP(MergeData!$A752,FirstID1_891,12,FALSE),VLOOKUP(MergeData!$A752,GendersSurvived,2,FALSE))</f>
        <v>1</v>
      </c>
      <c r="M752" s="62" t="str">
        <f t="shared" si="11"/>
        <v>Child</v>
      </c>
      <c r="N752" s="62" t="str">
        <f>MID(MergeData!$C752,FIND(",",MergeData!$C752)+1,FIND(".",MergeData!$C752)-FIND(",",MergeData!$C752)-1)</f>
        <v xml:space="preserve"> Miss</v>
      </c>
      <c r="O752" s="63"/>
    </row>
    <row r="753" spans="1:15" x14ac:dyDescent="0.3">
      <c r="A753" s="12">
        <v>752</v>
      </c>
      <c r="B753" s="13">
        <v>3</v>
      </c>
      <c r="C753" s="14" t="s">
        <v>1489</v>
      </c>
      <c r="D753" s="14" t="s">
        <v>13</v>
      </c>
      <c r="E753" s="69">
        <v>6</v>
      </c>
      <c r="F753" s="13">
        <v>0</v>
      </c>
      <c r="G753" s="13">
        <v>1</v>
      </c>
      <c r="H753" s="14" t="s">
        <v>1490</v>
      </c>
      <c r="I753" s="13">
        <v>12.475</v>
      </c>
      <c r="J753" s="14" t="s">
        <v>1491</v>
      </c>
      <c r="K753" s="14" t="s">
        <v>16</v>
      </c>
      <c r="L753" s="15">
        <f>IF(MergeData!$A753='FirstPartId1-to891'!A753,VLOOKUP(MergeData!$A753,FirstID1_891,12,FALSE),VLOOKUP(MergeData!$A753,GendersSurvived,2,FALSE))</f>
        <v>0</v>
      </c>
      <c r="M753" s="62" t="str">
        <f t="shared" si="11"/>
        <v>Child</v>
      </c>
      <c r="N753" s="62" t="str">
        <f>MID(MergeData!$C753,FIND(",",MergeData!$C753)+1,FIND(".",MergeData!$C753)-FIND(",",MergeData!$C753)-1)</f>
        <v xml:space="preserve"> Master</v>
      </c>
      <c r="O753" s="63"/>
    </row>
    <row r="754" spans="1:15" x14ac:dyDescent="0.3">
      <c r="A754" s="12">
        <v>753</v>
      </c>
      <c r="B754" s="13">
        <v>3</v>
      </c>
      <c r="C754" s="14" t="s">
        <v>1492</v>
      </c>
      <c r="D754" s="14" t="s">
        <v>13</v>
      </c>
      <c r="E754" s="69">
        <v>33</v>
      </c>
      <c r="F754" s="13">
        <v>0</v>
      </c>
      <c r="G754" s="13">
        <v>0</v>
      </c>
      <c r="H754" s="14" t="s">
        <v>1493</v>
      </c>
      <c r="I754" s="13">
        <v>9.5</v>
      </c>
      <c r="J754" s="14" t="s">
        <v>15</v>
      </c>
      <c r="K754" s="14" t="s">
        <v>16</v>
      </c>
      <c r="L754" s="15">
        <f>IF(MergeData!$A754='FirstPartId1-to891'!A754,VLOOKUP(MergeData!$A754,FirstID1_891,12,FALSE),VLOOKUP(MergeData!$A754,GendersSurvived,2,FALSE))</f>
        <v>0</v>
      </c>
      <c r="M754" s="62" t="str">
        <f t="shared" si="11"/>
        <v>Adult</v>
      </c>
      <c r="N754" s="62" t="str">
        <f>MID(MergeData!$C754,FIND(",",MergeData!$C754)+1,FIND(".",MergeData!$C754)-FIND(",",MergeData!$C754)-1)</f>
        <v xml:space="preserve"> Mr</v>
      </c>
      <c r="O754" s="63"/>
    </row>
    <row r="755" spans="1:15" x14ac:dyDescent="0.3">
      <c r="A755" s="12">
        <v>754</v>
      </c>
      <c r="B755" s="13">
        <v>3</v>
      </c>
      <c r="C755" s="14" t="s">
        <v>1494</v>
      </c>
      <c r="D755" s="14" t="s">
        <v>13</v>
      </c>
      <c r="E755" s="69">
        <v>23</v>
      </c>
      <c r="F755" s="13">
        <v>0</v>
      </c>
      <c r="G755" s="13">
        <v>0</v>
      </c>
      <c r="H755" s="14" t="s">
        <v>1495</v>
      </c>
      <c r="I755" s="13">
        <v>7.8958000000000004</v>
      </c>
      <c r="J755" s="14" t="s">
        <v>15</v>
      </c>
      <c r="K755" s="14" t="s">
        <v>16</v>
      </c>
      <c r="L755" s="15">
        <f>IF(MergeData!$A755='FirstPartId1-to891'!A755,VLOOKUP(MergeData!$A755,FirstID1_891,12,FALSE),VLOOKUP(MergeData!$A755,GendersSurvived,2,FALSE))</f>
        <v>1</v>
      </c>
      <c r="M755" s="62" t="str">
        <f t="shared" si="11"/>
        <v>Adult</v>
      </c>
      <c r="N755" s="62" t="str">
        <f>MID(MergeData!$C755,FIND(",",MergeData!$C755)+1,FIND(".",MergeData!$C755)-FIND(",",MergeData!$C755)-1)</f>
        <v xml:space="preserve"> Mr</v>
      </c>
      <c r="O755" s="63"/>
    </row>
    <row r="756" spans="1:15" x14ac:dyDescent="0.3">
      <c r="A756" s="12">
        <v>755</v>
      </c>
      <c r="B756" s="13">
        <v>2</v>
      </c>
      <c r="C756" s="14" t="s">
        <v>1496</v>
      </c>
      <c r="D756" s="14" t="s">
        <v>18</v>
      </c>
      <c r="E756" s="69">
        <v>48</v>
      </c>
      <c r="F756" s="13">
        <v>1</v>
      </c>
      <c r="G756" s="13">
        <v>2</v>
      </c>
      <c r="H756" s="14" t="s">
        <v>1241</v>
      </c>
      <c r="I756" s="13">
        <v>65</v>
      </c>
      <c r="J756" s="14" t="s">
        <v>15</v>
      </c>
      <c r="K756" s="14" t="s">
        <v>16</v>
      </c>
      <c r="L756" s="15">
        <f>IF(MergeData!$A756='FirstPartId1-to891'!A756,VLOOKUP(MergeData!$A756,FirstID1_891,12,FALSE),VLOOKUP(MergeData!$A756,GendersSurvived,2,FALSE))</f>
        <v>1</v>
      </c>
      <c r="M756" s="62" t="str">
        <f t="shared" si="11"/>
        <v>Adult</v>
      </c>
      <c r="N756" s="62" t="str">
        <f>MID(MergeData!$C756,FIND(",",MergeData!$C756)+1,FIND(".",MergeData!$C756)-FIND(",",MergeData!$C756)-1)</f>
        <v xml:space="preserve"> Mrs</v>
      </c>
      <c r="O756" s="63"/>
    </row>
    <row r="757" spans="1:15" x14ac:dyDescent="0.3">
      <c r="A757" s="12">
        <v>756</v>
      </c>
      <c r="B757" s="13">
        <v>2</v>
      </c>
      <c r="C757" s="14" t="s">
        <v>1497</v>
      </c>
      <c r="D757" s="14" t="s">
        <v>13</v>
      </c>
      <c r="E757" s="69">
        <v>0.67</v>
      </c>
      <c r="F757" s="13">
        <v>1</v>
      </c>
      <c r="G757" s="13">
        <v>1</v>
      </c>
      <c r="H757" s="14" t="s">
        <v>528</v>
      </c>
      <c r="I757" s="13">
        <v>14.5</v>
      </c>
      <c r="J757" s="14" t="s">
        <v>15</v>
      </c>
      <c r="K757" s="14" t="s">
        <v>16</v>
      </c>
      <c r="L757" s="15">
        <f>IF(MergeData!$A757='FirstPartId1-to891'!A757,VLOOKUP(MergeData!$A757,FirstID1_891,12,FALSE),VLOOKUP(MergeData!$A757,GendersSurvived,2,FALSE))</f>
        <v>0</v>
      </c>
      <c r="M757" s="62" t="str">
        <f t="shared" si="11"/>
        <v>Child</v>
      </c>
      <c r="N757" s="62" t="str">
        <f>MID(MergeData!$C757,FIND(",",MergeData!$C757)+1,FIND(".",MergeData!$C757)-FIND(",",MergeData!$C757)-1)</f>
        <v xml:space="preserve"> Master</v>
      </c>
      <c r="O757" s="63"/>
    </row>
    <row r="758" spans="1:15" x14ac:dyDescent="0.3">
      <c r="A758" s="12">
        <v>757</v>
      </c>
      <c r="B758" s="13">
        <v>3</v>
      </c>
      <c r="C758" s="14" t="s">
        <v>1498</v>
      </c>
      <c r="D758" s="14" t="s">
        <v>13</v>
      </c>
      <c r="E758" s="69">
        <v>28</v>
      </c>
      <c r="F758" s="13">
        <v>0</v>
      </c>
      <c r="G758" s="13">
        <v>0</v>
      </c>
      <c r="H758" s="14" t="s">
        <v>1499</v>
      </c>
      <c r="I758" s="13">
        <v>7.7957999999999998</v>
      </c>
      <c r="J758" s="14" t="s">
        <v>15</v>
      </c>
      <c r="K758" s="14" t="s">
        <v>16</v>
      </c>
      <c r="L758" s="15">
        <f>IF(MergeData!$A758='FirstPartId1-to891'!A758,VLOOKUP(MergeData!$A758,FirstID1_891,12,FALSE),VLOOKUP(MergeData!$A758,GendersSurvived,2,FALSE))</f>
        <v>0</v>
      </c>
      <c r="M758" s="62" t="str">
        <f t="shared" si="11"/>
        <v>Adult</v>
      </c>
      <c r="N758" s="62" t="str">
        <f>MID(MergeData!$C758,FIND(",",MergeData!$C758)+1,FIND(".",MergeData!$C758)-FIND(",",MergeData!$C758)-1)</f>
        <v xml:space="preserve"> Mr</v>
      </c>
      <c r="O758" s="63"/>
    </row>
    <row r="759" spans="1:15" x14ac:dyDescent="0.3">
      <c r="A759" s="12">
        <v>758</v>
      </c>
      <c r="B759" s="13">
        <v>2</v>
      </c>
      <c r="C759" s="14" t="s">
        <v>1500</v>
      </c>
      <c r="D759" s="14" t="s">
        <v>13</v>
      </c>
      <c r="E759" s="69">
        <v>18</v>
      </c>
      <c r="F759" s="13">
        <v>0</v>
      </c>
      <c r="G759" s="13">
        <v>0</v>
      </c>
      <c r="H759" s="14" t="s">
        <v>1501</v>
      </c>
      <c r="I759" s="13">
        <v>11.5</v>
      </c>
      <c r="J759" s="14" t="s">
        <v>15</v>
      </c>
      <c r="K759" s="14" t="s">
        <v>16</v>
      </c>
      <c r="L759" s="15">
        <f>IF(MergeData!$A759='FirstPartId1-to891'!A759,VLOOKUP(MergeData!$A759,FirstID1_891,12,FALSE),VLOOKUP(MergeData!$A759,GendersSurvived,2,FALSE))</f>
        <v>0</v>
      </c>
      <c r="M759" s="62" t="str">
        <f t="shared" si="11"/>
        <v>Adult</v>
      </c>
      <c r="N759" s="62" t="str">
        <f>MID(MergeData!$C759,FIND(",",MergeData!$C759)+1,FIND(".",MergeData!$C759)-FIND(",",MergeData!$C759)-1)</f>
        <v xml:space="preserve"> Mr</v>
      </c>
      <c r="O759" s="63"/>
    </row>
    <row r="760" spans="1:15" x14ac:dyDescent="0.3">
      <c r="A760" s="12">
        <v>759</v>
      </c>
      <c r="B760" s="13">
        <v>3</v>
      </c>
      <c r="C760" s="14" t="s">
        <v>1502</v>
      </c>
      <c r="D760" s="14" t="s">
        <v>13</v>
      </c>
      <c r="E760" s="69">
        <v>34</v>
      </c>
      <c r="F760" s="13">
        <v>0</v>
      </c>
      <c r="G760" s="13">
        <v>0</v>
      </c>
      <c r="H760" s="14" t="s">
        <v>1503</v>
      </c>
      <c r="I760" s="13">
        <v>8.0500000000000007</v>
      </c>
      <c r="J760" s="14" t="s">
        <v>15</v>
      </c>
      <c r="K760" s="14" t="s">
        <v>16</v>
      </c>
      <c r="L760" s="15">
        <f>IF(MergeData!$A760='FirstPartId1-to891'!A760,VLOOKUP(MergeData!$A760,FirstID1_891,12,FALSE),VLOOKUP(MergeData!$A760,GendersSurvived,2,FALSE))</f>
        <v>1</v>
      </c>
      <c r="M760" s="62" t="str">
        <f t="shared" si="11"/>
        <v>Adult</v>
      </c>
      <c r="N760" s="62" t="str">
        <f>MID(MergeData!$C760,FIND(",",MergeData!$C760)+1,FIND(".",MergeData!$C760)-FIND(",",MergeData!$C760)-1)</f>
        <v xml:space="preserve"> Mr</v>
      </c>
      <c r="O760" s="63"/>
    </row>
    <row r="761" spans="1:15" x14ac:dyDescent="0.3">
      <c r="A761" s="12">
        <v>760</v>
      </c>
      <c r="B761" s="13">
        <v>1</v>
      </c>
      <c r="C761" s="14" t="s">
        <v>1504</v>
      </c>
      <c r="D761" s="14" t="s">
        <v>18</v>
      </c>
      <c r="E761" s="69">
        <v>33</v>
      </c>
      <c r="F761" s="13">
        <v>0</v>
      </c>
      <c r="G761" s="13">
        <v>0</v>
      </c>
      <c r="H761" s="14" t="s">
        <v>549</v>
      </c>
      <c r="I761" s="13">
        <v>86.5</v>
      </c>
      <c r="J761" s="14" t="s">
        <v>550</v>
      </c>
      <c r="K761" s="14" t="s">
        <v>16</v>
      </c>
      <c r="L761" s="15">
        <f>IF(MergeData!$A761='FirstPartId1-to891'!A761,VLOOKUP(MergeData!$A761,FirstID1_891,12,FALSE),VLOOKUP(MergeData!$A761,GendersSurvived,2,FALSE))</f>
        <v>0</v>
      </c>
      <c r="M761" s="62" t="str">
        <f t="shared" si="11"/>
        <v>Adult</v>
      </c>
      <c r="N761" s="62" t="str">
        <f>MID(MergeData!$C761,FIND(",",MergeData!$C761)+1,FIND(".",MergeData!$C761)-FIND(",",MergeData!$C761)-1)</f>
        <v xml:space="preserve"> the Countess</v>
      </c>
      <c r="O761" s="63"/>
    </row>
    <row r="762" spans="1:15" x14ac:dyDescent="0.3">
      <c r="A762" s="12">
        <v>761</v>
      </c>
      <c r="B762" s="13">
        <v>3</v>
      </c>
      <c r="C762" s="14" t="s">
        <v>1505</v>
      </c>
      <c r="D762" s="14" t="s">
        <v>13</v>
      </c>
      <c r="E762" s="69" t="s">
        <v>2484</v>
      </c>
      <c r="F762" s="13">
        <v>0</v>
      </c>
      <c r="G762" s="13">
        <v>0</v>
      </c>
      <c r="H762" s="14" t="s">
        <v>1169</v>
      </c>
      <c r="I762" s="13">
        <v>14.5</v>
      </c>
      <c r="J762" s="14" t="s">
        <v>15</v>
      </c>
      <c r="K762" s="14" t="s">
        <v>16</v>
      </c>
      <c r="L762" s="15">
        <f>IF(MergeData!$A762='FirstPartId1-to891'!A762,VLOOKUP(MergeData!$A762,FirstID1_891,12,FALSE),VLOOKUP(MergeData!$A762,GendersSurvived,2,FALSE))</f>
        <v>0</v>
      </c>
      <c r="M762" s="62" t="str">
        <f t="shared" si="11"/>
        <v>No Value</v>
      </c>
      <c r="N762" s="62" t="str">
        <f>MID(MergeData!$C762,FIND(",",MergeData!$C762)+1,FIND(".",MergeData!$C762)-FIND(",",MergeData!$C762)-1)</f>
        <v xml:space="preserve"> Mr</v>
      </c>
      <c r="O762" s="63"/>
    </row>
    <row r="763" spans="1:15" x14ac:dyDescent="0.3">
      <c r="A763" s="12">
        <v>762</v>
      </c>
      <c r="B763" s="13">
        <v>3</v>
      </c>
      <c r="C763" s="14" t="s">
        <v>1506</v>
      </c>
      <c r="D763" s="14" t="s">
        <v>13</v>
      </c>
      <c r="E763" s="69">
        <v>41</v>
      </c>
      <c r="F763" s="13">
        <v>0</v>
      </c>
      <c r="G763" s="13">
        <v>0</v>
      </c>
      <c r="H763" s="14" t="s">
        <v>1507</v>
      </c>
      <c r="I763" s="13">
        <v>7.125</v>
      </c>
      <c r="J763" s="14" t="s">
        <v>15</v>
      </c>
      <c r="K763" s="14" t="s">
        <v>16</v>
      </c>
      <c r="L763" s="15">
        <f>IF(MergeData!$A763='FirstPartId1-to891'!A763,VLOOKUP(MergeData!$A763,FirstID1_891,12,FALSE),VLOOKUP(MergeData!$A763,GendersSurvived,2,FALSE))</f>
        <v>1</v>
      </c>
      <c r="M763" s="62" t="str">
        <f t="shared" si="11"/>
        <v>Adult</v>
      </c>
      <c r="N763" s="62" t="str">
        <f>MID(MergeData!$C763,FIND(",",MergeData!$C763)+1,FIND(".",MergeData!$C763)-FIND(",",MergeData!$C763)-1)</f>
        <v xml:space="preserve"> Mr</v>
      </c>
      <c r="O763" s="63"/>
    </row>
    <row r="764" spans="1:15" x14ac:dyDescent="0.3">
      <c r="A764" s="12">
        <v>763</v>
      </c>
      <c r="B764" s="13">
        <v>3</v>
      </c>
      <c r="C764" s="14" t="s">
        <v>1508</v>
      </c>
      <c r="D764" s="14" t="s">
        <v>13</v>
      </c>
      <c r="E764" s="69">
        <v>20</v>
      </c>
      <c r="F764" s="13">
        <v>0</v>
      </c>
      <c r="G764" s="13">
        <v>0</v>
      </c>
      <c r="H764" s="14" t="s">
        <v>1509</v>
      </c>
      <c r="I764" s="13">
        <v>7.2291999999999996</v>
      </c>
      <c r="J764" s="14" t="s">
        <v>15</v>
      </c>
      <c r="K764" s="14" t="s">
        <v>21</v>
      </c>
      <c r="L764" s="15">
        <f>IF(MergeData!$A764='FirstPartId1-to891'!A764,VLOOKUP(MergeData!$A764,FirstID1_891,12,FALSE),VLOOKUP(MergeData!$A764,GendersSurvived,2,FALSE))</f>
        <v>1</v>
      </c>
      <c r="M764" s="62" t="str">
        <f t="shared" si="11"/>
        <v>Adult</v>
      </c>
      <c r="N764" s="62" t="str">
        <f>MID(MergeData!$C764,FIND(",",MergeData!$C764)+1,FIND(".",MergeData!$C764)-FIND(",",MergeData!$C764)-1)</f>
        <v xml:space="preserve"> Mr</v>
      </c>
      <c r="O764" s="63"/>
    </row>
    <row r="765" spans="1:15" x14ac:dyDescent="0.3">
      <c r="A765" s="12">
        <v>764</v>
      </c>
      <c r="B765" s="13">
        <v>1</v>
      </c>
      <c r="C765" s="14" t="s">
        <v>1510</v>
      </c>
      <c r="D765" s="14" t="s">
        <v>18</v>
      </c>
      <c r="E765" s="69">
        <v>36</v>
      </c>
      <c r="F765" s="13">
        <v>1</v>
      </c>
      <c r="G765" s="13">
        <v>2</v>
      </c>
      <c r="H765" s="14" t="s">
        <v>815</v>
      </c>
      <c r="I765" s="13">
        <v>120</v>
      </c>
      <c r="J765" s="14" t="s">
        <v>816</v>
      </c>
      <c r="K765" s="14" t="s">
        <v>16</v>
      </c>
      <c r="L765" s="15">
        <f>IF(MergeData!$A765='FirstPartId1-to891'!A765,VLOOKUP(MergeData!$A765,FirstID1_891,12,FALSE),VLOOKUP(MergeData!$A765,GendersSurvived,2,FALSE))</f>
        <v>0</v>
      </c>
      <c r="M765" s="62" t="str">
        <f t="shared" si="11"/>
        <v>Adult</v>
      </c>
      <c r="N765" s="62" t="str">
        <f>MID(MergeData!$C765,FIND(",",MergeData!$C765)+1,FIND(".",MergeData!$C765)-FIND(",",MergeData!$C765)-1)</f>
        <v xml:space="preserve"> Mrs</v>
      </c>
      <c r="O765" s="63"/>
    </row>
    <row r="766" spans="1:15" x14ac:dyDescent="0.3">
      <c r="A766" s="12">
        <v>765</v>
      </c>
      <c r="B766" s="13">
        <v>3</v>
      </c>
      <c r="C766" s="14" t="s">
        <v>1511</v>
      </c>
      <c r="D766" s="14" t="s">
        <v>13</v>
      </c>
      <c r="E766" s="69">
        <v>16</v>
      </c>
      <c r="F766" s="13">
        <v>0</v>
      </c>
      <c r="G766" s="13">
        <v>0</v>
      </c>
      <c r="H766" s="14" t="s">
        <v>1512</v>
      </c>
      <c r="I766" s="13">
        <v>7.7750000000000004</v>
      </c>
      <c r="J766" s="14" t="s">
        <v>15</v>
      </c>
      <c r="K766" s="14" t="s">
        <v>16</v>
      </c>
      <c r="L766" s="15">
        <f>IF(MergeData!$A766='FirstPartId1-to891'!A766,VLOOKUP(MergeData!$A766,FirstID1_891,12,FALSE),VLOOKUP(MergeData!$A766,GendersSurvived,2,FALSE))</f>
        <v>1</v>
      </c>
      <c r="M766" s="62" t="str">
        <f t="shared" si="11"/>
        <v>Child</v>
      </c>
      <c r="N766" s="62" t="str">
        <f>MID(MergeData!$C766,FIND(",",MergeData!$C766)+1,FIND(".",MergeData!$C766)-FIND(",",MergeData!$C766)-1)</f>
        <v xml:space="preserve"> Mr</v>
      </c>
      <c r="O766" s="63"/>
    </row>
    <row r="767" spans="1:15" x14ac:dyDescent="0.3">
      <c r="A767" s="12">
        <v>766</v>
      </c>
      <c r="B767" s="13">
        <v>1</v>
      </c>
      <c r="C767" s="14" t="s">
        <v>1513</v>
      </c>
      <c r="D767" s="14" t="s">
        <v>18</v>
      </c>
      <c r="E767" s="69">
        <v>51</v>
      </c>
      <c r="F767" s="13">
        <v>1</v>
      </c>
      <c r="G767" s="13">
        <v>0</v>
      </c>
      <c r="H767" s="14" t="s">
        <v>588</v>
      </c>
      <c r="I767" s="13">
        <v>77.958299999999994</v>
      </c>
      <c r="J767" s="14" t="s">
        <v>1514</v>
      </c>
      <c r="K767" s="14" t="s">
        <v>16</v>
      </c>
      <c r="L767" s="15">
        <f>IF(MergeData!$A767='FirstPartId1-to891'!A767,VLOOKUP(MergeData!$A767,FirstID1_891,12,FALSE),VLOOKUP(MergeData!$A767,GendersSurvived,2,FALSE))</f>
        <v>0</v>
      </c>
      <c r="M767" s="62" t="str">
        <f t="shared" si="11"/>
        <v>Adult</v>
      </c>
      <c r="N767" s="62" t="str">
        <f>MID(MergeData!$C767,FIND(",",MergeData!$C767)+1,FIND(".",MergeData!$C767)-FIND(",",MergeData!$C767)-1)</f>
        <v xml:space="preserve"> Mrs</v>
      </c>
      <c r="O767" s="63"/>
    </row>
    <row r="768" spans="1:15" x14ac:dyDescent="0.3">
      <c r="A768" s="12">
        <v>767</v>
      </c>
      <c r="B768" s="13">
        <v>1</v>
      </c>
      <c r="C768" s="14" t="s">
        <v>1515</v>
      </c>
      <c r="D768" s="14" t="s">
        <v>13</v>
      </c>
      <c r="E768" s="69" t="s">
        <v>2484</v>
      </c>
      <c r="F768" s="13">
        <v>0</v>
      </c>
      <c r="G768" s="13">
        <v>0</v>
      </c>
      <c r="H768" s="14" t="s">
        <v>1516</v>
      </c>
      <c r="I768" s="13">
        <v>39.6</v>
      </c>
      <c r="J768" s="14" t="s">
        <v>15</v>
      </c>
      <c r="K768" s="14" t="s">
        <v>21</v>
      </c>
      <c r="L768" s="15">
        <f>IF(MergeData!$A768='FirstPartId1-to891'!A768,VLOOKUP(MergeData!$A768,FirstID1_891,12,FALSE),VLOOKUP(MergeData!$A768,GendersSurvived,2,FALSE))</f>
        <v>0</v>
      </c>
      <c r="M768" s="62" t="str">
        <f t="shared" si="11"/>
        <v>No Value</v>
      </c>
      <c r="N768" s="62" t="str">
        <f>MID(MergeData!$C768,FIND(",",MergeData!$C768)+1,FIND(".",MergeData!$C768)-FIND(",",MergeData!$C768)-1)</f>
        <v xml:space="preserve"> Dr</v>
      </c>
      <c r="O768" s="63"/>
    </row>
    <row r="769" spans="1:15" x14ac:dyDescent="0.3">
      <c r="A769" s="12">
        <v>768</v>
      </c>
      <c r="B769" s="13">
        <v>3</v>
      </c>
      <c r="C769" s="14" t="s">
        <v>1517</v>
      </c>
      <c r="D769" s="14" t="s">
        <v>18</v>
      </c>
      <c r="E769" s="69">
        <v>30.5</v>
      </c>
      <c r="F769" s="13">
        <v>0</v>
      </c>
      <c r="G769" s="13">
        <v>0</v>
      </c>
      <c r="H769" s="14" t="s">
        <v>1518</v>
      </c>
      <c r="I769" s="13">
        <v>7.75</v>
      </c>
      <c r="J769" s="14" t="s">
        <v>15</v>
      </c>
      <c r="K769" s="14" t="s">
        <v>31</v>
      </c>
      <c r="L769" s="15">
        <f>IF(MergeData!$A769='FirstPartId1-to891'!A769,VLOOKUP(MergeData!$A769,FirstID1_891,12,FALSE),VLOOKUP(MergeData!$A769,GendersSurvived,2,FALSE))</f>
        <v>0</v>
      </c>
      <c r="M769" s="62" t="str">
        <f t="shared" si="11"/>
        <v>Adult</v>
      </c>
      <c r="N769" s="62" t="str">
        <f>MID(MergeData!$C769,FIND(",",MergeData!$C769)+1,FIND(".",MergeData!$C769)-FIND(",",MergeData!$C769)-1)</f>
        <v xml:space="preserve"> Miss</v>
      </c>
      <c r="O769" s="63"/>
    </row>
    <row r="770" spans="1:15" x14ac:dyDescent="0.3">
      <c r="A770" s="12">
        <v>769</v>
      </c>
      <c r="B770" s="13">
        <v>3</v>
      </c>
      <c r="C770" s="14" t="s">
        <v>1519</v>
      </c>
      <c r="D770" s="14" t="s">
        <v>13</v>
      </c>
      <c r="E770" s="69" t="s">
        <v>2484</v>
      </c>
      <c r="F770" s="13">
        <v>1</v>
      </c>
      <c r="G770" s="13">
        <v>0</v>
      </c>
      <c r="H770" s="14" t="s">
        <v>254</v>
      </c>
      <c r="I770" s="13">
        <v>24.15</v>
      </c>
      <c r="J770" s="14" t="s">
        <v>15</v>
      </c>
      <c r="K770" s="14" t="s">
        <v>31</v>
      </c>
      <c r="L770" s="15">
        <f>IF(MergeData!$A770='FirstPartId1-to891'!A770,VLOOKUP(MergeData!$A770,FirstID1_891,12,FALSE),VLOOKUP(MergeData!$A770,GendersSurvived,2,FALSE))</f>
        <v>0</v>
      </c>
      <c r="M770" s="62" t="str">
        <f t="shared" si="11"/>
        <v>No Value</v>
      </c>
      <c r="N770" s="62" t="str">
        <f>MID(MergeData!$C770,FIND(",",MergeData!$C770)+1,FIND(".",MergeData!$C770)-FIND(",",MergeData!$C770)-1)</f>
        <v xml:space="preserve"> Mr</v>
      </c>
      <c r="O770" s="63"/>
    </row>
    <row r="771" spans="1:15" x14ac:dyDescent="0.3">
      <c r="A771" s="12">
        <v>770</v>
      </c>
      <c r="B771" s="13">
        <v>3</v>
      </c>
      <c r="C771" s="14" t="s">
        <v>1520</v>
      </c>
      <c r="D771" s="14" t="s">
        <v>13</v>
      </c>
      <c r="E771" s="69">
        <v>32</v>
      </c>
      <c r="F771" s="13">
        <v>0</v>
      </c>
      <c r="G771" s="13">
        <v>0</v>
      </c>
      <c r="H771" s="14" t="s">
        <v>1521</v>
      </c>
      <c r="I771" s="13">
        <v>8.3625000000000007</v>
      </c>
      <c r="J771" s="14" t="s">
        <v>15</v>
      </c>
      <c r="K771" s="14" t="s">
        <v>16</v>
      </c>
      <c r="L771" s="15">
        <f>IF(MergeData!$A771='FirstPartId1-to891'!A771,VLOOKUP(MergeData!$A771,FirstID1_891,12,FALSE),VLOOKUP(MergeData!$A771,GendersSurvived,2,FALSE))</f>
        <v>0</v>
      </c>
      <c r="M771" s="62" t="str">
        <f t="shared" ref="M771:M834" si="12">_xlfn.IFS($E771="N/A","No Value",$E771&gt;=18,"Adult",$E771&lt;=18,"Child")</f>
        <v>Adult</v>
      </c>
      <c r="N771" s="62" t="str">
        <f>MID(MergeData!$C771,FIND(",",MergeData!$C771)+1,FIND(".",MergeData!$C771)-FIND(",",MergeData!$C771)-1)</f>
        <v xml:space="preserve"> Mr</v>
      </c>
      <c r="O771" s="63"/>
    </row>
    <row r="772" spans="1:15" x14ac:dyDescent="0.3">
      <c r="A772" s="12">
        <v>771</v>
      </c>
      <c r="B772" s="13">
        <v>3</v>
      </c>
      <c r="C772" s="14" t="s">
        <v>1522</v>
      </c>
      <c r="D772" s="14" t="s">
        <v>13</v>
      </c>
      <c r="E772" s="69">
        <v>24</v>
      </c>
      <c r="F772" s="13">
        <v>0</v>
      </c>
      <c r="G772" s="13">
        <v>0</v>
      </c>
      <c r="H772" s="14" t="s">
        <v>1523</v>
      </c>
      <c r="I772" s="13">
        <v>9.5</v>
      </c>
      <c r="J772" s="14" t="s">
        <v>15</v>
      </c>
      <c r="K772" s="14" t="s">
        <v>16</v>
      </c>
      <c r="L772" s="15">
        <f>IF(MergeData!$A772='FirstPartId1-to891'!A772,VLOOKUP(MergeData!$A772,FirstID1_891,12,FALSE),VLOOKUP(MergeData!$A772,GendersSurvived,2,FALSE))</f>
        <v>0</v>
      </c>
      <c r="M772" s="62" t="str">
        <f t="shared" si="12"/>
        <v>Adult</v>
      </c>
      <c r="N772" s="62" t="str">
        <f>MID(MergeData!$C772,FIND(",",MergeData!$C772)+1,FIND(".",MergeData!$C772)-FIND(",",MergeData!$C772)-1)</f>
        <v xml:space="preserve"> Mr</v>
      </c>
      <c r="O772" s="63"/>
    </row>
    <row r="773" spans="1:15" x14ac:dyDescent="0.3">
      <c r="A773" s="12">
        <v>772</v>
      </c>
      <c r="B773" s="13">
        <v>3</v>
      </c>
      <c r="C773" s="14" t="s">
        <v>1524</v>
      </c>
      <c r="D773" s="14" t="s">
        <v>13</v>
      </c>
      <c r="E773" s="69">
        <v>48</v>
      </c>
      <c r="F773" s="13">
        <v>0</v>
      </c>
      <c r="G773" s="13">
        <v>0</v>
      </c>
      <c r="H773" s="14" t="s">
        <v>1525</v>
      </c>
      <c r="I773" s="13">
        <v>7.8541999999999996</v>
      </c>
      <c r="J773" s="14" t="s">
        <v>15</v>
      </c>
      <c r="K773" s="14" t="s">
        <v>16</v>
      </c>
      <c r="L773" s="15">
        <f>IF(MergeData!$A773='FirstPartId1-to891'!A773,VLOOKUP(MergeData!$A773,FirstID1_891,12,FALSE),VLOOKUP(MergeData!$A773,GendersSurvived,2,FALSE))</f>
        <v>0</v>
      </c>
      <c r="M773" s="62" t="str">
        <f t="shared" si="12"/>
        <v>Adult</v>
      </c>
      <c r="N773" s="62" t="str">
        <f>MID(MergeData!$C773,FIND(",",MergeData!$C773)+1,FIND(".",MergeData!$C773)-FIND(",",MergeData!$C773)-1)</f>
        <v xml:space="preserve"> Mr</v>
      </c>
      <c r="O773" s="63"/>
    </row>
    <row r="774" spans="1:15" x14ac:dyDescent="0.3">
      <c r="A774" s="12">
        <v>773</v>
      </c>
      <c r="B774" s="13">
        <v>2</v>
      </c>
      <c r="C774" s="14" t="s">
        <v>1526</v>
      </c>
      <c r="D774" s="14" t="s">
        <v>18</v>
      </c>
      <c r="E774" s="69">
        <v>57</v>
      </c>
      <c r="F774" s="13">
        <v>0</v>
      </c>
      <c r="G774" s="13">
        <v>0</v>
      </c>
      <c r="H774" s="14" t="s">
        <v>1527</v>
      </c>
      <c r="I774" s="13">
        <v>10.5</v>
      </c>
      <c r="J774" s="14" t="s">
        <v>1528</v>
      </c>
      <c r="K774" s="14" t="s">
        <v>16</v>
      </c>
      <c r="L774" s="15">
        <f>IF(MergeData!$A774='FirstPartId1-to891'!A774,VLOOKUP(MergeData!$A774,FirstID1_891,12,FALSE),VLOOKUP(MergeData!$A774,GendersSurvived,2,FALSE))</f>
        <v>0</v>
      </c>
      <c r="M774" s="62" t="str">
        <f t="shared" si="12"/>
        <v>Adult</v>
      </c>
      <c r="N774" s="62" t="str">
        <f>MID(MergeData!$C774,FIND(",",MergeData!$C774)+1,FIND(".",MergeData!$C774)-FIND(",",MergeData!$C774)-1)</f>
        <v xml:space="preserve"> Mrs</v>
      </c>
      <c r="O774" s="63"/>
    </row>
    <row r="775" spans="1:15" x14ac:dyDescent="0.3">
      <c r="A775" s="12">
        <v>774</v>
      </c>
      <c r="B775" s="13">
        <v>3</v>
      </c>
      <c r="C775" s="14" t="s">
        <v>1529</v>
      </c>
      <c r="D775" s="14" t="s">
        <v>13</v>
      </c>
      <c r="E775" s="69" t="s">
        <v>2484</v>
      </c>
      <c r="F775" s="13">
        <v>0</v>
      </c>
      <c r="G775" s="13">
        <v>0</v>
      </c>
      <c r="H775" s="14" t="s">
        <v>1530</v>
      </c>
      <c r="I775" s="13">
        <v>7.2249999999999996</v>
      </c>
      <c r="J775" s="14" t="s">
        <v>15</v>
      </c>
      <c r="K775" s="14" t="s">
        <v>21</v>
      </c>
      <c r="L775" s="15">
        <f>IF(MergeData!$A775='FirstPartId1-to891'!A775,VLOOKUP(MergeData!$A775,FirstID1_891,12,FALSE),VLOOKUP(MergeData!$A775,GendersSurvived,2,FALSE))</f>
        <v>1</v>
      </c>
      <c r="M775" s="62" t="str">
        <f t="shared" si="12"/>
        <v>No Value</v>
      </c>
      <c r="N775" s="62" t="str">
        <f>MID(MergeData!$C775,FIND(",",MergeData!$C775)+1,FIND(".",MergeData!$C775)-FIND(",",MergeData!$C775)-1)</f>
        <v xml:space="preserve"> Mr</v>
      </c>
      <c r="O775" s="63"/>
    </row>
    <row r="776" spans="1:15" x14ac:dyDescent="0.3">
      <c r="A776" s="12">
        <v>775</v>
      </c>
      <c r="B776" s="13">
        <v>2</v>
      </c>
      <c r="C776" s="14" t="s">
        <v>1531</v>
      </c>
      <c r="D776" s="14" t="s">
        <v>18</v>
      </c>
      <c r="E776" s="69">
        <v>54</v>
      </c>
      <c r="F776" s="13">
        <v>1</v>
      </c>
      <c r="G776" s="13">
        <v>3</v>
      </c>
      <c r="H776" s="14" t="s">
        <v>1532</v>
      </c>
      <c r="I776" s="13">
        <v>23</v>
      </c>
      <c r="J776" s="14" t="s">
        <v>15</v>
      </c>
      <c r="K776" s="14" t="s">
        <v>16</v>
      </c>
      <c r="L776" s="15">
        <f>IF(MergeData!$A776='FirstPartId1-to891'!A776,VLOOKUP(MergeData!$A776,FirstID1_891,12,FALSE),VLOOKUP(MergeData!$A776,GendersSurvived,2,FALSE))</f>
        <v>0</v>
      </c>
      <c r="M776" s="62" t="str">
        <f t="shared" si="12"/>
        <v>Adult</v>
      </c>
      <c r="N776" s="62" t="str">
        <f>MID(MergeData!$C776,FIND(",",MergeData!$C776)+1,FIND(".",MergeData!$C776)-FIND(",",MergeData!$C776)-1)</f>
        <v xml:space="preserve"> Mrs</v>
      </c>
      <c r="O776" s="63"/>
    </row>
    <row r="777" spans="1:15" x14ac:dyDescent="0.3">
      <c r="A777" s="12">
        <v>776</v>
      </c>
      <c r="B777" s="13">
        <v>3</v>
      </c>
      <c r="C777" s="14" t="s">
        <v>1533</v>
      </c>
      <c r="D777" s="14" t="s">
        <v>13</v>
      </c>
      <c r="E777" s="69">
        <v>18</v>
      </c>
      <c r="F777" s="13">
        <v>0</v>
      </c>
      <c r="G777" s="13">
        <v>0</v>
      </c>
      <c r="H777" s="14" t="s">
        <v>1534</v>
      </c>
      <c r="I777" s="13">
        <v>7.75</v>
      </c>
      <c r="J777" s="14" t="s">
        <v>15</v>
      </c>
      <c r="K777" s="14" t="s">
        <v>16</v>
      </c>
      <c r="L777" s="15">
        <f>IF(MergeData!$A777='FirstPartId1-to891'!A777,VLOOKUP(MergeData!$A777,FirstID1_891,12,FALSE),VLOOKUP(MergeData!$A777,GendersSurvived,2,FALSE))</f>
        <v>0</v>
      </c>
      <c r="M777" s="62" t="str">
        <f t="shared" si="12"/>
        <v>Adult</v>
      </c>
      <c r="N777" s="62" t="str">
        <f>MID(MergeData!$C777,FIND(",",MergeData!$C777)+1,FIND(".",MergeData!$C777)-FIND(",",MergeData!$C777)-1)</f>
        <v xml:space="preserve"> Mr</v>
      </c>
      <c r="O777" s="63"/>
    </row>
    <row r="778" spans="1:15" x14ac:dyDescent="0.3">
      <c r="A778" s="12">
        <v>777</v>
      </c>
      <c r="B778" s="13">
        <v>3</v>
      </c>
      <c r="C778" s="14" t="s">
        <v>1535</v>
      </c>
      <c r="D778" s="14" t="s">
        <v>13</v>
      </c>
      <c r="E778" s="69" t="s">
        <v>2484</v>
      </c>
      <c r="F778" s="13">
        <v>0</v>
      </c>
      <c r="G778" s="13">
        <v>0</v>
      </c>
      <c r="H778" s="14" t="s">
        <v>1536</v>
      </c>
      <c r="I778" s="13">
        <v>7.75</v>
      </c>
      <c r="J778" s="14" t="s">
        <v>1537</v>
      </c>
      <c r="K778" s="14" t="s">
        <v>31</v>
      </c>
      <c r="L778" s="15">
        <f>IF(MergeData!$A778='FirstPartId1-to891'!A778,VLOOKUP(MergeData!$A778,FirstID1_891,12,FALSE),VLOOKUP(MergeData!$A778,GendersSurvived,2,FALSE))</f>
        <v>1</v>
      </c>
      <c r="M778" s="62" t="str">
        <f t="shared" si="12"/>
        <v>No Value</v>
      </c>
      <c r="N778" s="62" t="str">
        <f>MID(MergeData!$C778,FIND(",",MergeData!$C778)+1,FIND(".",MergeData!$C778)-FIND(",",MergeData!$C778)-1)</f>
        <v xml:space="preserve"> Mr</v>
      </c>
      <c r="O778" s="63"/>
    </row>
    <row r="779" spans="1:15" x14ac:dyDescent="0.3">
      <c r="A779" s="12">
        <v>778</v>
      </c>
      <c r="B779" s="13">
        <v>3</v>
      </c>
      <c r="C779" s="14" t="s">
        <v>1538</v>
      </c>
      <c r="D779" s="14" t="s">
        <v>18</v>
      </c>
      <c r="E779" s="69">
        <v>5</v>
      </c>
      <c r="F779" s="13">
        <v>0</v>
      </c>
      <c r="G779" s="13">
        <v>0</v>
      </c>
      <c r="H779" s="14" t="s">
        <v>191</v>
      </c>
      <c r="I779" s="13">
        <v>12.475</v>
      </c>
      <c r="J779" s="14" t="s">
        <v>15</v>
      </c>
      <c r="K779" s="14" t="s">
        <v>16</v>
      </c>
      <c r="L779" s="15">
        <f>IF(MergeData!$A779='FirstPartId1-to891'!A779,VLOOKUP(MergeData!$A779,FirstID1_891,12,FALSE),VLOOKUP(MergeData!$A779,GendersSurvived,2,FALSE))</f>
        <v>0</v>
      </c>
      <c r="M779" s="62" t="str">
        <f t="shared" si="12"/>
        <v>Child</v>
      </c>
      <c r="N779" s="62" t="str">
        <f>MID(MergeData!$C779,FIND(",",MergeData!$C779)+1,FIND(".",MergeData!$C779)-FIND(",",MergeData!$C779)-1)</f>
        <v xml:space="preserve"> Miss</v>
      </c>
      <c r="O779" s="63"/>
    </row>
    <row r="780" spans="1:15" x14ac:dyDescent="0.3">
      <c r="A780" s="12">
        <v>779</v>
      </c>
      <c r="B780" s="13">
        <v>3</v>
      </c>
      <c r="C780" s="14" t="s">
        <v>1539</v>
      </c>
      <c r="D780" s="14" t="s">
        <v>13</v>
      </c>
      <c r="E780" s="69" t="s">
        <v>2484</v>
      </c>
      <c r="F780" s="13">
        <v>0</v>
      </c>
      <c r="G780" s="13">
        <v>0</v>
      </c>
      <c r="H780" s="14" t="s">
        <v>1540</v>
      </c>
      <c r="I780" s="13">
        <v>7.7374999999999998</v>
      </c>
      <c r="J780" s="14" t="s">
        <v>15</v>
      </c>
      <c r="K780" s="14" t="s">
        <v>31</v>
      </c>
      <c r="L780" s="15">
        <f>IF(MergeData!$A780='FirstPartId1-to891'!A780,VLOOKUP(MergeData!$A780,FirstID1_891,12,FALSE),VLOOKUP(MergeData!$A780,GendersSurvived,2,FALSE))</f>
        <v>1</v>
      </c>
      <c r="M780" s="62" t="str">
        <f t="shared" si="12"/>
        <v>No Value</v>
      </c>
      <c r="N780" s="62" t="str">
        <f>MID(MergeData!$C780,FIND(",",MergeData!$C780)+1,FIND(".",MergeData!$C780)-FIND(",",MergeData!$C780)-1)</f>
        <v xml:space="preserve"> Mr</v>
      </c>
      <c r="O780" s="63"/>
    </row>
    <row r="781" spans="1:15" x14ac:dyDescent="0.3">
      <c r="A781" s="12">
        <v>780</v>
      </c>
      <c r="B781" s="13">
        <v>1</v>
      </c>
      <c r="C781" s="14" t="s">
        <v>1541</v>
      </c>
      <c r="D781" s="14" t="s">
        <v>18</v>
      </c>
      <c r="E781" s="69">
        <v>43</v>
      </c>
      <c r="F781" s="13">
        <v>0</v>
      </c>
      <c r="G781" s="13">
        <v>1</v>
      </c>
      <c r="H781" s="14" t="s">
        <v>1374</v>
      </c>
      <c r="I781" s="13">
        <v>211.33750000000001</v>
      </c>
      <c r="J781" s="14" t="s">
        <v>1542</v>
      </c>
      <c r="K781" s="14" t="s">
        <v>16</v>
      </c>
      <c r="L781" s="15">
        <f>IF(MergeData!$A781='FirstPartId1-to891'!A781,VLOOKUP(MergeData!$A781,FirstID1_891,12,FALSE),VLOOKUP(MergeData!$A781,GendersSurvived,2,FALSE))</f>
        <v>1</v>
      </c>
      <c r="M781" s="62" t="str">
        <f t="shared" si="12"/>
        <v>Adult</v>
      </c>
      <c r="N781" s="62" t="str">
        <f>MID(MergeData!$C781,FIND(",",MergeData!$C781)+1,FIND(".",MergeData!$C781)-FIND(",",MergeData!$C781)-1)</f>
        <v xml:space="preserve"> Mrs</v>
      </c>
      <c r="O781" s="63"/>
    </row>
    <row r="782" spans="1:15" x14ac:dyDescent="0.3">
      <c r="A782" s="12">
        <v>781</v>
      </c>
      <c r="B782" s="13">
        <v>3</v>
      </c>
      <c r="C782" s="14" t="s">
        <v>1543</v>
      </c>
      <c r="D782" s="14" t="s">
        <v>18</v>
      </c>
      <c r="E782" s="69">
        <v>13</v>
      </c>
      <c r="F782" s="13">
        <v>0</v>
      </c>
      <c r="G782" s="13">
        <v>0</v>
      </c>
      <c r="H782" s="14" t="s">
        <v>1544</v>
      </c>
      <c r="I782" s="13">
        <v>7.2291999999999996</v>
      </c>
      <c r="J782" s="14" t="s">
        <v>15</v>
      </c>
      <c r="K782" s="14" t="s">
        <v>21</v>
      </c>
      <c r="L782" s="15">
        <f>IF(MergeData!$A782='FirstPartId1-to891'!A782,VLOOKUP(MergeData!$A782,FirstID1_891,12,FALSE),VLOOKUP(MergeData!$A782,GendersSurvived,2,FALSE))</f>
        <v>1</v>
      </c>
      <c r="M782" s="62" t="str">
        <f t="shared" si="12"/>
        <v>Child</v>
      </c>
      <c r="N782" s="62" t="str">
        <f>MID(MergeData!$C782,FIND(",",MergeData!$C782)+1,FIND(".",MergeData!$C782)-FIND(",",MergeData!$C782)-1)</f>
        <v xml:space="preserve"> Miss</v>
      </c>
      <c r="O782" s="63"/>
    </row>
    <row r="783" spans="1:15" x14ac:dyDescent="0.3">
      <c r="A783" s="12">
        <v>782</v>
      </c>
      <c r="B783" s="13">
        <v>1</v>
      </c>
      <c r="C783" s="14" t="s">
        <v>1545</v>
      </c>
      <c r="D783" s="14" t="s">
        <v>18</v>
      </c>
      <c r="E783" s="69">
        <v>17</v>
      </c>
      <c r="F783" s="13">
        <v>1</v>
      </c>
      <c r="G783" s="13">
        <v>0</v>
      </c>
      <c r="H783" s="14" t="s">
        <v>1377</v>
      </c>
      <c r="I783" s="13">
        <v>57</v>
      </c>
      <c r="J783" s="14" t="s">
        <v>1378</v>
      </c>
      <c r="K783" s="14" t="s">
        <v>16</v>
      </c>
      <c r="L783" s="15">
        <f>IF(MergeData!$A783='FirstPartId1-to891'!A783,VLOOKUP(MergeData!$A783,FirstID1_891,12,FALSE),VLOOKUP(MergeData!$A783,GendersSurvived,2,FALSE))</f>
        <v>0</v>
      </c>
      <c r="M783" s="62" t="str">
        <f t="shared" si="12"/>
        <v>Child</v>
      </c>
      <c r="N783" s="62" t="str">
        <f>MID(MergeData!$C783,FIND(",",MergeData!$C783)+1,FIND(".",MergeData!$C783)-FIND(",",MergeData!$C783)-1)</f>
        <v xml:space="preserve"> Mrs</v>
      </c>
      <c r="O783" s="63"/>
    </row>
    <row r="784" spans="1:15" x14ac:dyDescent="0.3">
      <c r="A784" s="12">
        <v>783</v>
      </c>
      <c r="B784" s="13">
        <v>1</v>
      </c>
      <c r="C784" s="14" t="s">
        <v>1546</v>
      </c>
      <c r="D784" s="14" t="s">
        <v>13</v>
      </c>
      <c r="E784" s="69">
        <v>29</v>
      </c>
      <c r="F784" s="13">
        <v>0</v>
      </c>
      <c r="G784" s="13">
        <v>0</v>
      </c>
      <c r="H784" s="14" t="s">
        <v>1547</v>
      </c>
      <c r="I784" s="13">
        <v>30</v>
      </c>
      <c r="J784" s="14" t="s">
        <v>1548</v>
      </c>
      <c r="K784" s="14" t="s">
        <v>16</v>
      </c>
      <c r="L784" s="15">
        <f>IF(MergeData!$A784='FirstPartId1-to891'!A784,VLOOKUP(MergeData!$A784,FirstID1_891,12,FALSE),VLOOKUP(MergeData!$A784,GendersSurvived,2,FALSE))</f>
        <v>0</v>
      </c>
      <c r="M784" s="62" t="str">
        <f t="shared" si="12"/>
        <v>Adult</v>
      </c>
      <c r="N784" s="62" t="str">
        <f>MID(MergeData!$C784,FIND(",",MergeData!$C784)+1,FIND(".",MergeData!$C784)-FIND(",",MergeData!$C784)-1)</f>
        <v xml:space="preserve"> Mr</v>
      </c>
      <c r="O784" s="63"/>
    </row>
    <row r="785" spans="1:15" x14ac:dyDescent="0.3">
      <c r="A785" s="12">
        <v>784</v>
      </c>
      <c r="B785" s="13">
        <v>3</v>
      </c>
      <c r="C785" s="14" t="s">
        <v>1549</v>
      </c>
      <c r="D785" s="14" t="s">
        <v>13</v>
      </c>
      <c r="E785" s="69" t="s">
        <v>2484</v>
      </c>
      <c r="F785" s="13">
        <v>1</v>
      </c>
      <c r="G785" s="13">
        <v>2</v>
      </c>
      <c r="H785" s="14" t="s">
        <v>1550</v>
      </c>
      <c r="I785" s="13">
        <v>23.45</v>
      </c>
      <c r="J785" s="14" t="s">
        <v>15</v>
      </c>
      <c r="K785" s="14" t="s">
        <v>16</v>
      </c>
      <c r="L785" s="15">
        <f>IF(MergeData!$A785='FirstPartId1-to891'!A785,VLOOKUP(MergeData!$A785,FirstID1_891,12,FALSE),VLOOKUP(MergeData!$A785,GendersSurvived,2,FALSE))</f>
        <v>0</v>
      </c>
      <c r="M785" s="62" t="str">
        <f t="shared" si="12"/>
        <v>No Value</v>
      </c>
      <c r="N785" s="62" t="str">
        <f>MID(MergeData!$C785,FIND(",",MergeData!$C785)+1,FIND(".",MergeData!$C785)-FIND(",",MergeData!$C785)-1)</f>
        <v xml:space="preserve"> Mr</v>
      </c>
      <c r="O785" s="63"/>
    </row>
    <row r="786" spans="1:15" x14ac:dyDescent="0.3">
      <c r="A786" s="12">
        <v>785</v>
      </c>
      <c r="B786" s="13">
        <v>3</v>
      </c>
      <c r="C786" s="14" t="s">
        <v>1551</v>
      </c>
      <c r="D786" s="14" t="s">
        <v>13</v>
      </c>
      <c r="E786" s="69">
        <v>25</v>
      </c>
      <c r="F786" s="13">
        <v>0</v>
      </c>
      <c r="G786" s="13">
        <v>0</v>
      </c>
      <c r="H786" s="14" t="s">
        <v>1552</v>
      </c>
      <c r="I786" s="13">
        <v>7.05</v>
      </c>
      <c r="J786" s="14" t="s">
        <v>15</v>
      </c>
      <c r="K786" s="14" t="s">
        <v>16</v>
      </c>
      <c r="L786" s="15">
        <f>IF(MergeData!$A786='FirstPartId1-to891'!A786,VLOOKUP(MergeData!$A786,FirstID1_891,12,FALSE),VLOOKUP(MergeData!$A786,GendersSurvived,2,FALSE))</f>
        <v>0</v>
      </c>
      <c r="M786" s="62" t="str">
        <f t="shared" si="12"/>
        <v>Adult</v>
      </c>
      <c r="N786" s="62" t="str">
        <f>MID(MergeData!$C786,FIND(",",MergeData!$C786)+1,FIND(".",MergeData!$C786)-FIND(",",MergeData!$C786)-1)</f>
        <v xml:space="preserve"> Mr</v>
      </c>
      <c r="O786" s="63"/>
    </row>
    <row r="787" spans="1:15" x14ac:dyDescent="0.3">
      <c r="A787" s="12">
        <v>786</v>
      </c>
      <c r="B787" s="13">
        <v>3</v>
      </c>
      <c r="C787" s="14" t="s">
        <v>1553</v>
      </c>
      <c r="D787" s="14" t="s">
        <v>13</v>
      </c>
      <c r="E787" s="69">
        <v>25</v>
      </c>
      <c r="F787" s="13">
        <v>0</v>
      </c>
      <c r="G787" s="13">
        <v>0</v>
      </c>
      <c r="H787" s="14" t="s">
        <v>1554</v>
      </c>
      <c r="I787" s="13">
        <v>7.25</v>
      </c>
      <c r="J787" s="14" t="s">
        <v>15</v>
      </c>
      <c r="K787" s="14" t="s">
        <v>16</v>
      </c>
      <c r="L787" s="15">
        <f>IF(MergeData!$A787='FirstPartId1-to891'!A787,VLOOKUP(MergeData!$A787,FirstID1_891,12,FALSE),VLOOKUP(MergeData!$A787,GendersSurvived,2,FALSE))</f>
        <v>1</v>
      </c>
      <c r="M787" s="62" t="str">
        <f t="shared" si="12"/>
        <v>Adult</v>
      </c>
      <c r="N787" s="62" t="str">
        <f>MID(MergeData!$C787,FIND(",",MergeData!$C787)+1,FIND(".",MergeData!$C787)-FIND(",",MergeData!$C787)-1)</f>
        <v xml:space="preserve"> Mr</v>
      </c>
      <c r="O787" s="63"/>
    </row>
    <row r="788" spans="1:15" x14ac:dyDescent="0.3">
      <c r="A788" s="12">
        <v>787</v>
      </c>
      <c r="B788" s="13">
        <v>3</v>
      </c>
      <c r="C788" s="14" t="s">
        <v>1555</v>
      </c>
      <c r="D788" s="14" t="s">
        <v>18</v>
      </c>
      <c r="E788" s="69">
        <v>18</v>
      </c>
      <c r="F788" s="13">
        <v>0</v>
      </c>
      <c r="G788" s="13">
        <v>0</v>
      </c>
      <c r="H788" s="14" t="s">
        <v>1556</v>
      </c>
      <c r="I788" s="13">
        <v>7.4958</v>
      </c>
      <c r="J788" s="14" t="s">
        <v>15</v>
      </c>
      <c r="K788" s="14" t="s">
        <v>16</v>
      </c>
      <c r="L788" s="15">
        <f>IF(MergeData!$A788='FirstPartId1-to891'!A788,VLOOKUP(MergeData!$A788,FirstID1_891,12,FALSE),VLOOKUP(MergeData!$A788,GendersSurvived,2,FALSE))</f>
        <v>0</v>
      </c>
      <c r="M788" s="62" t="str">
        <f t="shared" si="12"/>
        <v>Adult</v>
      </c>
      <c r="N788" s="62" t="str">
        <f>MID(MergeData!$C788,FIND(",",MergeData!$C788)+1,FIND(".",MergeData!$C788)-FIND(",",MergeData!$C788)-1)</f>
        <v xml:space="preserve"> Miss</v>
      </c>
      <c r="O788" s="63"/>
    </row>
    <row r="789" spans="1:15" x14ac:dyDescent="0.3">
      <c r="A789" s="12">
        <v>788</v>
      </c>
      <c r="B789" s="13">
        <v>3</v>
      </c>
      <c r="C789" s="14" t="s">
        <v>1557</v>
      </c>
      <c r="D789" s="14" t="s">
        <v>13</v>
      </c>
      <c r="E789" s="69">
        <v>8</v>
      </c>
      <c r="F789" s="13">
        <v>4</v>
      </c>
      <c r="G789" s="13">
        <v>1</v>
      </c>
      <c r="H789" s="14" t="s">
        <v>56</v>
      </c>
      <c r="I789" s="13">
        <v>29.125</v>
      </c>
      <c r="J789" s="14" t="s">
        <v>15</v>
      </c>
      <c r="K789" s="14" t="s">
        <v>31</v>
      </c>
      <c r="L789" s="15">
        <f>IF(MergeData!$A789='FirstPartId1-to891'!A789,VLOOKUP(MergeData!$A789,FirstID1_891,12,FALSE),VLOOKUP(MergeData!$A789,GendersSurvived,2,FALSE))</f>
        <v>1</v>
      </c>
      <c r="M789" s="62" t="str">
        <f t="shared" si="12"/>
        <v>Child</v>
      </c>
      <c r="N789" s="62" t="str">
        <f>MID(MergeData!$C789,FIND(",",MergeData!$C789)+1,FIND(".",MergeData!$C789)-FIND(",",MergeData!$C789)-1)</f>
        <v xml:space="preserve"> Master</v>
      </c>
      <c r="O789" s="63"/>
    </row>
    <row r="790" spans="1:15" x14ac:dyDescent="0.3">
      <c r="A790" s="12">
        <v>789</v>
      </c>
      <c r="B790" s="13">
        <v>3</v>
      </c>
      <c r="C790" s="14" t="s">
        <v>1558</v>
      </c>
      <c r="D790" s="14" t="s">
        <v>13</v>
      </c>
      <c r="E790" s="69">
        <v>1</v>
      </c>
      <c r="F790" s="13">
        <v>1</v>
      </c>
      <c r="G790" s="13">
        <v>2</v>
      </c>
      <c r="H790" s="14" t="s">
        <v>219</v>
      </c>
      <c r="I790" s="13">
        <v>20.574999999999999</v>
      </c>
      <c r="J790" s="14" t="s">
        <v>15</v>
      </c>
      <c r="K790" s="14" t="s">
        <v>16</v>
      </c>
      <c r="L790" s="15">
        <f>IF(MergeData!$A790='FirstPartId1-to891'!A790,VLOOKUP(MergeData!$A790,FirstID1_891,12,FALSE),VLOOKUP(MergeData!$A790,GendersSurvived,2,FALSE))</f>
        <v>0</v>
      </c>
      <c r="M790" s="62" t="str">
        <f t="shared" si="12"/>
        <v>Child</v>
      </c>
      <c r="N790" s="62" t="str">
        <f>MID(MergeData!$C790,FIND(",",MergeData!$C790)+1,FIND(".",MergeData!$C790)-FIND(",",MergeData!$C790)-1)</f>
        <v xml:space="preserve"> Master</v>
      </c>
      <c r="O790" s="63"/>
    </row>
    <row r="791" spans="1:15" x14ac:dyDescent="0.3">
      <c r="A791" s="12">
        <v>790</v>
      </c>
      <c r="B791" s="13">
        <v>1</v>
      </c>
      <c r="C791" s="14" t="s">
        <v>1559</v>
      </c>
      <c r="D791" s="14" t="s">
        <v>13</v>
      </c>
      <c r="E791" s="69">
        <v>46</v>
      </c>
      <c r="F791" s="13">
        <v>0</v>
      </c>
      <c r="G791" s="13">
        <v>0</v>
      </c>
      <c r="H791" s="14" t="s">
        <v>312</v>
      </c>
      <c r="I791" s="13">
        <v>79.2</v>
      </c>
      <c r="J791" s="14" t="s">
        <v>1560</v>
      </c>
      <c r="K791" s="14" t="s">
        <v>21</v>
      </c>
      <c r="L791" s="15">
        <f>IF(MergeData!$A791='FirstPartId1-to891'!A791,VLOOKUP(MergeData!$A791,FirstID1_891,12,FALSE),VLOOKUP(MergeData!$A791,GendersSurvived,2,FALSE))</f>
        <v>0</v>
      </c>
      <c r="M791" s="62" t="str">
        <f t="shared" si="12"/>
        <v>Adult</v>
      </c>
      <c r="N791" s="62" t="str">
        <f>MID(MergeData!$C791,FIND(",",MergeData!$C791)+1,FIND(".",MergeData!$C791)-FIND(",",MergeData!$C791)-1)</f>
        <v xml:space="preserve"> Mr</v>
      </c>
      <c r="O791" s="63"/>
    </row>
    <row r="792" spans="1:15" x14ac:dyDescent="0.3">
      <c r="A792" s="12">
        <v>791</v>
      </c>
      <c r="B792" s="13">
        <v>3</v>
      </c>
      <c r="C792" s="14" t="s">
        <v>1561</v>
      </c>
      <c r="D792" s="14" t="s">
        <v>13</v>
      </c>
      <c r="E792" s="69" t="s">
        <v>2484</v>
      </c>
      <c r="F792" s="13">
        <v>0</v>
      </c>
      <c r="G792" s="13">
        <v>0</v>
      </c>
      <c r="H792" s="14" t="s">
        <v>1562</v>
      </c>
      <c r="I792" s="13">
        <v>7.75</v>
      </c>
      <c r="J792" s="14" t="s">
        <v>15</v>
      </c>
      <c r="K792" s="14" t="s">
        <v>31</v>
      </c>
      <c r="L792" s="15">
        <f>IF(MergeData!$A792='FirstPartId1-to891'!A792,VLOOKUP(MergeData!$A792,FirstID1_891,12,FALSE),VLOOKUP(MergeData!$A792,GendersSurvived,2,FALSE))</f>
        <v>0</v>
      </c>
      <c r="M792" s="62" t="str">
        <f t="shared" si="12"/>
        <v>No Value</v>
      </c>
      <c r="N792" s="62" t="str">
        <f>MID(MergeData!$C792,FIND(",",MergeData!$C792)+1,FIND(".",MergeData!$C792)-FIND(",",MergeData!$C792)-1)</f>
        <v xml:space="preserve"> Mr</v>
      </c>
      <c r="O792" s="63"/>
    </row>
    <row r="793" spans="1:15" x14ac:dyDescent="0.3">
      <c r="A793" s="12">
        <v>792</v>
      </c>
      <c r="B793" s="13">
        <v>2</v>
      </c>
      <c r="C793" s="14" t="s">
        <v>1563</v>
      </c>
      <c r="D793" s="14" t="s">
        <v>13</v>
      </c>
      <c r="E793" s="69">
        <v>16</v>
      </c>
      <c r="F793" s="13">
        <v>0</v>
      </c>
      <c r="G793" s="13">
        <v>0</v>
      </c>
      <c r="H793" s="14" t="s">
        <v>64</v>
      </c>
      <c r="I793" s="13">
        <v>26</v>
      </c>
      <c r="J793" s="14" t="s">
        <v>15</v>
      </c>
      <c r="K793" s="14" t="s">
        <v>16</v>
      </c>
      <c r="L793" s="15">
        <f>IF(MergeData!$A793='FirstPartId1-to891'!A793,VLOOKUP(MergeData!$A793,FirstID1_891,12,FALSE),VLOOKUP(MergeData!$A793,GendersSurvived,2,FALSE))</f>
        <v>0</v>
      </c>
      <c r="M793" s="62" t="str">
        <f t="shared" si="12"/>
        <v>Child</v>
      </c>
      <c r="N793" s="62" t="str">
        <f>MID(MergeData!$C793,FIND(",",MergeData!$C793)+1,FIND(".",MergeData!$C793)-FIND(",",MergeData!$C793)-1)</f>
        <v xml:space="preserve"> Mr</v>
      </c>
      <c r="O793" s="63"/>
    </row>
    <row r="794" spans="1:15" x14ac:dyDescent="0.3">
      <c r="A794" s="12">
        <v>793</v>
      </c>
      <c r="B794" s="13">
        <v>3</v>
      </c>
      <c r="C794" s="14" t="s">
        <v>1564</v>
      </c>
      <c r="D794" s="14" t="s">
        <v>18</v>
      </c>
      <c r="E794" s="69" t="s">
        <v>2484</v>
      </c>
      <c r="F794" s="13">
        <v>8</v>
      </c>
      <c r="G794" s="13">
        <v>2</v>
      </c>
      <c r="H794" s="14" t="s">
        <v>354</v>
      </c>
      <c r="I794" s="13">
        <v>69.55</v>
      </c>
      <c r="J794" s="14" t="s">
        <v>15</v>
      </c>
      <c r="K794" s="14" t="s">
        <v>16</v>
      </c>
      <c r="L794" s="15">
        <f>IF(MergeData!$A794='FirstPartId1-to891'!A794,VLOOKUP(MergeData!$A794,FirstID1_891,12,FALSE),VLOOKUP(MergeData!$A794,GendersSurvived,2,FALSE))</f>
        <v>0</v>
      </c>
      <c r="M794" s="62" t="str">
        <f t="shared" si="12"/>
        <v>No Value</v>
      </c>
      <c r="N794" s="62" t="str">
        <f>MID(MergeData!$C794,FIND(",",MergeData!$C794)+1,FIND(".",MergeData!$C794)-FIND(",",MergeData!$C794)-1)</f>
        <v xml:space="preserve"> Miss</v>
      </c>
      <c r="O794" s="63"/>
    </row>
    <row r="795" spans="1:15" x14ac:dyDescent="0.3">
      <c r="A795" s="12">
        <v>794</v>
      </c>
      <c r="B795" s="13">
        <v>1</v>
      </c>
      <c r="C795" s="14" t="s">
        <v>1565</v>
      </c>
      <c r="D795" s="14" t="s">
        <v>13</v>
      </c>
      <c r="E795" s="69" t="s">
        <v>2484</v>
      </c>
      <c r="F795" s="13">
        <v>0</v>
      </c>
      <c r="G795" s="13">
        <v>0</v>
      </c>
      <c r="H795" s="14" t="s">
        <v>1566</v>
      </c>
      <c r="I795" s="13">
        <v>30.695799999999998</v>
      </c>
      <c r="J795" s="14" t="s">
        <v>15</v>
      </c>
      <c r="K795" s="14" t="s">
        <v>21</v>
      </c>
      <c r="L795" s="15">
        <f>IF(MergeData!$A795='FirstPartId1-to891'!A795,VLOOKUP(MergeData!$A795,FirstID1_891,12,FALSE),VLOOKUP(MergeData!$A795,GendersSurvived,2,FALSE))</f>
        <v>0</v>
      </c>
      <c r="M795" s="62" t="str">
        <f t="shared" si="12"/>
        <v>No Value</v>
      </c>
      <c r="N795" s="62" t="str">
        <f>MID(MergeData!$C795,FIND(",",MergeData!$C795)+1,FIND(".",MergeData!$C795)-FIND(",",MergeData!$C795)-1)</f>
        <v xml:space="preserve"> Mr</v>
      </c>
      <c r="O795" s="63"/>
    </row>
    <row r="796" spans="1:15" x14ac:dyDescent="0.3">
      <c r="A796" s="12">
        <v>795</v>
      </c>
      <c r="B796" s="13">
        <v>3</v>
      </c>
      <c r="C796" s="14" t="s">
        <v>1567</v>
      </c>
      <c r="D796" s="14" t="s">
        <v>13</v>
      </c>
      <c r="E796" s="69">
        <v>25</v>
      </c>
      <c r="F796" s="13">
        <v>0</v>
      </c>
      <c r="G796" s="13">
        <v>0</v>
      </c>
      <c r="H796" s="14" t="s">
        <v>1568</v>
      </c>
      <c r="I796" s="13">
        <v>7.8958000000000004</v>
      </c>
      <c r="J796" s="14" t="s">
        <v>15</v>
      </c>
      <c r="K796" s="14" t="s">
        <v>16</v>
      </c>
      <c r="L796" s="15">
        <f>IF(MergeData!$A796='FirstPartId1-to891'!A796,VLOOKUP(MergeData!$A796,FirstID1_891,12,FALSE),VLOOKUP(MergeData!$A796,GendersSurvived,2,FALSE))</f>
        <v>0</v>
      </c>
      <c r="M796" s="62" t="str">
        <f t="shared" si="12"/>
        <v>Adult</v>
      </c>
      <c r="N796" s="62" t="str">
        <f>MID(MergeData!$C796,FIND(",",MergeData!$C796)+1,FIND(".",MergeData!$C796)-FIND(",",MergeData!$C796)-1)</f>
        <v xml:space="preserve"> Mr</v>
      </c>
      <c r="O796" s="63"/>
    </row>
    <row r="797" spans="1:15" x14ac:dyDescent="0.3">
      <c r="A797" s="12">
        <v>796</v>
      </c>
      <c r="B797" s="13">
        <v>2</v>
      </c>
      <c r="C797" s="14" t="s">
        <v>1569</v>
      </c>
      <c r="D797" s="14" t="s">
        <v>13</v>
      </c>
      <c r="E797" s="69">
        <v>39</v>
      </c>
      <c r="F797" s="13">
        <v>0</v>
      </c>
      <c r="G797" s="13">
        <v>0</v>
      </c>
      <c r="H797" s="14" t="s">
        <v>1570</v>
      </c>
      <c r="I797" s="13">
        <v>13</v>
      </c>
      <c r="J797" s="14" t="s">
        <v>15</v>
      </c>
      <c r="K797" s="14" t="s">
        <v>16</v>
      </c>
      <c r="L797" s="15">
        <f>IF(MergeData!$A797='FirstPartId1-to891'!A797,VLOOKUP(MergeData!$A797,FirstID1_891,12,FALSE),VLOOKUP(MergeData!$A797,GendersSurvived,2,FALSE))</f>
        <v>1</v>
      </c>
      <c r="M797" s="62" t="str">
        <f t="shared" si="12"/>
        <v>Adult</v>
      </c>
      <c r="N797" s="62" t="str">
        <f>MID(MergeData!$C797,FIND(",",MergeData!$C797)+1,FIND(".",MergeData!$C797)-FIND(",",MergeData!$C797)-1)</f>
        <v xml:space="preserve"> Mr</v>
      </c>
      <c r="O797" s="63"/>
    </row>
    <row r="798" spans="1:15" x14ac:dyDescent="0.3">
      <c r="A798" s="12">
        <v>797</v>
      </c>
      <c r="B798" s="13">
        <v>1</v>
      </c>
      <c r="C798" s="14" t="s">
        <v>1571</v>
      </c>
      <c r="D798" s="14" t="s">
        <v>18</v>
      </c>
      <c r="E798" s="69">
        <v>49</v>
      </c>
      <c r="F798" s="13">
        <v>0</v>
      </c>
      <c r="G798" s="13">
        <v>0</v>
      </c>
      <c r="H798" s="14" t="s">
        <v>1572</v>
      </c>
      <c r="I798" s="13">
        <v>25.929200000000002</v>
      </c>
      <c r="J798" s="14" t="s">
        <v>1573</v>
      </c>
      <c r="K798" s="14" t="s">
        <v>16</v>
      </c>
      <c r="L798" s="15">
        <f>IF(MergeData!$A798='FirstPartId1-to891'!A798,VLOOKUP(MergeData!$A798,FirstID1_891,12,FALSE),VLOOKUP(MergeData!$A798,GendersSurvived,2,FALSE))</f>
        <v>1</v>
      </c>
      <c r="M798" s="62" t="str">
        <f t="shared" si="12"/>
        <v>Adult</v>
      </c>
      <c r="N798" s="62" t="str">
        <f>MID(MergeData!$C798,FIND(",",MergeData!$C798)+1,FIND(".",MergeData!$C798)-FIND(",",MergeData!$C798)-1)</f>
        <v xml:space="preserve"> Dr</v>
      </c>
      <c r="O798" s="63"/>
    </row>
    <row r="799" spans="1:15" x14ac:dyDescent="0.3">
      <c r="A799" s="12">
        <v>798</v>
      </c>
      <c r="B799" s="13">
        <v>3</v>
      </c>
      <c r="C799" s="14" t="s">
        <v>1574</v>
      </c>
      <c r="D799" s="14" t="s">
        <v>18</v>
      </c>
      <c r="E799" s="69">
        <v>31</v>
      </c>
      <c r="F799" s="13">
        <v>0</v>
      </c>
      <c r="G799" s="13">
        <v>0</v>
      </c>
      <c r="H799" s="14" t="s">
        <v>1575</v>
      </c>
      <c r="I799" s="13">
        <v>8.6832999999999991</v>
      </c>
      <c r="J799" s="14" t="s">
        <v>15</v>
      </c>
      <c r="K799" s="14" t="s">
        <v>16</v>
      </c>
      <c r="L799" s="15">
        <f>IF(MergeData!$A799='FirstPartId1-to891'!A799,VLOOKUP(MergeData!$A799,FirstID1_891,12,FALSE),VLOOKUP(MergeData!$A799,GendersSurvived,2,FALSE))</f>
        <v>0</v>
      </c>
      <c r="M799" s="62" t="str">
        <f t="shared" si="12"/>
        <v>Adult</v>
      </c>
      <c r="N799" s="62" t="str">
        <f>MID(MergeData!$C799,FIND(",",MergeData!$C799)+1,FIND(".",MergeData!$C799)-FIND(",",MergeData!$C799)-1)</f>
        <v xml:space="preserve"> Mrs</v>
      </c>
      <c r="O799" s="63"/>
    </row>
    <row r="800" spans="1:15" x14ac:dyDescent="0.3">
      <c r="A800" s="12">
        <v>799</v>
      </c>
      <c r="B800" s="13">
        <v>3</v>
      </c>
      <c r="C800" s="14" t="s">
        <v>1576</v>
      </c>
      <c r="D800" s="14" t="s">
        <v>13</v>
      </c>
      <c r="E800" s="69">
        <v>30</v>
      </c>
      <c r="F800" s="13">
        <v>0</v>
      </c>
      <c r="G800" s="13">
        <v>0</v>
      </c>
      <c r="H800" s="14" t="s">
        <v>1577</v>
      </c>
      <c r="I800" s="13">
        <v>7.2291999999999996</v>
      </c>
      <c r="J800" s="14" t="s">
        <v>15</v>
      </c>
      <c r="K800" s="14" t="s">
        <v>21</v>
      </c>
      <c r="L800" s="15">
        <f>IF(MergeData!$A800='FirstPartId1-to891'!A800,VLOOKUP(MergeData!$A800,FirstID1_891,12,FALSE),VLOOKUP(MergeData!$A800,GendersSurvived,2,FALSE))</f>
        <v>0</v>
      </c>
      <c r="M800" s="62" t="str">
        <f t="shared" si="12"/>
        <v>Adult</v>
      </c>
      <c r="N800" s="62" t="str">
        <f>MID(MergeData!$C800,FIND(",",MergeData!$C800)+1,FIND(".",MergeData!$C800)-FIND(",",MergeData!$C800)-1)</f>
        <v xml:space="preserve"> Mr</v>
      </c>
      <c r="O800" s="63"/>
    </row>
    <row r="801" spans="1:15" x14ac:dyDescent="0.3">
      <c r="A801" s="12">
        <v>800</v>
      </c>
      <c r="B801" s="13">
        <v>3</v>
      </c>
      <c r="C801" s="14" t="s">
        <v>1578</v>
      </c>
      <c r="D801" s="14" t="s">
        <v>18</v>
      </c>
      <c r="E801" s="69">
        <v>30</v>
      </c>
      <c r="F801" s="13">
        <v>1</v>
      </c>
      <c r="G801" s="13">
        <v>1</v>
      </c>
      <c r="H801" s="14" t="s">
        <v>868</v>
      </c>
      <c r="I801" s="13">
        <v>24.15</v>
      </c>
      <c r="J801" s="14" t="s">
        <v>15</v>
      </c>
      <c r="K801" s="14" t="s">
        <v>16</v>
      </c>
      <c r="L801" s="15">
        <f>IF(MergeData!$A801='FirstPartId1-to891'!A801,VLOOKUP(MergeData!$A801,FirstID1_891,12,FALSE),VLOOKUP(MergeData!$A801,GendersSurvived,2,FALSE))</f>
        <v>0</v>
      </c>
      <c r="M801" s="62" t="str">
        <f t="shared" si="12"/>
        <v>Adult</v>
      </c>
      <c r="N801" s="62" t="str">
        <f>MID(MergeData!$C801,FIND(",",MergeData!$C801)+1,FIND(".",MergeData!$C801)-FIND(",",MergeData!$C801)-1)</f>
        <v xml:space="preserve"> Mrs</v>
      </c>
      <c r="O801" s="63"/>
    </row>
    <row r="802" spans="1:15" x14ac:dyDescent="0.3">
      <c r="A802" s="12">
        <v>801</v>
      </c>
      <c r="B802" s="13">
        <v>2</v>
      </c>
      <c r="C802" s="14" t="s">
        <v>1579</v>
      </c>
      <c r="D802" s="14" t="s">
        <v>13</v>
      </c>
      <c r="E802" s="69">
        <v>34</v>
      </c>
      <c r="F802" s="13">
        <v>0</v>
      </c>
      <c r="G802" s="13">
        <v>0</v>
      </c>
      <c r="H802" s="14" t="s">
        <v>1422</v>
      </c>
      <c r="I802" s="13">
        <v>13</v>
      </c>
      <c r="J802" s="14" t="s">
        <v>15</v>
      </c>
      <c r="K802" s="14" t="s">
        <v>16</v>
      </c>
      <c r="L802" s="15">
        <f>IF(MergeData!$A802='FirstPartId1-to891'!A802,VLOOKUP(MergeData!$A802,FirstID1_891,12,FALSE),VLOOKUP(MergeData!$A802,GendersSurvived,2,FALSE))</f>
        <v>1</v>
      </c>
      <c r="M802" s="62" t="str">
        <f t="shared" si="12"/>
        <v>Adult</v>
      </c>
      <c r="N802" s="62" t="str">
        <f>MID(MergeData!$C802,FIND(",",MergeData!$C802)+1,FIND(".",MergeData!$C802)-FIND(",",MergeData!$C802)-1)</f>
        <v xml:space="preserve"> Mr</v>
      </c>
      <c r="O802" s="63"/>
    </row>
    <row r="803" spans="1:15" x14ac:dyDescent="0.3">
      <c r="A803" s="12">
        <v>802</v>
      </c>
      <c r="B803" s="13">
        <v>2</v>
      </c>
      <c r="C803" s="14" t="s">
        <v>1580</v>
      </c>
      <c r="D803" s="14" t="s">
        <v>18</v>
      </c>
      <c r="E803" s="69">
        <v>31</v>
      </c>
      <c r="F803" s="13">
        <v>1</v>
      </c>
      <c r="G803" s="13">
        <v>1</v>
      </c>
      <c r="H803" s="14" t="s">
        <v>508</v>
      </c>
      <c r="I803" s="13">
        <v>26.25</v>
      </c>
      <c r="J803" s="14" t="s">
        <v>15</v>
      </c>
      <c r="K803" s="14" t="s">
        <v>16</v>
      </c>
      <c r="L803" s="15">
        <f>IF(MergeData!$A803='FirstPartId1-to891'!A803,VLOOKUP(MergeData!$A803,FirstID1_891,12,FALSE),VLOOKUP(MergeData!$A803,GendersSurvived,2,FALSE))</f>
        <v>1</v>
      </c>
      <c r="M803" s="62" t="str">
        <f t="shared" si="12"/>
        <v>Adult</v>
      </c>
      <c r="N803" s="62" t="str">
        <f>MID(MergeData!$C803,FIND(",",MergeData!$C803)+1,FIND(".",MergeData!$C803)-FIND(",",MergeData!$C803)-1)</f>
        <v xml:space="preserve"> Mrs</v>
      </c>
      <c r="O803" s="63"/>
    </row>
    <row r="804" spans="1:15" x14ac:dyDescent="0.3">
      <c r="A804" s="12">
        <v>803</v>
      </c>
      <c r="B804" s="13">
        <v>1</v>
      </c>
      <c r="C804" s="14" t="s">
        <v>1581</v>
      </c>
      <c r="D804" s="14" t="s">
        <v>13</v>
      </c>
      <c r="E804" s="69">
        <v>11</v>
      </c>
      <c r="F804" s="13">
        <v>1</v>
      </c>
      <c r="G804" s="13">
        <v>2</v>
      </c>
      <c r="H804" s="14" t="s">
        <v>815</v>
      </c>
      <c r="I804" s="13">
        <v>120</v>
      </c>
      <c r="J804" s="14" t="s">
        <v>816</v>
      </c>
      <c r="K804" s="14" t="s">
        <v>16</v>
      </c>
      <c r="L804" s="15">
        <f>IF(MergeData!$A804='FirstPartId1-to891'!A804,VLOOKUP(MergeData!$A804,FirstID1_891,12,FALSE),VLOOKUP(MergeData!$A804,GendersSurvived,2,FALSE))</f>
        <v>1</v>
      </c>
      <c r="M804" s="62" t="str">
        <f t="shared" si="12"/>
        <v>Child</v>
      </c>
      <c r="N804" s="62" t="str">
        <f>MID(MergeData!$C804,FIND(",",MergeData!$C804)+1,FIND(".",MergeData!$C804)-FIND(",",MergeData!$C804)-1)</f>
        <v xml:space="preserve"> Master</v>
      </c>
      <c r="O804" s="63"/>
    </row>
    <row r="805" spans="1:15" x14ac:dyDescent="0.3">
      <c r="A805" s="12">
        <v>804</v>
      </c>
      <c r="B805" s="13">
        <v>3</v>
      </c>
      <c r="C805" s="14" t="s">
        <v>1582</v>
      </c>
      <c r="D805" s="14" t="s">
        <v>13</v>
      </c>
      <c r="E805" s="69">
        <v>0.42</v>
      </c>
      <c r="F805" s="13">
        <v>0</v>
      </c>
      <c r="G805" s="13">
        <v>1</v>
      </c>
      <c r="H805" s="14" t="s">
        <v>1583</v>
      </c>
      <c r="I805" s="13">
        <v>8.5167000000000002</v>
      </c>
      <c r="J805" s="14" t="s">
        <v>15</v>
      </c>
      <c r="K805" s="14" t="s">
        <v>21</v>
      </c>
      <c r="L805" s="15">
        <f>IF(MergeData!$A805='FirstPartId1-to891'!A805,VLOOKUP(MergeData!$A805,FirstID1_891,12,FALSE),VLOOKUP(MergeData!$A805,GendersSurvived,2,FALSE))</f>
        <v>1</v>
      </c>
      <c r="M805" s="62" t="str">
        <f t="shared" si="12"/>
        <v>Child</v>
      </c>
      <c r="N805" s="62" t="str">
        <f>MID(MergeData!$C805,FIND(",",MergeData!$C805)+1,FIND(".",MergeData!$C805)-FIND(",",MergeData!$C805)-1)</f>
        <v xml:space="preserve"> Master</v>
      </c>
      <c r="O805" s="63"/>
    </row>
    <row r="806" spans="1:15" x14ac:dyDescent="0.3">
      <c r="A806" s="12">
        <v>805</v>
      </c>
      <c r="B806" s="13">
        <v>3</v>
      </c>
      <c r="C806" s="14" t="s">
        <v>1584</v>
      </c>
      <c r="D806" s="14" t="s">
        <v>13</v>
      </c>
      <c r="E806" s="69">
        <v>27</v>
      </c>
      <c r="F806" s="13">
        <v>0</v>
      </c>
      <c r="G806" s="13">
        <v>0</v>
      </c>
      <c r="H806" s="14" t="s">
        <v>1585</v>
      </c>
      <c r="I806" s="13">
        <v>6.9749999999999996</v>
      </c>
      <c r="J806" s="14" t="s">
        <v>15</v>
      </c>
      <c r="K806" s="14" t="s">
        <v>16</v>
      </c>
      <c r="L806" s="15">
        <f>IF(MergeData!$A806='FirstPartId1-to891'!A806,VLOOKUP(MergeData!$A806,FirstID1_891,12,FALSE),VLOOKUP(MergeData!$A806,GendersSurvived,2,FALSE))</f>
        <v>0</v>
      </c>
      <c r="M806" s="62" t="str">
        <f t="shared" si="12"/>
        <v>Adult</v>
      </c>
      <c r="N806" s="62" t="str">
        <f>MID(MergeData!$C806,FIND(",",MergeData!$C806)+1,FIND(".",MergeData!$C806)-FIND(",",MergeData!$C806)-1)</f>
        <v xml:space="preserve"> Mr</v>
      </c>
      <c r="O806" s="63"/>
    </row>
    <row r="807" spans="1:15" x14ac:dyDescent="0.3">
      <c r="A807" s="12">
        <v>806</v>
      </c>
      <c r="B807" s="13">
        <v>3</v>
      </c>
      <c r="C807" s="14" t="s">
        <v>1586</v>
      </c>
      <c r="D807" s="14" t="s">
        <v>13</v>
      </c>
      <c r="E807" s="69">
        <v>31</v>
      </c>
      <c r="F807" s="13">
        <v>0</v>
      </c>
      <c r="G807" s="13">
        <v>0</v>
      </c>
      <c r="H807" s="14" t="s">
        <v>1587</v>
      </c>
      <c r="I807" s="13">
        <v>7.7750000000000004</v>
      </c>
      <c r="J807" s="14" t="s">
        <v>15</v>
      </c>
      <c r="K807" s="14" t="s">
        <v>16</v>
      </c>
      <c r="L807" s="15">
        <f>IF(MergeData!$A807='FirstPartId1-to891'!A807,VLOOKUP(MergeData!$A807,FirstID1_891,12,FALSE),VLOOKUP(MergeData!$A807,GendersSurvived,2,FALSE))</f>
        <v>0</v>
      </c>
      <c r="M807" s="62" t="str">
        <f t="shared" si="12"/>
        <v>Adult</v>
      </c>
      <c r="N807" s="62" t="str">
        <f>MID(MergeData!$C807,FIND(",",MergeData!$C807)+1,FIND(".",MergeData!$C807)-FIND(",",MergeData!$C807)-1)</f>
        <v xml:space="preserve"> Mr</v>
      </c>
      <c r="O807" s="63"/>
    </row>
    <row r="808" spans="1:15" x14ac:dyDescent="0.3">
      <c r="A808" s="12">
        <v>807</v>
      </c>
      <c r="B808" s="13">
        <v>1</v>
      </c>
      <c r="C808" s="14" t="s">
        <v>1588</v>
      </c>
      <c r="D808" s="14" t="s">
        <v>13</v>
      </c>
      <c r="E808" s="69">
        <v>39</v>
      </c>
      <c r="F808" s="13">
        <v>0</v>
      </c>
      <c r="G808" s="13">
        <v>0</v>
      </c>
      <c r="H808" s="14" t="s">
        <v>1589</v>
      </c>
      <c r="I808" s="13">
        <v>0</v>
      </c>
      <c r="J808" s="14" t="s">
        <v>1590</v>
      </c>
      <c r="K808" s="14" t="s">
        <v>16</v>
      </c>
      <c r="L808" s="15">
        <f>IF(MergeData!$A808='FirstPartId1-to891'!A808,VLOOKUP(MergeData!$A808,FirstID1_891,12,FALSE),VLOOKUP(MergeData!$A808,GendersSurvived,2,FALSE))</f>
        <v>0</v>
      </c>
      <c r="M808" s="62" t="str">
        <f t="shared" si="12"/>
        <v>Adult</v>
      </c>
      <c r="N808" s="62" t="str">
        <f>MID(MergeData!$C808,FIND(",",MergeData!$C808)+1,FIND(".",MergeData!$C808)-FIND(",",MergeData!$C808)-1)</f>
        <v xml:space="preserve"> Mr</v>
      </c>
      <c r="O808" s="63"/>
    </row>
    <row r="809" spans="1:15" x14ac:dyDescent="0.3">
      <c r="A809" s="12">
        <v>808</v>
      </c>
      <c r="B809" s="13">
        <v>3</v>
      </c>
      <c r="C809" s="14" t="s">
        <v>1591</v>
      </c>
      <c r="D809" s="14" t="s">
        <v>18</v>
      </c>
      <c r="E809" s="69">
        <v>18</v>
      </c>
      <c r="F809" s="13">
        <v>0</v>
      </c>
      <c r="G809" s="13">
        <v>0</v>
      </c>
      <c r="H809" s="14" t="s">
        <v>1592</v>
      </c>
      <c r="I809" s="13">
        <v>7.7750000000000004</v>
      </c>
      <c r="J809" s="14" t="s">
        <v>15</v>
      </c>
      <c r="K809" s="14" t="s">
        <v>16</v>
      </c>
      <c r="L809" s="15">
        <f>IF(MergeData!$A809='FirstPartId1-to891'!A809,VLOOKUP(MergeData!$A809,FirstID1_891,12,FALSE),VLOOKUP(MergeData!$A809,GendersSurvived,2,FALSE))</f>
        <v>0</v>
      </c>
      <c r="M809" s="62" t="str">
        <f t="shared" si="12"/>
        <v>Adult</v>
      </c>
      <c r="N809" s="62" t="str">
        <f>MID(MergeData!$C809,FIND(",",MergeData!$C809)+1,FIND(".",MergeData!$C809)-FIND(",",MergeData!$C809)-1)</f>
        <v xml:space="preserve"> Miss</v>
      </c>
      <c r="O809" s="63"/>
    </row>
    <row r="810" spans="1:15" x14ac:dyDescent="0.3">
      <c r="A810" s="12">
        <v>809</v>
      </c>
      <c r="B810" s="13">
        <v>2</v>
      </c>
      <c r="C810" s="14" t="s">
        <v>1593</v>
      </c>
      <c r="D810" s="14" t="s">
        <v>13</v>
      </c>
      <c r="E810" s="69">
        <v>39</v>
      </c>
      <c r="F810" s="13">
        <v>0</v>
      </c>
      <c r="G810" s="13">
        <v>0</v>
      </c>
      <c r="H810" s="14" t="s">
        <v>1594</v>
      </c>
      <c r="I810" s="13">
        <v>13</v>
      </c>
      <c r="J810" s="14" t="s">
        <v>15</v>
      </c>
      <c r="K810" s="14" t="s">
        <v>16</v>
      </c>
      <c r="L810" s="15">
        <f>IF(MergeData!$A810='FirstPartId1-to891'!A810,VLOOKUP(MergeData!$A810,FirstID1_891,12,FALSE),VLOOKUP(MergeData!$A810,GendersSurvived,2,FALSE))</f>
        <v>1</v>
      </c>
      <c r="M810" s="62" t="str">
        <f t="shared" si="12"/>
        <v>Adult</v>
      </c>
      <c r="N810" s="62" t="str">
        <f>MID(MergeData!$C810,FIND(",",MergeData!$C810)+1,FIND(".",MergeData!$C810)-FIND(",",MergeData!$C810)-1)</f>
        <v xml:space="preserve"> Mr</v>
      </c>
      <c r="O810" s="63"/>
    </row>
    <row r="811" spans="1:15" x14ac:dyDescent="0.3">
      <c r="A811" s="12">
        <v>810</v>
      </c>
      <c r="B811" s="13">
        <v>1</v>
      </c>
      <c r="C811" s="14" t="s">
        <v>1595</v>
      </c>
      <c r="D811" s="14" t="s">
        <v>18</v>
      </c>
      <c r="E811" s="69">
        <v>33</v>
      </c>
      <c r="F811" s="13">
        <v>1</v>
      </c>
      <c r="G811" s="13">
        <v>0</v>
      </c>
      <c r="H811" s="14" t="s">
        <v>1441</v>
      </c>
      <c r="I811" s="13">
        <v>53.1</v>
      </c>
      <c r="J811" s="14" t="s">
        <v>1442</v>
      </c>
      <c r="K811" s="14" t="s">
        <v>16</v>
      </c>
      <c r="L811" s="15">
        <f>IF(MergeData!$A811='FirstPartId1-to891'!A811,VLOOKUP(MergeData!$A811,FirstID1_891,12,FALSE),VLOOKUP(MergeData!$A811,GendersSurvived,2,FALSE))</f>
        <v>0</v>
      </c>
      <c r="M811" s="62" t="str">
        <f t="shared" si="12"/>
        <v>Adult</v>
      </c>
      <c r="N811" s="62" t="str">
        <f>MID(MergeData!$C811,FIND(",",MergeData!$C811)+1,FIND(".",MergeData!$C811)-FIND(",",MergeData!$C811)-1)</f>
        <v xml:space="preserve"> Mrs</v>
      </c>
      <c r="O811" s="63"/>
    </row>
    <row r="812" spans="1:15" x14ac:dyDescent="0.3">
      <c r="A812" s="12">
        <v>811</v>
      </c>
      <c r="B812" s="13">
        <v>3</v>
      </c>
      <c r="C812" s="14" t="s">
        <v>1596</v>
      </c>
      <c r="D812" s="14" t="s">
        <v>13</v>
      </c>
      <c r="E812" s="69">
        <v>26</v>
      </c>
      <c r="F812" s="13">
        <v>0</v>
      </c>
      <c r="G812" s="13">
        <v>0</v>
      </c>
      <c r="H812" s="14" t="s">
        <v>1597</v>
      </c>
      <c r="I812" s="13">
        <v>7.8875000000000002</v>
      </c>
      <c r="J812" s="14" t="s">
        <v>15</v>
      </c>
      <c r="K812" s="14" t="s">
        <v>16</v>
      </c>
      <c r="L812" s="15">
        <f>IF(MergeData!$A812='FirstPartId1-to891'!A812,VLOOKUP(MergeData!$A812,FirstID1_891,12,FALSE),VLOOKUP(MergeData!$A812,GendersSurvived,2,FALSE))</f>
        <v>0</v>
      </c>
      <c r="M812" s="62" t="str">
        <f t="shared" si="12"/>
        <v>Adult</v>
      </c>
      <c r="N812" s="62" t="str">
        <f>MID(MergeData!$C812,FIND(",",MergeData!$C812)+1,FIND(".",MergeData!$C812)-FIND(",",MergeData!$C812)-1)</f>
        <v xml:space="preserve"> Mr</v>
      </c>
      <c r="O812" s="63"/>
    </row>
    <row r="813" spans="1:15" x14ac:dyDescent="0.3">
      <c r="A813" s="12">
        <v>812</v>
      </c>
      <c r="B813" s="13">
        <v>3</v>
      </c>
      <c r="C813" s="14" t="s">
        <v>1598</v>
      </c>
      <c r="D813" s="14" t="s">
        <v>13</v>
      </c>
      <c r="E813" s="69">
        <v>39</v>
      </c>
      <c r="F813" s="13">
        <v>0</v>
      </c>
      <c r="G813" s="13">
        <v>0</v>
      </c>
      <c r="H813" s="14" t="s">
        <v>1149</v>
      </c>
      <c r="I813" s="13">
        <v>24.15</v>
      </c>
      <c r="J813" s="14" t="s">
        <v>15</v>
      </c>
      <c r="K813" s="14" t="s">
        <v>16</v>
      </c>
      <c r="L813" s="15">
        <f>IF(MergeData!$A813='FirstPartId1-to891'!A813,VLOOKUP(MergeData!$A813,FirstID1_891,12,FALSE),VLOOKUP(MergeData!$A813,GendersSurvived,2,FALSE))</f>
        <v>0</v>
      </c>
      <c r="M813" s="62" t="str">
        <f t="shared" si="12"/>
        <v>Adult</v>
      </c>
      <c r="N813" s="62" t="str">
        <f>MID(MergeData!$C813,FIND(",",MergeData!$C813)+1,FIND(".",MergeData!$C813)-FIND(",",MergeData!$C813)-1)</f>
        <v xml:space="preserve"> Mr</v>
      </c>
      <c r="O813" s="63"/>
    </row>
    <row r="814" spans="1:15" x14ac:dyDescent="0.3">
      <c r="A814" s="12">
        <v>813</v>
      </c>
      <c r="B814" s="13">
        <v>2</v>
      </c>
      <c r="C814" s="14" t="s">
        <v>1599</v>
      </c>
      <c r="D814" s="14" t="s">
        <v>13</v>
      </c>
      <c r="E814" s="69">
        <v>35</v>
      </c>
      <c r="F814" s="13">
        <v>0</v>
      </c>
      <c r="G814" s="13">
        <v>0</v>
      </c>
      <c r="H814" s="14" t="s">
        <v>1600</v>
      </c>
      <c r="I814" s="13">
        <v>10.5</v>
      </c>
      <c r="J814" s="14" t="s">
        <v>15</v>
      </c>
      <c r="K814" s="14" t="s">
        <v>16</v>
      </c>
      <c r="L814" s="15">
        <f>IF(MergeData!$A814='FirstPartId1-to891'!A814,VLOOKUP(MergeData!$A814,FirstID1_891,12,FALSE),VLOOKUP(MergeData!$A814,GendersSurvived,2,FALSE))</f>
        <v>0</v>
      </c>
      <c r="M814" s="62" t="str">
        <f t="shared" si="12"/>
        <v>Adult</v>
      </c>
      <c r="N814" s="62" t="str">
        <f>MID(MergeData!$C814,FIND(",",MergeData!$C814)+1,FIND(".",MergeData!$C814)-FIND(",",MergeData!$C814)-1)</f>
        <v xml:space="preserve"> Mr</v>
      </c>
      <c r="O814" s="63"/>
    </row>
    <row r="815" spans="1:15" x14ac:dyDescent="0.3">
      <c r="A815" s="12">
        <v>814</v>
      </c>
      <c r="B815" s="13">
        <v>3</v>
      </c>
      <c r="C815" s="14" t="s">
        <v>1601</v>
      </c>
      <c r="D815" s="14" t="s">
        <v>18</v>
      </c>
      <c r="E815" s="69">
        <v>6</v>
      </c>
      <c r="F815" s="13">
        <v>4</v>
      </c>
      <c r="G815" s="13">
        <v>2</v>
      </c>
      <c r="H815" s="14" t="s">
        <v>50</v>
      </c>
      <c r="I815" s="13">
        <v>31.274999999999999</v>
      </c>
      <c r="J815" s="14" t="s">
        <v>15</v>
      </c>
      <c r="K815" s="14" t="s">
        <v>16</v>
      </c>
      <c r="L815" s="15">
        <f>IF(MergeData!$A815='FirstPartId1-to891'!A815,VLOOKUP(MergeData!$A815,FirstID1_891,12,FALSE),VLOOKUP(MergeData!$A815,GendersSurvived,2,FALSE))</f>
        <v>0</v>
      </c>
      <c r="M815" s="62" t="str">
        <f t="shared" si="12"/>
        <v>Child</v>
      </c>
      <c r="N815" s="62" t="str">
        <f>MID(MergeData!$C815,FIND(",",MergeData!$C815)+1,FIND(".",MergeData!$C815)-FIND(",",MergeData!$C815)-1)</f>
        <v xml:space="preserve"> Miss</v>
      </c>
      <c r="O815" s="63"/>
    </row>
    <row r="816" spans="1:15" x14ac:dyDescent="0.3">
      <c r="A816" s="12">
        <v>815</v>
      </c>
      <c r="B816" s="13">
        <v>3</v>
      </c>
      <c r="C816" s="14" t="s">
        <v>1602</v>
      </c>
      <c r="D816" s="14" t="s">
        <v>13</v>
      </c>
      <c r="E816" s="69">
        <v>30.5</v>
      </c>
      <c r="F816" s="13">
        <v>0</v>
      </c>
      <c r="G816" s="13">
        <v>0</v>
      </c>
      <c r="H816" s="14" t="s">
        <v>1603</v>
      </c>
      <c r="I816" s="13">
        <v>8.0500000000000007</v>
      </c>
      <c r="J816" s="14" t="s">
        <v>15</v>
      </c>
      <c r="K816" s="14" t="s">
        <v>16</v>
      </c>
      <c r="L816" s="15">
        <f>IF(MergeData!$A816='FirstPartId1-to891'!A816,VLOOKUP(MergeData!$A816,FirstID1_891,12,FALSE),VLOOKUP(MergeData!$A816,GendersSurvived,2,FALSE))</f>
        <v>0</v>
      </c>
      <c r="M816" s="62" t="str">
        <f t="shared" si="12"/>
        <v>Adult</v>
      </c>
      <c r="N816" s="62" t="str">
        <f>MID(MergeData!$C816,FIND(",",MergeData!$C816)+1,FIND(".",MergeData!$C816)-FIND(",",MergeData!$C816)-1)</f>
        <v xml:space="preserve"> Mr</v>
      </c>
      <c r="O816" s="63"/>
    </row>
    <row r="817" spans="1:15" x14ac:dyDescent="0.3">
      <c r="A817" s="12">
        <v>816</v>
      </c>
      <c r="B817" s="13">
        <v>1</v>
      </c>
      <c r="C817" s="14" t="s">
        <v>1604</v>
      </c>
      <c r="D817" s="14" t="s">
        <v>13</v>
      </c>
      <c r="E817" s="69" t="s">
        <v>2484</v>
      </c>
      <c r="F817" s="13">
        <v>0</v>
      </c>
      <c r="G817" s="13">
        <v>0</v>
      </c>
      <c r="H817" s="14" t="s">
        <v>1605</v>
      </c>
      <c r="I817" s="13">
        <v>0</v>
      </c>
      <c r="J817" s="14" t="s">
        <v>1606</v>
      </c>
      <c r="K817" s="14" t="s">
        <v>16</v>
      </c>
      <c r="L817" s="15">
        <f>IF(MergeData!$A817='FirstPartId1-to891'!A817,VLOOKUP(MergeData!$A817,FirstID1_891,12,FALSE),VLOOKUP(MergeData!$A817,GendersSurvived,2,FALSE))</f>
        <v>0</v>
      </c>
      <c r="M817" s="62" t="str">
        <f t="shared" si="12"/>
        <v>No Value</v>
      </c>
      <c r="N817" s="62" t="str">
        <f>MID(MergeData!$C817,FIND(",",MergeData!$C817)+1,FIND(".",MergeData!$C817)-FIND(",",MergeData!$C817)-1)</f>
        <v xml:space="preserve"> Mr</v>
      </c>
      <c r="O817" s="63"/>
    </row>
    <row r="818" spans="1:15" x14ac:dyDescent="0.3">
      <c r="A818" s="12">
        <v>817</v>
      </c>
      <c r="B818" s="13">
        <v>3</v>
      </c>
      <c r="C818" s="14" t="s">
        <v>1607</v>
      </c>
      <c r="D818" s="14" t="s">
        <v>18</v>
      </c>
      <c r="E818" s="69">
        <v>23</v>
      </c>
      <c r="F818" s="13">
        <v>0</v>
      </c>
      <c r="G818" s="13">
        <v>0</v>
      </c>
      <c r="H818" s="14" t="s">
        <v>1608</v>
      </c>
      <c r="I818" s="13">
        <v>7.9249999999999998</v>
      </c>
      <c r="J818" s="14" t="s">
        <v>15</v>
      </c>
      <c r="K818" s="14" t="s">
        <v>16</v>
      </c>
      <c r="L818" s="15">
        <f>IF(MergeData!$A818='FirstPartId1-to891'!A818,VLOOKUP(MergeData!$A818,FirstID1_891,12,FALSE),VLOOKUP(MergeData!$A818,GendersSurvived,2,FALSE))</f>
        <v>0</v>
      </c>
      <c r="M818" s="62" t="str">
        <f t="shared" si="12"/>
        <v>Adult</v>
      </c>
      <c r="N818" s="62" t="str">
        <f>MID(MergeData!$C818,FIND(",",MergeData!$C818)+1,FIND(".",MergeData!$C818)-FIND(",",MergeData!$C818)-1)</f>
        <v xml:space="preserve"> Miss</v>
      </c>
      <c r="O818" s="63"/>
    </row>
    <row r="819" spans="1:15" x14ac:dyDescent="0.3">
      <c r="A819" s="12">
        <v>818</v>
      </c>
      <c r="B819" s="13">
        <v>2</v>
      </c>
      <c r="C819" s="14" t="s">
        <v>1609</v>
      </c>
      <c r="D819" s="14" t="s">
        <v>13</v>
      </c>
      <c r="E819" s="69">
        <v>31</v>
      </c>
      <c r="F819" s="13">
        <v>1</v>
      </c>
      <c r="G819" s="13">
        <v>1</v>
      </c>
      <c r="H819" s="14" t="s">
        <v>1610</v>
      </c>
      <c r="I819" s="13">
        <v>37.004199999999997</v>
      </c>
      <c r="J819" s="14" t="s">
        <v>15</v>
      </c>
      <c r="K819" s="14" t="s">
        <v>21</v>
      </c>
      <c r="L819" s="15">
        <f>IF(MergeData!$A819='FirstPartId1-to891'!A819,VLOOKUP(MergeData!$A819,FirstID1_891,12,FALSE),VLOOKUP(MergeData!$A819,GendersSurvived,2,FALSE))</f>
        <v>0</v>
      </c>
      <c r="M819" s="62" t="str">
        <f t="shared" si="12"/>
        <v>Adult</v>
      </c>
      <c r="N819" s="62" t="str">
        <f>MID(MergeData!$C819,FIND(",",MergeData!$C819)+1,FIND(".",MergeData!$C819)-FIND(",",MergeData!$C819)-1)</f>
        <v xml:space="preserve"> Mr</v>
      </c>
      <c r="O819" s="63"/>
    </row>
    <row r="820" spans="1:15" x14ac:dyDescent="0.3">
      <c r="A820" s="12">
        <v>819</v>
      </c>
      <c r="B820" s="13">
        <v>3</v>
      </c>
      <c r="C820" s="14" t="s">
        <v>1611</v>
      </c>
      <c r="D820" s="14" t="s">
        <v>13</v>
      </c>
      <c r="E820" s="69">
        <v>43</v>
      </c>
      <c r="F820" s="13">
        <v>0</v>
      </c>
      <c r="G820" s="13">
        <v>0</v>
      </c>
      <c r="H820" s="14" t="s">
        <v>1612</v>
      </c>
      <c r="I820" s="13">
        <v>6.45</v>
      </c>
      <c r="J820" s="14" t="s">
        <v>15</v>
      </c>
      <c r="K820" s="14" t="s">
        <v>16</v>
      </c>
      <c r="L820" s="15">
        <f>IF(MergeData!$A820='FirstPartId1-to891'!A820,VLOOKUP(MergeData!$A820,FirstID1_891,12,FALSE),VLOOKUP(MergeData!$A820,GendersSurvived,2,FALSE))</f>
        <v>0</v>
      </c>
      <c r="M820" s="62" t="str">
        <f t="shared" si="12"/>
        <v>Adult</v>
      </c>
      <c r="N820" s="62" t="str">
        <f>MID(MergeData!$C820,FIND(",",MergeData!$C820)+1,FIND(".",MergeData!$C820)-FIND(",",MergeData!$C820)-1)</f>
        <v xml:space="preserve"> Mr</v>
      </c>
      <c r="O820" s="63"/>
    </row>
    <row r="821" spans="1:15" x14ac:dyDescent="0.3">
      <c r="A821" s="12">
        <v>820</v>
      </c>
      <c r="B821" s="13">
        <v>3</v>
      </c>
      <c r="C821" s="14" t="s">
        <v>1613</v>
      </c>
      <c r="D821" s="14" t="s">
        <v>13</v>
      </c>
      <c r="E821" s="69">
        <v>10</v>
      </c>
      <c r="F821" s="13">
        <v>3</v>
      </c>
      <c r="G821" s="13">
        <v>2</v>
      </c>
      <c r="H821" s="14" t="s">
        <v>158</v>
      </c>
      <c r="I821" s="13">
        <v>27.9</v>
      </c>
      <c r="J821" s="14" t="s">
        <v>15</v>
      </c>
      <c r="K821" s="14" t="s">
        <v>16</v>
      </c>
      <c r="L821" s="15">
        <f>IF(MergeData!$A821='FirstPartId1-to891'!A821,VLOOKUP(MergeData!$A821,FirstID1_891,12,FALSE),VLOOKUP(MergeData!$A821,GendersSurvived,2,FALSE))</f>
        <v>1</v>
      </c>
      <c r="M821" s="62" t="str">
        <f t="shared" si="12"/>
        <v>Child</v>
      </c>
      <c r="N821" s="62" t="str">
        <f>MID(MergeData!$C821,FIND(",",MergeData!$C821)+1,FIND(".",MergeData!$C821)-FIND(",",MergeData!$C821)-1)</f>
        <v xml:space="preserve"> Master</v>
      </c>
      <c r="O821" s="63"/>
    </row>
    <row r="822" spans="1:15" x14ac:dyDescent="0.3">
      <c r="A822" s="12">
        <v>821</v>
      </c>
      <c r="B822" s="13">
        <v>1</v>
      </c>
      <c r="C822" s="14" t="s">
        <v>1614</v>
      </c>
      <c r="D822" s="14" t="s">
        <v>18</v>
      </c>
      <c r="E822" s="69">
        <v>52</v>
      </c>
      <c r="F822" s="13">
        <v>1</v>
      </c>
      <c r="G822" s="13">
        <v>1</v>
      </c>
      <c r="H822" s="14" t="s">
        <v>1064</v>
      </c>
      <c r="I822" s="13">
        <v>93.5</v>
      </c>
      <c r="J822" s="14" t="s">
        <v>1615</v>
      </c>
      <c r="K822" s="14" t="s">
        <v>16</v>
      </c>
      <c r="L822" s="15">
        <f>IF(MergeData!$A822='FirstPartId1-to891'!A822,VLOOKUP(MergeData!$A822,FirstID1_891,12,FALSE),VLOOKUP(MergeData!$A822,GendersSurvived,2,FALSE))</f>
        <v>1</v>
      </c>
      <c r="M822" s="62" t="str">
        <f t="shared" si="12"/>
        <v>Adult</v>
      </c>
      <c r="N822" s="62" t="str">
        <f>MID(MergeData!$C822,FIND(",",MergeData!$C822)+1,FIND(".",MergeData!$C822)-FIND(",",MergeData!$C822)-1)</f>
        <v xml:space="preserve"> Mrs</v>
      </c>
      <c r="O822" s="63"/>
    </row>
    <row r="823" spans="1:15" x14ac:dyDescent="0.3">
      <c r="A823" s="12">
        <v>822</v>
      </c>
      <c r="B823" s="13">
        <v>3</v>
      </c>
      <c r="C823" s="14" t="s">
        <v>1616</v>
      </c>
      <c r="D823" s="14" t="s">
        <v>13</v>
      </c>
      <c r="E823" s="69">
        <v>27</v>
      </c>
      <c r="F823" s="13">
        <v>0</v>
      </c>
      <c r="G823" s="13">
        <v>0</v>
      </c>
      <c r="H823" s="14" t="s">
        <v>1617</v>
      </c>
      <c r="I823" s="13">
        <v>8.6624999999999996</v>
      </c>
      <c r="J823" s="14" t="s">
        <v>15</v>
      </c>
      <c r="K823" s="14" t="s">
        <v>16</v>
      </c>
      <c r="L823" s="15">
        <f>IF(MergeData!$A823='FirstPartId1-to891'!A823,VLOOKUP(MergeData!$A823,FirstID1_891,12,FALSE),VLOOKUP(MergeData!$A823,GendersSurvived,2,FALSE))</f>
        <v>0</v>
      </c>
      <c r="M823" s="62" t="str">
        <f t="shared" si="12"/>
        <v>Adult</v>
      </c>
      <c r="N823" s="62" t="str">
        <f>MID(MergeData!$C823,FIND(",",MergeData!$C823)+1,FIND(".",MergeData!$C823)-FIND(",",MergeData!$C823)-1)</f>
        <v xml:space="preserve"> Mr</v>
      </c>
      <c r="O823" s="63"/>
    </row>
    <row r="824" spans="1:15" x14ac:dyDescent="0.3">
      <c r="A824" s="12">
        <v>823</v>
      </c>
      <c r="B824" s="13">
        <v>1</v>
      </c>
      <c r="C824" s="14" t="s">
        <v>1618</v>
      </c>
      <c r="D824" s="14" t="s">
        <v>13</v>
      </c>
      <c r="E824" s="69">
        <v>38</v>
      </c>
      <c r="F824" s="13">
        <v>0</v>
      </c>
      <c r="G824" s="13">
        <v>0</v>
      </c>
      <c r="H824" s="14" t="s">
        <v>1619</v>
      </c>
      <c r="I824" s="13">
        <v>0</v>
      </c>
      <c r="J824" s="14" t="s">
        <v>15</v>
      </c>
      <c r="K824" s="14" t="s">
        <v>16</v>
      </c>
      <c r="L824" s="15">
        <f>IF(MergeData!$A824='FirstPartId1-to891'!A824,VLOOKUP(MergeData!$A824,FirstID1_891,12,FALSE),VLOOKUP(MergeData!$A824,GendersSurvived,2,FALSE))</f>
        <v>1</v>
      </c>
      <c r="M824" s="62" t="str">
        <f t="shared" si="12"/>
        <v>Adult</v>
      </c>
      <c r="N824" s="62" t="str">
        <f>MID(MergeData!$C824,FIND(",",MergeData!$C824)+1,FIND(".",MergeData!$C824)-FIND(",",MergeData!$C824)-1)</f>
        <v xml:space="preserve"> Jonkheer</v>
      </c>
      <c r="O824" s="63"/>
    </row>
    <row r="825" spans="1:15" x14ac:dyDescent="0.3">
      <c r="A825" s="12">
        <v>824</v>
      </c>
      <c r="B825" s="13">
        <v>3</v>
      </c>
      <c r="C825" s="14" t="s">
        <v>1620</v>
      </c>
      <c r="D825" s="14" t="s">
        <v>18</v>
      </c>
      <c r="E825" s="69">
        <v>27</v>
      </c>
      <c r="F825" s="13">
        <v>0</v>
      </c>
      <c r="G825" s="13">
        <v>1</v>
      </c>
      <c r="H825" s="14" t="s">
        <v>1490</v>
      </c>
      <c r="I825" s="13">
        <v>12.475</v>
      </c>
      <c r="J825" s="14" t="s">
        <v>1491</v>
      </c>
      <c r="K825" s="14" t="s">
        <v>16</v>
      </c>
      <c r="L825" s="15">
        <f>IF(MergeData!$A825='FirstPartId1-to891'!A825,VLOOKUP(MergeData!$A825,FirstID1_891,12,FALSE),VLOOKUP(MergeData!$A825,GendersSurvived,2,FALSE))</f>
        <v>0</v>
      </c>
      <c r="M825" s="62" t="str">
        <f t="shared" si="12"/>
        <v>Adult</v>
      </c>
      <c r="N825" s="62" t="str">
        <f>MID(MergeData!$C825,FIND(",",MergeData!$C825)+1,FIND(".",MergeData!$C825)-FIND(",",MergeData!$C825)-1)</f>
        <v xml:space="preserve"> Mrs</v>
      </c>
      <c r="O825" s="63"/>
    </row>
    <row r="826" spans="1:15" x14ac:dyDescent="0.3">
      <c r="A826" s="12">
        <v>825</v>
      </c>
      <c r="B826" s="13">
        <v>3</v>
      </c>
      <c r="C826" s="14" t="s">
        <v>1621</v>
      </c>
      <c r="D826" s="14" t="s">
        <v>13</v>
      </c>
      <c r="E826" s="69">
        <v>2</v>
      </c>
      <c r="F826" s="13">
        <v>4</v>
      </c>
      <c r="G826" s="13">
        <v>1</v>
      </c>
      <c r="H826" s="14" t="s">
        <v>127</v>
      </c>
      <c r="I826" s="13">
        <v>39.6875</v>
      </c>
      <c r="J826" s="14" t="s">
        <v>15</v>
      </c>
      <c r="K826" s="14" t="s">
        <v>16</v>
      </c>
      <c r="L826" s="15">
        <f>IF(MergeData!$A826='FirstPartId1-to891'!A826,VLOOKUP(MergeData!$A826,FirstID1_891,12,FALSE),VLOOKUP(MergeData!$A826,GendersSurvived,2,FALSE))</f>
        <v>0</v>
      </c>
      <c r="M826" s="62" t="str">
        <f t="shared" si="12"/>
        <v>Child</v>
      </c>
      <c r="N826" s="62" t="str">
        <f>MID(MergeData!$C826,FIND(",",MergeData!$C826)+1,FIND(".",MergeData!$C826)-FIND(",",MergeData!$C826)-1)</f>
        <v xml:space="preserve"> Master</v>
      </c>
      <c r="O826" s="63"/>
    </row>
    <row r="827" spans="1:15" x14ac:dyDescent="0.3">
      <c r="A827" s="12">
        <v>826</v>
      </c>
      <c r="B827" s="13">
        <v>3</v>
      </c>
      <c r="C827" s="14" t="s">
        <v>1622</v>
      </c>
      <c r="D827" s="14" t="s">
        <v>13</v>
      </c>
      <c r="E827" s="69" t="s">
        <v>2484</v>
      </c>
      <c r="F827" s="13">
        <v>0</v>
      </c>
      <c r="G827" s="13">
        <v>0</v>
      </c>
      <c r="H827" s="14" t="s">
        <v>1623</v>
      </c>
      <c r="I827" s="13">
        <v>6.95</v>
      </c>
      <c r="J827" s="14" t="s">
        <v>15</v>
      </c>
      <c r="K827" s="14" t="s">
        <v>31</v>
      </c>
      <c r="L827" s="15">
        <f>IF(MergeData!$A827='FirstPartId1-to891'!A827,VLOOKUP(MergeData!$A827,FirstID1_891,12,FALSE),VLOOKUP(MergeData!$A827,GendersSurvived,2,FALSE))</f>
        <v>0</v>
      </c>
      <c r="M827" s="62" t="str">
        <f t="shared" si="12"/>
        <v>No Value</v>
      </c>
      <c r="N827" s="62" t="str">
        <f>MID(MergeData!$C827,FIND(",",MergeData!$C827)+1,FIND(".",MergeData!$C827)-FIND(",",MergeData!$C827)-1)</f>
        <v xml:space="preserve"> Mr</v>
      </c>
      <c r="O827" s="63"/>
    </row>
    <row r="828" spans="1:15" x14ac:dyDescent="0.3">
      <c r="A828" s="12">
        <v>827</v>
      </c>
      <c r="B828" s="13">
        <v>3</v>
      </c>
      <c r="C828" s="14" t="s">
        <v>1624</v>
      </c>
      <c r="D828" s="14" t="s">
        <v>13</v>
      </c>
      <c r="E828" s="69" t="s">
        <v>2484</v>
      </c>
      <c r="F828" s="13">
        <v>0</v>
      </c>
      <c r="G828" s="13">
        <v>0</v>
      </c>
      <c r="H828" s="14" t="s">
        <v>180</v>
      </c>
      <c r="I828" s="13">
        <v>56.495800000000003</v>
      </c>
      <c r="J828" s="14" t="s">
        <v>15</v>
      </c>
      <c r="K828" s="14" t="s">
        <v>16</v>
      </c>
      <c r="L828" s="15">
        <f>IF(MergeData!$A828='FirstPartId1-to891'!A828,VLOOKUP(MergeData!$A828,FirstID1_891,12,FALSE),VLOOKUP(MergeData!$A828,GendersSurvived,2,FALSE))</f>
        <v>1</v>
      </c>
      <c r="M828" s="62" t="str">
        <f t="shared" si="12"/>
        <v>No Value</v>
      </c>
      <c r="N828" s="62" t="str">
        <f>MID(MergeData!$C828,FIND(",",MergeData!$C828)+1,FIND(".",MergeData!$C828)-FIND(",",MergeData!$C828)-1)</f>
        <v xml:space="preserve"> Mr</v>
      </c>
      <c r="O828" s="63"/>
    </row>
    <row r="829" spans="1:15" x14ac:dyDescent="0.3">
      <c r="A829" s="12">
        <v>828</v>
      </c>
      <c r="B829" s="13">
        <v>2</v>
      </c>
      <c r="C829" s="14" t="s">
        <v>1625</v>
      </c>
      <c r="D829" s="14" t="s">
        <v>13</v>
      </c>
      <c r="E829" s="69">
        <v>1</v>
      </c>
      <c r="F829" s="13">
        <v>0</v>
      </c>
      <c r="G829" s="13">
        <v>2</v>
      </c>
      <c r="H829" s="14" t="s">
        <v>1610</v>
      </c>
      <c r="I829" s="13">
        <v>37.004199999999997</v>
      </c>
      <c r="J829" s="14" t="s">
        <v>15</v>
      </c>
      <c r="K829" s="14" t="s">
        <v>21</v>
      </c>
      <c r="L829" s="15">
        <f>IF(MergeData!$A829='FirstPartId1-to891'!A829,VLOOKUP(MergeData!$A829,FirstID1_891,12,FALSE),VLOOKUP(MergeData!$A829,GendersSurvived,2,FALSE))</f>
        <v>1</v>
      </c>
      <c r="M829" s="62" t="str">
        <f t="shared" si="12"/>
        <v>Child</v>
      </c>
      <c r="N829" s="62" t="str">
        <f>MID(MergeData!$C829,FIND(",",MergeData!$C829)+1,FIND(".",MergeData!$C829)-FIND(",",MergeData!$C829)-1)</f>
        <v xml:space="preserve"> Master</v>
      </c>
      <c r="O829" s="63"/>
    </row>
    <row r="830" spans="1:15" x14ac:dyDescent="0.3">
      <c r="A830" s="12">
        <v>829</v>
      </c>
      <c r="B830" s="13">
        <v>3</v>
      </c>
      <c r="C830" s="14" t="s">
        <v>1626</v>
      </c>
      <c r="D830" s="14" t="s">
        <v>13</v>
      </c>
      <c r="E830" s="69" t="s">
        <v>2484</v>
      </c>
      <c r="F830" s="13">
        <v>0</v>
      </c>
      <c r="G830" s="13">
        <v>0</v>
      </c>
      <c r="H830" s="14" t="s">
        <v>1627</v>
      </c>
      <c r="I830" s="13">
        <v>7.75</v>
      </c>
      <c r="J830" s="14" t="s">
        <v>15</v>
      </c>
      <c r="K830" s="14" t="s">
        <v>31</v>
      </c>
      <c r="L830" s="15">
        <f>IF(MergeData!$A830='FirstPartId1-to891'!A830,VLOOKUP(MergeData!$A830,FirstID1_891,12,FALSE),VLOOKUP(MergeData!$A830,GendersSurvived,2,FALSE))</f>
        <v>1</v>
      </c>
      <c r="M830" s="62" t="str">
        <f t="shared" si="12"/>
        <v>No Value</v>
      </c>
      <c r="N830" s="62" t="str">
        <f>MID(MergeData!$C830,FIND(",",MergeData!$C830)+1,FIND(".",MergeData!$C830)-FIND(",",MergeData!$C830)-1)</f>
        <v xml:space="preserve"> Mr</v>
      </c>
      <c r="O830" s="63"/>
    </row>
    <row r="831" spans="1:15" x14ac:dyDescent="0.3">
      <c r="A831" s="12">
        <v>830</v>
      </c>
      <c r="B831" s="13">
        <v>1</v>
      </c>
      <c r="C831" s="14" t="s">
        <v>1628</v>
      </c>
      <c r="D831" s="14" t="s">
        <v>18</v>
      </c>
      <c r="E831" s="69">
        <v>62</v>
      </c>
      <c r="F831" s="13">
        <v>0</v>
      </c>
      <c r="G831" s="13">
        <v>0</v>
      </c>
      <c r="H831" s="14" t="s">
        <v>152</v>
      </c>
      <c r="I831" s="13">
        <v>80</v>
      </c>
      <c r="J831" s="14" t="s">
        <v>153</v>
      </c>
      <c r="K831" s="14" t="s">
        <v>15</v>
      </c>
      <c r="L831" s="15">
        <f>IF(MergeData!$A831='FirstPartId1-to891'!A831,VLOOKUP(MergeData!$A831,FirstID1_891,12,FALSE),VLOOKUP(MergeData!$A831,GendersSurvived,2,FALSE))</f>
        <v>1</v>
      </c>
      <c r="M831" s="62" t="str">
        <f t="shared" si="12"/>
        <v>Adult</v>
      </c>
      <c r="N831" s="62" t="str">
        <f>MID(MergeData!$C831,FIND(",",MergeData!$C831)+1,FIND(".",MergeData!$C831)-FIND(",",MergeData!$C831)-1)</f>
        <v xml:space="preserve"> Mrs</v>
      </c>
      <c r="O831" s="63"/>
    </row>
    <row r="832" spans="1:15" x14ac:dyDescent="0.3">
      <c r="A832" s="12">
        <v>831</v>
      </c>
      <c r="B832" s="13">
        <v>3</v>
      </c>
      <c r="C832" s="14" t="s">
        <v>1629</v>
      </c>
      <c r="D832" s="14" t="s">
        <v>18</v>
      </c>
      <c r="E832" s="69">
        <v>15</v>
      </c>
      <c r="F832" s="13">
        <v>1</v>
      </c>
      <c r="G832" s="13">
        <v>0</v>
      </c>
      <c r="H832" s="14" t="s">
        <v>1248</v>
      </c>
      <c r="I832" s="13">
        <v>14.4542</v>
      </c>
      <c r="J832" s="14" t="s">
        <v>15</v>
      </c>
      <c r="K832" s="14" t="s">
        <v>21</v>
      </c>
      <c r="L832" s="15">
        <f>IF(MergeData!$A832='FirstPartId1-to891'!A832,VLOOKUP(MergeData!$A832,FirstID1_891,12,FALSE),VLOOKUP(MergeData!$A832,GendersSurvived,2,FALSE))</f>
        <v>1</v>
      </c>
      <c r="M832" s="62" t="str">
        <f t="shared" si="12"/>
        <v>Child</v>
      </c>
      <c r="N832" s="62" t="str">
        <f>MID(MergeData!$C832,FIND(",",MergeData!$C832)+1,FIND(".",MergeData!$C832)-FIND(",",MergeData!$C832)-1)</f>
        <v xml:space="preserve"> Mrs</v>
      </c>
      <c r="O832" s="63"/>
    </row>
    <row r="833" spans="1:15" x14ac:dyDescent="0.3">
      <c r="A833" s="12">
        <v>832</v>
      </c>
      <c r="B833" s="13">
        <v>2</v>
      </c>
      <c r="C833" s="14" t="s">
        <v>1630</v>
      </c>
      <c r="D833" s="14" t="s">
        <v>13</v>
      </c>
      <c r="E833" s="69">
        <v>0.83</v>
      </c>
      <c r="F833" s="13">
        <v>1</v>
      </c>
      <c r="G833" s="13">
        <v>1</v>
      </c>
      <c r="H833" s="14" t="s">
        <v>847</v>
      </c>
      <c r="I833" s="13">
        <v>18.75</v>
      </c>
      <c r="J833" s="14" t="s">
        <v>15</v>
      </c>
      <c r="K833" s="14" t="s">
        <v>16</v>
      </c>
      <c r="L833" s="15">
        <f>IF(MergeData!$A833='FirstPartId1-to891'!A833,VLOOKUP(MergeData!$A833,FirstID1_891,12,FALSE),VLOOKUP(MergeData!$A833,GendersSurvived,2,FALSE))</f>
        <v>0</v>
      </c>
      <c r="M833" s="62" t="str">
        <f t="shared" si="12"/>
        <v>Child</v>
      </c>
      <c r="N833" s="62" t="str">
        <f>MID(MergeData!$C833,FIND(",",MergeData!$C833)+1,FIND(".",MergeData!$C833)-FIND(",",MergeData!$C833)-1)</f>
        <v xml:space="preserve"> Master</v>
      </c>
      <c r="O833" s="63"/>
    </row>
    <row r="834" spans="1:15" x14ac:dyDescent="0.3">
      <c r="A834" s="12">
        <v>833</v>
      </c>
      <c r="B834" s="13">
        <v>3</v>
      </c>
      <c r="C834" s="14" t="s">
        <v>1631</v>
      </c>
      <c r="D834" s="14" t="s">
        <v>13</v>
      </c>
      <c r="E834" s="69" t="s">
        <v>2484</v>
      </c>
      <c r="F834" s="13">
        <v>0</v>
      </c>
      <c r="G834" s="13">
        <v>0</v>
      </c>
      <c r="H834" s="14" t="s">
        <v>1632</v>
      </c>
      <c r="I834" s="13">
        <v>7.2291999999999996</v>
      </c>
      <c r="J834" s="14" t="s">
        <v>15</v>
      </c>
      <c r="K834" s="14" t="s">
        <v>21</v>
      </c>
      <c r="L834" s="15">
        <f>IF(MergeData!$A834='FirstPartId1-to891'!A834,VLOOKUP(MergeData!$A834,FirstID1_891,12,FALSE),VLOOKUP(MergeData!$A834,GendersSurvived,2,FALSE))</f>
        <v>0</v>
      </c>
      <c r="M834" s="62" t="str">
        <f t="shared" si="12"/>
        <v>No Value</v>
      </c>
      <c r="N834" s="62" t="str">
        <f>MID(MergeData!$C834,FIND(",",MergeData!$C834)+1,FIND(".",MergeData!$C834)-FIND(",",MergeData!$C834)-1)</f>
        <v xml:space="preserve"> Mr</v>
      </c>
      <c r="O834" s="63"/>
    </row>
    <row r="835" spans="1:15" x14ac:dyDescent="0.3">
      <c r="A835" s="12">
        <v>834</v>
      </c>
      <c r="B835" s="13">
        <v>3</v>
      </c>
      <c r="C835" s="14" t="s">
        <v>1633</v>
      </c>
      <c r="D835" s="14" t="s">
        <v>13</v>
      </c>
      <c r="E835" s="69">
        <v>23</v>
      </c>
      <c r="F835" s="13">
        <v>0</v>
      </c>
      <c r="G835" s="13">
        <v>0</v>
      </c>
      <c r="H835" s="14" t="s">
        <v>1634</v>
      </c>
      <c r="I835" s="13">
        <v>7.8541999999999996</v>
      </c>
      <c r="J835" s="14" t="s">
        <v>15</v>
      </c>
      <c r="K835" s="14" t="s">
        <v>16</v>
      </c>
      <c r="L835" s="15">
        <f>IF(MergeData!$A835='FirstPartId1-to891'!A835,VLOOKUP(MergeData!$A835,FirstID1_891,12,FALSE),VLOOKUP(MergeData!$A835,GendersSurvived,2,FALSE))</f>
        <v>0</v>
      </c>
      <c r="M835" s="62" t="str">
        <f t="shared" ref="M835:M898" si="13">_xlfn.IFS($E835="N/A","No Value",$E835&gt;=18,"Adult",$E835&lt;=18,"Child")</f>
        <v>Adult</v>
      </c>
      <c r="N835" s="62" t="str">
        <f>MID(MergeData!$C835,FIND(",",MergeData!$C835)+1,FIND(".",MergeData!$C835)-FIND(",",MergeData!$C835)-1)</f>
        <v xml:space="preserve"> Mr</v>
      </c>
      <c r="O835" s="63"/>
    </row>
    <row r="836" spans="1:15" x14ac:dyDescent="0.3">
      <c r="A836" s="12">
        <v>835</v>
      </c>
      <c r="B836" s="13">
        <v>3</v>
      </c>
      <c r="C836" s="14" t="s">
        <v>1635</v>
      </c>
      <c r="D836" s="14" t="s">
        <v>13</v>
      </c>
      <c r="E836" s="69">
        <v>18</v>
      </c>
      <c r="F836" s="13">
        <v>0</v>
      </c>
      <c r="G836" s="13">
        <v>0</v>
      </c>
      <c r="H836" s="14" t="s">
        <v>1636</v>
      </c>
      <c r="I836" s="13">
        <v>8.3000000000000007</v>
      </c>
      <c r="J836" s="14" t="s">
        <v>15</v>
      </c>
      <c r="K836" s="14" t="s">
        <v>16</v>
      </c>
      <c r="L836" s="15">
        <f>IF(MergeData!$A836='FirstPartId1-to891'!A836,VLOOKUP(MergeData!$A836,FirstID1_891,12,FALSE),VLOOKUP(MergeData!$A836,GendersSurvived,2,FALSE))</f>
        <v>1</v>
      </c>
      <c r="M836" s="62" t="str">
        <f t="shared" si="13"/>
        <v>Adult</v>
      </c>
      <c r="N836" s="62" t="str">
        <f>MID(MergeData!$C836,FIND(",",MergeData!$C836)+1,FIND(".",MergeData!$C836)-FIND(",",MergeData!$C836)-1)</f>
        <v xml:space="preserve"> Mr</v>
      </c>
      <c r="O836" s="63"/>
    </row>
    <row r="837" spans="1:15" x14ac:dyDescent="0.3">
      <c r="A837" s="12">
        <v>836</v>
      </c>
      <c r="B837" s="13">
        <v>1</v>
      </c>
      <c r="C837" s="14" t="s">
        <v>1637</v>
      </c>
      <c r="D837" s="14" t="s">
        <v>18</v>
      </c>
      <c r="E837" s="69">
        <v>39</v>
      </c>
      <c r="F837" s="13">
        <v>1</v>
      </c>
      <c r="G837" s="13">
        <v>1</v>
      </c>
      <c r="H837" s="14" t="s">
        <v>1638</v>
      </c>
      <c r="I837" s="13">
        <v>83.158299999999997</v>
      </c>
      <c r="J837" s="14" t="s">
        <v>1639</v>
      </c>
      <c r="K837" s="14" t="s">
        <v>21</v>
      </c>
      <c r="L837" s="15">
        <f>IF(MergeData!$A837='FirstPartId1-to891'!A837,VLOOKUP(MergeData!$A837,FirstID1_891,12,FALSE),VLOOKUP(MergeData!$A837,GendersSurvived,2,FALSE))</f>
        <v>0</v>
      </c>
      <c r="M837" s="62" t="str">
        <f t="shared" si="13"/>
        <v>Adult</v>
      </c>
      <c r="N837" s="62" t="str">
        <f>MID(MergeData!$C837,FIND(",",MergeData!$C837)+1,FIND(".",MergeData!$C837)-FIND(",",MergeData!$C837)-1)</f>
        <v xml:space="preserve"> Miss</v>
      </c>
      <c r="O837" s="63"/>
    </row>
    <row r="838" spans="1:15" x14ac:dyDescent="0.3">
      <c r="A838" s="12">
        <v>837</v>
      </c>
      <c r="B838" s="13">
        <v>3</v>
      </c>
      <c r="C838" s="14" t="s">
        <v>1640</v>
      </c>
      <c r="D838" s="14" t="s">
        <v>13</v>
      </c>
      <c r="E838" s="69">
        <v>21</v>
      </c>
      <c r="F838" s="13">
        <v>0</v>
      </c>
      <c r="G838" s="13">
        <v>0</v>
      </c>
      <c r="H838" s="14" t="s">
        <v>1641</v>
      </c>
      <c r="I838" s="13">
        <v>8.6624999999999996</v>
      </c>
      <c r="J838" s="14" t="s">
        <v>15</v>
      </c>
      <c r="K838" s="14" t="s">
        <v>16</v>
      </c>
      <c r="L838" s="15">
        <f>IF(MergeData!$A838='FirstPartId1-to891'!A838,VLOOKUP(MergeData!$A838,FirstID1_891,12,FALSE),VLOOKUP(MergeData!$A838,GendersSurvived,2,FALSE))</f>
        <v>0</v>
      </c>
      <c r="M838" s="62" t="str">
        <f t="shared" si="13"/>
        <v>Adult</v>
      </c>
      <c r="N838" s="62" t="str">
        <f>MID(MergeData!$C838,FIND(",",MergeData!$C838)+1,FIND(".",MergeData!$C838)-FIND(",",MergeData!$C838)-1)</f>
        <v xml:space="preserve"> Mr</v>
      </c>
      <c r="O838" s="63"/>
    </row>
    <row r="839" spans="1:15" x14ac:dyDescent="0.3">
      <c r="A839" s="12">
        <v>838</v>
      </c>
      <c r="B839" s="13">
        <v>3</v>
      </c>
      <c r="C839" s="14" t="s">
        <v>1642</v>
      </c>
      <c r="D839" s="14" t="s">
        <v>13</v>
      </c>
      <c r="E839" s="69" t="s">
        <v>2484</v>
      </c>
      <c r="F839" s="13">
        <v>0</v>
      </c>
      <c r="G839" s="13">
        <v>0</v>
      </c>
      <c r="H839" s="14" t="s">
        <v>1643</v>
      </c>
      <c r="I839" s="13">
        <v>8.0500000000000007</v>
      </c>
      <c r="J839" s="14" t="s">
        <v>15</v>
      </c>
      <c r="K839" s="14" t="s">
        <v>16</v>
      </c>
      <c r="L839" s="15">
        <f>IF(MergeData!$A839='FirstPartId1-to891'!A839,VLOOKUP(MergeData!$A839,FirstID1_891,12,FALSE),VLOOKUP(MergeData!$A839,GendersSurvived,2,FALSE))</f>
        <v>1</v>
      </c>
      <c r="M839" s="62" t="str">
        <f t="shared" si="13"/>
        <v>No Value</v>
      </c>
      <c r="N839" s="62" t="str">
        <f>MID(MergeData!$C839,FIND(",",MergeData!$C839)+1,FIND(".",MergeData!$C839)-FIND(",",MergeData!$C839)-1)</f>
        <v xml:space="preserve"> Mr</v>
      </c>
      <c r="O839" s="63"/>
    </row>
    <row r="840" spans="1:15" x14ac:dyDescent="0.3">
      <c r="A840" s="12">
        <v>839</v>
      </c>
      <c r="B840" s="13">
        <v>3</v>
      </c>
      <c r="C840" s="14" t="s">
        <v>1644</v>
      </c>
      <c r="D840" s="14" t="s">
        <v>13</v>
      </c>
      <c r="E840" s="69">
        <v>32</v>
      </c>
      <c r="F840" s="13">
        <v>0</v>
      </c>
      <c r="G840" s="13">
        <v>0</v>
      </c>
      <c r="H840" s="14" t="s">
        <v>180</v>
      </c>
      <c r="I840" s="13">
        <v>56.495800000000003</v>
      </c>
      <c r="J840" s="14" t="s">
        <v>15</v>
      </c>
      <c r="K840" s="14" t="s">
        <v>16</v>
      </c>
      <c r="L840" s="15">
        <f>IF(MergeData!$A840='FirstPartId1-to891'!A840,VLOOKUP(MergeData!$A840,FirstID1_891,12,FALSE),VLOOKUP(MergeData!$A840,GendersSurvived,2,FALSE))</f>
        <v>1</v>
      </c>
      <c r="M840" s="62" t="str">
        <f t="shared" si="13"/>
        <v>Adult</v>
      </c>
      <c r="N840" s="62" t="str">
        <f>MID(MergeData!$C840,FIND(",",MergeData!$C840)+1,FIND(".",MergeData!$C840)-FIND(",",MergeData!$C840)-1)</f>
        <v xml:space="preserve"> Mr</v>
      </c>
      <c r="O840" s="63"/>
    </row>
    <row r="841" spans="1:15" x14ac:dyDescent="0.3">
      <c r="A841" s="12">
        <v>840</v>
      </c>
      <c r="B841" s="13">
        <v>1</v>
      </c>
      <c r="C841" s="14" t="s">
        <v>1645</v>
      </c>
      <c r="D841" s="14" t="s">
        <v>13</v>
      </c>
      <c r="E841" s="69" t="s">
        <v>2484</v>
      </c>
      <c r="F841" s="13">
        <v>0</v>
      </c>
      <c r="G841" s="13">
        <v>0</v>
      </c>
      <c r="H841" s="14" t="s">
        <v>1646</v>
      </c>
      <c r="I841" s="13">
        <v>29.7</v>
      </c>
      <c r="J841" s="14" t="s">
        <v>1647</v>
      </c>
      <c r="K841" s="14" t="s">
        <v>21</v>
      </c>
      <c r="L841" s="15">
        <f>IF(MergeData!$A841='FirstPartId1-to891'!A841,VLOOKUP(MergeData!$A841,FirstID1_891,12,FALSE),VLOOKUP(MergeData!$A841,GendersSurvived,2,FALSE))</f>
        <v>0</v>
      </c>
      <c r="M841" s="62" t="str">
        <f t="shared" si="13"/>
        <v>No Value</v>
      </c>
      <c r="N841" s="62" t="str">
        <f>MID(MergeData!$C841,FIND(",",MergeData!$C841)+1,FIND(".",MergeData!$C841)-FIND(",",MergeData!$C841)-1)</f>
        <v xml:space="preserve"> Mr</v>
      </c>
      <c r="O841" s="63"/>
    </row>
    <row r="842" spans="1:15" x14ac:dyDescent="0.3">
      <c r="A842" s="12">
        <v>841</v>
      </c>
      <c r="B842" s="13">
        <v>3</v>
      </c>
      <c r="C842" s="14" t="s">
        <v>1648</v>
      </c>
      <c r="D842" s="14" t="s">
        <v>13</v>
      </c>
      <c r="E842" s="69">
        <v>20</v>
      </c>
      <c r="F842" s="13">
        <v>0</v>
      </c>
      <c r="G842" s="13">
        <v>0</v>
      </c>
      <c r="H842" s="14" t="s">
        <v>1649</v>
      </c>
      <c r="I842" s="13">
        <v>7.9249999999999998</v>
      </c>
      <c r="J842" s="14" t="s">
        <v>15</v>
      </c>
      <c r="K842" s="14" t="s">
        <v>16</v>
      </c>
      <c r="L842" s="15">
        <f>IF(MergeData!$A842='FirstPartId1-to891'!A842,VLOOKUP(MergeData!$A842,FirstID1_891,12,FALSE),VLOOKUP(MergeData!$A842,GendersSurvived,2,FALSE))</f>
        <v>0</v>
      </c>
      <c r="M842" s="62" t="str">
        <f t="shared" si="13"/>
        <v>Adult</v>
      </c>
      <c r="N842" s="62" t="str">
        <f>MID(MergeData!$C842,FIND(",",MergeData!$C842)+1,FIND(".",MergeData!$C842)-FIND(",",MergeData!$C842)-1)</f>
        <v xml:space="preserve"> Mr</v>
      </c>
      <c r="O842" s="63"/>
    </row>
    <row r="843" spans="1:15" x14ac:dyDescent="0.3">
      <c r="A843" s="12">
        <v>842</v>
      </c>
      <c r="B843" s="13">
        <v>2</v>
      </c>
      <c r="C843" s="14" t="s">
        <v>1650</v>
      </c>
      <c r="D843" s="14" t="s">
        <v>13</v>
      </c>
      <c r="E843" s="69">
        <v>16</v>
      </c>
      <c r="F843" s="13">
        <v>0</v>
      </c>
      <c r="G843" s="13">
        <v>0</v>
      </c>
      <c r="H843" s="14" t="s">
        <v>1527</v>
      </c>
      <c r="I843" s="13">
        <v>10.5</v>
      </c>
      <c r="J843" s="14" t="s">
        <v>15</v>
      </c>
      <c r="K843" s="14" t="s">
        <v>16</v>
      </c>
      <c r="L843" s="15">
        <f>IF(MergeData!$A843='FirstPartId1-to891'!A843,VLOOKUP(MergeData!$A843,FirstID1_891,12,FALSE),VLOOKUP(MergeData!$A843,GendersSurvived,2,FALSE))</f>
        <v>1</v>
      </c>
      <c r="M843" s="62" t="str">
        <f t="shared" si="13"/>
        <v>Child</v>
      </c>
      <c r="N843" s="62" t="str">
        <f>MID(MergeData!$C843,FIND(",",MergeData!$C843)+1,FIND(".",MergeData!$C843)-FIND(",",MergeData!$C843)-1)</f>
        <v xml:space="preserve"> Mr</v>
      </c>
      <c r="O843" s="63"/>
    </row>
    <row r="844" spans="1:15" x14ac:dyDescent="0.3">
      <c r="A844" s="12">
        <v>843</v>
      </c>
      <c r="B844" s="13">
        <v>1</v>
      </c>
      <c r="C844" s="14" t="s">
        <v>1651</v>
      </c>
      <c r="D844" s="14" t="s">
        <v>18</v>
      </c>
      <c r="E844" s="69">
        <v>30</v>
      </c>
      <c r="F844" s="13">
        <v>0</v>
      </c>
      <c r="G844" s="13">
        <v>0</v>
      </c>
      <c r="H844" s="14" t="s">
        <v>578</v>
      </c>
      <c r="I844" s="13">
        <v>31</v>
      </c>
      <c r="J844" s="14" t="s">
        <v>15</v>
      </c>
      <c r="K844" s="14" t="s">
        <v>21</v>
      </c>
      <c r="L844" s="15">
        <f>IF(MergeData!$A844='FirstPartId1-to891'!A844,VLOOKUP(MergeData!$A844,FirstID1_891,12,FALSE),VLOOKUP(MergeData!$A844,GendersSurvived,2,FALSE))</f>
        <v>0</v>
      </c>
      <c r="M844" s="62" t="str">
        <f t="shared" si="13"/>
        <v>Adult</v>
      </c>
      <c r="N844" s="62" t="str">
        <f>MID(MergeData!$C844,FIND(",",MergeData!$C844)+1,FIND(".",MergeData!$C844)-FIND(",",MergeData!$C844)-1)</f>
        <v xml:space="preserve"> Miss</v>
      </c>
      <c r="O844" s="63"/>
    </row>
    <row r="845" spans="1:15" x14ac:dyDescent="0.3">
      <c r="A845" s="12">
        <v>844</v>
      </c>
      <c r="B845" s="13">
        <v>3</v>
      </c>
      <c r="C845" s="14" t="s">
        <v>1652</v>
      </c>
      <c r="D845" s="14" t="s">
        <v>13</v>
      </c>
      <c r="E845" s="69">
        <v>34.5</v>
      </c>
      <c r="F845" s="13">
        <v>0</v>
      </c>
      <c r="G845" s="13">
        <v>0</v>
      </c>
      <c r="H845" s="14" t="s">
        <v>1653</v>
      </c>
      <c r="I845" s="13">
        <v>6.4375</v>
      </c>
      <c r="J845" s="14" t="s">
        <v>15</v>
      </c>
      <c r="K845" s="14" t="s">
        <v>21</v>
      </c>
      <c r="L845" s="15">
        <f>IF(MergeData!$A845='FirstPartId1-to891'!A845,VLOOKUP(MergeData!$A845,FirstID1_891,12,FALSE),VLOOKUP(MergeData!$A845,GendersSurvived,2,FALSE))</f>
        <v>0</v>
      </c>
      <c r="M845" s="62" t="str">
        <f t="shared" si="13"/>
        <v>Adult</v>
      </c>
      <c r="N845" s="62" t="str">
        <f>MID(MergeData!$C845,FIND(",",MergeData!$C845)+1,FIND(".",MergeData!$C845)-FIND(",",MergeData!$C845)-1)</f>
        <v xml:space="preserve"> Mr</v>
      </c>
      <c r="O845" s="63"/>
    </row>
    <row r="846" spans="1:15" x14ac:dyDescent="0.3">
      <c r="A846" s="12">
        <v>845</v>
      </c>
      <c r="B846" s="13">
        <v>3</v>
      </c>
      <c r="C846" s="14" t="s">
        <v>1654</v>
      </c>
      <c r="D846" s="14" t="s">
        <v>13</v>
      </c>
      <c r="E846" s="69">
        <v>17</v>
      </c>
      <c r="F846" s="13">
        <v>0</v>
      </c>
      <c r="G846" s="13">
        <v>0</v>
      </c>
      <c r="H846" s="14" t="s">
        <v>1655</v>
      </c>
      <c r="I846" s="13">
        <v>8.6624999999999996</v>
      </c>
      <c r="J846" s="14" t="s">
        <v>15</v>
      </c>
      <c r="K846" s="14" t="s">
        <v>16</v>
      </c>
      <c r="L846" s="15">
        <f>IF(MergeData!$A846='FirstPartId1-to891'!A846,VLOOKUP(MergeData!$A846,FirstID1_891,12,FALSE),VLOOKUP(MergeData!$A846,GendersSurvived,2,FALSE))</f>
        <v>0</v>
      </c>
      <c r="M846" s="62" t="str">
        <f t="shared" si="13"/>
        <v>Child</v>
      </c>
      <c r="N846" s="62" t="str">
        <f>MID(MergeData!$C846,FIND(",",MergeData!$C846)+1,FIND(".",MergeData!$C846)-FIND(",",MergeData!$C846)-1)</f>
        <v xml:space="preserve"> Mr</v>
      </c>
      <c r="O846" s="63"/>
    </row>
    <row r="847" spans="1:15" x14ac:dyDescent="0.3">
      <c r="A847" s="12">
        <v>846</v>
      </c>
      <c r="B847" s="13">
        <v>3</v>
      </c>
      <c r="C847" s="14" t="s">
        <v>1656</v>
      </c>
      <c r="D847" s="14" t="s">
        <v>13</v>
      </c>
      <c r="E847" s="69">
        <v>42</v>
      </c>
      <c r="F847" s="13">
        <v>0</v>
      </c>
      <c r="G847" s="13">
        <v>0</v>
      </c>
      <c r="H847" s="14" t="s">
        <v>1657</v>
      </c>
      <c r="I847" s="13">
        <v>7.55</v>
      </c>
      <c r="J847" s="14" t="s">
        <v>15</v>
      </c>
      <c r="K847" s="14" t="s">
        <v>16</v>
      </c>
      <c r="L847" s="15">
        <f>IF(MergeData!$A847='FirstPartId1-to891'!A847,VLOOKUP(MergeData!$A847,FirstID1_891,12,FALSE),VLOOKUP(MergeData!$A847,GendersSurvived,2,FALSE))</f>
        <v>0</v>
      </c>
      <c r="M847" s="62" t="str">
        <f t="shared" si="13"/>
        <v>Adult</v>
      </c>
      <c r="N847" s="62" t="str">
        <f>MID(MergeData!$C847,FIND(",",MergeData!$C847)+1,FIND(".",MergeData!$C847)-FIND(",",MergeData!$C847)-1)</f>
        <v xml:space="preserve"> Mr</v>
      </c>
      <c r="O847" s="63"/>
    </row>
    <row r="848" spans="1:15" x14ac:dyDescent="0.3">
      <c r="A848" s="12">
        <v>847</v>
      </c>
      <c r="B848" s="13">
        <v>3</v>
      </c>
      <c r="C848" s="14" t="s">
        <v>1658</v>
      </c>
      <c r="D848" s="14" t="s">
        <v>13</v>
      </c>
      <c r="E848" s="69" t="s">
        <v>2484</v>
      </c>
      <c r="F848" s="13">
        <v>8</v>
      </c>
      <c r="G848" s="13">
        <v>2</v>
      </c>
      <c r="H848" s="14" t="s">
        <v>354</v>
      </c>
      <c r="I848" s="13">
        <v>69.55</v>
      </c>
      <c r="J848" s="14" t="s">
        <v>15</v>
      </c>
      <c r="K848" s="14" t="s">
        <v>16</v>
      </c>
      <c r="L848" s="15">
        <f>IF(MergeData!$A848='FirstPartId1-to891'!A848,VLOOKUP(MergeData!$A848,FirstID1_891,12,FALSE),VLOOKUP(MergeData!$A848,GendersSurvived,2,FALSE))</f>
        <v>0</v>
      </c>
      <c r="M848" s="62" t="str">
        <f t="shared" si="13"/>
        <v>No Value</v>
      </c>
      <c r="N848" s="62" t="str">
        <f>MID(MergeData!$C848,FIND(",",MergeData!$C848)+1,FIND(".",MergeData!$C848)-FIND(",",MergeData!$C848)-1)</f>
        <v xml:space="preserve"> Mr</v>
      </c>
      <c r="O848" s="63"/>
    </row>
    <row r="849" spans="1:15" x14ac:dyDescent="0.3">
      <c r="A849" s="12">
        <v>848</v>
      </c>
      <c r="B849" s="13">
        <v>3</v>
      </c>
      <c r="C849" s="14" t="s">
        <v>1659</v>
      </c>
      <c r="D849" s="14" t="s">
        <v>13</v>
      </c>
      <c r="E849" s="69">
        <v>35</v>
      </c>
      <c r="F849" s="13">
        <v>0</v>
      </c>
      <c r="G849" s="13">
        <v>0</v>
      </c>
      <c r="H849" s="14" t="s">
        <v>1660</v>
      </c>
      <c r="I849" s="13">
        <v>7.8958000000000004</v>
      </c>
      <c r="J849" s="14" t="s">
        <v>15</v>
      </c>
      <c r="K849" s="14" t="s">
        <v>21</v>
      </c>
      <c r="L849" s="15">
        <f>IF(MergeData!$A849='FirstPartId1-to891'!A849,VLOOKUP(MergeData!$A849,FirstID1_891,12,FALSE),VLOOKUP(MergeData!$A849,GendersSurvived,2,FALSE))</f>
        <v>0</v>
      </c>
      <c r="M849" s="62" t="str">
        <f t="shared" si="13"/>
        <v>Adult</v>
      </c>
      <c r="N849" s="62" t="str">
        <f>MID(MergeData!$C849,FIND(",",MergeData!$C849)+1,FIND(".",MergeData!$C849)-FIND(",",MergeData!$C849)-1)</f>
        <v xml:space="preserve"> Mr</v>
      </c>
      <c r="O849" s="63"/>
    </row>
    <row r="850" spans="1:15" x14ac:dyDescent="0.3">
      <c r="A850" s="12">
        <v>849</v>
      </c>
      <c r="B850" s="13">
        <v>2</v>
      </c>
      <c r="C850" s="14" t="s">
        <v>1661</v>
      </c>
      <c r="D850" s="14" t="s">
        <v>13</v>
      </c>
      <c r="E850" s="69">
        <v>28</v>
      </c>
      <c r="F850" s="13">
        <v>0</v>
      </c>
      <c r="G850" s="13">
        <v>1</v>
      </c>
      <c r="H850" s="14" t="s">
        <v>1209</v>
      </c>
      <c r="I850" s="13">
        <v>33</v>
      </c>
      <c r="J850" s="14" t="s">
        <v>15</v>
      </c>
      <c r="K850" s="14" t="s">
        <v>16</v>
      </c>
      <c r="L850" s="15">
        <f>IF(MergeData!$A850='FirstPartId1-to891'!A850,VLOOKUP(MergeData!$A850,FirstID1_891,12,FALSE),VLOOKUP(MergeData!$A850,GendersSurvived,2,FALSE))</f>
        <v>1</v>
      </c>
      <c r="M850" s="62" t="str">
        <f t="shared" si="13"/>
        <v>Adult</v>
      </c>
      <c r="N850" s="62" t="str">
        <f>MID(MergeData!$C850,FIND(",",MergeData!$C850)+1,FIND(".",MergeData!$C850)-FIND(",",MergeData!$C850)-1)</f>
        <v xml:space="preserve"> Rev</v>
      </c>
      <c r="O850" s="63"/>
    </row>
    <row r="851" spans="1:15" x14ac:dyDescent="0.3">
      <c r="A851" s="12">
        <v>850</v>
      </c>
      <c r="B851" s="13">
        <v>1</v>
      </c>
      <c r="C851" s="14" t="s">
        <v>1662</v>
      </c>
      <c r="D851" s="14" t="s">
        <v>18</v>
      </c>
      <c r="E851" s="69" t="s">
        <v>2484</v>
      </c>
      <c r="F851" s="13">
        <v>1</v>
      </c>
      <c r="G851" s="13">
        <v>0</v>
      </c>
      <c r="H851" s="14" t="s">
        <v>933</v>
      </c>
      <c r="I851" s="13">
        <v>89.104200000000006</v>
      </c>
      <c r="J851" s="14" t="s">
        <v>934</v>
      </c>
      <c r="K851" s="14" t="s">
        <v>21</v>
      </c>
      <c r="L851" s="15">
        <f>IF(MergeData!$A851='FirstPartId1-to891'!A851,VLOOKUP(MergeData!$A851,FirstID1_891,12,FALSE),VLOOKUP(MergeData!$A851,GendersSurvived,2,FALSE))</f>
        <v>0</v>
      </c>
      <c r="M851" s="62" t="str">
        <f t="shared" si="13"/>
        <v>No Value</v>
      </c>
      <c r="N851" s="62" t="str">
        <f>MID(MergeData!$C851,FIND(",",MergeData!$C851)+1,FIND(".",MergeData!$C851)-FIND(",",MergeData!$C851)-1)</f>
        <v xml:space="preserve"> Mrs</v>
      </c>
      <c r="O851" s="63"/>
    </row>
    <row r="852" spans="1:15" x14ac:dyDescent="0.3">
      <c r="A852" s="12">
        <v>851</v>
      </c>
      <c r="B852" s="13">
        <v>3</v>
      </c>
      <c r="C852" s="14" t="s">
        <v>1663</v>
      </c>
      <c r="D852" s="14" t="s">
        <v>13</v>
      </c>
      <c r="E852" s="69">
        <v>4</v>
      </c>
      <c r="F852" s="13">
        <v>4</v>
      </c>
      <c r="G852" s="13">
        <v>2</v>
      </c>
      <c r="H852" s="14" t="s">
        <v>50</v>
      </c>
      <c r="I852" s="13">
        <v>31.274999999999999</v>
      </c>
      <c r="J852" s="14" t="s">
        <v>15</v>
      </c>
      <c r="K852" s="14" t="s">
        <v>16</v>
      </c>
      <c r="L852" s="15">
        <f>IF(MergeData!$A852='FirstPartId1-to891'!A852,VLOOKUP(MergeData!$A852,FirstID1_891,12,FALSE),VLOOKUP(MergeData!$A852,GendersSurvived,2,FALSE))</f>
        <v>0</v>
      </c>
      <c r="M852" s="62" t="str">
        <f t="shared" si="13"/>
        <v>Child</v>
      </c>
      <c r="N852" s="62" t="str">
        <f>MID(MergeData!$C852,FIND(",",MergeData!$C852)+1,FIND(".",MergeData!$C852)-FIND(",",MergeData!$C852)-1)</f>
        <v xml:space="preserve"> Master</v>
      </c>
      <c r="O852" s="63"/>
    </row>
    <row r="853" spans="1:15" x14ac:dyDescent="0.3">
      <c r="A853" s="12">
        <v>852</v>
      </c>
      <c r="B853" s="13">
        <v>3</v>
      </c>
      <c r="C853" s="14" t="s">
        <v>1664</v>
      </c>
      <c r="D853" s="14" t="s">
        <v>13</v>
      </c>
      <c r="E853" s="69">
        <v>74</v>
      </c>
      <c r="F853" s="13">
        <v>0</v>
      </c>
      <c r="G853" s="13">
        <v>0</v>
      </c>
      <c r="H853" s="14" t="s">
        <v>1665</v>
      </c>
      <c r="I853" s="13">
        <v>7.7750000000000004</v>
      </c>
      <c r="J853" s="14" t="s">
        <v>15</v>
      </c>
      <c r="K853" s="14" t="s">
        <v>16</v>
      </c>
      <c r="L853" s="15">
        <f>IF(MergeData!$A853='FirstPartId1-to891'!A853,VLOOKUP(MergeData!$A853,FirstID1_891,12,FALSE),VLOOKUP(MergeData!$A853,GendersSurvived,2,FALSE))</f>
        <v>0</v>
      </c>
      <c r="M853" s="62" t="str">
        <f t="shared" si="13"/>
        <v>Adult</v>
      </c>
      <c r="N853" s="62" t="str">
        <f>MID(MergeData!$C853,FIND(",",MergeData!$C853)+1,FIND(".",MergeData!$C853)-FIND(",",MergeData!$C853)-1)</f>
        <v xml:space="preserve"> Mr</v>
      </c>
      <c r="O853" s="63"/>
    </row>
    <row r="854" spans="1:15" x14ac:dyDescent="0.3">
      <c r="A854" s="12">
        <v>853</v>
      </c>
      <c r="B854" s="13">
        <v>3</v>
      </c>
      <c r="C854" s="14" t="s">
        <v>1666</v>
      </c>
      <c r="D854" s="14" t="s">
        <v>18</v>
      </c>
      <c r="E854" s="69">
        <v>9</v>
      </c>
      <c r="F854" s="13">
        <v>1</v>
      </c>
      <c r="G854" s="13">
        <v>1</v>
      </c>
      <c r="H854" s="14" t="s">
        <v>315</v>
      </c>
      <c r="I854" s="13">
        <v>15.245799999999999</v>
      </c>
      <c r="J854" s="14" t="s">
        <v>15</v>
      </c>
      <c r="K854" s="14" t="s">
        <v>21</v>
      </c>
      <c r="L854" s="15">
        <f>IF(MergeData!$A854='FirstPartId1-to891'!A854,VLOOKUP(MergeData!$A854,FirstID1_891,12,FALSE),VLOOKUP(MergeData!$A854,GendersSurvived,2,FALSE))</f>
        <v>1</v>
      </c>
      <c r="M854" s="62" t="str">
        <f t="shared" si="13"/>
        <v>Child</v>
      </c>
      <c r="N854" s="62" t="str">
        <f>MID(MergeData!$C854,FIND(",",MergeData!$C854)+1,FIND(".",MergeData!$C854)-FIND(",",MergeData!$C854)-1)</f>
        <v xml:space="preserve"> Miss</v>
      </c>
      <c r="O854" s="63"/>
    </row>
    <row r="855" spans="1:15" x14ac:dyDescent="0.3">
      <c r="A855" s="12">
        <v>854</v>
      </c>
      <c r="B855" s="13">
        <v>1</v>
      </c>
      <c r="C855" s="14" t="s">
        <v>1667</v>
      </c>
      <c r="D855" s="14" t="s">
        <v>18</v>
      </c>
      <c r="E855" s="69">
        <v>16</v>
      </c>
      <c r="F855" s="13">
        <v>0</v>
      </c>
      <c r="G855" s="13">
        <v>1</v>
      </c>
      <c r="H855" s="14" t="s">
        <v>1668</v>
      </c>
      <c r="I855" s="13">
        <v>39.4</v>
      </c>
      <c r="J855" s="14" t="s">
        <v>1669</v>
      </c>
      <c r="K855" s="14" t="s">
        <v>16</v>
      </c>
      <c r="L855" s="15">
        <f>IF(MergeData!$A855='FirstPartId1-to891'!A855,VLOOKUP(MergeData!$A855,FirstID1_891,12,FALSE),VLOOKUP(MergeData!$A855,GendersSurvived,2,FALSE))</f>
        <v>0</v>
      </c>
      <c r="M855" s="62" t="str">
        <f t="shared" si="13"/>
        <v>Child</v>
      </c>
      <c r="N855" s="62" t="str">
        <f>MID(MergeData!$C855,FIND(",",MergeData!$C855)+1,FIND(".",MergeData!$C855)-FIND(",",MergeData!$C855)-1)</f>
        <v xml:space="preserve"> Miss</v>
      </c>
      <c r="O855" s="63"/>
    </row>
    <row r="856" spans="1:15" x14ac:dyDescent="0.3">
      <c r="A856" s="12">
        <v>855</v>
      </c>
      <c r="B856" s="13">
        <v>2</v>
      </c>
      <c r="C856" s="14" t="s">
        <v>1670</v>
      </c>
      <c r="D856" s="14" t="s">
        <v>18</v>
      </c>
      <c r="E856" s="69">
        <v>44</v>
      </c>
      <c r="F856" s="13">
        <v>1</v>
      </c>
      <c r="G856" s="13">
        <v>0</v>
      </c>
      <c r="H856" s="14" t="s">
        <v>533</v>
      </c>
      <c r="I856" s="13">
        <v>26</v>
      </c>
      <c r="J856" s="14" t="s">
        <v>15</v>
      </c>
      <c r="K856" s="14" t="s">
        <v>16</v>
      </c>
      <c r="L856" s="15">
        <f>IF(MergeData!$A856='FirstPartId1-to891'!A856,VLOOKUP(MergeData!$A856,FirstID1_891,12,FALSE),VLOOKUP(MergeData!$A856,GendersSurvived,2,FALSE))</f>
        <v>1</v>
      </c>
      <c r="M856" s="62" t="str">
        <f t="shared" si="13"/>
        <v>Adult</v>
      </c>
      <c r="N856" s="62" t="str">
        <f>MID(MergeData!$C856,FIND(",",MergeData!$C856)+1,FIND(".",MergeData!$C856)-FIND(",",MergeData!$C856)-1)</f>
        <v xml:space="preserve"> Mrs</v>
      </c>
      <c r="O856" s="63"/>
    </row>
    <row r="857" spans="1:15" x14ac:dyDescent="0.3">
      <c r="A857" s="12">
        <v>856</v>
      </c>
      <c r="B857" s="13">
        <v>3</v>
      </c>
      <c r="C857" s="14" t="s">
        <v>1671</v>
      </c>
      <c r="D857" s="14" t="s">
        <v>18</v>
      </c>
      <c r="E857" s="69">
        <v>18</v>
      </c>
      <c r="F857" s="13">
        <v>0</v>
      </c>
      <c r="G857" s="13">
        <v>1</v>
      </c>
      <c r="H857" s="14" t="s">
        <v>1672</v>
      </c>
      <c r="I857" s="13">
        <v>9.35</v>
      </c>
      <c r="J857" s="14" t="s">
        <v>15</v>
      </c>
      <c r="K857" s="14" t="s">
        <v>16</v>
      </c>
      <c r="L857" s="15">
        <f>IF(MergeData!$A857='FirstPartId1-to891'!A857,VLOOKUP(MergeData!$A857,FirstID1_891,12,FALSE),VLOOKUP(MergeData!$A857,GendersSurvived,2,FALSE))</f>
        <v>1</v>
      </c>
      <c r="M857" s="62" t="str">
        <f t="shared" si="13"/>
        <v>Adult</v>
      </c>
      <c r="N857" s="62" t="str">
        <f>MID(MergeData!$C857,FIND(",",MergeData!$C857)+1,FIND(".",MergeData!$C857)-FIND(",",MergeData!$C857)-1)</f>
        <v xml:space="preserve"> Mrs</v>
      </c>
      <c r="O857" s="63"/>
    </row>
    <row r="858" spans="1:15" x14ac:dyDescent="0.3">
      <c r="A858" s="12">
        <v>857</v>
      </c>
      <c r="B858" s="13">
        <v>1</v>
      </c>
      <c r="C858" s="14" t="s">
        <v>1673</v>
      </c>
      <c r="D858" s="14" t="s">
        <v>18</v>
      </c>
      <c r="E858" s="69">
        <v>45</v>
      </c>
      <c r="F858" s="13">
        <v>1</v>
      </c>
      <c r="G858" s="13">
        <v>1</v>
      </c>
      <c r="H858" s="14" t="s">
        <v>679</v>
      </c>
      <c r="I858" s="13">
        <v>164.86670000000001</v>
      </c>
      <c r="J858" s="14" t="s">
        <v>15</v>
      </c>
      <c r="K858" s="14" t="s">
        <v>16</v>
      </c>
      <c r="L858" s="15">
        <f>IF(MergeData!$A858='FirstPartId1-to891'!A858,VLOOKUP(MergeData!$A858,FirstID1_891,12,FALSE),VLOOKUP(MergeData!$A858,GendersSurvived,2,FALSE))</f>
        <v>1</v>
      </c>
      <c r="M858" s="62" t="str">
        <f t="shared" si="13"/>
        <v>Adult</v>
      </c>
      <c r="N858" s="62" t="str">
        <f>MID(MergeData!$C858,FIND(",",MergeData!$C858)+1,FIND(".",MergeData!$C858)-FIND(",",MergeData!$C858)-1)</f>
        <v xml:space="preserve"> Mrs</v>
      </c>
      <c r="O858" s="63"/>
    </row>
    <row r="859" spans="1:15" x14ac:dyDescent="0.3">
      <c r="A859" s="12">
        <v>858</v>
      </c>
      <c r="B859" s="13">
        <v>1</v>
      </c>
      <c r="C859" s="14" t="s">
        <v>1674</v>
      </c>
      <c r="D859" s="14" t="s">
        <v>13</v>
      </c>
      <c r="E859" s="69">
        <v>51</v>
      </c>
      <c r="F859" s="13">
        <v>0</v>
      </c>
      <c r="G859" s="13">
        <v>0</v>
      </c>
      <c r="H859" s="14" t="s">
        <v>1675</v>
      </c>
      <c r="I859" s="13">
        <v>26.55</v>
      </c>
      <c r="J859" s="14" t="s">
        <v>1676</v>
      </c>
      <c r="K859" s="14" t="s">
        <v>16</v>
      </c>
      <c r="L859" s="15">
        <f>IF(MergeData!$A859='FirstPartId1-to891'!A859,VLOOKUP(MergeData!$A859,FirstID1_891,12,FALSE),VLOOKUP(MergeData!$A859,GendersSurvived,2,FALSE))</f>
        <v>1</v>
      </c>
      <c r="M859" s="62" t="str">
        <f t="shared" si="13"/>
        <v>Adult</v>
      </c>
      <c r="N859" s="62" t="str">
        <f>MID(MergeData!$C859,FIND(",",MergeData!$C859)+1,FIND(".",MergeData!$C859)-FIND(",",MergeData!$C859)-1)</f>
        <v xml:space="preserve"> Mr</v>
      </c>
      <c r="O859" s="63"/>
    </row>
    <row r="860" spans="1:15" x14ac:dyDescent="0.3">
      <c r="A860" s="12">
        <v>859</v>
      </c>
      <c r="B860" s="13">
        <v>3</v>
      </c>
      <c r="C860" s="14" t="s">
        <v>1677</v>
      </c>
      <c r="D860" s="14" t="s">
        <v>18</v>
      </c>
      <c r="E860" s="69">
        <v>24</v>
      </c>
      <c r="F860" s="13">
        <v>0</v>
      </c>
      <c r="G860" s="13">
        <v>3</v>
      </c>
      <c r="H860" s="14" t="s">
        <v>922</v>
      </c>
      <c r="I860" s="13">
        <v>19.258299999999998</v>
      </c>
      <c r="J860" s="14" t="s">
        <v>15</v>
      </c>
      <c r="K860" s="14" t="s">
        <v>21</v>
      </c>
      <c r="L860" s="15">
        <f>IF(MergeData!$A860='FirstPartId1-to891'!A860,VLOOKUP(MergeData!$A860,FirstID1_891,12,FALSE),VLOOKUP(MergeData!$A860,GendersSurvived,2,FALSE))</f>
        <v>0</v>
      </c>
      <c r="M860" s="62" t="str">
        <f t="shared" si="13"/>
        <v>Adult</v>
      </c>
      <c r="N860" s="62" t="str">
        <f>MID(MergeData!$C860,FIND(",",MergeData!$C860)+1,FIND(".",MergeData!$C860)-FIND(",",MergeData!$C860)-1)</f>
        <v xml:space="preserve"> Mrs</v>
      </c>
      <c r="O860" s="63"/>
    </row>
    <row r="861" spans="1:15" x14ac:dyDescent="0.3">
      <c r="A861" s="12">
        <v>860</v>
      </c>
      <c r="B861" s="13">
        <v>3</v>
      </c>
      <c r="C861" s="14" t="s">
        <v>1678</v>
      </c>
      <c r="D861" s="14" t="s">
        <v>13</v>
      </c>
      <c r="E861" s="69" t="s">
        <v>2484</v>
      </c>
      <c r="F861" s="13">
        <v>0</v>
      </c>
      <c r="G861" s="13">
        <v>0</v>
      </c>
      <c r="H861" s="14" t="s">
        <v>1679</v>
      </c>
      <c r="I861" s="13">
        <v>7.2291999999999996</v>
      </c>
      <c r="J861" s="14" t="s">
        <v>15</v>
      </c>
      <c r="K861" s="14" t="s">
        <v>21</v>
      </c>
      <c r="L861" s="15">
        <f>IF(MergeData!$A861='FirstPartId1-to891'!A861,VLOOKUP(MergeData!$A861,FirstID1_891,12,FALSE),VLOOKUP(MergeData!$A861,GendersSurvived,2,FALSE))</f>
        <v>0</v>
      </c>
      <c r="M861" s="62" t="str">
        <f t="shared" si="13"/>
        <v>No Value</v>
      </c>
      <c r="N861" s="62" t="str">
        <f>MID(MergeData!$C861,FIND(",",MergeData!$C861)+1,FIND(".",MergeData!$C861)-FIND(",",MergeData!$C861)-1)</f>
        <v xml:space="preserve"> Mr</v>
      </c>
      <c r="O861" s="63"/>
    </row>
    <row r="862" spans="1:15" x14ac:dyDescent="0.3">
      <c r="A862" s="12">
        <v>861</v>
      </c>
      <c r="B862" s="13">
        <v>3</v>
      </c>
      <c r="C862" s="14" t="s">
        <v>1680</v>
      </c>
      <c r="D862" s="14" t="s">
        <v>13</v>
      </c>
      <c r="E862" s="69">
        <v>41</v>
      </c>
      <c r="F862" s="13">
        <v>2</v>
      </c>
      <c r="G862" s="13">
        <v>0</v>
      </c>
      <c r="H862" s="14" t="s">
        <v>1681</v>
      </c>
      <c r="I862" s="13">
        <v>14.1083</v>
      </c>
      <c r="J862" s="14" t="s">
        <v>15</v>
      </c>
      <c r="K862" s="14" t="s">
        <v>16</v>
      </c>
      <c r="L862" s="15">
        <f>IF(MergeData!$A862='FirstPartId1-to891'!A862,VLOOKUP(MergeData!$A862,FirstID1_891,12,FALSE),VLOOKUP(MergeData!$A862,GendersSurvived,2,FALSE))</f>
        <v>0</v>
      </c>
      <c r="M862" s="62" t="str">
        <f t="shared" si="13"/>
        <v>Adult</v>
      </c>
      <c r="N862" s="62" t="str">
        <f>MID(MergeData!$C862,FIND(",",MergeData!$C862)+1,FIND(".",MergeData!$C862)-FIND(",",MergeData!$C862)-1)</f>
        <v xml:space="preserve"> Mr</v>
      </c>
      <c r="O862" s="63"/>
    </row>
    <row r="863" spans="1:15" x14ac:dyDescent="0.3">
      <c r="A863" s="12">
        <v>862</v>
      </c>
      <c r="B863" s="13">
        <v>2</v>
      </c>
      <c r="C863" s="14" t="s">
        <v>1682</v>
      </c>
      <c r="D863" s="14" t="s">
        <v>13</v>
      </c>
      <c r="E863" s="69">
        <v>21</v>
      </c>
      <c r="F863" s="13">
        <v>1</v>
      </c>
      <c r="G863" s="13">
        <v>0</v>
      </c>
      <c r="H863" s="14" t="s">
        <v>1683</v>
      </c>
      <c r="I863" s="13">
        <v>11.5</v>
      </c>
      <c r="J863" s="14" t="s">
        <v>15</v>
      </c>
      <c r="K863" s="14" t="s">
        <v>16</v>
      </c>
      <c r="L863" s="15">
        <f>IF(MergeData!$A863='FirstPartId1-to891'!A863,VLOOKUP(MergeData!$A863,FirstID1_891,12,FALSE),VLOOKUP(MergeData!$A863,GendersSurvived,2,FALSE))</f>
        <v>1</v>
      </c>
      <c r="M863" s="62" t="str">
        <f t="shared" si="13"/>
        <v>Adult</v>
      </c>
      <c r="N863" s="62" t="str">
        <f>MID(MergeData!$C863,FIND(",",MergeData!$C863)+1,FIND(".",MergeData!$C863)-FIND(",",MergeData!$C863)-1)</f>
        <v xml:space="preserve"> Mr</v>
      </c>
      <c r="O863" s="63"/>
    </row>
    <row r="864" spans="1:15" x14ac:dyDescent="0.3">
      <c r="A864" s="12">
        <v>863</v>
      </c>
      <c r="B864" s="13">
        <v>1</v>
      </c>
      <c r="C864" s="14" t="s">
        <v>1684</v>
      </c>
      <c r="D864" s="14" t="s">
        <v>18</v>
      </c>
      <c r="E864" s="69">
        <v>48</v>
      </c>
      <c r="F864" s="13">
        <v>0</v>
      </c>
      <c r="G864" s="13">
        <v>0</v>
      </c>
      <c r="H864" s="14" t="s">
        <v>1685</v>
      </c>
      <c r="I864" s="13">
        <v>25.929200000000002</v>
      </c>
      <c r="J864" s="14" t="s">
        <v>1573</v>
      </c>
      <c r="K864" s="14" t="s">
        <v>16</v>
      </c>
      <c r="L864" s="15">
        <f>IF(MergeData!$A864='FirstPartId1-to891'!A864,VLOOKUP(MergeData!$A864,FirstID1_891,12,FALSE),VLOOKUP(MergeData!$A864,GendersSurvived,2,FALSE))</f>
        <v>0</v>
      </c>
      <c r="M864" s="62" t="str">
        <f t="shared" si="13"/>
        <v>Adult</v>
      </c>
      <c r="N864" s="62" t="str">
        <f>MID(MergeData!$C864,FIND(",",MergeData!$C864)+1,FIND(".",MergeData!$C864)-FIND(",",MergeData!$C864)-1)</f>
        <v xml:space="preserve"> Mrs</v>
      </c>
      <c r="O864" s="63"/>
    </row>
    <row r="865" spans="1:15" x14ac:dyDescent="0.3">
      <c r="A865" s="12">
        <v>864</v>
      </c>
      <c r="B865" s="13">
        <v>3</v>
      </c>
      <c r="C865" s="14" t="s">
        <v>1686</v>
      </c>
      <c r="D865" s="14" t="s">
        <v>18</v>
      </c>
      <c r="E865" s="69" t="s">
        <v>2484</v>
      </c>
      <c r="F865" s="13">
        <v>8</v>
      </c>
      <c r="G865" s="13">
        <v>2</v>
      </c>
      <c r="H865" s="14" t="s">
        <v>354</v>
      </c>
      <c r="I865" s="13">
        <v>69.55</v>
      </c>
      <c r="J865" s="14" t="s">
        <v>15</v>
      </c>
      <c r="K865" s="14" t="s">
        <v>16</v>
      </c>
      <c r="L865" s="15">
        <f>IF(MergeData!$A865='FirstPartId1-to891'!A865,VLOOKUP(MergeData!$A865,FirstID1_891,12,FALSE),VLOOKUP(MergeData!$A865,GendersSurvived,2,FALSE))</f>
        <v>0</v>
      </c>
      <c r="M865" s="62" t="str">
        <f t="shared" si="13"/>
        <v>No Value</v>
      </c>
      <c r="N865" s="62" t="str">
        <f>MID(MergeData!$C865,FIND(",",MergeData!$C865)+1,FIND(".",MergeData!$C865)-FIND(",",MergeData!$C865)-1)</f>
        <v xml:space="preserve"> Miss</v>
      </c>
      <c r="O865" s="63"/>
    </row>
    <row r="866" spans="1:15" x14ac:dyDescent="0.3">
      <c r="A866" s="12">
        <v>865</v>
      </c>
      <c r="B866" s="13">
        <v>2</v>
      </c>
      <c r="C866" s="14" t="s">
        <v>1687</v>
      </c>
      <c r="D866" s="14" t="s">
        <v>13</v>
      </c>
      <c r="E866" s="69">
        <v>24</v>
      </c>
      <c r="F866" s="13">
        <v>0</v>
      </c>
      <c r="G866" s="13">
        <v>0</v>
      </c>
      <c r="H866" s="14" t="s">
        <v>1688</v>
      </c>
      <c r="I866" s="13">
        <v>13</v>
      </c>
      <c r="J866" s="14" t="s">
        <v>15</v>
      </c>
      <c r="K866" s="14" t="s">
        <v>16</v>
      </c>
      <c r="L866" s="15">
        <f>IF(MergeData!$A866='FirstPartId1-to891'!A866,VLOOKUP(MergeData!$A866,FirstID1_891,12,FALSE),VLOOKUP(MergeData!$A866,GendersSurvived,2,FALSE))</f>
        <v>1</v>
      </c>
      <c r="M866" s="62" t="str">
        <f t="shared" si="13"/>
        <v>Adult</v>
      </c>
      <c r="N866" s="62" t="str">
        <f>MID(MergeData!$C866,FIND(",",MergeData!$C866)+1,FIND(".",MergeData!$C866)-FIND(",",MergeData!$C866)-1)</f>
        <v xml:space="preserve"> Mr</v>
      </c>
      <c r="O866" s="63"/>
    </row>
    <row r="867" spans="1:15" x14ac:dyDescent="0.3">
      <c r="A867" s="12">
        <v>866</v>
      </c>
      <c r="B867" s="13">
        <v>2</v>
      </c>
      <c r="C867" s="14" t="s">
        <v>1689</v>
      </c>
      <c r="D867" s="14" t="s">
        <v>18</v>
      </c>
      <c r="E867" s="69">
        <v>42</v>
      </c>
      <c r="F867" s="13">
        <v>0</v>
      </c>
      <c r="G867" s="13">
        <v>0</v>
      </c>
      <c r="H867" s="14" t="s">
        <v>1690</v>
      </c>
      <c r="I867" s="13">
        <v>13</v>
      </c>
      <c r="J867" s="14" t="s">
        <v>15</v>
      </c>
      <c r="K867" s="14" t="s">
        <v>16</v>
      </c>
      <c r="L867" s="15">
        <f>IF(MergeData!$A867='FirstPartId1-to891'!A867,VLOOKUP(MergeData!$A867,FirstID1_891,12,FALSE),VLOOKUP(MergeData!$A867,GendersSurvived,2,FALSE))</f>
        <v>1</v>
      </c>
      <c r="M867" s="62" t="str">
        <f t="shared" si="13"/>
        <v>Adult</v>
      </c>
      <c r="N867" s="62" t="str">
        <f>MID(MergeData!$C867,FIND(",",MergeData!$C867)+1,FIND(".",MergeData!$C867)-FIND(",",MergeData!$C867)-1)</f>
        <v xml:space="preserve"> Mrs</v>
      </c>
      <c r="O867" s="63"/>
    </row>
    <row r="868" spans="1:15" x14ac:dyDescent="0.3">
      <c r="A868" s="12">
        <v>867</v>
      </c>
      <c r="B868" s="13">
        <v>2</v>
      </c>
      <c r="C868" s="14" t="s">
        <v>1691</v>
      </c>
      <c r="D868" s="14" t="s">
        <v>18</v>
      </c>
      <c r="E868" s="69">
        <v>27</v>
      </c>
      <c r="F868" s="13">
        <v>1</v>
      </c>
      <c r="G868" s="13">
        <v>0</v>
      </c>
      <c r="H868" s="14" t="s">
        <v>1692</v>
      </c>
      <c r="I868" s="13">
        <v>13.8583</v>
      </c>
      <c r="J868" s="14" t="s">
        <v>15</v>
      </c>
      <c r="K868" s="14" t="s">
        <v>21</v>
      </c>
      <c r="L868" s="15">
        <f>IF(MergeData!$A868='FirstPartId1-to891'!A868,VLOOKUP(MergeData!$A868,FirstID1_891,12,FALSE),VLOOKUP(MergeData!$A868,GendersSurvived,2,FALSE))</f>
        <v>0</v>
      </c>
      <c r="M868" s="62" t="str">
        <f t="shared" si="13"/>
        <v>Adult</v>
      </c>
      <c r="N868" s="62" t="str">
        <f>MID(MergeData!$C868,FIND(",",MergeData!$C868)+1,FIND(".",MergeData!$C868)-FIND(",",MergeData!$C868)-1)</f>
        <v xml:space="preserve"> Miss</v>
      </c>
      <c r="O868" s="63"/>
    </row>
    <row r="869" spans="1:15" x14ac:dyDescent="0.3">
      <c r="A869" s="12">
        <v>868</v>
      </c>
      <c r="B869" s="13">
        <v>1</v>
      </c>
      <c r="C869" s="14" t="s">
        <v>1693</v>
      </c>
      <c r="D869" s="14" t="s">
        <v>13</v>
      </c>
      <c r="E869" s="69">
        <v>31</v>
      </c>
      <c r="F869" s="13">
        <v>0</v>
      </c>
      <c r="G869" s="13">
        <v>0</v>
      </c>
      <c r="H869" s="14" t="s">
        <v>1694</v>
      </c>
      <c r="I869" s="13">
        <v>50.495800000000003</v>
      </c>
      <c r="J869" s="14" t="s">
        <v>1695</v>
      </c>
      <c r="K869" s="14" t="s">
        <v>16</v>
      </c>
      <c r="L869" s="15">
        <f>IF(MergeData!$A869='FirstPartId1-to891'!A869,VLOOKUP(MergeData!$A869,FirstID1_891,12,FALSE),VLOOKUP(MergeData!$A869,GendersSurvived,2,FALSE))</f>
        <v>0</v>
      </c>
      <c r="M869" s="62" t="str">
        <f t="shared" si="13"/>
        <v>Adult</v>
      </c>
      <c r="N869" s="62" t="str">
        <f>MID(MergeData!$C869,FIND(",",MergeData!$C869)+1,FIND(".",MergeData!$C869)-FIND(",",MergeData!$C869)-1)</f>
        <v xml:space="preserve"> Mr</v>
      </c>
      <c r="O869" s="63"/>
    </row>
    <row r="870" spans="1:15" x14ac:dyDescent="0.3">
      <c r="A870" s="12">
        <v>869</v>
      </c>
      <c r="B870" s="13">
        <v>3</v>
      </c>
      <c r="C870" s="14" t="s">
        <v>1696</v>
      </c>
      <c r="D870" s="14" t="s">
        <v>13</v>
      </c>
      <c r="E870" s="69" t="s">
        <v>2484</v>
      </c>
      <c r="F870" s="13">
        <v>0</v>
      </c>
      <c r="G870" s="13">
        <v>0</v>
      </c>
      <c r="H870" s="14" t="s">
        <v>1697</v>
      </c>
      <c r="I870" s="13">
        <v>9.5</v>
      </c>
      <c r="J870" s="14" t="s">
        <v>15</v>
      </c>
      <c r="K870" s="14" t="s">
        <v>16</v>
      </c>
      <c r="L870" s="15">
        <f>IF(MergeData!$A870='FirstPartId1-to891'!A870,VLOOKUP(MergeData!$A870,FirstID1_891,12,FALSE),VLOOKUP(MergeData!$A870,GendersSurvived,2,FALSE))</f>
        <v>1</v>
      </c>
      <c r="M870" s="62" t="str">
        <f t="shared" si="13"/>
        <v>No Value</v>
      </c>
      <c r="N870" s="62" t="str">
        <f>MID(MergeData!$C870,FIND(",",MergeData!$C870)+1,FIND(".",MergeData!$C870)-FIND(",",MergeData!$C870)-1)</f>
        <v xml:space="preserve"> Mr</v>
      </c>
      <c r="O870" s="63"/>
    </row>
    <row r="871" spans="1:15" x14ac:dyDescent="0.3">
      <c r="A871" s="12">
        <v>870</v>
      </c>
      <c r="B871" s="13">
        <v>3</v>
      </c>
      <c r="C871" s="14" t="s">
        <v>1698</v>
      </c>
      <c r="D871" s="14" t="s">
        <v>13</v>
      </c>
      <c r="E871" s="69">
        <v>4</v>
      </c>
      <c r="F871" s="13">
        <v>1</v>
      </c>
      <c r="G871" s="13">
        <v>1</v>
      </c>
      <c r="H871" s="14" t="s">
        <v>38</v>
      </c>
      <c r="I871" s="13">
        <v>11.1333</v>
      </c>
      <c r="J871" s="14" t="s">
        <v>15</v>
      </c>
      <c r="K871" s="14" t="s">
        <v>16</v>
      </c>
      <c r="L871" s="15">
        <f>IF(MergeData!$A871='FirstPartId1-to891'!A871,VLOOKUP(MergeData!$A871,FirstID1_891,12,FALSE),VLOOKUP(MergeData!$A871,GendersSurvived,2,FALSE))</f>
        <v>0</v>
      </c>
      <c r="M871" s="62" t="str">
        <f t="shared" si="13"/>
        <v>Child</v>
      </c>
      <c r="N871" s="62" t="str">
        <f>MID(MergeData!$C871,FIND(",",MergeData!$C871)+1,FIND(".",MergeData!$C871)-FIND(",",MergeData!$C871)-1)</f>
        <v xml:space="preserve"> Master</v>
      </c>
      <c r="O871" s="63"/>
    </row>
    <row r="872" spans="1:15" x14ac:dyDescent="0.3">
      <c r="A872" s="12">
        <v>871</v>
      </c>
      <c r="B872" s="13">
        <v>3</v>
      </c>
      <c r="C872" s="14" t="s">
        <v>1699</v>
      </c>
      <c r="D872" s="14" t="s">
        <v>13</v>
      </c>
      <c r="E872" s="69">
        <v>26</v>
      </c>
      <c r="F872" s="13">
        <v>0</v>
      </c>
      <c r="G872" s="13">
        <v>0</v>
      </c>
      <c r="H872" s="14" t="s">
        <v>1700</v>
      </c>
      <c r="I872" s="13">
        <v>7.8958000000000004</v>
      </c>
      <c r="J872" s="14" t="s">
        <v>15</v>
      </c>
      <c r="K872" s="14" t="s">
        <v>16</v>
      </c>
      <c r="L872" s="15">
        <f>IF(MergeData!$A872='FirstPartId1-to891'!A872,VLOOKUP(MergeData!$A872,FirstID1_891,12,FALSE),VLOOKUP(MergeData!$A872,GendersSurvived,2,FALSE))</f>
        <v>1</v>
      </c>
      <c r="M872" s="62" t="str">
        <f t="shared" si="13"/>
        <v>Adult</v>
      </c>
      <c r="N872" s="62" t="str">
        <f>MID(MergeData!$C872,FIND(",",MergeData!$C872)+1,FIND(".",MergeData!$C872)-FIND(",",MergeData!$C872)-1)</f>
        <v xml:space="preserve"> Mr</v>
      </c>
      <c r="O872" s="63"/>
    </row>
    <row r="873" spans="1:15" x14ac:dyDescent="0.3">
      <c r="A873" s="12">
        <v>872</v>
      </c>
      <c r="B873" s="13">
        <v>1</v>
      </c>
      <c r="C873" s="14" t="s">
        <v>1701</v>
      </c>
      <c r="D873" s="14" t="s">
        <v>18</v>
      </c>
      <c r="E873" s="69">
        <v>47</v>
      </c>
      <c r="F873" s="13">
        <v>1</v>
      </c>
      <c r="G873" s="13">
        <v>1</v>
      </c>
      <c r="H873" s="14" t="s">
        <v>530</v>
      </c>
      <c r="I873" s="13">
        <v>52.554200000000002</v>
      </c>
      <c r="J873" s="14" t="s">
        <v>531</v>
      </c>
      <c r="K873" s="14" t="s">
        <v>16</v>
      </c>
      <c r="L873" s="15">
        <f>IF(MergeData!$A873='FirstPartId1-to891'!A873,VLOOKUP(MergeData!$A873,FirstID1_891,12,FALSE),VLOOKUP(MergeData!$A873,GendersSurvived,2,FALSE))</f>
        <v>0</v>
      </c>
      <c r="M873" s="62" t="str">
        <f t="shared" si="13"/>
        <v>Adult</v>
      </c>
      <c r="N873" s="62" t="str">
        <f>MID(MergeData!$C873,FIND(",",MergeData!$C873)+1,FIND(".",MergeData!$C873)-FIND(",",MergeData!$C873)-1)</f>
        <v xml:space="preserve"> Mrs</v>
      </c>
      <c r="O873" s="63"/>
    </row>
    <row r="874" spans="1:15" x14ac:dyDescent="0.3">
      <c r="A874" s="12">
        <v>873</v>
      </c>
      <c r="B874" s="13">
        <v>1</v>
      </c>
      <c r="C874" s="14" t="s">
        <v>1702</v>
      </c>
      <c r="D874" s="14" t="s">
        <v>13</v>
      </c>
      <c r="E874" s="69">
        <v>33</v>
      </c>
      <c r="F874" s="13">
        <v>0</v>
      </c>
      <c r="G874" s="13">
        <v>0</v>
      </c>
      <c r="H874" s="14" t="s">
        <v>1703</v>
      </c>
      <c r="I874" s="13">
        <v>5</v>
      </c>
      <c r="J874" s="14" t="s">
        <v>1358</v>
      </c>
      <c r="K874" s="14" t="s">
        <v>16</v>
      </c>
      <c r="L874" s="15">
        <f>IF(MergeData!$A874='FirstPartId1-to891'!A874,VLOOKUP(MergeData!$A874,FirstID1_891,12,FALSE),VLOOKUP(MergeData!$A874,GendersSurvived,2,FALSE))</f>
        <v>0</v>
      </c>
      <c r="M874" s="62" t="str">
        <f t="shared" si="13"/>
        <v>Adult</v>
      </c>
      <c r="N874" s="62" t="str">
        <f>MID(MergeData!$C874,FIND(",",MergeData!$C874)+1,FIND(".",MergeData!$C874)-FIND(",",MergeData!$C874)-1)</f>
        <v xml:space="preserve"> Mr</v>
      </c>
      <c r="O874" s="63"/>
    </row>
    <row r="875" spans="1:15" x14ac:dyDescent="0.3">
      <c r="A875" s="12">
        <v>874</v>
      </c>
      <c r="B875" s="13">
        <v>3</v>
      </c>
      <c r="C875" s="14" t="s">
        <v>1704</v>
      </c>
      <c r="D875" s="14" t="s">
        <v>13</v>
      </c>
      <c r="E875" s="69">
        <v>47</v>
      </c>
      <c r="F875" s="13">
        <v>0</v>
      </c>
      <c r="G875" s="13">
        <v>0</v>
      </c>
      <c r="H875" s="14" t="s">
        <v>1705</v>
      </c>
      <c r="I875" s="13">
        <v>9</v>
      </c>
      <c r="J875" s="14" t="s">
        <v>15</v>
      </c>
      <c r="K875" s="14" t="s">
        <v>16</v>
      </c>
      <c r="L875" s="15">
        <f>IF(MergeData!$A875='FirstPartId1-to891'!A875,VLOOKUP(MergeData!$A875,FirstID1_891,12,FALSE),VLOOKUP(MergeData!$A875,GendersSurvived,2,FALSE))</f>
        <v>1</v>
      </c>
      <c r="M875" s="62" t="str">
        <f t="shared" si="13"/>
        <v>Adult</v>
      </c>
      <c r="N875" s="62" t="str">
        <f>MID(MergeData!$C875,FIND(",",MergeData!$C875)+1,FIND(".",MergeData!$C875)-FIND(",",MergeData!$C875)-1)</f>
        <v xml:space="preserve"> Mr</v>
      </c>
      <c r="O875" s="63"/>
    </row>
    <row r="876" spans="1:15" x14ac:dyDescent="0.3">
      <c r="A876" s="12">
        <v>875</v>
      </c>
      <c r="B876" s="13">
        <v>2</v>
      </c>
      <c r="C876" s="14" t="s">
        <v>1706</v>
      </c>
      <c r="D876" s="14" t="s">
        <v>18</v>
      </c>
      <c r="E876" s="69">
        <v>28</v>
      </c>
      <c r="F876" s="13">
        <v>1</v>
      </c>
      <c r="G876" s="13">
        <v>0</v>
      </c>
      <c r="H876" s="14" t="s">
        <v>657</v>
      </c>
      <c r="I876" s="13">
        <v>24</v>
      </c>
      <c r="J876" s="14" t="s">
        <v>15</v>
      </c>
      <c r="K876" s="14" t="s">
        <v>21</v>
      </c>
      <c r="L876" s="15">
        <f>IF(MergeData!$A876='FirstPartId1-to891'!A876,VLOOKUP(MergeData!$A876,FirstID1_891,12,FALSE),VLOOKUP(MergeData!$A876,GendersSurvived,2,FALSE))</f>
        <v>1</v>
      </c>
      <c r="M876" s="62" t="str">
        <f t="shared" si="13"/>
        <v>Adult</v>
      </c>
      <c r="N876" s="62" t="str">
        <f>MID(MergeData!$C876,FIND(",",MergeData!$C876)+1,FIND(".",MergeData!$C876)-FIND(",",MergeData!$C876)-1)</f>
        <v xml:space="preserve"> Mrs</v>
      </c>
      <c r="O876" s="63"/>
    </row>
    <row r="877" spans="1:15" x14ac:dyDescent="0.3">
      <c r="A877" s="12">
        <v>876</v>
      </c>
      <c r="B877" s="13">
        <v>3</v>
      </c>
      <c r="C877" s="14" t="s">
        <v>1707</v>
      </c>
      <c r="D877" s="14" t="s">
        <v>18</v>
      </c>
      <c r="E877" s="69">
        <v>15</v>
      </c>
      <c r="F877" s="13">
        <v>0</v>
      </c>
      <c r="G877" s="13">
        <v>0</v>
      </c>
      <c r="H877" s="14" t="s">
        <v>1708</v>
      </c>
      <c r="I877" s="13">
        <v>7.2249999999999996</v>
      </c>
      <c r="J877" s="14" t="s">
        <v>15</v>
      </c>
      <c r="K877" s="14" t="s">
        <v>21</v>
      </c>
      <c r="L877" s="15">
        <f>IF(MergeData!$A877='FirstPartId1-to891'!A877,VLOOKUP(MergeData!$A877,FirstID1_891,12,FALSE),VLOOKUP(MergeData!$A877,GendersSurvived,2,FALSE))</f>
        <v>0</v>
      </c>
      <c r="M877" s="62" t="str">
        <f t="shared" si="13"/>
        <v>Child</v>
      </c>
      <c r="N877" s="62" t="str">
        <f>MID(MergeData!$C877,FIND(",",MergeData!$C877)+1,FIND(".",MergeData!$C877)-FIND(",",MergeData!$C877)-1)</f>
        <v xml:space="preserve"> Miss</v>
      </c>
      <c r="O877" s="63"/>
    </row>
    <row r="878" spans="1:15" x14ac:dyDescent="0.3">
      <c r="A878" s="12">
        <v>877</v>
      </c>
      <c r="B878" s="13">
        <v>3</v>
      </c>
      <c r="C878" s="14" t="s">
        <v>1709</v>
      </c>
      <c r="D878" s="14" t="s">
        <v>13</v>
      </c>
      <c r="E878" s="69">
        <v>20</v>
      </c>
      <c r="F878" s="13">
        <v>0</v>
      </c>
      <c r="G878" s="13">
        <v>0</v>
      </c>
      <c r="H878" s="14" t="s">
        <v>310</v>
      </c>
      <c r="I878" s="13">
        <v>9.8458000000000006</v>
      </c>
      <c r="J878" s="14" t="s">
        <v>15</v>
      </c>
      <c r="K878" s="14" t="s">
        <v>16</v>
      </c>
      <c r="L878" s="15">
        <f>IF(MergeData!$A878='FirstPartId1-to891'!A878,VLOOKUP(MergeData!$A878,FirstID1_891,12,FALSE),VLOOKUP(MergeData!$A878,GendersSurvived,2,FALSE))</f>
        <v>0</v>
      </c>
      <c r="M878" s="62" t="str">
        <f t="shared" si="13"/>
        <v>Adult</v>
      </c>
      <c r="N878" s="62" t="str">
        <f>MID(MergeData!$C878,FIND(",",MergeData!$C878)+1,FIND(".",MergeData!$C878)-FIND(",",MergeData!$C878)-1)</f>
        <v xml:space="preserve"> Mr</v>
      </c>
      <c r="O878" s="63"/>
    </row>
    <row r="879" spans="1:15" x14ac:dyDescent="0.3">
      <c r="A879" s="12">
        <v>878</v>
      </c>
      <c r="B879" s="13">
        <v>3</v>
      </c>
      <c r="C879" s="14" t="s">
        <v>1710</v>
      </c>
      <c r="D879" s="14" t="s">
        <v>13</v>
      </c>
      <c r="E879" s="69">
        <v>19</v>
      </c>
      <c r="F879" s="13">
        <v>0</v>
      </c>
      <c r="G879" s="13">
        <v>0</v>
      </c>
      <c r="H879" s="14" t="s">
        <v>1711</v>
      </c>
      <c r="I879" s="13">
        <v>7.8958000000000004</v>
      </c>
      <c r="J879" s="14" t="s">
        <v>15</v>
      </c>
      <c r="K879" s="14" t="s">
        <v>16</v>
      </c>
      <c r="L879" s="15">
        <f>IF(MergeData!$A879='FirstPartId1-to891'!A879,VLOOKUP(MergeData!$A879,FirstID1_891,12,FALSE),VLOOKUP(MergeData!$A879,GendersSurvived,2,FALSE))</f>
        <v>0</v>
      </c>
      <c r="M879" s="62" t="str">
        <f t="shared" si="13"/>
        <v>Adult</v>
      </c>
      <c r="N879" s="62" t="str">
        <f>MID(MergeData!$C879,FIND(",",MergeData!$C879)+1,FIND(".",MergeData!$C879)-FIND(",",MergeData!$C879)-1)</f>
        <v xml:space="preserve"> Mr</v>
      </c>
      <c r="O879" s="63"/>
    </row>
    <row r="880" spans="1:15" x14ac:dyDescent="0.3">
      <c r="A880" s="12">
        <v>879</v>
      </c>
      <c r="B880" s="13">
        <v>3</v>
      </c>
      <c r="C880" s="14" t="s">
        <v>1712</v>
      </c>
      <c r="D880" s="14" t="s">
        <v>13</v>
      </c>
      <c r="E880" s="69" t="s">
        <v>2484</v>
      </c>
      <c r="F880" s="13">
        <v>0</v>
      </c>
      <c r="G880" s="13">
        <v>0</v>
      </c>
      <c r="H880" s="14" t="s">
        <v>1713</v>
      </c>
      <c r="I880" s="13">
        <v>7.8958000000000004</v>
      </c>
      <c r="J880" s="14" t="s">
        <v>15</v>
      </c>
      <c r="K880" s="14" t="s">
        <v>16</v>
      </c>
      <c r="L880" s="15">
        <f>IF(MergeData!$A880='FirstPartId1-to891'!A880,VLOOKUP(MergeData!$A880,FirstID1_891,12,FALSE),VLOOKUP(MergeData!$A880,GendersSurvived,2,FALSE))</f>
        <v>1</v>
      </c>
      <c r="M880" s="62" t="str">
        <f t="shared" si="13"/>
        <v>No Value</v>
      </c>
      <c r="N880" s="62" t="str">
        <f>MID(MergeData!$C880,FIND(",",MergeData!$C880)+1,FIND(".",MergeData!$C880)-FIND(",",MergeData!$C880)-1)</f>
        <v xml:space="preserve"> Mr</v>
      </c>
      <c r="O880" s="63"/>
    </row>
    <row r="881" spans="1:15" x14ac:dyDescent="0.3">
      <c r="A881" s="12">
        <v>880</v>
      </c>
      <c r="B881" s="13">
        <v>1</v>
      </c>
      <c r="C881" s="14" t="s">
        <v>1714</v>
      </c>
      <c r="D881" s="14" t="s">
        <v>18</v>
      </c>
      <c r="E881" s="69">
        <v>56</v>
      </c>
      <c r="F881" s="13">
        <v>0</v>
      </c>
      <c r="G881" s="13">
        <v>1</v>
      </c>
      <c r="H881" s="14" t="s">
        <v>662</v>
      </c>
      <c r="I881" s="13">
        <v>83.158299999999997</v>
      </c>
      <c r="J881" s="14" t="s">
        <v>1715</v>
      </c>
      <c r="K881" s="14" t="s">
        <v>21</v>
      </c>
      <c r="L881" s="15">
        <f>IF(MergeData!$A881='FirstPartId1-to891'!A881,VLOOKUP(MergeData!$A881,FirstID1_891,12,FALSE),VLOOKUP(MergeData!$A881,GendersSurvived,2,FALSE))</f>
        <v>1</v>
      </c>
      <c r="M881" s="62" t="str">
        <f t="shared" si="13"/>
        <v>Adult</v>
      </c>
      <c r="N881" s="62" t="str">
        <f>MID(MergeData!$C881,FIND(",",MergeData!$C881)+1,FIND(".",MergeData!$C881)-FIND(",",MergeData!$C881)-1)</f>
        <v xml:space="preserve"> Mrs</v>
      </c>
      <c r="O881" s="63"/>
    </row>
    <row r="882" spans="1:15" x14ac:dyDescent="0.3">
      <c r="A882" s="12">
        <v>881</v>
      </c>
      <c r="B882" s="13">
        <v>2</v>
      </c>
      <c r="C882" s="14" t="s">
        <v>1716</v>
      </c>
      <c r="D882" s="14" t="s">
        <v>18</v>
      </c>
      <c r="E882" s="69">
        <v>25</v>
      </c>
      <c r="F882" s="13">
        <v>0</v>
      </c>
      <c r="G882" s="13">
        <v>1</v>
      </c>
      <c r="H882" s="14" t="s">
        <v>554</v>
      </c>
      <c r="I882" s="13">
        <v>26</v>
      </c>
      <c r="J882" s="14" t="s">
        <v>15</v>
      </c>
      <c r="K882" s="14" t="s">
        <v>16</v>
      </c>
      <c r="L882" s="15">
        <f>IF(MergeData!$A882='FirstPartId1-to891'!A882,VLOOKUP(MergeData!$A882,FirstID1_891,12,FALSE),VLOOKUP(MergeData!$A882,GendersSurvived,2,FALSE))</f>
        <v>0</v>
      </c>
      <c r="M882" s="62" t="str">
        <f t="shared" si="13"/>
        <v>Adult</v>
      </c>
      <c r="N882" s="62" t="str">
        <f>MID(MergeData!$C882,FIND(",",MergeData!$C882)+1,FIND(".",MergeData!$C882)-FIND(",",MergeData!$C882)-1)</f>
        <v xml:space="preserve"> Mrs</v>
      </c>
      <c r="O882" s="63"/>
    </row>
    <row r="883" spans="1:15" x14ac:dyDescent="0.3">
      <c r="A883" s="12">
        <v>882</v>
      </c>
      <c r="B883" s="13">
        <v>3</v>
      </c>
      <c r="C883" s="14" t="s">
        <v>1717</v>
      </c>
      <c r="D883" s="14" t="s">
        <v>13</v>
      </c>
      <c r="E883" s="69">
        <v>33</v>
      </c>
      <c r="F883" s="13">
        <v>0</v>
      </c>
      <c r="G883" s="13">
        <v>0</v>
      </c>
      <c r="H883" s="14" t="s">
        <v>1718</v>
      </c>
      <c r="I883" s="13">
        <v>7.8958000000000004</v>
      </c>
      <c r="J883" s="14" t="s">
        <v>15</v>
      </c>
      <c r="K883" s="14" t="s">
        <v>16</v>
      </c>
      <c r="L883" s="15">
        <f>IF(MergeData!$A883='FirstPartId1-to891'!A883,VLOOKUP(MergeData!$A883,FirstID1_891,12,FALSE),VLOOKUP(MergeData!$A883,GendersSurvived,2,FALSE))</f>
        <v>0</v>
      </c>
      <c r="M883" s="62" t="str">
        <f t="shared" si="13"/>
        <v>Adult</v>
      </c>
      <c r="N883" s="62" t="str">
        <f>MID(MergeData!$C883,FIND(",",MergeData!$C883)+1,FIND(".",MergeData!$C883)-FIND(",",MergeData!$C883)-1)</f>
        <v xml:space="preserve"> Mr</v>
      </c>
      <c r="O883" s="63"/>
    </row>
    <row r="884" spans="1:15" x14ac:dyDescent="0.3">
      <c r="A884" s="12">
        <v>883</v>
      </c>
      <c r="B884" s="13">
        <v>3</v>
      </c>
      <c r="C884" s="14" t="s">
        <v>1719</v>
      </c>
      <c r="D884" s="14" t="s">
        <v>18</v>
      </c>
      <c r="E884" s="69">
        <v>22</v>
      </c>
      <c r="F884" s="13">
        <v>0</v>
      </c>
      <c r="G884" s="13">
        <v>0</v>
      </c>
      <c r="H884" s="14" t="s">
        <v>1720</v>
      </c>
      <c r="I884" s="13">
        <v>10.5167</v>
      </c>
      <c r="J884" s="14" t="s">
        <v>15</v>
      </c>
      <c r="K884" s="14" t="s">
        <v>16</v>
      </c>
      <c r="L884" s="15">
        <f>IF(MergeData!$A884='FirstPartId1-to891'!A884,VLOOKUP(MergeData!$A884,FirstID1_891,12,FALSE),VLOOKUP(MergeData!$A884,GendersSurvived,2,FALSE))</f>
        <v>0</v>
      </c>
      <c r="M884" s="62" t="str">
        <f t="shared" si="13"/>
        <v>Adult</v>
      </c>
      <c r="N884" s="62" t="str">
        <f>MID(MergeData!$C884,FIND(",",MergeData!$C884)+1,FIND(".",MergeData!$C884)-FIND(",",MergeData!$C884)-1)</f>
        <v xml:space="preserve"> Miss</v>
      </c>
      <c r="O884" s="63"/>
    </row>
    <row r="885" spans="1:15" x14ac:dyDescent="0.3">
      <c r="A885" s="12">
        <v>884</v>
      </c>
      <c r="B885" s="13">
        <v>2</v>
      </c>
      <c r="C885" s="14" t="s">
        <v>1721</v>
      </c>
      <c r="D885" s="14" t="s">
        <v>13</v>
      </c>
      <c r="E885" s="69">
        <v>28</v>
      </c>
      <c r="F885" s="13">
        <v>0</v>
      </c>
      <c r="G885" s="13">
        <v>0</v>
      </c>
      <c r="H885" s="14" t="s">
        <v>1722</v>
      </c>
      <c r="I885" s="13">
        <v>10.5</v>
      </c>
      <c r="J885" s="14" t="s">
        <v>15</v>
      </c>
      <c r="K885" s="14" t="s">
        <v>16</v>
      </c>
      <c r="L885" s="15">
        <f>IF(MergeData!$A885='FirstPartId1-to891'!A885,VLOOKUP(MergeData!$A885,FirstID1_891,12,FALSE),VLOOKUP(MergeData!$A885,GendersSurvived,2,FALSE))</f>
        <v>0</v>
      </c>
      <c r="M885" s="62" t="str">
        <f t="shared" si="13"/>
        <v>Adult</v>
      </c>
      <c r="N885" s="62" t="str">
        <f>MID(MergeData!$C885,FIND(",",MergeData!$C885)+1,FIND(".",MergeData!$C885)-FIND(",",MergeData!$C885)-1)</f>
        <v xml:space="preserve"> Mr</v>
      </c>
      <c r="O885" s="63"/>
    </row>
    <row r="886" spans="1:15" x14ac:dyDescent="0.3">
      <c r="A886" s="12">
        <v>885</v>
      </c>
      <c r="B886" s="13">
        <v>3</v>
      </c>
      <c r="C886" s="14" t="s">
        <v>1723</v>
      </c>
      <c r="D886" s="14" t="s">
        <v>13</v>
      </c>
      <c r="E886" s="69">
        <v>25</v>
      </c>
      <c r="F886" s="13">
        <v>0</v>
      </c>
      <c r="G886" s="13">
        <v>0</v>
      </c>
      <c r="H886" s="14" t="s">
        <v>1724</v>
      </c>
      <c r="I886" s="13">
        <v>7.05</v>
      </c>
      <c r="J886" s="14" t="s">
        <v>15</v>
      </c>
      <c r="K886" s="14" t="s">
        <v>16</v>
      </c>
      <c r="L886" s="15">
        <f>IF(MergeData!$A886='FirstPartId1-to891'!A886,VLOOKUP(MergeData!$A886,FirstID1_891,12,FALSE),VLOOKUP(MergeData!$A886,GendersSurvived,2,FALSE))</f>
        <v>0</v>
      </c>
      <c r="M886" s="62" t="str">
        <f t="shared" si="13"/>
        <v>Adult</v>
      </c>
      <c r="N886" s="62" t="str">
        <f>MID(MergeData!$C886,FIND(",",MergeData!$C886)+1,FIND(".",MergeData!$C886)-FIND(",",MergeData!$C886)-1)</f>
        <v xml:space="preserve"> Mr</v>
      </c>
      <c r="O886" s="63"/>
    </row>
    <row r="887" spans="1:15" x14ac:dyDescent="0.3">
      <c r="A887" s="12">
        <v>886</v>
      </c>
      <c r="B887" s="13">
        <v>3</v>
      </c>
      <c r="C887" s="14" t="s">
        <v>1725</v>
      </c>
      <c r="D887" s="14" t="s">
        <v>18</v>
      </c>
      <c r="E887" s="69">
        <v>39</v>
      </c>
      <c r="F887" s="13">
        <v>0</v>
      </c>
      <c r="G887" s="13">
        <v>5</v>
      </c>
      <c r="H887" s="14" t="s">
        <v>56</v>
      </c>
      <c r="I887" s="13">
        <v>29.125</v>
      </c>
      <c r="J887" s="14" t="s">
        <v>15</v>
      </c>
      <c r="K887" s="14" t="s">
        <v>31</v>
      </c>
      <c r="L887" s="15">
        <f>IF(MergeData!$A887='FirstPartId1-to891'!A887,VLOOKUP(MergeData!$A887,FirstID1_891,12,FALSE),VLOOKUP(MergeData!$A887,GendersSurvived,2,FALSE))</f>
        <v>0</v>
      </c>
      <c r="M887" s="62" t="str">
        <f t="shared" si="13"/>
        <v>Adult</v>
      </c>
      <c r="N887" s="62" t="str">
        <f>MID(MergeData!$C887,FIND(",",MergeData!$C887)+1,FIND(".",MergeData!$C887)-FIND(",",MergeData!$C887)-1)</f>
        <v xml:space="preserve"> Mrs</v>
      </c>
      <c r="O887" s="63"/>
    </row>
    <row r="888" spans="1:15" x14ac:dyDescent="0.3">
      <c r="A888" s="12">
        <v>887</v>
      </c>
      <c r="B888" s="13">
        <v>2</v>
      </c>
      <c r="C888" s="14" t="s">
        <v>1726</v>
      </c>
      <c r="D888" s="14" t="s">
        <v>13</v>
      </c>
      <c r="E888" s="69">
        <v>27</v>
      </c>
      <c r="F888" s="13">
        <v>0</v>
      </c>
      <c r="G888" s="13">
        <v>0</v>
      </c>
      <c r="H888" s="14" t="s">
        <v>1727</v>
      </c>
      <c r="I888" s="13">
        <v>13</v>
      </c>
      <c r="J888" s="14" t="s">
        <v>15</v>
      </c>
      <c r="K888" s="14" t="s">
        <v>16</v>
      </c>
      <c r="L888" s="15">
        <f>IF(MergeData!$A888='FirstPartId1-to891'!A888,VLOOKUP(MergeData!$A888,FirstID1_891,12,FALSE),VLOOKUP(MergeData!$A888,GendersSurvived,2,FALSE))</f>
        <v>1</v>
      </c>
      <c r="M888" s="62" t="str">
        <f t="shared" si="13"/>
        <v>Adult</v>
      </c>
      <c r="N888" s="62" t="str">
        <f>MID(MergeData!$C888,FIND(",",MergeData!$C888)+1,FIND(".",MergeData!$C888)-FIND(",",MergeData!$C888)-1)</f>
        <v xml:space="preserve"> Rev</v>
      </c>
      <c r="O888" s="63"/>
    </row>
    <row r="889" spans="1:15" x14ac:dyDescent="0.3">
      <c r="A889" s="12">
        <v>888</v>
      </c>
      <c r="B889" s="13">
        <v>1</v>
      </c>
      <c r="C889" s="14" t="s">
        <v>1728</v>
      </c>
      <c r="D889" s="14" t="s">
        <v>18</v>
      </c>
      <c r="E889" s="69">
        <v>19</v>
      </c>
      <c r="F889" s="13">
        <v>0</v>
      </c>
      <c r="G889" s="13">
        <v>0</v>
      </c>
      <c r="H889" s="14" t="s">
        <v>1729</v>
      </c>
      <c r="I889" s="13">
        <v>30</v>
      </c>
      <c r="J889" s="14" t="s">
        <v>1730</v>
      </c>
      <c r="K889" s="14" t="s">
        <v>16</v>
      </c>
      <c r="L889" s="15">
        <f>IF(MergeData!$A889='FirstPartId1-to891'!A889,VLOOKUP(MergeData!$A889,FirstID1_891,12,FALSE),VLOOKUP(MergeData!$A889,GendersSurvived,2,FALSE))</f>
        <v>0</v>
      </c>
      <c r="M889" s="62" t="str">
        <f t="shared" si="13"/>
        <v>Adult</v>
      </c>
      <c r="N889" s="62" t="str">
        <f>MID(MergeData!$C889,FIND(",",MergeData!$C889)+1,FIND(".",MergeData!$C889)-FIND(",",MergeData!$C889)-1)</f>
        <v xml:space="preserve"> Miss</v>
      </c>
      <c r="O889" s="63"/>
    </row>
    <row r="890" spans="1:15" x14ac:dyDescent="0.3">
      <c r="A890" s="12">
        <v>889</v>
      </c>
      <c r="B890" s="13">
        <v>3</v>
      </c>
      <c r="C890" s="14" t="s">
        <v>1731</v>
      </c>
      <c r="D890" s="14" t="s">
        <v>18</v>
      </c>
      <c r="E890" s="69" t="s">
        <v>2484</v>
      </c>
      <c r="F890" s="13">
        <v>1</v>
      </c>
      <c r="G890" s="13">
        <v>2</v>
      </c>
      <c r="H890" s="14" t="s">
        <v>1550</v>
      </c>
      <c r="I890" s="13">
        <v>23.45</v>
      </c>
      <c r="J890" s="14" t="s">
        <v>15</v>
      </c>
      <c r="K890" s="14" t="s">
        <v>16</v>
      </c>
      <c r="L890" s="15">
        <f>IF(MergeData!$A890='FirstPartId1-to891'!A890,VLOOKUP(MergeData!$A890,FirstID1_891,12,FALSE),VLOOKUP(MergeData!$A890,GendersSurvived,2,FALSE))</f>
        <v>1</v>
      </c>
      <c r="M890" s="62" t="str">
        <f t="shared" si="13"/>
        <v>No Value</v>
      </c>
      <c r="N890" s="62" t="str">
        <f>MID(MergeData!$C890,FIND(",",MergeData!$C890)+1,FIND(".",MergeData!$C890)-FIND(",",MergeData!$C890)-1)</f>
        <v xml:space="preserve"> Miss</v>
      </c>
      <c r="O890" s="63"/>
    </row>
    <row r="891" spans="1:15" x14ac:dyDescent="0.3">
      <c r="A891" s="12">
        <v>890</v>
      </c>
      <c r="B891" s="13">
        <v>1</v>
      </c>
      <c r="C891" s="14" t="s">
        <v>1732</v>
      </c>
      <c r="D891" s="14" t="s">
        <v>13</v>
      </c>
      <c r="E891" s="69">
        <v>26</v>
      </c>
      <c r="F891" s="13">
        <v>0</v>
      </c>
      <c r="G891" s="13">
        <v>0</v>
      </c>
      <c r="H891" s="14" t="s">
        <v>1733</v>
      </c>
      <c r="I891" s="13">
        <v>30</v>
      </c>
      <c r="J891" s="14" t="s">
        <v>1734</v>
      </c>
      <c r="K891" s="14" t="s">
        <v>21</v>
      </c>
      <c r="L891" s="15">
        <f>IF(MergeData!$A891='FirstPartId1-to891'!A891,VLOOKUP(MergeData!$A891,FirstID1_891,12,FALSE),VLOOKUP(MergeData!$A891,GendersSurvived,2,FALSE))</f>
        <v>0</v>
      </c>
      <c r="M891" s="62" t="str">
        <f t="shared" si="13"/>
        <v>Adult</v>
      </c>
      <c r="N891" s="62" t="str">
        <f>MID(MergeData!$C891,FIND(",",MergeData!$C891)+1,FIND(".",MergeData!$C891)-FIND(",",MergeData!$C891)-1)</f>
        <v xml:space="preserve"> Mr</v>
      </c>
      <c r="O891" s="63"/>
    </row>
    <row r="892" spans="1:15" x14ac:dyDescent="0.3">
      <c r="A892" s="12">
        <v>891</v>
      </c>
      <c r="B892" s="13">
        <v>3</v>
      </c>
      <c r="C892" s="14" t="s">
        <v>1735</v>
      </c>
      <c r="D892" s="14" t="s">
        <v>13</v>
      </c>
      <c r="E892" s="69">
        <v>32</v>
      </c>
      <c r="F892" s="13">
        <v>0</v>
      </c>
      <c r="G892" s="13">
        <v>0</v>
      </c>
      <c r="H892" s="14" t="s">
        <v>1736</v>
      </c>
      <c r="I892" s="13">
        <v>7.75</v>
      </c>
      <c r="J892" s="14" t="s">
        <v>15</v>
      </c>
      <c r="K892" s="14" t="s">
        <v>31</v>
      </c>
      <c r="L892" s="15">
        <f>IF(MergeData!$A892='FirstPartId1-to891'!A892,VLOOKUP(MergeData!$A892,FirstID1_891,12,FALSE),VLOOKUP(MergeData!$A892,GendersSurvived,2,FALSE))</f>
        <v>0</v>
      </c>
      <c r="M892" s="62" t="str">
        <f t="shared" si="13"/>
        <v>Adult</v>
      </c>
      <c r="N892" s="62" t="str">
        <f>MID(MergeData!$C892,FIND(",",MergeData!$C892)+1,FIND(".",MergeData!$C892)-FIND(",",MergeData!$C892)-1)</f>
        <v xml:space="preserve"> Mr</v>
      </c>
      <c r="O892" s="63"/>
    </row>
    <row r="893" spans="1:15" x14ac:dyDescent="0.3">
      <c r="A893" s="12">
        <v>892</v>
      </c>
      <c r="B893" s="13">
        <v>3</v>
      </c>
      <c r="C893" s="14" t="s">
        <v>1388</v>
      </c>
      <c r="D893" s="14" t="s">
        <v>13</v>
      </c>
      <c r="E893" s="69">
        <v>34.5</v>
      </c>
      <c r="F893" s="13">
        <v>0</v>
      </c>
      <c r="G893" s="13">
        <v>0</v>
      </c>
      <c r="H893" s="14" t="s">
        <v>1737</v>
      </c>
      <c r="I893" s="13">
        <v>7.8292000000000002</v>
      </c>
      <c r="J893" s="14" t="s">
        <v>15</v>
      </c>
      <c r="K893" s="14" t="s">
        <v>31</v>
      </c>
      <c r="L893" s="15">
        <f>IF(MergeData!$A893='FirstPartId1-to891'!A893,VLOOKUP(MergeData!$A893,FirstID1_891,12,FALSE),VLOOKUP(MergeData!$A893,GendersSurvived,2,FALSE))</f>
        <v>0</v>
      </c>
      <c r="M893" s="62" t="str">
        <f t="shared" si="13"/>
        <v>Adult</v>
      </c>
      <c r="N893" s="62" t="str">
        <f>MID(MergeData!$C893,FIND(",",MergeData!$C893)+1,FIND(".",MergeData!$C893)-FIND(",",MergeData!$C893)-1)</f>
        <v xml:space="preserve"> Mr</v>
      </c>
      <c r="O893" s="63"/>
    </row>
    <row r="894" spans="1:15" x14ac:dyDescent="0.3">
      <c r="A894" s="12">
        <v>893</v>
      </c>
      <c r="B894" s="13">
        <v>3</v>
      </c>
      <c r="C894" s="14" t="s">
        <v>1738</v>
      </c>
      <c r="D894" s="14" t="s">
        <v>18</v>
      </c>
      <c r="E894" s="69">
        <v>47</v>
      </c>
      <c r="F894" s="13">
        <v>1</v>
      </c>
      <c r="G894" s="13">
        <v>0</v>
      </c>
      <c r="H894" s="14" t="s">
        <v>1739</v>
      </c>
      <c r="I894" s="13">
        <v>7</v>
      </c>
      <c r="J894" s="14" t="s">
        <v>15</v>
      </c>
      <c r="K894" s="14" t="s">
        <v>16</v>
      </c>
      <c r="L894" s="15">
        <f>IF(MergeData!$A894='FirstPartId1-to891'!A894,VLOOKUP(MergeData!$A894,FirstID1_891,12,FALSE),VLOOKUP(MergeData!$A894,GendersSurvived,2,FALSE))</f>
        <v>1</v>
      </c>
      <c r="M894" s="62" t="str">
        <f t="shared" si="13"/>
        <v>Adult</v>
      </c>
      <c r="N894" s="62" t="str">
        <f>MID(MergeData!$C894,FIND(",",MergeData!$C894)+1,FIND(".",MergeData!$C894)-FIND(",",MergeData!$C894)-1)</f>
        <v xml:space="preserve"> Mrs</v>
      </c>
      <c r="O894" s="63"/>
    </row>
    <row r="895" spans="1:15" x14ac:dyDescent="0.3">
      <c r="A895" s="12">
        <v>894</v>
      </c>
      <c r="B895" s="13">
        <v>2</v>
      </c>
      <c r="C895" s="14" t="s">
        <v>1740</v>
      </c>
      <c r="D895" s="14" t="s">
        <v>13</v>
      </c>
      <c r="E895" s="69">
        <v>62</v>
      </c>
      <c r="F895" s="13">
        <v>0</v>
      </c>
      <c r="G895" s="13">
        <v>0</v>
      </c>
      <c r="H895" s="14" t="s">
        <v>1741</v>
      </c>
      <c r="I895" s="13">
        <v>9.6875</v>
      </c>
      <c r="J895" s="14" t="s">
        <v>15</v>
      </c>
      <c r="K895" s="14" t="s">
        <v>31</v>
      </c>
      <c r="L895" s="15">
        <f>IF(MergeData!$A895='FirstPartId1-to891'!A895,VLOOKUP(MergeData!$A895,FirstID1_891,12,FALSE),VLOOKUP(MergeData!$A895,GendersSurvived,2,FALSE))</f>
        <v>0</v>
      </c>
      <c r="M895" s="62" t="str">
        <f t="shared" si="13"/>
        <v>Adult</v>
      </c>
      <c r="N895" s="62" t="str">
        <f>MID(MergeData!$C895,FIND(",",MergeData!$C895)+1,FIND(".",MergeData!$C895)-FIND(",",MergeData!$C895)-1)</f>
        <v xml:space="preserve"> Mr</v>
      </c>
      <c r="O895" s="63"/>
    </row>
    <row r="896" spans="1:15" x14ac:dyDescent="0.3">
      <c r="A896" s="12">
        <v>895</v>
      </c>
      <c r="B896" s="13">
        <v>3</v>
      </c>
      <c r="C896" s="14" t="s">
        <v>1742</v>
      </c>
      <c r="D896" s="14" t="s">
        <v>13</v>
      </c>
      <c r="E896" s="69">
        <v>27</v>
      </c>
      <c r="F896" s="13">
        <v>0</v>
      </c>
      <c r="G896" s="13">
        <v>0</v>
      </c>
      <c r="H896" s="14" t="s">
        <v>1743</v>
      </c>
      <c r="I896" s="13">
        <v>8.6624999999999996</v>
      </c>
      <c r="J896" s="14" t="s">
        <v>15</v>
      </c>
      <c r="K896" s="14" t="s">
        <v>16</v>
      </c>
      <c r="L896" s="15">
        <f>IF(MergeData!$A896='FirstPartId1-to891'!A896,VLOOKUP(MergeData!$A896,FirstID1_891,12,FALSE),VLOOKUP(MergeData!$A896,GendersSurvived,2,FALSE))</f>
        <v>0</v>
      </c>
      <c r="M896" s="62" t="str">
        <f t="shared" si="13"/>
        <v>Adult</v>
      </c>
      <c r="N896" s="62" t="str">
        <f>MID(MergeData!$C896,FIND(",",MergeData!$C896)+1,FIND(".",MergeData!$C896)-FIND(",",MergeData!$C896)-1)</f>
        <v xml:space="preserve"> Mr</v>
      </c>
      <c r="O896" s="63"/>
    </row>
    <row r="897" spans="1:15" x14ac:dyDescent="0.3">
      <c r="A897" s="12">
        <v>896</v>
      </c>
      <c r="B897" s="13">
        <v>3</v>
      </c>
      <c r="C897" s="14" t="s">
        <v>1744</v>
      </c>
      <c r="D897" s="14" t="s">
        <v>18</v>
      </c>
      <c r="E897" s="69">
        <v>22</v>
      </c>
      <c r="F897" s="13">
        <v>1</v>
      </c>
      <c r="G897" s="13">
        <v>1</v>
      </c>
      <c r="H897" s="14" t="s">
        <v>987</v>
      </c>
      <c r="I897" s="13">
        <v>12.2875</v>
      </c>
      <c r="J897" s="14" t="s">
        <v>15</v>
      </c>
      <c r="K897" s="14" t="s">
        <v>16</v>
      </c>
      <c r="L897" s="15">
        <f>IF(MergeData!$A897='FirstPartId1-to891'!A897,VLOOKUP(MergeData!$A897,FirstID1_891,12,FALSE),VLOOKUP(MergeData!$A897,GendersSurvived,2,FALSE))</f>
        <v>1</v>
      </c>
      <c r="M897" s="62" t="str">
        <f t="shared" si="13"/>
        <v>Adult</v>
      </c>
      <c r="N897" s="62" t="str">
        <f>MID(MergeData!$C897,FIND(",",MergeData!$C897)+1,FIND(".",MergeData!$C897)-FIND(",",MergeData!$C897)-1)</f>
        <v xml:space="preserve"> Mrs</v>
      </c>
      <c r="O897" s="63"/>
    </row>
    <row r="898" spans="1:15" x14ac:dyDescent="0.3">
      <c r="A898" s="12">
        <v>897</v>
      </c>
      <c r="B898" s="13">
        <v>3</v>
      </c>
      <c r="C898" s="14" t="s">
        <v>1745</v>
      </c>
      <c r="D898" s="14" t="s">
        <v>13</v>
      </c>
      <c r="E898" s="69">
        <v>14</v>
      </c>
      <c r="F898" s="13">
        <v>0</v>
      </c>
      <c r="G898" s="13">
        <v>0</v>
      </c>
      <c r="H898" s="14" t="s">
        <v>1746</v>
      </c>
      <c r="I898" s="13">
        <v>9.2249999999999996</v>
      </c>
      <c r="J898" s="14" t="s">
        <v>15</v>
      </c>
      <c r="K898" s="14" t="s">
        <v>16</v>
      </c>
      <c r="L898" s="15">
        <f>IF(MergeData!$A898='FirstPartId1-to891'!A898,VLOOKUP(MergeData!$A898,FirstID1_891,12,FALSE),VLOOKUP(MergeData!$A898,GendersSurvived,2,FALSE))</f>
        <v>0</v>
      </c>
      <c r="M898" s="62" t="str">
        <f t="shared" si="13"/>
        <v>Child</v>
      </c>
      <c r="N898" s="62" t="str">
        <f>MID(MergeData!$C898,FIND(",",MergeData!$C898)+1,FIND(".",MergeData!$C898)-FIND(",",MergeData!$C898)-1)</f>
        <v xml:space="preserve"> Mr</v>
      </c>
      <c r="O898" s="63"/>
    </row>
    <row r="899" spans="1:15" x14ac:dyDescent="0.3">
      <c r="A899" s="12">
        <v>898</v>
      </c>
      <c r="B899" s="13">
        <v>3</v>
      </c>
      <c r="C899" s="14" t="s">
        <v>616</v>
      </c>
      <c r="D899" s="14" t="s">
        <v>18</v>
      </c>
      <c r="E899" s="69">
        <v>30</v>
      </c>
      <c r="F899" s="13">
        <v>0</v>
      </c>
      <c r="G899" s="13">
        <v>0</v>
      </c>
      <c r="H899" s="14" t="s">
        <v>1747</v>
      </c>
      <c r="I899" s="13">
        <v>7.6292</v>
      </c>
      <c r="J899" s="14" t="s">
        <v>15</v>
      </c>
      <c r="K899" s="14" t="s">
        <v>31</v>
      </c>
      <c r="L899" s="15">
        <f>IF(MergeData!$A899='FirstPartId1-to891'!A899,VLOOKUP(MergeData!$A899,FirstID1_891,12,FALSE),VLOOKUP(MergeData!$A899,GendersSurvived,2,FALSE))</f>
        <v>1</v>
      </c>
      <c r="M899" s="62" t="str">
        <f t="shared" ref="M899:M962" si="14">_xlfn.IFS($E899="N/A","No Value",$E899&gt;=18,"Adult",$E899&lt;=18,"Child")</f>
        <v>Adult</v>
      </c>
      <c r="N899" s="62" t="str">
        <f>MID(MergeData!$C899,FIND(",",MergeData!$C899)+1,FIND(".",MergeData!$C899)-FIND(",",MergeData!$C899)-1)</f>
        <v xml:space="preserve"> Miss</v>
      </c>
      <c r="O899" s="63"/>
    </row>
    <row r="900" spans="1:15" x14ac:dyDescent="0.3">
      <c r="A900" s="12">
        <v>899</v>
      </c>
      <c r="B900" s="13">
        <v>2</v>
      </c>
      <c r="C900" s="14" t="s">
        <v>1748</v>
      </c>
      <c r="D900" s="14" t="s">
        <v>13</v>
      </c>
      <c r="E900" s="69">
        <v>26</v>
      </c>
      <c r="F900" s="13">
        <v>1</v>
      </c>
      <c r="G900" s="13">
        <v>1</v>
      </c>
      <c r="H900" s="14" t="s">
        <v>189</v>
      </c>
      <c r="I900" s="13">
        <v>29</v>
      </c>
      <c r="J900" s="14" t="s">
        <v>15</v>
      </c>
      <c r="K900" s="14" t="s">
        <v>16</v>
      </c>
      <c r="L900" s="15">
        <f>IF(MergeData!$A900='FirstPartId1-to891'!A900,VLOOKUP(MergeData!$A900,FirstID1_891,12,FALSE),VLOOKUP(MergeData!$A900,GendersSurvived,2,FALSE))</f>
        <v>0</v>
      </c>
      <c r="M900" s="62" t="str">
        <f t="shared" si="14"/>
        <v>Adult</v>
      </c>
      <c r="N900" s="62" t="str">
        <f>MID(MergeData!$C900,FIND(",",MergeData!$C900)+1,FIND(".",MergeData!$C900)-FIND(",",MergeData!$C900)-1)</f>
        <v xml:space="preserve"> Mr</v>
      </c>
      <c r="O900" s="63"/>
    </row>
    <row r="901" spans="1:15" x14ac:dyDescent="0.3">
      <c r="A901" s="12">
        <v>900</v>
      </c>
      <c r="B901" s="13">
        <v>3</v>
      </c>
      <c r="C901" s="14" t="s">
        <v>1749</v>
      </c>
      <c r="D901" s="14" t="s">
        <v>18</v>
      </c>
      <c r="E901" s="69">
        <v>18</v>
      </c>
      <c r="F901" s="13">
        <v>0</v>
      </c>
      <c r="G901" s="13">
        <v>0</v>
      </c>
      <c r="H901" s="14" t="s">
        <v>1750</v>
      </c>
      <c r="I901" s="13">
        <v>7.2291999999999996</v>
      </c>
      <c r="J901" s="14" t="s">
        <v>15</v>
      </c>
      <c r="K901" s="14" t="s">
        <v>21</v>
      </c>
      <c r="L901" s="15">
        <f>IF(MergeData!$A901='FirstPartId1-to891'!A901,VLOOKUP(MergeData!$A901,FirstID1_891,12,FALSE),VLOOKUP(MergeData!$A901,GendersSurvived,2,FALSE))</f>
        <v>1</v>
      </c>
      <c r="M901" s="62" t="str">
        <f t="shared" si="14"/>
        <v>Adult</v>
      </c>
      <c r="N901" s="62" t="str">
        <f>MID(MergeData!$C901,FIND(",",MergeData!$C901)+1,FIND(".",MergeData!$C901)-FIND(",",MergeData!$C901)-1)</f>
        <v xml:space="preserve"> Mrs</v>
      </c>
      <c r="O901" s="63"/>
    </row>
    <row r="902" spans="1:15" x14ac:dyDescent="0.3">
      <c r="A902" s="12">
        <v>901</v>
      </c>
      <c r="B902" s="13">
        <v>3</v>
      </c>
      <c r="C902" s="14" t="s">
        <v>1751</v>
      </c>
      <c r="D902" s="14" t="s">
        <v>13</v>
      </c>
      <c r="E902" s="69">
        <v>21</v>
      </c>
      <c r="F902" s="13">
        <v>2</v>
      </c>
      <c r="G902" s="13">
        <v>0</v>
      </c>
      <c r="H902" s="14" t="s">
        <v>1149</v>
      </c>
      <c r="I902" s="13">
        <v>24.15</v>
      </c>
      <c r="J902" s="14" t="s">
        <v>15</v>
      </c>
      <c r="K902" s="14" t="s">
        <v>16</v>
      </c>
      <c r="L902" s="15">
        <f>IF(MergeData!$A902='FirstPartId1-to891'!A902,VLOOKUP(MergeData!$A902,FirstID1_891,12,FALSE),VLOOKUP(MergeData!$A902,GendersSurvived,2,FALSE))</f>
        <v>0</v>
      </c>
      <c r="M902" s="62" t="str">
        <f t="shared" si="14"/>
        <v>Adult</v>
      </c>
      <c r="N902" s="62" t="str">
        <f>MID(MergeData!$C902,FIND(",",MergeData!$C902)+1,FIND(".",MergeData!$C902)-FIND(",",MergeData!$C902)-1)</f>
        <v xml:space="preserve"> Mr</v>
      </c>
      <c r="O902" s="63"/>
    </row>
    <row r="903" spans="1:15" x14ac:dyDescent="0.3">
      <c r="A903" s="12">
        <v>902</v>
      </c>
      <c r="B903" s="13">
        <v>3</v>
      </c>
      <c r="C903" s="14" t="s">
        <v>1752</v>
      </c>
      <c r="D903" s="14" t="s">
        <v>13</v>
      </c>
      <c r="E903" s="69" t="s">
        <v>2484</v>
      </c>
      <c r="F903" s="13">
        <v>0</v>
      </c>
      <c r="G903" s="13">
        <v>0</v>
      </c>
      <c r="H903" s="14" t="s">
        <v>1753</v>
      </c>
      <c r="I903" s="13">
        <v>7.8958000000000004</v>
      </c>
      <c r="J903" s="14" t="s">
        <v>15</v>
      </c>
      <c r="K903" s="14" t="s">
        <v>16</v>
      </c>
      <c r="L903" s="15">
        <f>IF(MergeData!$A903='FirstPartId1-to891'!A903,VLOOKUP(MergeData!$A903,FirstID1_891,12,FALSE),VLOOKUP(MergeData!$A903,GendersSurvived,2,FALSE))</f>
        <v>0</v>
      </c>
      <c r="M903" s="62" t="str">
        <f t="shared" si="14"/>
        <v>No Value</v>
      </c>
      <c r="N903" s="62" t="str">
        <f>MID(MergeData!$C903,FIND(",",MergeData!$C903)+1,FIND(".",MergeData!$C903)-FIND(",",MergeData!$C903)-1)</f>
        <v xml:space="preserve"> Mr</v>
      </c>
      <c r="O903" s="63"/>
    </row>
    <row r="904" spans="1:15" x14ac:dyDescent="0.3">
      <c r="A904" s="12">
        <v>903</v>
      </c>
      <c r="B904" s="13">
        <v>1</v>
      </c>
      <c r="C904" s="14" t="s">
        <v>1754</v>
      </c>
      <c r="D904" s="14" t="s">
        <v>13</v>
      </c>
      <c r="E904" s="69">
        <v>46</v>
      </c>
      <c r="F904" s="13">
        <v>0</v>
      </c>
      <c r="G904" s="13">
        <v>0</v>
      </c>
      <c r="H904" s="14" t="s">
        <v>1755</v>
      </c>
      <c r="I904" s="13">
        <v>26</v>
      </c>
      <c r="J904" s="14" t="s">
        <v>15</v>
      </c>
      <c r="K904" s="14" t="s">
        <v>16</v>
      </c>
      <c r="L904" s="15">
        <f>IF(MergeData!$A904='FirstPartId1-to891'!A904,VLOOKUP(MergeData!$A904,FirstID1_891,12,FALSE),VLOOKUP(MergeData!$A904,GendersSurvived,2,FALSE))</f>
        <v>0</v>
      </c>
      <c r="M904" s="62" t="str">
        <f t="shared" si="14"/>
        <v>Adult</v>
      </c>
      <c r="N904" s="62" t="str">
        <f>MID(MergeData!$C904,FIND(",",MergeData!$C904)+1,FIND(".",MergeData!$C904)-FIND(",",MergeData!$C904)-1)</f>
        <v xml:space="preserve"> Mr</v>
      </c>
      <c r="O904" s="63"/>
    </row>
    <row r="905" spans="1:15" x14ac:dyDescent="0.3">
      <c r="A905" s="12">
        <v>904</v>
      </c>
      <c r="B905" s="13">
        <v>1</v>
      </c>
      <c r="C905" s="14" t="s">
        <v>1756</v>
      </c>
      <c r="D905" s="14" t="s">
        <v>18</v>
      </c>
      <c r="E905" s="69">
        <v>23</v>
      </c>
      <c r="F905" s="13">
        <v>1</v>
      </c>
      <c r="G905" s="13">
        <v>0</v>
      </c>
      <c r="H905" s="14" t="s">
        <v>1757</v>
      </c>
      <c r="I905" s="13">
        <v>82.2667</v>
      </c>
      <c r="J905" s="14" t="s">
        <v>1758</v>
      </c>
      <c r="K905" s="14" t="s">
        <v>16</v>
      </c>
      <c r="L905" s="15">
        <f>IF(MergeData!$A905='FirstPartId1-to891'!A905,VLOOKUP(MergeData!$A905,FirstID1_891,12,FALSE),VLOOKUP(MergeData!$A905,GendersSurvived,2,FALSE))</f>
        <v>1</v>
      </c>
      <c r="M905" s="62" t="str">
        <f t="shared" si="14"/>
        <v>Adult</v>
      </c>
      <c r="N905" s="62" t="str">
        <f>MID(MergeData!$C905,FIND(",",MergeData!$C905)+1,FIND(".",MergeData!$C905)-FIND(",",MergeData!$C905)-1)</f>
        <v xml:space="preserve"> Mrs</v>
      </c>
      <c r="O905" s="63"/>
    </row>
    <row r="906" spans="1:15" x14ac:dyDescent="0.3">
      <c r="A906" s="12">
        <v>905</v>
      </c>
      <c r="B906" s="13">
        <v>2</v>
      </c>
      <c r="C906" s="14" t="s">
        <v>1759</v>
      </c>
      <c r="D906" s="14" t="s">
        <v>13</v>
      </c>
      <c r="E906" s="69">
        <v>63</v>
      </c>
      <c r="F906" s="13">
        <v>1</v>
      </c>
      <c r="G906" s="13">
        <v>0</v>
      </c>
      <c r="H906" s="14" t="s">
        <v>1760</v>
      </c>
      <c r="I906" s="13">
        <v>26</v>
      </c>
      <c r="J906" s="14" t="s">
        <v>15</v>
      </c>
      <c r="K906" s="14" t="s">
        <v>16</v>
      </c>
      <c r="L906" s="15">
        <f>IF(MergeData!$A906='FirstPartId1-to891'!A906,VLOOKUP(MergeData!$A906,FirstID1_891,12,FALSE),VLOOKUP(MergeData!$A906,GendersSurvived,2,FALSE))</f>
        <v>0</v>
      </c>
      <c r="M906" s="62" t="str">
        <f t="shared" si="14"/>
        <v>Adult</v>
      </c>
      <c r="N906" s="62" t="str">
        <f>MID(MergeData!$C906,FIND(",",MergeData!$C906)+1,FIND(".",MergeData!$C906)-FIND(",",MergeData!$C906)-1)</f>
        <v xml:space="preserve"> Mr</v>
      </c>
      <c r="O906" s="63"/>
    </row>
    <row r="907" spans="1:15" x14ac:dyDescent="0.3">
      <c r="A907" s="12">
        <v>906</v>
      </c>
      <c r="B907" s="13">
        <v>1</v>
      </c>
      <c r="C907" s="14" t="s">
        <v>1761</v>
      </c>
      <c r="D907" s="14" t="s">
        <v>18</v>
      </c>
      <c r="E907" s="69">
        <v>47</v>
      </c>
      <c r="F907" s="13">
        <v>1</v>
      </c>
      <c r="G907" s="13">
        <v>0</v>
      </c>
      <c r="H907" s="14" t="s">
        <v>216</v>
      </c>
      <c r="I907" s="13">
        <v>61.174999999999997</v>
      </c>
      <c r="J907" s="14" t="s">
        <v>217</v>
      </c>
      <c r="K907" s="14" t="s">
        <v>16</v>
      </c>
      <c r="L907" s="15">
        <f>IF(MergeData!$A907='FirstPartId1-to891'!A907,VLOOKUP(MergeData!$A907,FirstID1_891,12,FALSE),VLOOKUP(MergeData!$A907,GendersSurvived,2,FALSE))</f>
        <v>1</v>
      </c>
      <c r="M907" s="62" t="str">
        <f t="shared" si="14"/>
        <v>Adult</v>
      </c>
      <c r="N907" s="62" t="str">
        <f>MID(MergeData!$C907,FIND(",",MergeData!$C907)+1,FIND(".",MergeData!$C907)-FIND(",",MergeData!$C907)-1)</f>
        <v xml:space="preserve"> Mrs</v>
      </c>
      <c r="O907" s="63"/>
    </row>
    <row r="908" spans="1:15" x14ac:dyDescent="0.3">
      <c r="A908" s="12">
        <v>907</v>
      </c>
      <c r="B908" s="13">
        <v>2</v>
      </c>
      <c r="C908" s="14" t="s">
        <v>1762</v>
      </c>
      <c r="D908" s="14" t="s">
        <v>18</v>
      </c>
      <c r="E908" s="69">
        <v>24</v>
      </c>
      <c r="F908" s="13">
        <v>1</v>
      </c>
      <c r="G908" s="13">
        <v>0</v>
      </c>
      <c r="H908" s="14" t="s">
        <v>760</v>
      </c>
      <c r="I908" s="13">
        <v>27.720800000000001</v>
      </c>
      <c r="J908" s="14" t="s">
        <v>15</v>
      </c>
      <c r="K908" s="14" t="s">
        <v>21</v>
      </c>
      <c r="L908" s="15">
        <f>IF(MergeData!$A908='FirstPartId1-to891'!A908,VLOOKUP(MergeData!$A908,FirstID1_891,12,FALSE),VLOOKUP(MergeData!$A908,GendersSurvived,2,FALSE))</f>
        <v>1</v>
      </c>
      <c r="M908" s="62" t="str">
        <f t="shared" si="14"/>
        <v>Adult</v>
      </c>
      <c r="N908" s="62" t="str">
        <f>MID(MergeData!$C908,FIND(",",MergeData!$C908)+1,FIND(".",MergeData!$C908)-FIND(",",MergeData!$C908)-1)</f>
        <v xml:space="preserve"> Mrs</v>
      </c>
      <c r="O908" s="63"/>
    </row>
    <row r="909" spans="1:15" x14ac:dyDescent="0.3">
      <c r="A909" s="12">
        <v>908</v>
      </c>
      <c r="B909" s="13">
        <v>2</v>
      </c>
      <c r="C909" s="14" t="s">
        <v>1763</v>
      </c>
      <c r="D909" s="14" t="s">
        <v>13</v>
      </c>
      <c r="E909" s="69">
        <v>35</v>
      </c>
      <c r="F909" s="13">
        <v>0</v>
      </c>
      <c r="G909" s="13">
        <v>0</v>
      </c>
      <c r="H909" s="14" t="s">
        <v>1764</v>
      </c>
      <c r="I909" s="13">
        <v>12.35</v>
      </c>
      <c r="J909" s="14" t="s">
        <v>15</v>
      </c>
      <c r="K909" s="14" t="s">
        <v>31</v>
      </c>
      <c r="L909" s="15">
        <f>IF(MergeData!$A909='FirstPartId1-to891'!A909,VLOOKUP(MergeData!$A909,FirstID1_891,12,FALSE),VLOOKUP(MergeData!$A909,GendersSurvived,2,FALSE))</f>
        <v>0</v>
      </c>
      <c r="M909" s="62" t="str">
        <f t="shared" si="14"/>
        <v>Adult</v>
      </c>
      <c r="N909" s="62" t="str">
        <f>MID(MergeData!$C909,FIND(",",MergeData!$C909)+1,FIND(".",MergeData!$C909)-FIND(",",MergeData!$C909)-1)</f>
        <v xml:space="preserve"> Mr</v>
      </c>
      <c r="O909" s="63"/>
    </row>
    <row r="910" spans="1:15" x14ac:dyDescent="0.3">
      <c r="A910" s="12">
        <v>909</v>
      </c>
      <c r="B910" s="13">
        <v>3</v>
      </c>
      <c r="C910" s="14" t="s">
        <v>1765</v>
      </c>
      <c r="D910" s="14" t="s">
        <v>13</v>
      </c>
      <c r="E910" s="69">
        <v>21</v>
      </c>
      <c r="F910" s="13">
        <v>0</v>
      </c>
      <c r="G910" s="13">
        <v>0</v>
      </c>
      <c r="H910" s="14" t="s">
        <v>1766</v>
      </c>
      <c r="I910" s="13">
        <v>7.2249999999999996</v>
      </c>
      <c r="J910" s="14" t="s">
        <v>15</v>
      </c>
      <c r="K910" s="14" t="s">
        <v>21</v>
      </c>
      <c r="L910" s="15">
        <f>IF(MergeData!$A910='FirstPartId1-to891'!A910,VLOOKUP(MergeData!$A910,FirstID1_891,12,FALSE),VLOOKUP(MergeData!$A910,GendersSurvived,2,FALSE))</f>
        <v>0</v>
      </c>
      <c r="M910" s="62" t="str">
        <f t="shared" si="14"/>
        <v>Adult</v>
      </c>
      <c r="N910" s="62" t="str">
        <f>MID(MergeData!$C910,FIND(",",MergeData!$C910)+1,FIND(".",MergeData!$C910)-FIND(",",MergeData!$C910)-1)</f>
        <v xml:space="preserve"> Mr</v>
      </c>
      <c r="O910" s="63"/>
    </row>
    <row r="911" spans="1:15" x14ac:dyDescent="0.3">
      <c r="A911" s="12">
        <v>910</v>
      </c>
      <c r="B911" s="13">
        <v>3</v>
      </c>
      <c r="C911" s="14" t="s">
        <v>1767</v>
      </c>
      <c r="D911" s="14" t="s">
        <v>18</v>
      </c>
      <c r="E911" s="69">
        <v>27</v>
      </c>
      <c r="F911" s="13">
        <v>1</v>
      </c>
      <c r="G911" s="13">
        <v>0</v>
      </c>
      <c r="H911" s="14" t="s">
        <v>1768</v>
      </c>
      <c r="I911" s="13">
        <v>7.9249999999999998</v>
      </c>
      <c r="J911" s="14" t="s">
        <v>15</v>
      </c>
      <c r="K911" s="14" t="s">
        <v>16</v>
      </c>
      <c r="L911" s="15">
        <f>IF(MergeData!$A911='FirstPartId1-to891'!A911,VLOOKUP(MergeData!$A911,FirstID1_891,12,FALSE),VLOOKUP(MergeData!$A911,GendersSurvived,2,FALSE))</f>
        <v>1</v>
      </c>
      <c r="M911" s="62" t="str">
        <f t="shared" si="14"/>
        <v>Adult</v>
      </c>
      <c r="N911" s="62" t="str">
        <f>MID(MergeData!$C911,FIND(",",MergeData!$C911)+1,FIND(".",MergeData!$C911)-FIND(",",MergeData!$C911)-1)</f>
        <v xml:space="preserve"> Miss</v>
      </c>
      <c r="O911" s="63"/>
    </row>
    <row r="912" spans="1:15" x14ac:dyDescent="0.3">
      <c r="A912" s="12">
        <v>911</v>
      </c>
      <c r="B912" s="13">
        <v>3</v>
      </c>
      <c r="C912" s="14" t="s">
        <v>1769</v>
      </c>
      <c r="D912" s="14" t="s">
        <v>18</v>
      </c>
      <c r="E912" s="69">
        <v>45</v>
      </c>
      <c r="F912" s="13">
        <v>0</v>
      </c>
      <c r="G912" s="13">
        <v>0</v>
      </c>
      <c r="H912" s="14" t="s">
        <v>1770</v>
      </c>
      <c r="I912" s="13">
        <v>7.2249999999999996</v>
      </c>
      <c r="J912" s="14" t="s">
        <v>15</v>
      </c>
      <c r="K912" s="14" t="s">
        <v>21</v>
      </c>
      <c r="L912" s="15">
        <f>IF(MergeData!$A912='FirstPartId1-to891'!A912,VLOOKUP(MergeData!$A912,FirstID1_891,12,FALSE),VLOOKUP(MergeData!$A912,GendersSurvived,2,FALSE))</f>
        <v>1</v>
      </c>
      <c r="M912" s="62" t="str">
        <f t="shared" si="14"/>
        <v>Adult</v>
      </c>
      <c r="N912" s="62" t="str">
        <f>MID(MergeData!$C912,FIND(",",MergeData!$C912)+1,FIND(".",MergeData!$C912)-FIND(",",MergeData!$C912)-1)</f>
        <v xml:space="preserve"> Mrs</v>
      </c>
      <c r="O912" s="63"/>
    </row>
    <row r="913" spans="1:15" x14ac:dyDescent="0.3">
      <c r="A913" s="12">
        <v>912</v>
      </c>
      <c r="B913" s="13">
        <v>1</v>
      </c>
      <c r="C913" s="14" t="s">
        <v>1771</v>
      </c>
      <c r="D913" s="14" t="s">
        <v>13</v>
      </c>
      <c r="E913" s="69">
        <v>55</v>
      </c>
      <c r="F913" s="13">
        <v>1</v>
      </c>
      <c r="G913" s="13">
        <v>0</v>
      </c>
      <c r="H913" s="14" t="s">
        <v>1050</v>
      </c>
      <c r="I913" s="13">
        <v>59.4</v>
      </c>
      <c r="J913" s="14" t="s">
        <v>15</v>
      </c>
      <c r="K913" s="14" t="s">
        <v>21</v>
      </c>
      <c r="L913" s="15">
        <f>IF(MergeData!$A913='FirstPartId1-to891'!A913,VLOOKUP(MergeData!$A913,FirstID1_891,12,FALSE),VLOOKUP(MergeData!$A913,GendersSurvived,2,FALSE))</f>
        <v>0</v>
      </c>
      <c r="M913" s="62" t="str">
        <f t="shared" si="14"/>
        <v>Adult</v>
      </c>
      <c r="N913" s="62" t="str">
        <f>MID(MergeData!$C913,FIND(",",MergeData!$C913)+1,FIND(".",MergeData!$C913)-FIND(",",MergeData!$C913)-1)</f>
        <v xml:space="preserve"> Mr</v>
      </c>
      <c r="O913" s="63"/>
    </row>
    <row r="914" spans="1:15" x14ac:dyDescent="0.3">
      <c r="A914" s="12">
        <v>913</v>
      </c>
      <c r="B914" s="13">
        <v>3</v>
      </c>
      <c r="C914" s="14" t="s">
        <v>1772</v>
      </c>
      <c r="D914" s="14" t="s">
        <v>13</v>
      </c>
      <c r="E914" s="69">
        <v>9</v>
      </c>
      <c r="F914" s="13">
        <v>0</v>
      </c>
      <c r="G914" s="13">
        <v>1</v>
      </c>
      <c r="H914" s="14" t="s">
        <v>1773</v>
      </c>
      <c r="I914" s="13">
        <v>3.1707999999999998</v>
      </c>
      <c r="J914" s="14" t="s">
        <v>15</v>
      </c>
      <c r="K914" s="14" t="s">
        <v>16</v>
      </c>
      <c r="L914" s="15">
        <f>IF(MergeData!$A914='FirstPartId1-to891'!A914,VLOOKUP(MergeData!$A914,FirstID1_891,12,FALSE),VLOOKUP(MergeData!$A914,GendersSurvived,2,FALSE))</f>
        <v>0</v>
      </c>
      <c r="M914" s="62" t="str">
        <f t="shared" si="14"/>
        <v>Child</v>
      </c>
      <c r="N914" s="62" t="str">
        <f>MID(MergeData!$C914,FIND(",",MergeData!$C914)+1,FIND(".",MergeData!$C914)-FIND(",",MergeData!$C914)-1)</f>
        <v xml:space="preserve"> Master</v>
      </c>
      <c r="O914" s="63"/>
    </row>
    <row r="915" spans="1:15" x14ac:dyDescent="0.3">
      <c r="A915" s="12">
        <v>914</v>
      </c>
      <c r="B915" s="13">
        <v>1</v>
      </c>
      <c r="C915" s="14" t="s">
        <v>1774</v>
      </c>
      <c r="D915" s="14" t="s">
        <v>18</v>
      </c>
      <c r="E915" s="69" t="s">
        <v>2484</v>
      </c>
      <c r="F915" s="13">
        <v>0</v>
      </c>
      <c r="G915" s="13">
        <v>0</v>
      </c>
      <c r="H915" s="14" t="s">
        <v>1775</v>
      </c>
      <c r="I915" s="13">
        <v>31.683299999999999</v>
      </c>
      <c r="J915" s="14" t="s">
        <v>15</v>
      </c>
      <c r="K915" s="14" t="s">
        <v>16</v>
      </c>
      <c r="L915" s="15">
        <f>IF(MergeData!$A915='FirstPartId1-to891'!A915,VLOOKUP(MergeData!$A915,FirstID1_891,12,FALSE),VLOOKUP(MergeData!$A915,GendersSurvived,2,FALSE))</f>
        <v>1</v>
      </c>
      <c r="M915" s="62" t="str">
        <f t="shared" si="14"/>
        <v>No Value</v>
      </c>
      <c r="N915" s="62" t="str">
        <f>MID(MergeData!$C915,FIND(",",MergeData!$C915)+1,FIND(".",MergeData!$C915)-FIND(",",MergeData!$C915)-1)</f>
        <v xml:space="preserve"> Mrs</v>
      </c>
      <c r="O915" s="63"/>
    </row>
    <row r="916" spans="1:15" x14ac:dyDescent="0.3">
      <c r="A916" s="12">
        <v>915</v>
      </c>
      <c r="B916" s="13">
        <v>1</v>
      </c>
      <c r="C916" s="14" t="s">
        <v>1776</v>
      </c>
      <c r="D916" s="14" t="s">
        <v>13</v>
      </c>
      <c r="E916" s="69">
        <v>21</v>
      </c>
      <c r="F916" s="13">
        <v>0</v>
      </c>
      <c r="G916" s="13">
        <v>1</v>
      </c>
      <c r="H916" s="14" t="s">
        <v>346</v>
      </c>
      <c r="I916" s="13">
        <v>61.379199999999997</v>
      </c>
      <c r="J916" s="14" t="s">
        <v>15</v>
      </c>
      <c r="K916" s="14" t="s">
        <v>21</v>
      </c>
      <c r="L916" s="15">
        <f>IF(MergeData!$A916='FirstPartId1-to891'!A916,VLOOKUP(MergeData!$A916,FirstID1_891,12,FALSE),VLOOKUP(MergeData!$A916,GendersSurvived,2,FALSE))</f>
        <v>0</v>
      </c>
      <c r="M916" s="62" t="str">
        <f t="shared" si="14"/>
        <v>Adult</v>
      </c>
      <c r="N916" s="62" t="str">
        <f>MID(MergeData!$C916,FIND(",",MergeData!$C916)+1,FIND(".",MergeData!$C916)-FIND(",",MergeData!$C916)-1)</f>
        <v xml:space="preserve"> Mr</v>
      </c>
      <c r="O916" s="63"/>
    </row>
    <row r="917" spans="1:15" x14ac:dyDescent="0.3">
      <c r="A917" s="12">
        <v>916</v>
      </c>
      <c r="B917" s="13">
        <v>1</v>
      </c>
      <c r="C917" s="14" t="s">
        <v>1777</v>
      </c>
      <c r="D917" s="14" t="s">
        <v>18</v>
      </c>
      <c r="E917" s="69">
        <v>48</v>
      </c>
      <c r="F917" s="13">
        <v>1</v>
      </c>
      <c r="G917" s="13">
        <v>3</v>
      </c>
      <c r="H917" s="14" t="s">
        <v>665</v>
      </c>
      <c r="I917" s="13">
        <v>262.375</v>
      </c>
      <c r="J917" s="14" t="s">
        <v>666</v>
      </c>
      <c r="K917" s="14" t="s">
        <v>21</v>
      </c>
      <c r="L917" s="15">
        <f>IF(MergeData!$A917='FirstPartId1-to891'!A917,VLOOKUP(MergeData!$A917,FirstID1_891,12,FALSE),VLOOKUP(MergeData!$A917,GendersSurvived,2,FALSE))</f>
        <v>1</v>
      </c>
      <c r="M917" s="62" t="str">
        <f t="shared" si="14"/>
        <v>Adult</v>
      </c>
      <c r="N917" s="62" t="str">
        <f>MID(MergeData!$C917,FIND(",",MergeData!$C917)+1,FIND(".",MergeData!$C917)-FIND(",",MergeData!$C917)-1)</f>
        <v xml:space="preserve"> Mrs</v>
      </c>
      <c r="O917" s="63"/>
    </row>
    <row r="918" spans="1:15" x14ac:dyDescent="0.3">
      <c r="A918" s="12">
        <v>917</v>
      </c>
      <c r="B918" s="13">
        <v>3</v>
      </c>
      <c r="C918" s="14" t="s">
        <v>1778</v>
      </c>
      <c r="D918" s="14" t="s">
        <v>13</v>
      </c>
      <c r="E918" s="69">
        <v>50</v>
      </c>
      <c r="F918" s="13">
        <v>1</v>
      </c>
      <c r="G918" s="13">
        <v>0</v>
      </c>
      <c r="H918" s="14" t="s">
        <v>298</v>
      </c>
      <c r="I918" s="13">
        <v>14.5</v>
      </c>
      <c r="J918" s="14" t="s">
        <v>15</v>
      </c>
      <c r="K918" s="14" t="s">
        <v>16</v>
      </c>
      <c r="L918" s="15">
        <f>IF(MergeData!$A918='FirstPartId1-to891'!A918,VLOOKUP(MergeData!$A918,FirstID1_891,12,FALSE),VLOOKUP(MergeData!$A918,GendersSurvived,2,FALSE))</f>
        <v>0</v>
      </c>
      <c r="M918" s="62" t="str">
        <f t="shared" si="14"/>
        <v>Adult</v>
      </c>
      <c r="N918" s="62" t="str">
        <f>MID(MergeData!$C918,FIND(",",MergeData!$C918)+1,FIND(".",MergeData!$C918)-FIND(",",MergeData!$C918)-1)</f>
        <v xml:space="preserve"> Mr</v>
      </c>
      <c r="O918" s="63"/>
    </row>
    <row r="919" spans="1:15" x14ac:dyDescent="0.3">
      <c r="A919" s="12">
        <v>918</v>
      </c>
      <c r="B919" s="13">
        <v>1</v>
      </c>
      <c r="C919" s="14" t="s">
        <v>1779</v>
      </c>
      <c r="D919" s="14" t="s">
        <v>18</v>
      </c>
      <c r="E919" s="69">
        <v>22</v>
      </c>
      <c r="F919" s="13">
        <v>0</v>
      </c>
      <c r="G919" s="13">
        <v>1</v>
      </c>
      <c r="H919" s="14" t="s">
        <v>136</v>
      </c>
      <c r="I919" s="13">
        <v>61.979199999999999</v>
      </c>
      <c r="J919" s="14" t="s">
        <v>1780</v>
      </c>
      <c r="K919" s="14" t="s">
        <v>21</v>
      </c>
      <c r="L919" s="15">
        <f>IF(MergeData!$A919='FirstPartId1-to891'!A919,VLOOKUP(MergeData!$A919,FirstID1_891,12,FALSE),VLOOKUP(MergeData!$A919,GendersSurvived,2,FALSE))</f>
        <v>1</v>
      </c>
      <c r="M919" s="62" t="str">
        <f t="shared" si="14"/>
        <v>Adult</v>
      </c>
      <c r="N919" s="62" t="str">
        <f>MID(MergeData!$C919,FIND(",",MergeData!$C919)+1,FIND(".",MergeData!$C919)-FIND(",",MergeData!$C919)-1)</f>
        <v xml:space="preserve"> Miss</v>
      </c>
      <c r="O919" s="63"/>
    </row>
    <row r="920" spans="1:15" x14ac:dyDescent="0.3">
      <c r="A920" s="12">
        <v>919</v>
      </c>
      <c r="B920" s="13">
        <v>3</v>
      </c>
      <c r="C920" s="14" t="s">
        <v>1781</v>
      </c>
      <c r="D920" s="14" t="s">
        <v>13</v>
      </c>
      <c r="E920" s="69">
        <v>22.5</v>
      </c>
      <c r="F920" s="13">
        <v>0</v>
      </c>
      <c r="G920" s="13">
        <v>0</v>
      </c>
      <c r="H920" s="14" t="s">
        <v>1782</v>
      </c>
      <c r="I920" s="13">
        <v>7.2249999999999996</v>
      </c>
      <c r="J920" s="14" t="s">
        <v>15</v>
      </c>
      <c r="K920" s="14" t="s">
        <v>21</v>
      </c>
      <c r="L920" s="15">
        <f>IF(MergeData!$A920='FirstPartId1-to891'!A920,VLOOKUP(MergeData!$A920,FirstID1_891,12,FALSE),VLOOKUP(MergeData!$A920,GendersSurvived,2,FALSE))</f>
        <v>0</v>
      </c>
      <c r="M920" s="62" t="str">
        <f t="shared" si="14"/>
        <v>Adult</v>
      </c>
      <c r="N920" s="62" t="str">
        <f>MID(MergeData!$C920,FIND(",",MergeData!$C920)+1,FIND(".",MergeData!$C920)-FIND(",",MergeData!$C920)-1)</f>
        <v xml:space="preserve"> Mr</v>
      </c>
      <c r="O920" s="63"/>
    </row>
    <row r="921" spans="1:15" x14ac:dyDescent="0.3">
      <c r="A921" s="12">
        <v>920</v>
      </c>
      <c r="B921" s="13">
        <v>1</v>
      </c>
      <c r="C921" s="14" t="s">
        <v>1783</v>
      </c>
      <c r="D921" s="14" t="s">
        <v>13</v>
      </c>
      <c r="E921" s="69">
        <v>41</v>
      </c>
      <c r="F921" s="13">
        <v>0</v>
      </c>
      <c r="G921" s="13">
        <v>0</v>
      </c>
      <c r="H921" s="14" t="s">
        <v>1784</v>
      </c>
      <c r="I921" s="13">
        <v>30.5</v>
      </c>
      <c r="J921" s="14" t="s">
        <v>1785</v>
      </c>
      <c r="K921" s="14" t="s">
        <v>16</v>
      </c>
      <c r="L921" s="15">
        <f>IF(MergeData!$A921='FirstPartId1-to891'!A921,VLOOKUP(MergeData!$A921,FirstID1_891,12,FALSE),VLOOKUP(MergeData!$A921,GendersSurvived,2,FALSE))</f>
        <v>0</v>
      </c>
      <c r="M921" s="62" t="str">
        <f t="shared" si="14"/>
        <v>Adult</v>
      </c>
      <c r="N921" s="62" t="str">
        <f>MID(MergeData!$C921,FIND(",",MergeData!$C921)+1,FIND(".",MergeData!$C921)-FIND(",",MergeData!$C921)-1)</f>
        <v xml:space="preserve"> Mr</v>
      </c>
      <c r="O921" s="63"/>
    </row>
    <row r="922" spans="1:15" x14ac:dyDescent="0.3">
      <c r="A922" s="12">
        <v>921</v>
      </c>
      <c r="B922" s="13">
        <v>3</v>
      </c>
      <c r="C922" s="14" t="s">
        <v>1786</v>
      </c>
      <c r="D922" s="14" t="s">
        <v>13</v>
      </c>
      <c r="E922" s="69" t="s">
        <v>2484</v>
      </c>
      <c r="F922" s="13">
        <v>2</v>
      </c>
      <c r="G922" s="13">
        <v>0</v>
      </c>
      <c r="H922" s="14" t="s">
        <v>123</v>
      </c>
      <c r="I922" s="13">
        <v>21.679200000000002</v>
      </c>
      <c r="J922" s="14" t="s">
        <v>15</v>
      </c>
      <c r="K922" s="14" t="s">
        <v>21</v>
      </c>
      <c r="L922" s="15">
        <f>IF(MergeData!$A922='FirstPartId1-to891'!A922,VLOOKUP(MergeData!$A922,FirstID1_891,12,FALSE),VLOOKUP(MergeData!$A922,GendersSurvived,2,FALSE))</f>
        <v>0</v>
      </c>
      <c r="M922" s="62" t="str">
        <f t="shared" si="14"/>
        <v>No Value</v>
      </c>
      <c r="N922" s="62" t="str">
        <f>MID(MergeData!$C922,FIND(",",MergeData!$C922)+1,FIND(".",MergeData!$C922)-FIND(",",MergeData!$C922)-1)</f>
        <v xml:space="preserve"> Mr</v>
      </c>
      <c r="O922" s="63"/>
    </row>
    <row r="923" spans="1:15" x14ac:dyDescent="0.3">
      <c r="A923" s="12">
        <v>922</v>
      </c>
      <c r="B923" s="13">
        <v>2</v>
      </c>
      <c r="C923" s="14" t="s">
        <v>1787</v>
      </c>
      <c r="D923" s="14" t="s">
        <v>13</v>
      </c>
      <c r="E923" s="69">
        <v>50</v>
      </c>
      <c r="F923" s="13">
        <v>1</v>
      </c>
      <c r="G923" s="13">
        <v>0</v>
      </c>
      <c r="H923" s="14" t="s">
        <v>894</v>
      </c>
      <c r="I923" s="13">
        <v>26</v>
      </c>
      <c r="J923" s="14" t="s">
        <v>15</v>
      </c>
      <c r="K923" s="14" t="s">
        <v>16</v>
      </c>
      <c r="L923" s="15">
        <f>IF(MergeData!$A923='FirstPartId1-to891'!A923,VLOOKUP(MergeData!$A923,FirstID1_891,12,FALSE),VLOOKUP(MergeData!$A923,GendersSurvived,2,FALSE))</f>
        <v>0</v>
      </c>
      <c r="M923" s="62" t="str">
        <f t="shared" si="14"/>
        <v>Adult</v>
      </c>
      <c r="N923" s="62" t="str">
        <f>MID(MergeData!$C923,FIND(",",MergeData!$C923)+1,FIND(".",MergeData!$C923)-FIND(",",MergeData!$C923)-1)</f>
        <v xml:space="preserve"> Mr</v>
      </c>
      <c r="O923" s="63"/>
    </row>
    <row r="924" spans="1:15" x14ac:dyDescent="0.3">
      <c r="A924" s="12">
        <v>923</v>
      </c>
      <c r="B924" s="13">
        <v>2</v>
      </c>
      <c r="C924" s="14" t="s">
        <v>1788</v>
      </c>
      <c r="D924" s="14" t="s">
        <v>13</v>
      </c>
      <c r="E924" s="69">
        <v>24</v>
      </c>
      <c r="F924" s="13">
        <v>2</v>
      </c>
      <c r="G924" s="13">
        <v>0</v>
      </c>
      <c r="H924" s="14" t="s">
        <v>1789</v>
      </c>
      <c r="I924" s="13">
        <v>31.5</v>
      </c>
      <c r="J924" s="14" t="s">
        <v>15</v>
      </c>
      <c r="K924" s="14" t="s">
        <v>16</v>
      </c>
      <c r="L924" s="15">
        <f>IF(MergeData!$A924='FirstPartId1-to891'!A924,VLOOKUP(MergeData!$A924,FirstID1_891,12,FALSE),VLOOKUP(MergeData!$A924,GendersSurvived,2,FALSE))</f>
        <v>0</v>
      </c>
      <c r="M924" s="62" t="str">
        <f t="shared" si="14"/>
        <v>Adult</v>
      </c>
      <c r="N924" s="62" t="str">
        <f>MID(MergeData!$C924,FIND(",",MergeData!$C924)+1,FIND(".",MergeData!$C924)-FIND(",",MergeData!$C924)-1)</f>
        <v xml:space="preserve"> Mr</v>
      </c>
      <c r="O924" s="63"/>
    </row>
    <row r="925" spans="1:15" x14ac:dyDescent="0.3">
      <c r="A925" s="12">
        <v>924</v>
      </c>
      <c r="B925" s="13">
        <v>3</v>
      </c>
      <c r="C925" s="14" t="s">
        <v>1790</v>
      </c>
      <c r="D925" s="14" t="s">
        <v>18</v>
      </c>
      <c r="E925" s="69">
        <v>33</v>
      </c>
      <c r="F925" s="13">
        <v>1</v>
      </c>
      <c r="G925" s="13">
        <v>2</v>
      </c>
      <c r="H925" s="14" t="s">
        <v>219</v>
      </c>
      <c r="I925" s="13">
        <v>20.574999999999999</v>
      </c>
      <c r="J925" s="14" t="s">
        <v>15</v>
      </c>
      <c r="K925" s="14" t="s">
        <v>16</v>
      </c>
      <c r="L925" s="15">
        <f>IF(MergeData!$A925='FirstPartId1-to891'!A925,VLOOKUP(MergeData!$A925,FirstID1_891,12,FALSE),VLOOKUP(MergeData!$A925,GendersSurvived,2,FALSE))</f>
        <v>1</v>
      </c>
      <c r="M925" s="62" t="str">
        <f t="shared" si="14"/>
        <v>Adult</v>
      </c>
      <c r="N925" s="62" t="str">
        <f>MID(MergeData!$C925,FIND(",",MergeData!$C925)+1,FIND(".",MergeData!$C925)-FIND(",",MergeData!$C925)-1)</f>
        <v xml:space="preserve"> Mrs</v>
      </c>
      <c r="O925" s="63"/>
    </row>
    <row r="926" spans="1:15" x14ac:dyDescent="0.3">
      <c r="A926" s="12">
        <v>925</v>
      </c>
      <c r="B926" s="13">
        <v>3</v>
      </c>
      <c r="C926" s="14" t="s">
        <v>1791</v>
      </c>
      <c r="D926" s="14" t="s">
        <v>18</v>
      </c>
      <c r="E926" s="69" t="s">
        <v>2484</v>
      </c>
      <c r="F926" s="13">
        <v>1</v>
      </c>
      <c r="G926" s="13">
        <v>2</v>
      </c>
      <c r="H926" s="14" t="s">
        <v>1550</v>
      </c>
      <c r="I926" s="13">
        <v>23.45</v>
      </c>
      <c r="J926" s="14" t="s">
        <v>15</v>
      </c>
      <c r="K926" s="14" t="s">
        <v>16</v>
      </c>
      <c r="L926" s="15">
        <f>IF(MergeData!$A926='FirstPartId1-to891'!A926,VLOOKUP(MergeData!$A926,FirstID1_891,12,FALSE),VLOOKUP(MergeData!$A926,GendersSurvived,2,FALSE))</f>
        <v>1</v>
      </c>
      <c r="M926" s="62" t="str">
        <f t="shared" si="14"/>
        <v>No Value</v>
      </c>
      <c r="N926" s="62" t="str">
        <f>MID(MergeData!$C926,FIND(",",MergeData!$C926)+1,FIND(".",MergeData!$C926)-FIND(",",MergeData!$C926)-1)</f>
        <v xml:space="preserve"> Mrs</v>
      </c>
      <c r="O926" s="63"/>
    </row>
    <row r="927" spans="1:15" x14ac:dyDescent="0.3">
      <c r="A927" s="12">
        <v>926</v>
      </c>
      <c r="B927" s="13">
        <v>1</v>
      </c>
      <c r="C927" s="14" t="s">
        <v>1792</v>
      </c>
      <c r="D927" s="14" t="s">
        <v>13</v>
      </c>
      <c r="E927" s="69">
        <v>30</v>
      </c>
      <c r="F927" s="13">
        <v>1</v>
      </c>
      <c r="G927" s="13">
        <v>0</v>
      </c>
      <c r="H927" s="14" t="s">
        <v>1793</v>
      </c>
      <c r="I927" s="13">
        <v>57.75</v>
      </c>
      <c r="J927" s="14" t="s">
        <v>524</v>
      </c>
      <c r="K927" s="14" t="s">
        <v>21</v>
      </c>
      <c r="L927" s="15">
        <f>IF(MergeData!$A927='FirstPartId1-to891'!A927,VLOOKUP(MergeData!$A927,FirstID1_891,12,FALSE),VLOOKUP(MergeData!$A927,GendersSurvived,2,FALSE))</f>
        <v>0</v>
      </c>
      <c r="M927" s="62" t="str">
        <f t="shared" si="14"/>
        <v>Adult</v>
      </c>
      <c r="N927" s="62" t="str">
        <f>MID(MergeData!$C927,FIND(",",MergeData!$C927)+1,FIND(".",MergeData!$C927)-FIND(",",MergeData!$C927)-1)</f>
        <v xml:space="preserve"> Mr</v>
      </c>
      <c r="O927" s="63"/>
    </row>
    <row r="928" spans="1:15" x14ac:dyDescent="0.3">
      <c r="A928" s="12">
        <v>927</v>
      </c>
      <c r="B928" s="13">
        <v>3</v>
      </c>
      <c r="C928" s="14" t="s">
        <v>1794</v>
      </c>
      <c r="D928" s="14" t="s">
        <v>13</v>
      </c>
      <c r="E928" s="69">
        <v>18.5</v>
      </c>
      <c r="F928" s="13">
        <v>0</v>
      </c>
      <c r="G928" s="13">
        <v>0</v>
      </c>
      <c r="H928" s="14" t="s">
        <v>1795</v>
      </c>
      <c r="I928" s="13">
        <v>7.2291999999999996</v>
      </c>
      <c r="J928" s="14" t="s">
        <v>15</v>
      </c>
      <c r="K928" s="14" t="s">
        <v>21</v>
      </c>
      <c r="L928" s="15">
        <f>IF(MergeData!$A928='FirstPartId1-to891'!A928,VLOOKUP(MergeData!$A928,FirstID1_891,12,FALSE),VLOOKUP(MergeData!$A928,GendersSurvived,2,FALSE))</f>
        <v>0</v>
      </c>
      <c r="M928" s="62" t="str">
        <f t="shared" si="14"/>
        <v>Adult</v>
      </c>
      <c r="N928" s="62" t="str">
        <f>MID(MergeData!$C928,FIND(",",MergeData!$C928)+1,FIND(".",MergeData!$C928)-FIND(",",MergeData!$C928)-1)</f>
        <v xml:space="preserve"> Mr</v>
      </c>
      <c r="O928" s="63"/>
    </row>
    <row r="929" spans="1:15" x14ac:dyDescent="0.3">
      <c r="A929" s="12">
        <v>928</v>
      </c>
      <c r="B929" s="13">
        <v>3</v>
      </c>
      <c r="C929" s="14" t="s">
        <v>1796</v>
      </c>
      <c r="D929" s="14" t="s">
        <v>18</v>
      </c>
      <c r="E929" s="69" t="s">
        <v>2484</v>
      </c>
      <c r="F929" s="13">
        <v>0</v>
      </c>
      <c r="G929" s="13">
        <v>0</v>
      </c>
      <c r="H929" s="14" t="s">
        <v>1797</v>
      </c>
      <c r="I929" s="13">
        <v>8.0500000000000007</v>
      </c>
      <c r="J929" s="14" t="s">
        <v>15</v>
      </c>
      <c r="K929" s="14" t="s">
        <v>16</v>
      </c>
      <c r="L929" s="15">
        <f>IF(MergeData!$A929='FirstPartId1-to891'!A929,VLOOKUP(MergeData!$A929,FirstID1_891,12,FALSE),VLOOKUP(MergeData!$A929,GendersSurvived,2,FALSE))</f>
        <v>1</v>
      </c>
      <c r="M929" s="62" t="str">
        <f t="shared" si="14"/>
        <v>No Value</v>
      </c>
      <c r="N929" s="62" t="str">
        <f>MID(MergeData!$C929,FIND(",",MergeData!$C929)+1,FIND(".",MergeData!$C929)-FIND(",",MergeData!$C929)-1)</f>
        <v xml:space="preserve"> Miss</v>
      </c>
      <c r="O929" s="63"/>
    </row>
    <row r="930" spans="1:15" x14ac:dyDescent="0.3">
      <c r="A930" s="12">
        <v>929</v>
      </c>
      <c r="B930" s="13">
        <v>3</v>
      </c>
      <c r="C930" s="14" t="s">
        <v>1798</v>
      </c>
      <c r="D930" s="14" t="s">
        <v>18</v>
      </c>
      <c r="E930" s="69">
        <v>21</v>
      </c>
      <c r="F930" s="13">
        <v>0</v>
      </c>
      <c r="G930" s="13">
        <v>0</v>
      </c>
      <c r="H930" s="14" t="s">
        <v>1799</v>
      </c>
      <c r="I930" s="13">
        <v>8.6624999999999996</v>
      </c>
      <c r="J930" s="14" t="s">
        <v>15</v>
      </c>
      <c r="K930" s="14" t="s">
        <v>16</v>
      </c>
      <c r="L930" s="15">
        <f>IF(MergeData!$A930='FirstPartId1-to891'!A930,VLOOKUP(MergeData!$A930,FirstID1_891,12,FALSE),VLOOKUP(MergeData!$A930,GendersSurvived,2,FALSE))</f>
        <v>1</v>
      </c>
      <c r="M930" s="62" t="str">
        <f t="shared" si="14"/>
        <v>Adult</v>
      </c>
      <c r="N930" s="62" t="str">
        <f>MID(MergeData!$C930,FIND(",",MergeData!$C930)+1,FIND(".",MergeData!$C930)-FIND(",",MergeData!$C930)-1)</f>
        <v xml:space="preserve"> Miss</v>
      </c>
      <c r="O930" s="63"/>
    </row>
    <row r="931" spans="1:15" x14ac:dyDescent="0.3">
      <c r="A931" s="12">
        <v>930</v>
      </c>
      <c r="B931" s="13">
        <v>3</v>
      </c>
      <c r="C931" s="14" t="s">
        <v>1800</v>
      </c>
      <c r="D931" s="14" t="s">
        <v>13</v>
      </c>
      <c r="E931" s="69">
        <v>25</v>
      </c>
      <c r="F931" s="13">
        <v>0</v>
      </c>
      <c r="G931" s="13">
        <v>0</v>
      </c>
      <c r="H931" s="14" t="s">
        <v>1801</v>
      </c>
      <c r="I931" s="13">
        <v>9.5</v>
      </c>
      <c r="J931" s="14" t="s">
        <v>15</v>
      </c>
      <c r="K931" s="14" t="s">
        <v>16</v>
      </c>
      <c r="L931" s="15">
        <f>IF(MergeData!$A931='FirstPartId1-to891'!A931,VLOOKUP(MergeData!$A931,FirstID1_891,12,FALSE),VLOOKUP(MergeData!$A931,GendersSurvived,2,FALSE))</f>
        <v>0</v>
      </c>
      <c r="M931" s="62" t="str">
        <f t="shared" si="14"/>
        <v>Adult</v>
      </c>
      <c r="N931" s="62" t="str">
        <f>MID(MergeData!$C931,FIND(",",MergeData!$C931)+1,FIND(".",MergeData!$C931)-FIND(",",MergeData!$C931)-1)</f>
        <v xml:space="preserve"> Mr</v>
      </c>
      <c r="O931" s="63"/>
    </row>
    <row r="932" spans="1:15" x14ac:dyDescent="0.3">
      <c r="A932" s="12">
        <v>931</v>
      </c>
      <c r="B932" s="13">
        <v>3</v>
      </c>
      <c r="C932" s="14" t="s">
        <v>1802</v>
      </c>
      <c r="D932" s="14" t="s">
        <v>13</v>
      </c>
      <c r="E932" s="69" t="s">
        <v>2484</v>
      </c>
      <c r="F932" s="13">
        <v>0</v>
      </c>
      <c r="G932" s="13">
        <v>0</v>
      </c>
      <c r="H932" s="14" t="s">
        <v>180</v>
      </c>
      <c r="I932" s="13">
        <v>56.495800000000003</v>
      </c>
      <c r="J932" s="14" t="s">
        <v>15</v>
      </c>
      <c r="K932" s="14" t="s">
        <v>16</v>
      </c>
      <c r="L932" s="15">
        <f>IF(MergeData!$A932='FirstPartId1-to891'!A932,VLOOKUP(MergeData!$A932,FirstID1_891,12,FALSE),VLOOKUP(MergeData!$A932,GendersSurvived,2,FALSE))</f>
        <v>0</v>
      </c>
      <c r="M932" s="62" t="str">
        <f t="shared" si="14"/>
        <v>No Value</v>
      </c>
      <c r="N932" s="62" t="str">
        <f>MID(MergeData!$C932,FIND(",",MergeData!$C932)+1,FIND(".",MergeData!$C932)-FIND(",",MergeData!$C932)-1)</f>
        <v xml:space="preserve"> Mr</v>
      </c>
      <c r="O932" s="63"/>
    </row>
    <row r="933" spans="1:15" x14ac:dyDescent="0.3">
      <c r="A933" s="12">
        <v>932</v>
      </c>
      <c r="B933" s="13">
        <v>3</v>
      </c>
      <c r="C933" s="14" t="s">
        <v>1803</v>
      </c>
      <c r="D933" s="14" t="s">
        <v>13</v>
      </c>
      <c r="E933" s="69">
        <v>39</v>
      </c>
      <c r="F933" s="13">
        <v>0</v>
      </c>
      <c r="G933" s="13">
        <v>1</v>
      </c>
      <c r="H933" s="14" t="s">
        <v>1380</v>
      </c>
      <c r="I933" s="13">
        <v>13.416700000000001</v>
      </c>
      <c r="J933" s="14" t="s">
        <v>15</v>
      </c>
      <c r="K933" s="14" t="s">
        <v>21</v>
      </c>
      <c r="L933" s="15">
        <f>IF(MergeData!$A933='FirstPartId1-to891'!A933,VLOOKUP(MergeData!$A933,FirstID1_891,12,FALSE),VLOOKUP(MergeData!$A933,GendersSurvived,2,FALSE))</f>
        <v>0</v>
      </c>
      <c r="M933" s="62" t="str">
        <f t="shared" si="14"/>
        <v>Adult</v>
      </c>
      <c r="N933" s="62" t="str">
        <f>MID(MergeData!$C933,FIND(",",MergeData!$C933)+1,FIND(".",MergeData!$C933)-FIND(",",MergeData!$C933)-1)</f>
        <v xml:space="preserve"> Mr</v>
      </c>
      <c r="O933" s="63"/>
    </row>
    <row r="934" spans="1:15" x14ac:dyDescent="0.3">
      <c r="A934" s="12">
        <v>933</v>
      </c>
      <c r="B934" s="13">
        <v>1</v>
      </c>
      <c r="C934" s="14" t="s">
        <v>1804</v>
      </c>
      <c r="D934" s="14" t="s">
        <v>13</v>
      </c>
      <c r="E934" s="69" t="s">
        <v>2484</v>
      </c>
      <c r="F934" s="13">
        <v>0</v>
      </c>
      <c r="G934" s="13">
        <v>0</v>
      </c>
      <c r="H934" s="14" t="s">
        <v>1805</v>
      </c>
      <c r="I934" s="13">
        <v>26.55</v>
      </c>
      <c r="J934" s="14" t="s">
        <v>1806</v>
      </c>
      <c r="K934" s="14" t="s">
        <v>16</v>
      </c>
      <c r="L934" s="15">
        <f>IF(MergeData!$A934='FirstPartId1-to891'!A934,VLOOKUP(MergeData!$A934,FirstID1_891,12,FALSE),VLOOKUP(MergeData!$A934,GendersSurvived,2,FALSE))</f>
        <v>0</v>
      </c>
      <c r="M934" s="62" t="str">
        <f t="shared" si="14"/>
        <v>No Value</v>
      </c>
      <c r="N934" s="62" t="str">
        <f>MID(MergeData!$C934,FIND(",",MergeData!$C934)+1,FIND(".",MergeData!$C934)-FIND(",",MergeData!$C934)-1)</f>
        <v xml:space="preserve"> Mr</v>
      </c>
      <c r="O934" s="63"/>
    </row>
    <row r="935" spans="1:15" x14ac:dyDescent="0.3">
      <c r="A935" s="12">
        <v>934</v>
      </c>
      <c r="B935" s="13">
        <v>3</v>
      </c>
      <c r="C935" s="14" t="s">
        <v>1807</v>
      </c>
      <c r="D935" s="14" t="s">
        <v>13</v>
      </c>
      <c r="E935" s="69">
        <v>41</v>
      </c>
      <c r="F935" s="13">
        <v>0</v>
      </c>
      <c r="G935" s="13">
        <v>0</v>
      </c>
      <c r="H935" s="14" t="s">
        <v>1808</v>
      </c>
      <c r="I935" s="13">
        <v>7.85</v>
      </c>
      <c r="J935" s="14" t="s">
        <v>15</v>
      </c>
      <c r="K935" s="14" t="s">
        <v>16</v>
      </c>
      <c r="L935" s="15">
        <f>IF(MergeData!$A935='FirstPartId1-to891'!A935,VLOOKUP(MergeData!$A935,FirstID1_891,12,FALSE),VLOOKUP(MergeData!$A935,GendersSurvived,2,FALSE))</f>
        <v>0</v>
      </c>
      <c r="M935" s="62" t="str">
        <f t="shared" si="14"/>
        <v>Adult</v>
      </c>
      <c r="N935" s="62" t="str">
        <f>MID(MergeData!$C935,FIND(",",MergeData!$C935)+1,FIND(".",MergeData!$C935)-FIND(",",MergeData!$C935)-1)</f>
        <v xml:space="preserve"> Mr</v>
      </c>
      <c r="O935" s="63"/>
    </row>
    <row r="936" spans="1:15" x14ac:dyDescent="0.3">
      <c r="A936" s="12">
        <v>935</v>
      </c>
      <c r="B936" s="13">
        <v>2</v>
      </c>
      <c r="C936" s="14" t="s">
        <v>1809</v>
      </c>
      <c r="D936" s="14" t="s">
        <v>18</v>
      </c>
      <c r="E936" s="69">
        <v>30</v>
      </c>
      <c r="F936" s="13">
        <v>0</v>
      </c>
      <c r="G936" s="13">
        <v>0</v>
      </c>
      <c r="H936" s="14" t="s">
        <v>1810</v>
      </c>
      <c r="I936" s="13">
        <v>13</v>
      </c>
      <c r="J936" s="14" t="s">
        <v>15</v>
      </c>
      <c r="K936" s="14" t="s">
        <v>16</v>
      </c>
      <c r="L936" s="15">
        <f>IF(MergeData!$A936='FirstPartId1-to891'!A936,VLOOKUP(MergeData!$A936,FirstID1_891,12,FALSE),VLOOKUP(MergeData!$A936,GendersSurvived,2,FALSE))</f>
        <v>1</v>
      </c>
      <c r="M936" s="62" t="str">
        <f t="shared" si="14"/>
        <v>Adult</v>
      </c>
      <c r="N936" s="62" t="str">
        <f>MID(MergeData!$C936,FIND(",",MergeData!$C936)+1,FIND(".",MergeData!$C936)-FIND(",",MergeData!$C936)-1)</f>
        <v xml:space="preserve"> Mrs</v>
      </c>
      <c r="O936" s="63"/>
    </row>
    <row r="937" spans="1:15" x14ac:dyDescent="0.3">
      <c r="A937" s="12">
        <v>936</v>
      </c>
      <c r="B937" s="13">
        <v>1</v>
      </c>
      <c r="C937" s="14" t="s">
        <v>1811</v>
      </c>
      <c r="D937" s="14" t="s">
        <v>18</v>
      </c>
      <c r="E937" s="69">
        <v>45</v>
      </c>
      <c r="F937" s="13">
        <v>1</v>
      </c>
      <c r="G937" s="13">
        <v>0</v>
      </c>
      <c r="H937" s="14" t="s">
        <v>1250</v>
      </c>
      <c r="I937" s="13">
        <v>52.554200000000002</v>
      </c>
      <c r="J937" s="14" t="s">
        <v>1251</v>
      </c>
      <c r="K937" s="14" t="s">
        <v>16</v>
      </c>
      <c r="L937" s="15">
        <f>IF(MergeData!$A937='FirstPartId1-to891'!A937,VLOOKUP(MergeData!$A937,FirstID1_891,12,FALSE),VLOOKUP(MergeData!$A937,GendersSurvived,2,FALSE))</f>
        <v>1</v>
      </c>
      <c r="M937" s="62" t="str">
        <f t="shared" si="14"/>
        <v>Adult</v>
      </c>
      <c r="N937" s="62" t="str">
        <f>MID(MergeData!$C937,FIND(",",MergeData!$C937)+1,FIND(".",MergeData!$C937)-FIND(",",MergeData!$C937)-1)</f>
        <v xml:space="preserve"> Mrs</v>
      </c>
      <c r="O937" s="63"/>
    </row>
    <row r="938" spans="1:15" x14ac:dyDescent="0.3">
      <c r="A938" s="12">
        <v>937</v>
      </c>
      <c r="B938" s="13">
        <v>3</v>
      </c>
      <c r="C938" s="14" t="s">
        <v>1812</v>
      </c>
      <c r="D938" s="14" t="s">
        <v>13</v>
      </c>
      <c r="E938" s="69">
        <v>25</v>
      </c>
      <c r="F938" s="13">
        <v>0</v>
      </c>
      <c r="G938" s="13">
        <v>0</v>
      </c>
      <c r="H938" s="14" t="s">
        <v>1813</v>
      </c>
      <c r="I938" s="13">
        <v>7.9249999999999998</v>
      </c>
      <c r="J938" s="14" t="s">
        <v>15</v>
      </c>
      <c r="K938" s="14" t="s">
        <v>16</v>
      </c>
      <c r="L938" s="15">
        <f>IF(MergeData!$A938='FirstPartId1-to891'!A938,VLOOKUP(MergeData!$A938,FirstID1_891,12,FALSE),VLOOKUP(MergeData!$A938,GendersSurvived,2,FALSE))</f>
        <v>0</v>
      </c>
      <c r="M938" s="62" t="str">
        <f t="shared" si="14"/>
        <v>Adult</v>
      </c>
      <c r="N938" s="62" t="str">
        <f>MID(MergeData!$C938,FIND(",",MergeData!$C938)+1,FIND(".",MergeData!$C938)-FIND(",",MergeData!$C938)-1)</f>
        <v xml:space="preserve"> Mr</v>
      </c>
      <c r="O938" s="63"/>
    </row>
    <row r="939" spans="1:15" x14ac:dyDescent="0.3">
      <c r="A939" s="12">
        <v>938</v>
      </c>
      <c r="B939" s="13">
        <v>1</v>
      </c>
      <c r="C939" s="14" t="s">
        <v>1814</v>
      </c>
      <c r="D939" s="14" t="s">
        <v>13</v>
      </c>
      <c r="E939" s="69">
        <v>45</v>
      </c>
      <c r="F939" s="13">
        <v>0</v>
      </c>
      <c r="G939" s="13">
        <v>0</v>
      </c>
      <c r="H939" s="14" t="s">
        <v>1815</v>
      </c>
      <c r="I939" s="13">
        <v>29.7</v>
      </c>
      <c r="J939" s="14" t="s">
        <v>1816</v>
      </c>
      <c r="K939" s="14" t="s">
        <v>21</v>
      </c>
      <c r="L939" s="15">
        <f>IF(MergeData!$A939='FirstPartId1-to891'!A939,VLOOKUP(MergeData!$A939,FirstID1_891,12,FALSE),VLOOKUP(MergeData!$A939,GendersSurvived,2,FALSE))</f>
        <v>0</v>
      </c>
      <c r="M939" s="62" t="str">
        <f t="shared" si="14"/>
        <v>Adult</v>
      </c>
      <c r="N939" s="62" t="str">
        <f>MID(MergeData!$C939,FIND(",",MergeData!$C939)+1,FIND(".",MergeData!$C939)-FIND(",",MergeData!$C939)-1)</f>
        <v xml:space="preserve"> Mr</v>
      </c>
      <c r="O939" s="63"/>
    </row>
    <row r="940" spans="1:15" x14ac:dyDescent="0.3">
      <c r="A940" s="12">
        <v>939</v>
      </c>
      <c r="B940" s="13">
        <v>3</v>
      </c>
      <c r="C940" s="14" t="s">
        <v>1817</v>
      </c>
      <c r="D940" s="14" t="s">
        <v>13</v>
      </c>
      <c r="E940" s="69" t="s">
        <v>2484</v>
      </c>
      <c r="F940" s="13">
        <v>0</v>
      </c>
      <c r="G940" s="13">
        <v>0</v>
      </c>
      <c r="H940" s="14" t="s">
        <v>1818</v>
      </c>
      <c r="I940" s="13">
        <v>7.75</v>
      </c>
      <c r="J940" s="14" t="s">
        <v>15</v>
      </c>
      <c r="K940" s="14" t="s">
        <v>31</v>
      </c>
      <c r="L940" s="15">
        <f>IF(MergeData!$A940='FirstPartId1-to891'!A940,VLOOKUP(MergeData!$A940,FirstID1_891,12,FALSE),VLOOKUP(MergeData!$A940,GendersSurvived,2,FALSE))</f>
        <v>0</v>
      </c>
      <c r="M940" s="62" t="str">
        <f t="shared" si="14"/>
        <v>No Value</v>
      </c>
      <c r="N940" s="62" t="str">
        <f>MID(MergeData!$C940,FIND(",",MergeData!$C940)+1,FIND(".",MergeData!$C940)-FIND(",",MergeData!$C940)-1)</f>
        <v xml:space="preserve"> Mr</v>
      </c>
      <c r="O940" s="63"/>
    </row>
    <row r="941" spans="1:15" x14ac:dyDescent="0.3">
      <c r="A941" s="12">
        <v>940</v>
      </c>
      <c r="B941" s="13">
        <v>1</v>
      </c>
      <c r="C941" s="14" t="s">
        <v>1819</v>
      </c>
      <c r="D941" s="14" t="s">
        <v>18</v>
      </c>
      <c r="E941" s="69">
        <v>60</v>
      </c>
      <c r="F941" s="13">
        <v>0</v>
      </c>
      <c r="G941" s="13">
        <v>0</v>
      </c>
      <c r="H941" s="14" t="s">
        <v>471</v>
      </c>
      <c r="I941" s="13">
        <v>76.291700000000006</v>
      </c>
      <c r="J941" s="14" t="s">
        <v>472</v>
      </c>
      <c r="K941" s="14" t="s">
        <v>21</v>
      </c>
      <c r="L941" s="15">
        <f>IF(MergeData!$A941='FirstPartId1-to891'!A941,VLOOKUP(MergeData!$A941,FirstID1_891,12,FALSE),VLOOKUP(MergeData!$A941,GendersSurvived,2,FALSE))</f>
        <v>1</v>
      </c>
      <c r="M941" s="62" t="str">
        <f t="shared" si="14"/>
        <v>Adult</v>
      </c>
      <c r="N941" s="62" t="str">
        <f>MID(MergeData!$C941,FIND(",",MergeData!$C941)+1,FIND(".",MergeData!$C941)-FIND(",",MergeData!$C941)-1)</f>
        <v xml:space="preserve"> Mrs</v>
      </c>
      <c r="O941" s="63"/>
    </row>
    <row r="942" spans="1:15" x14ac:dyDescent="0.3">
      <c r="A942" s="12">
        <v>941</v>
      </c>
      <c r="B942" s="13">
        <v>3</v>
      </c>
      <c r="C942" s="14" t="s">
        <v>1820</v>
      </c>
      <c r="D942" s="14" t="s">
        <v>18</v>
      </c>
      <c r="E942" s="69">
        <v>36</v>
      </c>
      <c r="F942" s="13">
        <v>0</v>
      </c>
      <c r="G942" s="13">
        <v>2</v>
      </c>
      <c r="H942" s="14" t="s">
        <v>736</v>
      </c>
      <c r="I942" s="13">
        <v>15.9</v>
      </c>
      <c r="J942" s="14" t="s">
        <v>15</v>
      </c>
      <c r="K942" s="14" t="s">
        <v>16</v>
      </c>
      <c r="L942" s="15">
        <f>IF(MergeData!$A942='FirstPartId1-to891'!A942,VLOOKUP(MergeData!$A942,FirstID1_891,12,FALSE),VLOOKUP(MergeData!$A942,GendersSurvived,2,FALSE))</f>
        <v>1</v>
      </c>
      <c r="M942" s="62" t="str">
        <f t="shared" si="14"/>
        <v>Adult</v>
      </c>
      <c r="N942" s="62" t="str">
        <f>MID(MergeData!$C942,FIND(",",MergeData!$C942)+1,FIND(".",MergeData!$C942)-FIND(",",MergeData!$C942)-1)</f>
        <v xml:space="preserve"> Mrs</v>
      </c>
      <c r="O942" s="63"/>
    </row>
    <row r="943" spans="1:15" x14ac:dyDescent="0.3">
      <c r="A943" s="12">
        <v>942</v>
      </c>
      <c r="B943" s="13">
        <v>1</v>
      </c>
      <c r="C943" s="14" t="s">
        <v>1821</v>
      </c>
      <c r="D943" s="14" t="s">
        <v>13</v>
      </c>
      <c r="E943" s="69">
        <v>24</v>
      </c>
      <c r="F943" s="13">
        <v>1</v>
      </c>
      <c r="G943" s="13">
        <v>0</v>
      </c>
      <c r="H943" s="14" t="s">
        <v>1822</v>
      </c>
      <c r="I943" s="13">
        <v>60</v>
      </c>
      <c r="J943" s="14" t="s">
        <v>1823</v>
      </c>
      <c r="K943" s="14" t="s">
        <v>16</v>
      </c>
      <c r="L943" s="15">
        <f>IF(MergeData!$A943='FirstPartId1-to891'!A943,VLOOKUP(MergeData!$A943,FirstID1_891,12,FALSE),VLOOKUP(MergeData!$A943,GendersSurvived,2,FALSE))</f>
        <v>0</v>
      </c>
      <c r="M943" s="62" t="str">
        <f t="shared" si="14"/>
        <v>Adult</v>
      </c>
      <c r="N943" s="62" t="str">
        <f>MID(MergeData!$C943,FIND(",",MergeData!$C943)+1,FIND(".",MergeData!$C943)-FIND(",",MergeData!$C943)-1)</f>
        <v xml:space="preserve"> Mr</v>
      </c>
      <c r="O943" s="63"/>
    </row>
    <row r="944" spans="1:15" x14ac:dyDescent="0.3">
      <c r="A944" s="12">
        <v>943</v>
      </c>
      <c r="B944" s="13">
        <v>2</v>
      </c>
      <c r="C944" s="14" t="s">
        <v>1824</v>
      </c>
      <c r="D944" s="14" t="s">
        <v>13</v>
      </c>
      <c r="E944" s="69">
        <v>27</v>
      </c>
      <c r="F944" s="13">
        <v>0</v>
      </c>
      <c r="G944" s="13">
        <v>0</v>
      </c>
      <c r="H944" s="14" t="s">
        <v>1825</v>
      </c>
      <c r="I944" s="13">
        <v>15.033300000000001</v>
      </c>
      <c r="J944" s="14" t="s">
        <v>15</v>
      </c>
      <c r="K944" s="14" t="s">
        <v>21</v>
      </c>
      <c r="L944" s="15">
        <f>IF(MergeData!$A944='FirstPartId1-to891'!A944,VLOOKUP(MergeData!$A944,FirstID1_891,12,FALSE),VLOOKUP(MergeData!$A944,GendersSurvived,2,FALSE))</f>
        <v>0</v>
      </c>
      <c r="M944" s="62" t="str">
        <f t="shared" si="14"/>
        <v>Adult</v>
      </c>
      <c r="N944" s="62" t="str">
        <f>MID(MergeData!$C944,FIND(",",MergeData!$C944)+1,FIND(".",MergeData!$C944)-FIND(",",MergeData!$C944)-1)</f>
        <v xml:space="preserve"> Mr</v>
      </c>
      <c r="O944" s="63"/>
    </row>
    <row r="945" spans="1:15" x14ac:dyDescent="0.3">
      <c r="A945" s="12">
        <v>944</v>
      </c>
      <c r="B945" s="13">
        <v>2</v>
      </c>
      <c r="C945" s="14" t="s">
        <v>1826</v>
      </c>
      <c r="D945" s="14" t="s">
        <v>18</v>
      </c>
      <c r="E945" s="69">
        <v>20</v>
      </c>
      <c r="F945" s="13">
        <v>2</v>
      </c>
      <c r="G945" s="13">
        <v>1</v>
      </c>
      <c r="H945" s="14" t="s">
        <v>1532</v>
      </c>
      <c r="I945" s="13">
        <v>23</v>
      </c>
      <c r="J945" s="14" t="s">
        <v>15</v>
      </c>
      <c r="K945" s="14" t="s">
        <v>16</v>
      </c>
      <c r="L945" s="15">
        <f>IF(MergeData!$A945='FirstPartId1-to891'!A945,VLOOKUP(MergeData!$A945,FirstID1_891,12,FALSE),VLOOKUP(MergeData!$A945,GendersSurvived,2,FALSE))</f>
        <v>1</v>
      </c>
      <c r="M945" s="62" t="str">
        <f t="shared" si="14"/>
        <v>Adult</v>
      </c>
      <c r="N945" s="62" t="str">
        <f>MID(MergeData!$C945,FIND(",",MergeData!$C945)+1,FIND(".",MergeData!$C945)-FIND(",",MergeData!$C945)-1)</f>
        <v xml:space="preserve"> Miss</v>
      </c>
      <c r="O945" s="63"/>
    </row>
    <row r="946" spans="1:15" x14ac:dyDescent="0.3">
      <c r="A946" s="12">
        <v>945</v>
      </c>
      <c r="B946" s="13">
        <v>1</v>
      </c>
      <c r="C946" s="14" t="s">
        <v>1827</v>
      </c>
      <c r="D946" s="14" t="s">
        <v>18</v>
      </c>
      <c r="E946" s="69">
        <v>28</v>
      </c>
      <c r="F946" s="13">
        <v>3</v>
      </c>
      <c r="G946" s="13">
        <v>2</v>
      </c>
      <c r="H946" s="14" t="s">
        <v>79</v>
      </c>
      <c r="I946" s="13">
        <v>263</v>
      </c>
      <c r="J946" s="14" t="s">
        <v>80</v>
      </c>
      <c r="K946" s="14" t="s">
        <v>16</v>
      </c>
      <c r="L946" s="15">
        <f>IF(MergeData!$A946='FirstPartId1-to891'!A946,VLOOKUP(MergeData!$A946,FirstID1_891,12,FALSE),VLOOKUP(MergeData!$A946,GendersSurvived,2,FALSE))</f>
        <v>1</v>
      </c>
      <c r="M946" s="62" t="str">
        <f t="shared" si="14"/>
        <v>Adult</v>
      </c>
      <c r="N946" s="62" t="str">
        <f>MID(MergeData!$C946,FIND(",",MergeData!$C946)+1,FIND(".",MergeData!$C946)-FIND(",",MergeData!$C946)-1)</f>
        <v xml:space="preserve"> Miss</v>
      </c>
      <c r="O946" s="63"/>
    </row>
    <row r="947" spans="1:15" x14ac:dyDescent="0.3">
      <c r="A947" s="12">
        <v>946</v>
      </c>
      <c r="B947" s="13">
        <v>2</v>
      </c>
      <c r="C947" s="14" t="s">
        <v>1828</v>
      </c>
      <c r="D947" s="14" t="s">
        <v>13</v>
      </c>
      <c r="E947" s="69" t="s">
        <v>2484</v>
      </c>
      <c r="F947" s="13">
        <v>0</v>
      </c>
      <c r="G947" s="13">
        <v>0</v>
      </c>
      <c r="H947" s="14" t="s">
        <v>1829</v>
      </c>
      <c r="I947" s="13">
        <v>15.5792</v>
      </c>
      <c r="J947" s="14" t="s">
        <v>15</v>
      </c>
      <c r="K947" s="14" t="s">
        <v>21</v>
      </c>
      <c r="L947" s="15">
        <f>IF(MergeData!$A947='FirstPartId1-to891'!A947,VLOOKUP(MergeData!$A947,FirstID1_891,12,FALSE),VLOOKUP(MergeData!$A947,GendersSurvived,2,FALSE))</f>
        <v>0</v>
      </c>
      <c r="M947" s="62" t="str">
        <f t="shared" si="14"/>
        <v>No Value</v>
      </c>
      <c r="N947" s="62" t="str">
        <f>MID(MergeData!$C947,FIND(",",MergeData!$C947)+1,FIND(".",MergeData!$C947)-FIND(",",MergeData!$C947)-1)</f>
        <v xml:space="preserve"> Mr</v>
      </c>
      <c r="O947" s="63"/>
    </row>
    <row r="948" spans="1:15" x14ac:dyDescent="0.3">
      <c r="A948" s="12">
        <v>947</v>
      </c>
      <c r="B948" s="13">
        <v>3</v>
      </c>
      <c r="C948" s="14" t="s">
        <v>1830</v>
      </c>
      <c r="D948" s="14" t="s">
        <v>13</v>
      </c>
      <c r="E948" s="69">
        <v>10</v>
      </c>
      <c r="F948" s="13">
        <v>4</v>
      </c>
      <c r="G948" s="13">
        <v>1</v>
      </c>
      <c r="H948" s="14" t="s">
        <v>56</v>
      </c>
      <c r="I948" s="13">
        <v>29.125</v>
      </c>
      <c r="J948" s="14" t="s">
        <v>15</v>
      </c>
      <c r="K948" s="14" t="s">
        <v>31</v>
      </c>
      <c r="L948" s="15">
        <f>IF(MergeData!$A948='FirstPartId1-to891'!A948,VLOOKUP(MergeData!$A948,FirstID1_891,12,FALSE),VLOOKUP(MergeData!$A948,GendersSurvived,2,FALSE))</f>
        <v>0</v>
      </c>
      <c r="M948" s="62" t="str">
        <f t="shared" si="14"/>
        <v>Child</v>
      </c>
      <c r="N948" s="62" t="str">
        <f>MID(MergeData!$C948,FIND(",",MergeData!$C948)+1,FIND(".",MergeData!$C948)-FIND(",",MergeData!$C948)-1)</f>
        <v xml:space="preserve"> Master</v>
      </c>
      <c r="O948" s="63"/>
    </row>
    <row r="949" spans="1:15" x14ac:dyDescent="0.3">
      <c r="A949" s="12">
        <v>948</v>
      </c>
      <c r="B949" s="13">
        <v>3</v>
      </c>
      <c r="C949" s="14" t="s">
        <v>1831</v>
      </c>
      <c r="D949" s="14" t="s">
        <v>13</v>
      </c>
      <c r="E949" s="69">
        <v>35</v>
      </c>
      <c r="F949" s="13">
        <v>0</v>
      </c>
      <c r="G949" s="13">
        <v>0</v>
      </c>
      <c r="H949" s="14" t="s">
        <v>1832</v>
      </c>
      <c r="I949" s="13">
        <v>7.8958000000000004</v>
      </c>
      <c r="J949" s="14" t="s">
        <v>15</v>
      </c>
      <c r="K949" s="14" t="s">
        <v>16</v>
      </c>
      <c r="L949" s="15">
        <f>IF(MergeData!$A949='FirstPartId1-to891'!A949,VLOOKUP(MergeData!$A949,FirstID1_891,12,FALSE),VLOOKUP(MergeData!$A949,GendersSurvived,2,FALSE))</f>
        <v>0</v>
      </c>
      <c r="M949" s="62" t="str">
        <f t="shared" si="14"/>
        <v>Adult</v>
      </c>
      <c r="N949" s="62" t="str">
        <f>MID(MergeData!$C949,FIND(",",MergeData!$C949)+1,FIND(".",MergeData!$C949)-FIND(",",MergeData!$C949)-1)</f>
        <v xml:space="preserve"> Mr</v>
      </c>
      <c r="O949" s="63"/>
    </row>
    <row r="950" spans="1:15" x14ac:dyDescent="0.3">
      <c r="A950" s="12">
        <v>949</v>
      </c>
      <c r="B950" s="13">
        <v>3</v>
      </c>
      <c r="C950" s="14" t="s">
        <v>1833</v>
      </c>
      <c r="D950" s="14" t="s">
        <v>13</v>
      </c>
      <c r="E950" s="69">
        <v>25</v>
      </c>
      <c r="F950" s="13">
        <v>0</v>
      </c>
      <c r="G950" s="13">
        <v>0</v>
      </c>
      <c r="H950" s="14" t="s">
        <v>1834</v>
      </c>
      <c r="I950" s="13">
        <v>7.65</v>
      </c>
      <c r="J950" s="14" t="s">
        <v>1395</v>
      </c>
      <c r="K950" s="14" t="s">
        <v>16</v>
      </c>
      <c r="L950" s="15">
        <f>IF(MergeData!$A950='FirstPartId1-to891'!A950,VLOOKUP(MergeData!$A950,FirstID1_891,12,FALSE),VLOOKUP(MergeData!$A950,GendersSurvived,2,FALSE))</f>
        <v>0</v>
      </c>
      <c r="M950" s="62" t="str">
        <f t="shared" si="14"/>
        <v>Adult</v>
      </c>
      <c r="N950" s="62" t="str">
        <f>MID(MergeData!$C950,FIND(",",MergeData!$C950)+1,FIND(".",MergeData!$C950)-FIND(",",MergeData!$C950)-1)</f>
        <v xml:space="preserve"> Mr</v>
      </c>
      <c r="O950" s="63"/>
    </row>
    <row r="951" spans="1:15" x14ac:dyDescent="0.3">
      <c r="A951" s="12">
        <v>950</v>
      </c>
      <c r="B951" s="13">
        <v>3</v>
      </c>
      <c r="C951" s="14" t="s">
        <v>1835</v>
      </c>
      <c r="D951" s="14" t="s">
        <v>13</v>
      </c>
      <c r="E951" s="69" t="s">
        <v>2484</v>
      </c>
      <c r="F951" s="13">
        <v>1</v>
      </c>
      <c r="G951" s="13">
        <v>0</v>
      </c>
      <c r="H951" s="14" t="s">
        <v>734</v>
      </c>
      <c r="I951" s="13">
        <v>16.100000000000001</v>
      </c>
      <c r="J951" s="14" t="s">
        <v>15</v>
      </c>
      <c r="K951" s="14" t="s">
        <v>16</v>
      </c>
      <c r="L951" s="15">
        <f>IF(MergeData!$A951='FirstPartId1-to891'!A951,VLOOKUP(MergeData!$A951,FirstID1_891,12,FALSE),VLOOKUP(MergeData!$A951,GendersSurvived,2,FALSE))</f>
        <v>0</v>
      </c>
      <c r="M951" s="62" t="str">
        <f t="shared" si="14"/>
        <v>No Value</v>
      </c>
      <c r="N951" s="62" t="str">
        <f>MID(MergeData!$C951,FIND(",",MergeData!$C951)+1,FIND(".",MergeData!$C951)-FIND(",",MergeData!$C951)-1)</f>
        <v xml:space="preserve"> Mr</v>
      </c>
      <c r="O951" s="63"/>
    </row>
    <row r="952" spans="1:15" x14ac:dyDescent="0.3">
      <c r="A952" s="12">
        <v>951</v>
      </c>
      <c r="B952" s="13">
        <v>1</v>
      </c>
      <c r="C952" s="14" t="s">
        <v>1836</v>
      </c>
      <c r="D952" s="14" t="s">
        <v>18</v>
      </c>
      <c r="E952" s="69">
        <v>36</v>
      </c>
      <c r="F952" s="13">
        <v>0</v>
      </c>
      <c r="G952" s="13">
        <v>0</v>
      </c>
      <c r="H952" s="14" t="s">
        <v>665</v>
      </c>
      <c r="I952" s="13">
        <v>262.375</v>
      </c>
      <c r="J952" s="14" t="s">
        <v>1837</v>
      </c>
      <c r="K952" s="14" t="s">
        <v>21</v>
      </c>
      <c r="L952" s="15">
        <f>IF(MergeData!$A952='FirstPartId1-to891'!A952,VLOOKUP(MergeData!$A952,FirstID1_891,12,FALSE),VLOOKUP(MergeData!$A952,GendersSurvived,2,FALSE))</f>
        <v>1</v>
      </c>
      <c r="M952" s="62" t="str">
        <f t="shared" si="14"/>
        <v>Adult</v>
      </c>
      <c r="N952" s="62" t="str">
        <f>MID(MergeData!$C952,FIND(",",MergeData!$C952)+1,FIND(".",MergeData!$C952)-FIND(",",MergeData!$C952)-1)</f>
        <v xml:space="preserve"> Miss</v>
      </c>
      <c r="O952" s="63"/>
    </row>
    <row r="953" spans="1:15" x14ac:dyDescent="0.3">
      <c r="A953" s="12">
        <v>952</v>
      </c>
      <c r="B953" s="13">
        <v>3</v>
      </c>
      <c r="C953" s="14" t="s">
        <v>1838</v>
      </c>
      <c r="D953" s="14" t="s">
        <v>13</v>
      </c>
      <c r="E953" s="69">
        <v>17</v>
      </c>
      <c r="F953" s="13">
        <v>0</v>
      </c>
      <c r="G953" s="13">
        <v>0</v>
      </c>
      <c r="H953" s="14" t="s">
        <v>1839</v>
      </c>
      <c r="I953" s="13">
        <v>7.8958000000000004</v>
      </c>
      <c r="J953" s="14" t="s">
        <v>15</v>
      </c>
      <c r="K953" s="14" t="s">
        <v>16</v>
      </c>
      <c r="L953" s="15">
        <f>IF(MergeData!$A953='FirstPartId1-to891'!A953,VLOOKUP(MergeData!$A953,FirstID1_891,12,FALSE),VLOOKUP(MergeData!$A953,GendersSurvived,2,FALSE))</f>
        <v>0</v>
      </c>
      <c r="M953" s="62" t="str">
        <f t="shared" si="14"/>
        <v>Child</v>
      </c>
      <c r="N953" s="62" t="str">
        <f>MID(MergeData!$C953,FIND(",",MergeData!$C953)+1,FIND(".",MergeData!$C953)-FIND(",",MergeData!$C953)-1)</f>
        <v xml:space="preserve"> Mr</v>
      </c>
      <c r="O953" s="63"/>
    </row>
    <row r="954" spans="1:15" x14ac:dyDescent="0.3">
      <c r="A954" s="12">
        <v>953</v>
      </c>
      <c r="B954" s="13">
        <v>2</v>
      </c>
      <c r="C954" s="14" t="s">
        <v>1840</v>
      </c>
      <c r="D954" s="14" t="s">
        <v>13</v>
      </c>
      <c r="E954" s="69">
        <v>32</v>
      </c>
      <c r="F954" s="13">
        <v>0</v>
      </c>
      <c r="G954" s="13">
        <v>0</v>
      </c>
      <c r="H954" s="14" t="s">
        <v>1841</v>
      </c>
      <c r="I954" s="13">
        <v>13.5</v>
      </c>
      <c r="J954" s="14" t="s">
        <v>15</v>
      </c>
      <c r="K954" s="14" t="s">
        <v>16</v>
      </c>
      <c r="L954" s="15">
        <f>IF(MergeData!$A954='FirstPartId1-to891'!A954,VLOOKUP(MergeData!$A954,FirstID1_891,12,FALSE),VLOOKUP(MergeData!$A954,GendersSurvived,2,FALSE))</f>
        <v>0</v>
      </c>
      <c r="M954" s="62" t="str">
        <f t="shared" si="14"/>
        <v>Adult</v>
      </c>
      <c r="N954" s="62" t="str">
        <f>MID(MergeData!$C954,FIND(",",MergeData!$C954)+1,FIND(".",MergeData!$C954)-FIND(",",MergeData!$C954)-1)</f>
        <v xml:space="preserve"> Mr</v>
      </c>
      <c r="O954" s="63"/>
    </row>
    <row r="955" spans="1:15" x14ac:dyDescent="0.3">
      <c r="A955" s="12">
        <v>954</v>
      </c>
      <c r="B955" s="13">
        <v>3</v>
      </c>
      <c r="C955" s="14" t="s">
        <v>1842</v>
      </c>
      <c r="D955" s="14" t="s">
        <v>13</v>
      </c>
      <c r="E955" s="69">
        <v>18</v>
      </c>
      <c r="F955" s="13">
        <v>0</v>
      </c>
      <c r="G955" s="13">
        <v>0</v>
      </c>
      <c r="H955" s="14" t="s">
        <v>1843</v>
      </c>
      <c r="I955" s="13">
        <v>7.75</v>
      </c>
      <c r="J955" s="14" t="s">
        <v>15</v>
      </c>
      <c r="K955" s="14" t="s">
        <v>16</v>
      </c>
      <c r="L955" s="15">
        <f>IF(MergeData!$A955='FirstPartId1-to891'!A955,VLOOKUP(MergeData!$A955,FirstID1_891,12,FALSE),VLOOKUP(MergeData!$A955,GendersSurvived,2,FALSE))</f>
        <v>0</v>
      </c>
      <c r="M955" s="62" t="str">
        <f t="shared" si="14"/>
        <v>Adult</v>
      </c>
      <c r="N955" s="62" t="str">
        <f>MID(MergeData!$C955,FIND(",",MergeData!$C955)+1,FIND(".",MergeData!$C955)-FIND(",",MergeData!$C955)-1)</f>
        <v xml:space="preserve"> Mr</v>
      </c>
      <c r="O955" s="63"/>
    </row>
    <row r="956" spans="1:15" x14ac:dyDescent="0.3">
      <c r="A956" s="12">
        <v>955</v>
      </c>
      <c r="B956" s="13">
        <v>3</v>
      </c>
      <c r="C956" s="14" t="s">
        <v>1844</v>
      </c>
      <c r="D956" s="14" t="s">
        <v>18</v>
      </c>
      <c r="E956" s="69">
        <v>22</v>
      </c>
      <c r="F956" s="13">
        <v>0</v>
      </c>
      <c r="G956" s="13">
        <v>0</v>
      </c>
      <c r="H956" s="14" t="s">
        <v>1845</v>
      </c>
      <c r="I956" s="13">
        <v>7.7249999999999996</v>
      </c>
      <c r="J956" s="14" t="s">
        <v>15</v>
      </c>
      <c r="K956" s="14" t="s">
        <v>31</v>
      </c>
      <c r="L956" s="15">
        <f>IF(MergeData!$A956='FirstPartId1-to891'!A956,VLOOKUP(MergeData!$A956,FirstID1_891,12,FALSE),VLOOKUP(MergeData!$A956,GendersSurvived,2,FALSE))</f>
        <v>1</v>
      </c>
      <c r="M956" s="62" t="str">
        <f t="shared" si="14"/>
        <v>Adult</v>
      </c>
      <c r="N956" s="62" t="str">
        <f>MID(MergeData!$C956,FIND(",",MergeData!$C956)+1,FIND(".",MergeData!$C956)-FIND(",",MergeData!$C956)-1)</f>
        <v xml:space="preserve"> Miss</v>
      </c>
      <c r="O956" s="63"/>
    </row>
    <row r="957" spans="1:15" x14ac:dyDescent="0.3">
      <c r="A957" s="12">
        <v>956</v>
      </c>
      <c r="B957" s="13">
        <v>1</v>
      </c>
      <c r="C957" s="14" t="s">
        <v>1846</v>
      </c>
      <c r="D957" s="14" t="s">
        <v>13</v>
      </c>
      <c r="E957" s="69">
        <v>13</v>
      </c>
      <c r="F957" s="13">
        <v>2</v>
      </c>
      <c r="G957" s="13">
        <v>2</v>
      </c>
      <c r="H957" s="14" t="s">
        <v>665</v>
      </c>
      <c r="I957" s="13">
        <v>262.375</v>
      </c>
      <c r="J957" s="14" t="s">
        <v>666</v>
      </c>
      <c r="K957" s="14" t="s">
        <v>21</v>
      </c>
      <c r="L957" s="15">
        <f>IF(MergeData!$A957='FirstPartId1-to891'!A957,VLOOKUP(MergeData!$A957,FirstID1_891,12,FALSE),VLOOKUP(MergeData!$A957,GendersSurvived,2,FALSE))</f>
        <v>0</v>
      </c>
      <c r="M957" s="62" t="str">
        <f t="shared" si="14"/>
        <v>Child</v>
      </c>
      <c r="N957" s="62" t="str">
        <f>MID(MergeData!$C957,FIND(",",MergeData!$C957)+1,FIND(".",MergeData!$C957)-FIND(",",MergeData!$C957)-1)</f>
        <v xml:space="preserve"> Master</v>
      </c>
      <c r="O957" s="63"/>
    </row>
    <row r="958" spans="1:15" x14ac:dyDescent="0.3">
      <c r="A958" s="12">
        <v>957</v>
      </c>
      <c r="B958" s="13">
        <v>2</v>
      </c>
      <c r="C958" s="14" t="s">
        <v>1847</v>
      </c>
      <c r="D958" s="14" t="s">
        <v>18</v>
      </c>
      <c r="E958" s="69" t="s">
        <v>2484</v>
      </c>
      <c r="F958" s="13">
        <v>0</v>
      </c>
      <c r="G958" s="13">
        <v>0</v>
      </c>
      <c r="H958" s="14" t="s">
        <v>1848</v>
      </c>
      <c r="I958" s="13">
        <v>21</v>
      </c>
      <c r="J958" s="14" t="s">
        <v>15</v>
      </c>
      <c r="K958" s="14" t="s">
        <v>16</v>
      </c>
      <c r="L958" s="15">
        <f>IF(MergeData!$A958='FirstPartId1-to891'!A958,VLOOKUP(MergeData!$A958,FirstID1_891,12,FALSE),VLOOKUP(MergeData!$A958,GendersSurvived,2,FALSE))</f>
        <v>1</v>
      </c>
      <c r="M958" s="62" t="str">
        <f t="shared" si="14"/>
        <v>No Value</v>
      </c>
      <c r="N958" s="62" t="str">
        <f>MID(MergeData!$C958,FIND(",",MergeData!$C958)+1,FIND(".",MergeData!$C958)-FIND(",",MergeData!$C958)-1)</f>
        <v xml:space="preserve"> Mrs</v>
      </c>
      <c r="O958" s="63"/>
    </row>
    <row r="959" spans="1:15" x14ac:dyDescent="0.3">
      <c r="A959" s="12">
        <v>958</v>
      </c>
      <c r="B959" s="13">
        <v>3</v>
      </c>
      <c r="C959" s="14" t="s">
        <v>1849</v>
      </c>
      <c r="D959" s="14" t="s">
        <v>18</v>
      </c>
      <c r="E959" s="69">
        <v>18</v>
      </c>
      <c r="F959" s="13">
        <v>0</v>
      </c>
      <c r="G959" s="13">
        <v>0</v>
      </c>
      <c r="H959" s="14" t="s">
        <v>1850</v>
      </c>
      <c r="I959" s="13">
        <v>7.8792</v>
      </c>
      <c r="J959" s="14" t="s">
        <v>15</v>
      </c>
      <c r="K959" s="14" t="s">
        <v>31</v>
      </c>
      <c r="L959" s="15">
        <f>IF(MergeData!$A959='FirstPartId1-to891'!A959,VLOOKUP(MergeData!$A959,FirstID1_891,12,FALSE),VLOOKUP(MergeData!$A959,GendersSurvived,2,FALSE))</f>
        <v>1</v>
      </c>
      <c r="M959" s="62" t="str">
        <f t="shared" si="14"/>
        <v>Adult</v>
      </c>
      <c r="N959" s="62" t="str">
        <f>MID(MergeData!$C959,FIND(",",MergeData!$C959)+1,FIND(".",MergeData!$C959)-FIND(",",MergeData!$C959)-1)</f>
        <v xml:space="preserve"> Miss</v>
      </c>
      <c r="O959" s="63"/>
    </row>
    <row r="960" spans="1:15" x14ac:dyDescent="0.3">
      <c r="A960" s="12">
        <v>959</v>
      </c>
      <c r="B960" s="13">
        <v>1</v>
      </c>
      <c r="C960" s="14" t="s">
        <v>1851</v>
      </c>
      <c r="D960" s="14" t="s">
        <v>13</v>
      </c>
      <c r="E960" s="69">
        <v>47</v>
      </c>
      <c r="F960" s="13">
        <v>0</v>
      </c>
      <c r="G960" s="13">
        <v>0</v>
      </c>
      <c r="H960" s="14" t="s">
        <v>1219</v>
      </c>
      <c r="I960" s="13">
        <v>42.4</v>
      </c>
      <c r="J960" s="14" t="s">
        <v>15</v>
      </c>
      <c r="K960" s="14" t="s">
        <v>16</v>
      </c>
      <c r="L960" s="15">
        <f>IF(MergeData!$A960='FirstPartId1-to891'!A960,VLOOKUP(MergeData!$A960,FirstID1_891,12,FALSE),VLOOKUP(MergeData!$A960,GendersSurvived,2,FALSE))</f>
        <v>0</v>
      </c>
      <c r="M960" s="62" t="str">
        <f t="shared" si="14"/>
        <v>Adult</v>
      </c>
      <c r="N960" s="62" t="str">
        <f>MID(MergeData!$C960,FIND(",",MergeData!$C960)+1,FIND(".",MergeData!$C960)-FIND(",",MergeData!$C960)-1)</f>
        <v xml:space="preserve"> Mr</v>
      </c>
      <c r="O960" s="63"/>
    </row>
    <row r="961" spans="1:15" x14ac:dyDescent="0.3">
      <c r="A961" s="12">
        <v>960</v>
      </c>
      <c r="B961" s="13">
        <v>1</v>
      </c>
      <c r="C961" s="14" t="s">
        <v>1852</v>
      </c>
      <c r="D961" s="14" t="s">
        <v>13</v>
      </c>
      <c r="E961" s="69">
        <v>31</v>
      </c>
      <c r="F961" s="13">
        <v>0</v>
      </c>
      <c r="G961" s="13">
        <v>0</v>
      </c>
      <c r="H961" s="14" t="s">
        <v>1853</v>
      </c>
      <c r="I961" s="13">
        <v>28.537500000000001</v>
      </c>
      <c r="J961" s="14" t="s">
        <v>1854</v>
      </c>
      <c r="K961" s="14" t="s">
        <v>21</v>
      </c>
      <c r="L961" s="15">
        <f>IF(MergeData!$A961='FirstPartId1-to891'!A961,VLOOKUP(MergeData!$A961,FirstID1_891,12,FALSE),VLOOKUP(MergeData!$A961,GendersSurvived,2,FALSE))</f>
        <v>0</v>
      </c>
      <c r="M961" s="62" t="str">
        <f t="shared" si="14"/>
        <v>Adult</v>
      </c>
      <c r="N961" s="62" t="str">
        <f>MID(MergeData!$C961,FIND(",",MergeData!$C961)+1,FIND(".",MergeData!$C961)-FIND(",",MergeData!$C961)-1)</f>
        <v xml:space="preserve"> Mr</v>
      </c>
      <c r="O961" s="63"/>
    </row>
    <row r="962" spans="1:15" x14ac:dyDescent="0.3">
      <c r="A962" s="12">
        <v>961</v>
      </c>
      <c r="B962" s="13">
        <v>1</v>
      </c>
      <c r="C962" s="14" t="s">
        <v>1855</v>
      </c>
      <c r="D962" s="14" t="s">
        <v>18</v>
      </c>
      <c r="E962" s="69">
        <v>60</v>
      </c>
      <c r="F962" s="13">
        <v>1</v>
      </c>
      <c r="G962" s="13">
        <v>4</v>
      </c>
      <c r="H962" s="14" t="s">
        <v>79</v>
      </c>
      <c r="I962" s="13">
        <v>263</v>
      </c>
      <c r="J962" s="14" t="s">
        <v>80</v>
      </c>
      <c r="K962" s="14" t="s">
        <v>16</v>
      </c>
      <c r="L962" s="15">
        <f>IF(MergeData!$A962='FirstPartId1-to891'!A962,VLOOKUP(MergeData!$A962,FirstID1_891,12,FALSE),VLOOKUP(MergeData!$A962,GendersSurvived,2,FALSE))</f>
        <v>1</v>
      </c>
      <c r="M962" s="62" t="str">
        <f t="shared" si="14"/>
        <v>Adult</v>
      </c>
      <c r="N962" s="62" t="str">
        <f>MID(MergeData!$C962,FIND(",",MergeData!$C962)+1,FIND(".",MergeData!$C962)-FIND(",",MergeData!$C962)-1)</f>
        <v xml:space="preserve"> Mrs</v>
      </c>
      <c r="O962" s="63"/>
    </row>
    <row r="963" spans="1:15" x14ac:dyDescent="0.3">
      <c r="A963" s="12">
        <v>962</v>
      </c>
      <c r="B963" s="13">
        <v>3</v>
      </c>
      <c r="C963" s="14" t="s">
        <v>1856</v>
      </c>
      <c r="D963" s="14" t="s">
        <v>18</v>
      </c>
      <c r="E963" s="69">
        <v>24</v>
      </c>
      <c r="F963" s="13">
        <v>0</v>
      </c>
      <c r="G963" s="13">
        <v>0</v>
      </c>
      <c r="H963" s="14" t="s">
        <v>1857</v>
      </c>
      <c r="I963" s="13">
        <v>7.75</v>
      </c>
      <c r="J963" s="14" t="s">
        <v>15</v>
      </c>
      <c r="K963" s="14" t="s">
        <v>31</v>
      </c>
      <c r="L963" s="15">
        <f>IF(MergeData!$A963='FirstPartId1-to891'!A963,VLOOKUP(MergeData!$A963,FirstID1_891,12,FALSE),VLOOKUP(MergeData!$A963,GendersSurvived,2,FALSE))</f>
        <v>1</v>
      </c>
      <c r="M963" s="62" t="str">
        <f t="shared" ref="M963:M1026" si="15">_xlfn.IFS($E963="N/A","No Value",$E963&gt;=18,"Adult",$E963&lt;=18,"Child")</f>
        <v>Adult</v>
      </c>
      <c r="N963" s="62" t="str">
        <f>MID(MergeData!$C963,FIND(",",MergeData!$C963)+1,FIND(".",MergeData!$C963)-FIND(",",MergeData!$C963)-1)</f>
        <v xml:space="preserve"> Miss</v>
      </c>
      <c r="O963" s="63"/>
    </row>
    <row r="964" spans="1:15" x14ac:dyDescent="0.3">
      <c r="A964" s="12">
        <v>963</v>
      </c>
      <c r="B964" s="13">
        <v>3</v>
      </c>
      <c r="C964" s="14" t="s">
        <v>1858</v>
      </c>
      <c r="D964" s="14" t="s">
        <v>13</v>
      </c>
      <c r="E964" s="69">
        <v>21</v>
      </c>
      <c r="F964" s="13">
        <v>0</v>
      </c>
      <c r="G964" s="13">
        <v>0</v>
      </c>
      <c r="H964" s="14" t="s">
        <v>1859</v>
      </c>
      <c r="I964" s="13">
        <v>7.8958000000000004</v>
      </c>
      <c r="J964" s="14" t="s">
        <v>15</v>
      </c>
      <c r="K964" s="14" t="s">
        <v>16</v>
      </c>
      <c r="L964" s="15">
        <f>IF(MergeData!$A964='FirstPartId1-to891'!A964,VLOOKUP(MergeData!$A964,FirstID1_891,12,FALSE),VLOOKUP(MergeData!$A964,GendersSurvived,2,FALSE))</f>
        <v>0</v>
      </c>
      <c r="M964" s="62" t="str">
        <f t="shared" si="15"/>
        <v>Adult</v>
      </c>
      <c r="N964" s="62" t="str">
        <f>MID(MergeData!$C964,FIND(",",MergeData!$C964)+1,FIND(".",MergeData!$C964)-FIND(",",MergeData!$C964)-1)</f>
        <v xml:space="preserve"> Mr</v>
      </c>
      <c r="O964" s="63"/>
    </row>
    <row r="965" spans="1:15" x14ac:dyDescent="0.3">
      <c r="A965" s="12">
        <v>964</v>
      </c>
      <c r="B965" s="13">
        <v>3</v>
      </c>
      <c r="C965" s="14" t="s">
        <v>1860</v>
      </c>
      <c r="D965" s="14" t="s">
        <v>18</v>
      </c>
      <c r="E965" s="69">
        <v>29</v>
      </c>
      <c r="F965" s="13">
        <v>0</v>
      </c>
      <c r="G965" s="13">
        <v>0</v>
      </c>
      <c r="H965" s="14" t="s">
        <v>1861</v>
      </c>
      <c r="I965" s="13">
        <v>7.9249999999999998</v>
      </c>
      <c r="J965" s="14" t="s">
        <v>15</v>
      </c>
      <c r="K965" s="14" t="s">
        <v>16</v>
      </c>
      <c r="L965" s="15">
        <f>IF(MergeData!$A965='FirstPartId1-to891'!A965,VLOOKUP(MergeData!$A965,FirstID1_891,12,FALSE),VLOOKUP(MergeData!$A965,GendersSurvived,2,FALSE))</f>
        <v>1</v>
      </c>
      <c r="M965" s="62" t="str">
        <f t="shared" si="15"/>
        <v>Adult</v>
      </c>
      <c r="N965" s="62" t="str">
        <f>MID(MergeData!$C965,FIND(",",MergeData!$C965)+1,FIND(".",MergeData!$C965)-FIND(",",MergeData!$C965)-1)</f>
        <v xml:space="preserve"> Miss</v>
      </c>
      <c r="O965" s="63"/>
    </row>
    <row r="966" spans="1:15" x14ac:dyDescent="0.3">
      <c r="A966" s="12">
        <v>965</v>
      </c>
      <c r="B966" s="13">
        <v>1</v>
      </c>
      <c r="C966" s="14" t="s">
        <v>1862</v>
      </c>
      <c r="D966" s="14" t="s">
        <v>13</v>
      </c>
      <c r="E966" s="69">
        <v>28.5</v>
      </c>
      <c r="F966" s="13">
        <v>0</v>
      </c>
      <c r="G966" s="13">
        <v>0</v>
      </c>
      <c r="H966" s="14" t="s">
        <v>1863</v>
      </c>
      <c r="I966" s="13">
        <v>27.720800000000001</v>
      </c>
      <c r="J966" s="14" t="s">
        <v>1864</v>
      </c>
      <c r="K966" s="14" t="s">
        <v>21</v>
      </c>
      <c r="L966" s="15">
        <f>IF(MergeData!$A966='FirstPartId1-to891'!A966,VLOOKUP(MergeData!$A966,FirstID1_891,12,FALSE),VLOOKUP(MergeData!$A966,GendersSurvived,2,FALSE))</f>
        <v>0</v>
      </c>
      <c r="M966" s="62" t="str">
        <f t="shared" si="15"/>
        <v>Adult</v>
      </c>
      <c r="N966" s="62" t="str">
        <f>MID(MergeData!$C966,FIND(",",MergeData!$C966)+1,FIND(".",MergeData!$C966)-FIND(",",MergeData!$C966)-1)</f>
        <v xml:space="preserve"> Mr</v>
      </c>
      <c r="O966" s="63"/>
    </row>
    <row r="967" spans="1:15" x14ac:dyDescent="0.3">
      <c r="A967" s="12">
        <v>966</v>
      </c>
      <c r="B967" s="13">
        <v>1</v>
      </c>
      <c r="C967" s="14" t="s">
        <v>1865</v>
      </c>
      <c r="D967" s="14" t="s">
        <v>18</v>
      </c>
      <c r="E967" s="69">
        <v>35</v>
      </c>
      <c r="F967" s="13">
        <v>0</v>
      </c>
      <c r="G967" s="13">
        <v>0</v>
      </c>
      <c r="H967" s="14" t="s">
        <v>791</v>
      </c>
      <c r="I967" s="13">
        <v>211.5</v>
      </c>
      <c r="J967" s="14" t="s">
        <v>1866</v>
      </c>
      <c r="K967" s="14" t="s">
        <v>21</v>
      </c>
      <c r="L967" s="15">
        <f>IF(MergeData!$A967='FirstPartId1-to891'!A967,VLOOKUP(MergeData!$A967,FirstID1_891,12,FALSE),VLOOKUP(MergeData!$A967,GendersSurvived,2,FALSE))</f>
        <v>1</v>
      </c>
      <c r="M967" s="62" t="str">
        <f t="shared" si="15"/>
        <v>Adult</v>
      </c>
      <c r="N967" s="62" t="str">
        <f>MID(MergeData!$C967,FIND(",",MergeData!$C967)+1,FIND(".",MergeData!$C967)-FIND(",",MergeData!$C967)-1)</f>
        <v xml:space="preserve"> Miss</v>
      </c>
      <c r="O967" s="63"/>
    </row>
    <row r="968" spans="1:15" x14ac:dyDescent="0.3">
      <c r="A968" s="12">
        <v>967</v>
      </c>
      <c r="B968" s="13">
        <v>1</v>
      </c>
      <c r="C968" s="14" t="s">
        <v>1867</v>
      </c>
      <c r="D968" s="14" t="s">
        <v>13</v>
      </c>
      <c r="E968" s="69">
        <v>32.5</v>
      </c>
      <c r="F968" s="13">
        <v>0</v>
      </c>
      <c r="G968" s="13">
        <v>0</v>
      </c>
      <c r="H968" s="14" t="s">
        <v>791</v>
      </c>
      <c r="I968" s="13">
        <v>211.5</v>
      </c>
      <c r="J968" s="14" t="s">
        <v>1868</v>
      </c>
      <c r="K968" s="14" t="s">
        <v>21</v>
      </c>
      <c r="L968" s="15">
        <f>IF(MergeData!$A968='FirstPartId1-to891'!A968,VLOOKUP(MergeData!$A968,FirstID1_891,12,FALSE),VLOOKUP(MergeData!$A968,GendersSurvived,2,FALSE))</f>
        <v>0</v>
      </c>
      <c r="M968" s="62" t="str">
        <f t="shared" si="15"/>
        <v>Adult</v>
      </c>
      <c r="N968" s="62" t="str">
        <f>MID(MergeData!$C968,FIND(",",MergeData!$C968)+1,FIND(".",MergeData!$C968)-FIND(",",MergeData!$C968)-1)</f>
        <v xml:space="preserve"> Mr</v>
      </c>
      <c r="O968" s="63"/>
    </row>
    <row r="969" spans="1:15" x14ac:dyDescent="0.3">
      <c r="A969" s="12">
        <v>968</v>
      </c>
      <c r="B969" s="13">
        <v>3</v>
      </c>
      <c r="C969" s="14" t="s">
        <v>1869</v>
      </c>
      <c r="D969" s="14" t="s">
        <v>13</v>
      </c>
      <c r="E969" s="69" t="s">
        <v>2484</v>
      </c>
      <c r="F969" s="13">
        <v>0</v>
      </c>
      <c r="G969" s="13">
        <v>0</v>
      </c>
      <c r="H969" s="14" t="s">
        <v>1870</v>
      </c>
      <c r="I969" s="13">
        <v>8.0500000000000007</v>
      </c>
      <c r="J969" s="14" t="s">
        <v>15</v>
      </c>
      <c r="K969" s="14" t="s">
        <v>16</v>
      </c>
      <c r="L969" s="15">
        <f>IF(MergeData!$A969='FirstPartId1-to891'!A969,VLOOKUP(MergeData!$A969,FirstID1_891,12,FALSE),VLOOKUP(MergeData!$A969,GendersSurvived,2,FALSE))</f>
        <v>0</v>
      </c>
      <c r="M969" s="62" t="str">
        <f t="shared" si="15"/>
        <v>No Value</v>
      </c>
      <c r="N969" s="62" t="str">
        <f>MID(MergeData!$C969,FIND(",",MergeData!$C969)+1,FIND(".",MergeData!$C969)-FIND(",",MergeData!$C969)-1)</f>
        <v xml:space="preserve"> Mr</v>
      </c>
      <c r="O969" s="63"/>
    </row>
    <row r="970" spans="1:15" x14ac:dyDescent="0.3">
      <c r="A970" s="12">
        <v>969</v>
      </c>
      <c r="B970" s="13">
        <v>1</v>
      </c>
      <c r="C970" s="14" t="s">
        <v>1871</v>
      </c>
      <c r="D970" s="14" t="s">
        <v>18</v>
      </c>
      <c r="E970" s="69">
        <v>55</v>
      </c>
      <c r="F970" s="13">
        <v>2</v>
      </c>
      <c r="G970" s="13">
        <v>0</v>
      </c>
      <c r="H970" s="14" t="s">
        <v>1872</v>
      </c>
      <c r="I970" s="13">
        <v>25.7</v>
      </c>
      <c r="J970" s="14" t="s">
        <v>1161</v>
      </c>
      <c r="K970" s="14" t="s">
        <v>16</v>
      </c>
      <c r="L970" s="15">
        <f>IF(MergeData!$A970='FirstPartId1-to891'!A970,VLOOKUP(MergeData!$A970,FirstID1_891,12,FALSE),VLOOKUP(MergeData!$A970,GendersSurvived,2,FALSE))</f>
        <v>1</v>
      </c>
      <c r="M970" s="62" t="str">
        <f t="shared" si="15"/>
        <v>Adult</v>
      </c>
      <c r="N970" s="62" t="str">
        <f>MID(MergeData!$C970,FIND(",",MergeData!$C970)+1,FIND(".",MergeData!$C970)-FIND(",",MergeData!$C970)-1)</f>
        <v xml:space="preserve"> Mrs</v>
      </c>
      <c r="O970" s="63"/>
    </row>
    <row r="971" spans="1:15" x14ac:dyDescent="0.3">
      <c r="A971" s="12">
        <v>970</v>
      </c>
      <c r="B971" s="13">
        <v>2</v>
      </c>
      <c r="C971" s="14" t="s">
        <v>1873</v>
      </c>
      <c r="D971" s="14" t="s">
        <v>13</v>
      </c>
      <c r="E971" s="69">
        <v>30</v>
      </c>
      <c r="F971" s="13">
        <v>0</v>
      </c>
      <c r="G971" s="13">
        <v>0</v>
      </c>
      <c r="H971" s="14" t="s">
        <v>1874</v>
      </c>
      <c r="I971" s="13">
        <v>13</v>
      </c>
      <c r="J971" s="14" t="s">
        <v>15</v>
      </c>
      <c r="K971" s="14" t="s">
        <v>16</v>
      </c>
      <c r="L971" s="15">
        <f>IF(MergeData!$A971='FirstPartId1-to891'!A971,VLOOKUP(MergeData!$A971,FirstID1_891,12,FALSE),VLOOKUP(MergeData!$A971,GendersSurvived,2,FALSE))</f>
        <v>0</v>
      </c>
      <c r="M971" s="62" t="str">
        <f t="shared" si="15"/>
        <v>Adult</v>
      </c>
      <c r="N971" s="62" t="str">
        <f>MID(MergeData!$C971,FIND(",",MergeData!$C971)+1,FIND(".",MergeData!$C971)-FIND(",",MergeData!$C971)-1)</f>
        <v xml:space="preserve"> Mr</v>
      </c>
      <c r="O971" s="63"/>
    </row>
    <row r="972" spans="1:15" x14ac:dyDescent="0.3">
      <c r="A972" s="12">
        <v>971</v>
      </c>
      <c r="B972" s="13">
        <v>3</v>
      </c>
      <c r="C972" s="14" t="s">
        <v>1875</v>
      </c>
      <c r="D972" s="14" t="s">
        <v>18</v>
      </c>
      <c r="E972" s="69">
        <v>24</v>
      </c>
      <c r="F972" s="13">
        <v>0</v>
      </c>
      <c r="G972" s="13">
        <v>0</v>
      </c>
      <c r="H972" s="14" t="s">
        <v>1876</v>
      </c>
      <c r="I972" s="13">
        <v>7.75</v>
      </c>
      <c r="J972" s="14" t="s">
        <v>15</v>
      </c>
      <c r="K972" s="14" t="s">
        <v>31</v>
      </c>
      <c r="L972" s="15">
        <f>IF(MergeData!$A972='FirstPartId1-to891'!A972,VLOOKUP(MergeData!$A972,FirstID1_891,12,FALSE),VLOOKUP(MergeData!$A972,GendersSurvived,2,FALSE))</f>
        <v>1</v>
      </c>
      <c r="M972" s="62" t="str">
        <f t="shared" si="15"/>
        <v>Adult</v>
      </c>
      <c r="N972" s="62" t="str">
        <f>MID(MergeData!$C972,FIND(",",MergeData!$C972)+1,FIND(".",MergeData!$C972)-FIND(",",MergeData!$C972)-1)</f>
        <v xml:space="preserve"> Miss</v>
      </c>
      <c r="O972" s="63"/>
    </row>
    <row r="973" spans="1:15" x14ac:dyDescent="0.3">
      <c r="A973" s="12">
        <v>972</v>
      </c>
      <c r="B973" s="13">
        <v>3</v>
      </c>
      <c r="C973" s="14" t="s">
        <v>1877</v>
      </c>
      <c r="D973" s="14" t="s">
        <v>13</v>
      </c>
      <c r="E973" s="69">
        <v>6</v>
      </c>
      <c r="F973" s="13">
        <v>1</v>
      </c>
      <c r="G973" s="13">
        <v>1</v>
      </c>
      <c r="H973" s="14" t="s">
        <v>315</v>
      </c>
      <c r="I973" s="13">
        <v>15.245799999999999</v>
      </c>
      <c r="J973" s="14" t="s">
        <v>15</v>
      </c>
      <c r="K973" s="14" t="s">
        <v>21</v>
      </c>
      <c r="L973" s="15">
        <f>IF(MergeData!$A973='FirstPartId1-to891'!A973,VLOOKUP(MergeData!$A973,FirstID1_891,12,FALSE),VLOOKUP(MergeData!$A973,GendersSurvived,2,FALSE))</f>
        <v>0</v>
      </c>
      <c r="M973" s="62" t="str">
        <f t="shared" si="15"/>
        <v>Child</v>
      </c>
      <c r="N973" s="62" t="str">
        <f>MID(MergeData!$C973,FIND(",",MergeData!$C973)+1,FIND(".",MergeData!$C973)-FIND(",",MergeData!$C973)-1)</f>
        <v xml:space="preserve"> Master</v>
      </c>
      <c r="O973" s="63"/>
    </row>
    <row r="974" spans="1:15" x14ac:dyDescent="0.3">
      <c r="A974" s="12">
        <v>973</v>
      </c>
      <c r="B974" s="13">
        <v>1</v>
      </c>
      <c r="C974" s="14" t="s">
        <v>1878</v>
      </c>
      <c r="D974" s="14" t="s">
        <v>13</v>
      </c>
      <c r="E974" s="69">
        <v>67</v>
      </c>
      <c r="F974" s="13">
        <v>1</v>
      </c>
      <c r="G974" s="13">
        <v>0</v>
      </c>
      <c r="H974" s="14" t="s">
        <v>1078</v>
      </c>
      <c r="I974" s="13">
        <v>221.7792</v>
      </c>
      <c r="J974" s="14" t="s">
        <v>1879</v>
      </c>
      <c r="K974" s="14" t="s">
        <v>16</v>
      </c>
      <c r="L974" s="15">
        <f>IF(MergeData!$A974='FirstPartId1-to891'!A974,VLOOKUP(MergeData!$A974,FirstID1_891,12,FALSE),VLOOKUP(MergeData!$A974,GendersSurvived,2,FALSE))</f>
        <v>0</v>
      </c>
      <c r="M974" s="62" t="str">
        <f t="shared" si="15"/>
        <v>Adult</v>
      </c>
      <c r="N974" s="62" t="str">
        <f>MID(MergeData!$C974,FIND(",",MergeData!$C974)+1,FIND(".",MergeData!$C974)-FIND(",",MergeData!$C974)-1)</f>
        <v xml:space="preserve"> Mr</v>
      </c>
      <c r="O974" s="63"/>
    </row>
    <row r="975" spans="1:15" x14ac:dyDescent="0.3">
      <c r="A975" s="12">
        <v>974</v>
      </c>
      <c r="B975" s="13">
        <v>1</v>
      </c>
      <c r="C975" s="14" t="s">
        <v>1880</v>
      </c>
      <c r="D975" s="14" t="s">
        <v>13</v>
      </c>
      <c r="E975" s="69">
        <v>49</v>
      </c>
      <c r="F975" s="13">
        <v>0</v>
      </c>
      <c r="G975" s="13">
        <v>0</v>
      </c>
      <c r="H975" s="14" t="s">
        <v>1881</v>
      </c>
      <c r="I975" s="13">
        <v>26</v>
      </c>
      <c r="J975" s="14" t="s">
        <v>15</v>
      </c>
      <c r="K975" s="14" t="s">
        <v>16</v>
      </c>
      <c r="L975" s="15">
        <f>IF(MergeData!$A975='FirstPartId1-to891'!A975,VLOOKUP(MergeData!$A975,FirstID1_891,12,FALSE),VLOOKUP(MergeData!$A975,GendersSurvived,2,FALSE))</f>
        <v>0</v>
      </c>
      <c r="M975" s="62" t="str">
        <f t="shared" si="15"/>
        <v>Adult</v>
      </c>
      <c r="N975" s="62" t="str">
        <f>MID(MergeData!$C975,FIND(",",MergeData!$C975)+1,FIND(".",MergeData!$C975)-FIND(",",MergeData!$C975)-1)</f>
        <v xml:space="preserve"> Mr</v>
      </c>
      <c r="O975" s="63"/>
    </row>
    <row r="976" spans="1:15" x14ac:dyDescent="0.3">
      <c r="A976" s="12">
        <v>975</v>
      </c>
      <c r="B976" s="13">
        <v>3</v>
      </c>
      <c r="C976" s="14" t="s">
        <v>1882</v>
      </c>
      <c r="D976" s="14" t="s">
        <v>13</v>
      </c>
      <c r="E976" s="69" t="s">
        <v>2484</v>
      </c>
      <c r="F976" s="13">
        <v>0</v>
      </c>
      <c r="G976" s="13">
        <v>0</v>
      </c>
      <c r="H976" s="14" t="s">
        <v>1883</v>
      </c>
      <c r="I976" s="13">
        <v>7.8958000000000004</v>
      </c>
      <c r="J976" s="14" t="s">
        <v>15</v>
      </c>
      <c r="K976" s="14" t="s">
        <v>16</v>
      </c>
      <c r="L976" s="15">
        <f>IF(MergeData!$A976='FirstPartId1-to891'!A976,VLOOKUP(MergeData!$A976,FirstID1_891,12,FALSE),VLOOKUP(MergeData!$A976,GendersSurvived,2,FALSE))</f>
        <v>0</v>
      </c>
      <c r="M976" s="62" t="str">
        <f t="shared" si="15"/>
        <v>No Value</v>
      </c>
      <c r="N976" s="62" t="str">
        <f>MID(MergeData!$C976,FIND(",",MergeData!$C976)+1,FIND(".",MergeData!$C976)-FIND(",",MergeData!$C976)-1)</f>
        <v xml:space="preserve"> Mr</v>
      </c>
      <c r="O976" s="63"/>
    </row>
    <row r="977" spans="1:15" x14ac:dyDescent="0.3">
      <c r="A977" s="12">
        <v>976</v>
      </c>
      <c r="B977" s="13">
        <v>2</v>
      </c>
      <c r="C977" s="14" t="s">
        <v>1884</v>
      </c>
      <c r="D977" s="14" t="s">
        <v>13</v>
      </c>
      <c r="E977" s="69" t="s">
        <v>2484</v>
      </c>
      <c r="F977" s="13">
        <v>0</v>
      </c>
      <c r="G977" s="13">
        <v>0</v>
      </c>
      <c r="H977" s="14" t="s">
        <v>1885</v>
      </c>
      <c r="I977" s="13">
        <v>10.708299999999999</v>
      </c>
      <c r="J977" s="14" t="s">
        <v>15</v>
      </c>
      <c r="K977" s="14" t="s">
        <v>31</v>
      </c>
      <c r="L977" s="15">
        <f>IF(MergeData!$A977='FirstPartId1-to891'!A977,VLOOKUP(MergeData!$A977,FirstID1_891,12,FALSE),VLOOKUP(MergeData!$A977,GendersSurvived,2,FALSE))</f>
        <v>0</v>
      </c>
      <c r="M977" s="62" t="str">
        <f t="shared" si="15"/>
        <v>No Value</v>
      </c>
      <c r="N977" s="62" t="str">
        <f>MID(MergeData!$C977,FIND(",",MergeData!$C977)+1,FIND(".",MergeData!$C977)-FIND(",",MergeData!$C977)-1)</f>
        <v xml:space="preserve"> Mr</v>
      </c>
      <c r="O977" s="63"/>
    </row>
    <row r="978" spans="1:15" x14ac:dyDescent="0.3">
      <c r="A978" s="12">
        <v>977</v>
      </c>
      <c r="B978" s="13">
        <v>3</v>
      </c>
      <c r="C978" s="14" t="s">
        <v>1886</v>
      </c>
      <c r="D978" s="14" t="s">
        <v>13</v>
      </c>
      <c r="E978" s="69" t="s">
        <v>2484</v>
      </c>
      <c r="F978" s="13">
        <v>1</v>
      </c>
      <c r="G978" s="13">
        <v>0</v>
      </c>
      <c r="H978" s="14" t="s">
        <v>1887</v>
      </c>
      <c r="I978" s="13">
        <v>14.4542</v>
      </c>
      <c r="J978" s="14" t="s">
        <v>15</v>
      </c>
      <c r="K978" s="14" t="s">
        <v>21</v>
      </c>
      <c r="L978" s="15">
        <f>IF(MergeData!$A978='FirstPartId1-to891'!A978,VLOOKUP(MergeData!$A978,FirstID1_891,12,FALSE),VLOOKUP(MergeData!$A978,GendersSurvived,2,FALSE))</f>
        <v>0</v>
      </c>
      <c r="M978" s="62" t="str">
        <f t="shared" si="15"/>
        <v>No Value</v>
      </c>
      <c r="N978" s="62" t="str">
        <f>MID(MergeData!$C978,FIND(",",MergeData!$C978)+1,FIND(".",MergeData!$C978)-FIND(",",MergeData!$C978)-1)</f>
        <v xml:space="preserve"> Mr</v>
      </c>
      <c r="O978" s="63"/>
    </row>
    <row r="979" spans="1:15" x14ac:dyDescent="0.3">
      <c r="A979" s="12">
        <v>978</v>
      </c>
      <c r="B979" s="13">
        <v>3</v>
      </c>
      <c r="C979" s="14" t="s">
        <v>1888</v>
      </c>
      <c r="D979" s="14" t="s">
        <v>18</v>
      </c>
      <c r="E979" s="69">
        <v>27</v>
      </c>
      <c r="F979" s="13">
        <v>0</v>
      </c>
      <c r="G979" s="13">
        <v>0</v>
      </c>
      <c r="H979" s="14" t="s">
        <v>1889</v>
      </c>
      <c r="I979" s="13">
        <v>7.8792</v>
      </c>
      <c r="J979" s="14" t="s">
        <v>15</v>
      </c>
      <c r="K979" s="14" t="s">
        <v>31</v>
      </c>
      <c r="L979" s="15">
        <f>IF(MergeData!$A979='FirstPartId1-to891'!A979,VLOOKUP(MergeData!$A979,FirstID1_891,12,FALSE),VLOOKUP(MergeData!$A979,GendersSurvived,2,FALSE))</f>
        <v>1</v>
      </c>
      <c r="M979" s="62" t="str">
        <f t="shared" si="15"/>
        <v>Adult</v>
      </c>
      <c r="N979" s="62" t="str">
        <f>MID(MergeData!$C979,FIND(",",MergeData!$C979)+1,FIND(".",MergeData!$C979)-FIND(",",MergeData!$C979)-1)</f>
        <v xml:space="preserve"> Miss</v>
      </c>
      <c r="O979" s="63"/>
    </row>
    <row r="980" spans="1:15" x14ac:dyDescent="0.3">
      <c r="A980" s="12">
        <v>979</v>
      </c>
      <c r="B980" s="13">
        <v>3</v>
      </c>
      <c r="C980" s="14" t="s">
        <v>1890</v>
      </c>
      <c r="D980" s="14" t="s">
        <v>18</v>
      </c>
      <c r="E980" s="69">
        <v>18</v>
      </c>
      <c r="F980" s="13">
        <v>0</v>
      </c>
      <c r="G980" s="13">
        <v>0</v>
      </c>
      <c r="H980" s="14" t="s">
        <v>1891</v>
      </c>
      <c r="I980" s="13">
        <v>8.0500000000000007</v>
      </c>
      <c r="J980" s="14" t="s">
        <v>15</v>
      </c>
      <c r="K980" s="14" t="s">
        <v>16</v>
      </c>
      <c r="L980" s="15">
        <f>IF(MergeData!$A980='FirstPartId1-to891'!A980,VLOOKUP(MergeData!$A980,FirstID1_891,12,FALSE),VLOOKUP(MergeData!$A980,GendersSurvived,2,FALSE))</f>
        <v>1</v>
      </c>
      <c r="M980" s="62" t="str">
        <f t="shared" si="15"/>
        <v>Adult</v>
      </c>
      <c r="N980" s="62" t="str">
        <f>MID(MergeData!$C980,FIND(",",MergeData!$C980)+1,FIND(".",MergeData!$C980)-FIND(",",MergeData!$C980)-1)</f>
        <v xml:space="preserve"> Miss</v>
      </c>
      <c r="O980" s="63"/>
    </row>
    <row r="981" spans="1:15" x14ac:dyDescent="0.3">
      <c r="A981" s="12">
        <v>980</v>
      </c>
      <c r="B981" s="13">
        <v>3</v>
      </c>
      <c r="C981" s="14" t="s">
        <v>1892</v>
      </c>
      <c r="D981" s="14" t="s">
        <v>18</v>
      </c>
      <c r="E981" s="69" t="s">
        <v>2484</v>
      </c>
      <c r="F981" s="13">
        <v>0</v>
      </c>
      <c r="G981" s="13">
        <v>0</v>
      </c>
      <c r="H981" s="14" t="s">
        <v>1893</v>
      </c>
      <c r="I981" s="13">
        <v>7.75</v>
      </c>
      <c r="J981" s="14" t="s">
        <v>15</v>
      </c>
      <c r="K981" s="14" t="s">
        <v>31</v>
      </c>
      <c r="L981" s="15">
        <f>IF(MergeData!$A981='FirstPartId1-to891'!A981,VLOOKUP(MergeData!$A981,FirstID1_891,12,FALSE),VLOOKUP(MergeData!$A981,GendersSurvived,2,FALSE))</f>
        <v>1</v>
      </c>
      <c r="M981" s="62" t="str">
        <f t="shared" si="15"/>
        <v>No Value</v>
      </c>
      <c r="N981" s="62" t="str">
        <f>MID(MergeData!$C981,FIND(",",MergeData!$C981)+1,FIND(".",MergeData!$C981)-FIND(",",MergeData!$C981)-1)</f>
        <v xml:space="preserve"> Ms</v>
      </c>
      <c r="O981" s="63"/>
    </row>
    <row r="982" spans="1:15" x14ac:dyDescent="0.3">
      <c r="A982" s="12">
        <v>981</v>
      </c>
      <c r="B982" s="13">
        <v>2</v>
      </c>
      <c r="C982" s="14" t="s">
        <v>1894</v>
      </c>
      <c r="D982" s="14" t="s">
        <v>13</v>
      </c>
      <c r="E982" s="69">
        <v>2</v>
      </c>
      <c r="F982" s="13">
        <v>1</v>
      </c>
      <c r="G982" s="13">
        <v>1</v>
      </c>
      <c r="H982" s="14" t="s">
        <v>1488</v>
      </c>
      <c r="I982" s="13">
        <v>23</v>
      </c>
      <c r="J982" s="14" t="s">
        <v>15</v>
      </c>
      <c r="K982" s="14" t="s">
        <v>16</v>
      </c>
      <c r="L982" s="15">
        <f>IF(MergeData!$A982='FirstPartId1-to891'!A982,VLOOKUP(MergeData!$A982,FirstID1_891,12,FALSE),VLOOKUP(MergeData!$A982,GendersSurvived,2,FALSE))</f>
        <v>0</v>
      </c>
      <c r="M982" s="62" t="str">
        <f t="shared" si="15"/>
        <v>Child</v>
      </c>
      <c r="N982" s="62" t="str">
        <f>MID(MergeData!$C982,FIND(",",MergeData!$C982)+1,FIND(".",MergeData!$C982)-FIND(",",MergeData!$C982)-1)</f>
        <v xml:space="preserve"> Master</v>
      </c>
      <c r="O982" s="63"/>
    </row>
    <row r="983" spans="1:15" x14ac:dyDescent="0.3">
      <c r="A983" s="12">
        <v>982</v>
      </c>
      <c r="B983" s="13">
        <v>3</v>
      </c>
      <c r="C983" s="14" t="s">
        <v>1895</v>
      </c>
      <c r="D983" s="14" t="s">
        <v>18</v>
      </c>
      <c r="E983" s="69">
        <v>22</v>
      </c>
      <c r="F983" s="13">
        <v>1</v>
      </c>
      <c r="G983" s="13">
        <v>0</v>
      </c>
      <c r="H983" s="14" t="s">
        <v>1896</v>
      </c>
      <c r="I983" s="13">
        <v>13.9</v>
      </c>
      <c r="J983" s="14" t="s">
        <v>15</v>
      </c>
      <c r="K983" s="14" t="s">
        <v>16</v>
      </c>
      <c r="L983" s="15">
        <f>IF(MergeData!$A983='FirstPartId1-to891'!A983,VLOOKUP(MergeData!$A983,FirstID1_891,12,FALSE),VLOOKUP(MergeData!$A983,GendersSurvived,2,FALSE))</f>
        <v>1</v>
      </c>
      <c r="M983" s="62" t="str">
        <f t="shared" si="15"/>
        <v>Adult</v>
      </c>
      <c r="N983" s="62" t="str">
        <f>MID(MergeData!$C983,FIND(",",MergeData!$C983)+1,FIND(".",MergeData!$C983)-FIND(",",MergeData!$C983)-1)</f>
        <v xml:space="preserve"> Mrs</v>
      </c>
      <c r="O983" s="63"/>
    </row>
    <row r="984" spans="1:15" x14ac:dyDescent="0.3">
      <c r="A984" s="12">
        <v>983</v>
      </c>
      <c r="B984" s="13">
        <v>3</v>
      </c>
      <c r="C984" s="14" t="s">
        <v>1897</v>
      </c>
      <c r="D984" s="14" t="s">
        <v>13</v>
      </c>
      <c r="E984" s="69" t="s">
        <v>2484</v>
      </c>
      <c r="F984" s="13">
        <v>0</v>
      </c>
      <c r="G984" s="13">
        <v>0</v>
      </c>
      <c r="H984" s="14" t="s">
        <v>1898</v>
      </c>
      <c r="I984" s="13">
        <v>7.7750000000000004</v>
      </c>
      <c r="J984" s="14" t="s">
        <v>15</v>
      </c>
      <c r="K984" s="14" t="s">
        <v>16</v>
      </c>
      <c r="L984" s="15">
        <f>IF(MergeData!$A984='FirstPartId1-to891'!A984,VLOOKUP(MergeData!$A984,FirstID1_891,12,FALSE),VLOOKUP(MergeData!$A984,GendersSurvived,2,FALSE))</f>
        <v>0</v>
      </c>
      <c r="M984" s="62" t="str">
        <f t="shared" si="15"/>
        <v>No Value</v>
      </c>
      <c r="N984" s="62" t="str">
        <f>MID(MergeData!$C984,FIND(",",MergeData!$C984)+1,FIND(".",MergeData!$C984)-FIND(",",MergeData!$C984)-1)</f>
        <v xml:space="preserve"> Mr</v>
      </c>
      <c r="O984" s="63"/>
    </row>
    <row r="985" spans="1:15" x14ac:dyDescent="0.3">
      <c r="A985" s="12">
        <v>984</v>
      </c>
      <c r="B985" s="13">
        <v>1</v>
      </c>
      <c r="C985" s="14" t="s">
        <v>1899</v>
      </c>
      <c r="D985" s="14" t="s">
        <v>18</v>
      </c>
      <c r="E985" s="69">
        <v>27</v>
      </c>
      <c r="F985" s="13">
        <v>1</v>
      </c>
      <c r="G985" s="13">
        <v>2</v>
      </c>
      <c r="H985" s="14" t="s">
        <v>1342</v>
      </c>
      <c r="I985" s="13">
        <v>52</v>
      </c>
      <c r="J985" s="14" t="s">
        <v>1343</v>
      </c>
      <c r="K985" s="14" t="s">
        <v>16</v>
      </c>
      <c r="L985" s="15">
        <f>IF(MergeData!$A985='FirstPartId1-to891'!A985,VLOOKUP(MergeData!$A985,FirstID1_891,12,FALSE),VLOOKUP(MergeData!$A985,GendersSurvived,2,FALSE))</f>
        <v>1</v>
      </c>
      <c r="M985" s="62" t="str">
        <f t="shared" si="15"/>
        <v>Adult</v>
      </c>
      <c r="N985" s="62" t="str">
        <f>MID(MergeData!$C985,FIND(",",MergeData!$C985)+1,FIND(".",MergeData!$C985)-FIND(",",MergeData!$C985)-1)</f>
        <v xml:space="preserve"> Mrs</v>
      </c>
      <c r="O985" s="63"/>
    </row>
    <row r="986" spans="1:15" x14ac:dyDescent="0.3">
      <c r="A986" s="12">
        <v>985</v>
      </c>
      <c r="B986" s="13">
        <v>3</v>
      </c>
      <c r="C986" s="14" t="s">
        <v>1900</v>
      </c>
      <c r="D986" s="14" t="s">
        <v>13</v>
      </c>
      <c r="E986" s="69" t="s">
        <v>2484</v>
      </c>
      <c r="F986" s="13">
        <v>0</v>
      </c>
      <c r="G986" s="13">
        <v>0</v>
      </c>
      <c r="H986" s="14" t="s">
        <v>1901</v>
      </c>
      <c r="I986" s="13">
        <v>8.0500000000000007</v>
      </c>
      <c r="J986" s="14" t="s">
        <v>15</v>
      </c>
      <c r="K986" s="14" t="s">
        <v>16</v>
      </c>
      <c r="L986" s="15">
        <f>IF(MergeData!$A986='FirstPartId1-to891'!A986,VLOOKUP(MergeData!$A986,FirstID1_891,12,FALSE),VLOOKUP(MergeData!$A986,GendersSurvived,2,FALSE))</f>
        <v>0</v>
      </c>
      <c r="M986" s="62" t="str">
        <f t="shared" si="15"/>
        <v>No Value</v>
      </c>
      <c r="N986" s="62" t="str">
        <f>MID(MergeData!$C986,FIND(",",MergeData!$C986)+1,FIND(".",MergeData!$C986)-FIND(",",MergeData!$C986)-1)</f>
        <v xml:space="preserve"> Mr</v>
      </c>
      <c r="O986" s="63"/>
    </row>
    <row r="987" spans="1:15" x14ac:dyDescent="0.3">
      <c r="A987" s="12">
        <v>986</v>
      </c>
      <c r="B987" s="13">
        <v>1</v>
      </c>
      <c r="C987" s="14" t="s">
        <v>1902</v>
      </c>
      <c r="D987" s="14" t="s">
        <v>13</v>
      </c>
      <c r="E987" s="69">
        <v>25</v>
      </c>
      <c r="F987" s="13">
        <v>0</v>
      </c>
      <c r="G987" s="13">
        <v>0</v>
      </c>
      <c r="H987" s="14" t="s">
        <v>1903</v>
      </c>
      <c r="I987" s="13">
        <v>26</v>
      </c>
      <c r="J987" s="14" t="s">
        <v>15</v>
      </c>
      <c r="K987" s="14" t="s">
        <v>21</v>
      </c>
      <c r="L987" s="15">
        <f>IF(MergeData!$A987='FirstPartId1-to891'!A987,VLOOKUP(MergeData!$A987,FirstID1_891,12,FALSE),VLOOKUP(MergeData!$A987,GendersSurvived,2,FALSE))</f>
        <v>0</v>
      </c>
      <c r="M987" s="62" t="str">
        <f t="shared" si="15"/>
        <v>Adult</v>
      </c>
      <c r="N987" s="62" t="str">
        <f>MID(MergeData!$C987,FIND(",",MergeData!$C987)+1,FIND(".",MergeData!$C987)-FIND(",",MergeData!$C987)-1)</f>
        <v xml:space="preserve"> Mr</v>
      </c>
      <c r="O987" s="63"/>
    </row>
    <row r="988" spans="1:15" x14ac:dyDescent="0.3">
      <c r="A988" s="12">
        <v>987</v>
      </c>
      <c r="B988" s="13">
        <v>3</v>
      </c>
      <c r="C988" s="14" t="s">
        <v>1904</v>
      </c>
      <c r="D988" s="14" t="s">
        <v>13</v>
      </c>
      <c r="E988" s="69">
        <v>25</v>
      </c>
      <c r="F988" s="13">
        <v>0</v>
      </c>
      <c r="G988" s="13">
        <v>0</v>
      </c>
      <c r="H988" s="14" t="s">
        <v>1905</v>
      </c>
      <c r="I988" s="13">
        <v>7.7957999999999998</v>
      </c>
      <c r="J988" s="14" t="s">
        <v>15</v>
      </c>
      <c r="K988" s="14" t="s">
        <v>16</v>
      </c>
      <c r="L988" s="15">
        <f>IF(MergeData!$A988='FirstPartId1-to891'!A988,VLOOKUP(MergeData!$A988,FirstID1_891,12,FALSE),VLOOKUP(MergeData!$A988,GendersSurvived,2,FALSE))</f>
        <v>0</v>
      </c>
      <c r="M988" s="62" t="str">
        <f t="shared" si="15"/>
        <v>Adult</v>
      </c>
      <c r="N988" s="62" t="str">
        <f>MID(MergeData!$C988,FIND(",",MergeData!$C988)+1,FIND(".",MergeData!$C988)-FIND(",",MergeData!$C988)-1)</f>
        <v xml:space="preserve"> Mr</v>
      </c>
      <c r="O988" s="63"/>
    </row>
    <row r="989" spans="1:15" x14ac:dyDescent="0.3">
      <c r="A989" s="12">
        <v>988</v>
      </c>
      <c r="B989" s="13">
        <v>1</v>
      </c>
      <c r="C989" s="14" t="s">
        <v>1906</v>
      </c>
      <c r="D989" s="14" t="s">
        <v>18</v>
      </c>
      <c r="E989" s="69">
        <v>76</v>
      </c>
      <c r="F989" s="13">
        <v>1</v>
      </c>
      <c r="G989" s="13">
        <v>0</v>
      </c>
      <c r="H989" s="14" t="s">
        <v>619</v>
      </c>
      <c r="I989" s="13">
        <v>78.849999999999994</v>
      </c>
      <c r="J989" s="14" t="s">
        <v>1472</v>
      </c>
      <c r="K989" s="14" t="s">
        <v>16</v>
      </c>
      <c r="L989" s="15">
        <f>IF(MergeData!$A989='FirstPartId1-to891'!A989,VLOOKUP(MergeData!$A989,FirstID1_891,12,FALSE),VLOOKUP(MergeData!$A989,GendersSurvived,2,FALSE))</f>
        <v>1</v>
      </c>
      <c r="M989" s="62" t="str">
        <f t="shared" si="15"/>
        <v>Adult</v>
      </c>
      <c r="N989" s="62" t="str">
        <f>MID(MergeData!$C989,FIND(",",MergeData!$C989)+1,FIND(".",MergeData!$C989)-FIND(",",MergeData!$C989)-1)</f>
        <v xml:space="preserve"> Mrs</v>
      </c>
      <c r="O989" s="63"/>
    </row>
    <row r="990" spans="1:15" x14ac:dyDescent="0.3">
      <c r="A990" s="12">
        <v>989</v>
      </c>
      <c r="B990" s="13">
        <v>3</v>
      </c>
      <c r="C990" s="14" t="s">
        <v>1907</v>
      </c>
      <c r="D990" s="14" t="s">
        <v>13</v>
      </c>
      <c r="E990" s="69">
        <v>29</v>
      </c>
      <c r="F990" s="13">
        <v>0</v>
      </c>
      <c r="G990" s="13">
        <v>0</v>
      </c>
      <c r="H990" s="14" t="s">
        <v>1908</v>
      </c>
      <c r="I990" s="13">
        <v>7.9249999999999998</v>
      </c>
      <c r="J990" s="14" t="s">
        <v>15</v>
      </c>
      <c r="K990" s="14" t="s">
        <v>16</v>
      </c>
      <c r="L990" s="15">
        <f>IF(MergeData!$A990='FirstPartId1-to891'!A990,VLOOKUP(MergeData!$A990,FirstID1_891,12,FALSE),VLOOKUP(MergeData!$A990,GendersSurvived,2,FALSE))</f>
        <v>0</v>
      </c>
      <c r="M990" s="62" t="str">
        <f t="shared" si="15"/>
        <v>Adult</v>
      </c>
      <c r="N990" s="62" t="str">
        <f>MID(MergeData!$C990,FIND(",",MergeData!$C990)+1,FIND(".",MergeData!$C990)-FIND(",",MergeData!$C990)-1)</f>
        <v xml:space="preserve"> Mr</v>
      </c>
      <c r="O990" s="63"/>
    </row>
    <row r="991" spans="1:15" x14ac:dyDescent="0.3">
      <c r="A991" s="12">
        <v>990</v>
      </c>
      <c r="B991" s="13">
        <v>3</v>
      </c>
      <c r="C991" s="14" t="s">
        <v>1909</v>
      </c>
      <c r="D991" s="14" t="s">
        <v>18</v>
      </c>
      <c r="E991" s="69">
        <v>20</v>
      </c>
      <c r="F991" s="13">
        <v>0</v>
      </c>
      <c r="G991" s="13">
        <v>0</v>
      </c>
      <c r="H991" s="14" t="s">
        <v>1910</v>
      </c>
      <c r="I991" s="13">
        <v>7.8541999999999996</v>
      </c>
      <c r="J991" s="14" t="s">
        <v>15</v>
      </c>
      <c r="K991" s="14" t="s">
        <v>16</v>
      </c>
      <c r="L991" s="15">
        <f>IF(MergeData!$A991='FirstPartId1-to891'!A991,VLOOKUP(MergeData!$A991,FirstID1_891,12,FALSE),VLOOKUP(MergeData!$A991,GendersSurvived,2,FALSE))</f>
        <v>1</v>
      </c>
      <c r="M991" s="62" t="str">
        <f t="shared" si="15"/>
        <v>Adult</v>
      </c>
      <c r="N991" s="62" t="str">
        <f>MID(MergeData!$C991,FIND(",",MergeData!$C991)+1,FIND(".",MergeData!$C991)-FIND(",",MergeData!$C991)-1)</f>
        <v xml:space="preserve"> Miss</v>
      </c>
      <c r="O991" s="63"/>
    </row>
    <row r="992" spans="1:15" x14ac:dyDescent="0.3">
      <c r="A992" s="12">
        <v>991</v>
      </c>
      <c r="B992" s="13">
        <v>3</v>
      </c>
      <c r="C992" s="14" t="s">
        <v>1911</v>
      </c>
      <c r="D992" s="14" t="s">
        <v>13</v>
      </c>
      <c r="E992" s="69">
        <v>33</v>
      </c>
      <c r="F992" s="13">
        <v>0</v>
      </c>
      <c r="G992" s="13">
        <v>0</v>
      </c>
      <c r="H992" s="14" t="s">
        <v>1912</v>
      </c>
      <c r="I992" s="13">
        <v>8.0500000000000007</v>
      </c>
      <c r="J992" s="14" t="s">
        <v>15</v>
      </c>
      <c r="K992" s="14" t="s">
        <v>16</v>
      </c>
      <c r="L992" s="15">
        <f>IF(MergeData!$A992='FirstPartId1-to891'!A992,VLOOKUP(MergeData!$A992,FirstID1_891,12,FALSE),VLOOKUP(MergeData!$A992,GendersSurvived,2,FALSE))</f>
        <v>0</v>
      </c>
      <c r="M992" s="62" t="str">
        <f t="shared" si="15"/>
        <v>Adult</v>
      </c>
      <c r="N992" s="62" t="str">
        <f>MID(MergeData!$C992,FIND(",",MergeData!$C992)+1,FIND(".",MergeData!$C992)-FIND(",",MergeData!$C992)-1)</f>
        <v xml:space="preserve"> Mr</v>
      </c>
      <c r="O992" s="63"/>
    </row>
    <row r="993" spans="1:15" x14ac:dyDescent="0.3">
      <c r="A993" s="12">
        <v>992</v>
      </c>
      <c r="B993" s="13">
        <v>1</v>
      </c>
      <c r="C993" s="14" t="s">
        <v>1913</v>
      </c>
      <c r="D993" s="14" t="s">
        <v>18</v>
      </c>
      <c r="E993" s="69">
        <v>43</v>
      </c>
      <c r="F993" s="13">
        <v>1</v>
      </c>
      <c r="G993" s="13">
        <v>0</v>
      </c>
      <c r="H993" s="14" t="s">
        <v>1914</v>
      </c>
      <c r="I993" s="13">
        <v>55.441699999999997</v>
      </c>
      <c r="J993" s="14" t="s">
        <v>1915</v>
      </c>
      <c r="K993" s="14" t="s">
        <v>21</v>
      </c>
      <c r="L993" s="15">
        <f>IF(MergeData!$A993='FirstPartId1-to891'!A993,VLOOKUP(MergeData!$A993,FirstID1_891,12,FALSE),VLOOKUP(MergeData!$A993,GendersSurvived,2,FALSE))</f>
        <v>1</v>
      </c>
      <c r="M993" s="62" t="str">
        <f t="shared" si="15"/>
        <v>Adult</v>
      </c>
      <c r="N993" s="62" t="str">
        <f>MID(MergeData!$C993,FIND(",",MergeData!$C993)+1,FIND(".",MergeData!$C993)-FIND(",",MergeData!$C993)-1)</f>
        <v xml:space="preserve"> Mrs</v>
      </c>
      <c r="O993" s="63"/>
    </row>
    <row r="994" spans="1:15" x14ac:dyDescent="0.3">
      <c r="A994" s="12">
        <v>993</v>
      </c>
      <c r="B994" s="13">
        <v>2</v>
      </c>
      <c r="C994" s="14" t="s">
        <v>1916</v>
      </c>
      <c r="D994" s="14" t="s">
        <v>13</v>
      </c>
      <c r="E994" s="69">
        <v>27</v>
      </c>
      <c r="F994" s="13">
        <v>1</v>
      </c>
      <c r="G994" s="13">
        <v>0</v>
      </c>
      <c r="H994" s="14" t="s">
        <v>300</v>
      </c>
      <c r="I994" s="13">
        <v>26</v>
      </c>
      <c r="J994" s="14" t="s">
        <v>15</v>
      </c>
      <c r="K994" s="14" t="s">
        <v>16</v>
      </c>
      <c r="L994" s="15">
        <f>IF(MergeData!$A994='FirstPartId1-to891'!A994,VLOOKUP(MergeData!$A994,FirstID1_891,12,FALSE),VLOOKUP(MergeData!$A994,GendersSurvived,2,FALSE))</f>
        <v>0</v>
      </c>
      <c r="M994" s="62" t="str">
        <f t="shared" si="15"/>
        <v>Adult</v>
      </c>
      <c r="N994" s="62" t="str">
        <f>MID(MergeData!$C994,FIND(",",MergeData!$C994)+1,FIND(".",MergeData!$C994)-FIND(",",MergeData!$C994)-1)</f>
        <v xml:space="preserve"> Mr</v>
      </c>
      <c r="O994" s="63"/>
    </row>
    <row r="995" spans="1:15" x14ac:dyDescent="0.3">
      <c r="A995" s="12">
        <v>994</v>
      </c>
      <c r="B995" s="13">
        <v>3</v>
      </c>
      <c r="C995" s="14" t="s">
        <v>1917</v>
      </c>
      <c r="D995" s="14" t="s">
        <v>13</v>
      </c>
      <c r="E995" s="69" t="s">
        <v>2484</v>
      </c>
      <c r="F995" s="13">
        <v>0</v>
      </c>
      <c r="G995" s="13">
        <v>0</v>
      </c>
      <c r="H995" s="14" t="s">
        <v>1918</v>
      </c>
      <c r="I995" s="13">
        <v>7.75</v>
      </c>
      <c r="J995" s="14" t="s">
        <v>15</v>
      </c>
      <c r="K995" s="14" t="s">
        <v>31</v>
      </c>
      <c r="L995" s="15">
        <f>IF(MergeData!$A995='FirstPartId1-to891'!A995,VLOOKUP(MergeData!$A995,FirstID1_891,12,FALSE),VLOOKUP(MergeData!$A995,GendersSurvived,2,FALSE))</f>
        <v>0</v>
      </c>
      <c r="M995" s="62" t="str">
        <f t="shared" si="15"/>
        <v>No Value</v>
      </c>
      <c r="N995" s="62" t="str">
        <f>MID(MergeData!$C995,FIND(",",MergeData!$C995)+1,FIND(".",MergeData!$C995)-FIND(",",MergeData!$C995)-1)</f>
        <v xml:space="preserve"> Mr</v>
      </c>
      <c r="O995" s="63"/>
    </row>
    <row r="996" spans="1:15" x14ac:dyDescent="0.3">
      <c r="A996" s="12">
        <v>995</v>
      </c>
      <c r="B996" s="13">
        <v>3</v>
      </c>
      <c r="C996" s="14" t="s">
        <v>1919</v>
      </c>
      <c r="D996" s="14" t="s">
        <v>13</v>
      </c>
      <c r="E996" s="69">
        <v>26</v>
      </c>
      <c r="F996" s="13">
        <v>0</v>
      </c>
      <c r="G996" s="13">
        <v>0</v>
      </c>
      <c r="H996" s="14" t="s">
        <v>1920</v>
      </c>
      <c r="I996" s="13">
        <v>7.7750000000000004</v>
      </c>
      <c r="J996" s="14" t="s">
        <v>15</v>
      </c>
      <c r="K996" s="14" t="s">
        <v>16</v>
      </c>
      <c r="L996" s="15">
        <f>IF(MergeData!$A996='FirstPartId1-to891'!A996,VLOOKUP(MergeData!$A996,FirstID1_891,12,FALSE),VLOOKUP(MergeData!$A996,GendersSurvived,2,FALSE))</f>
        <v>0</v>
      </c>
      <c r="M996" s="62" t="str">
        <f t="shared" si="15"/>
        <v>Adult</v>
      </c>
      <c r="N996" s="62" t="str">
        <f>MID(MergeData!$C996,FIND(",",MergeData!$C996)+1,FIND(".",MergeData!$C996)-FIND(",",MergeData!$C996)-1)</f>
        <v xml:space="preserve"> Mr</v>
      </c>
      <c r="O996" s="63"/>
    </row>
    <row r="997" spans="1:15" x14ac:dyDescent="0.3">
      <c r="A997" s="12">
        <v>996</v>
      </c>
      <c r="B997" s="13">
        <v>3</v>
      </c>
      <c r="C997" s="14" t="s">
        <v>1921</v>
      </c>
      <c r="D997" s="14" t="s">
        <v>18</v>
      </c>
      <c r="E997" s="69">
        <v>16</v>
      </c>
      <c r="F997" s="13">
        <v>1</v>
      </c>
      <c r="G997" s="13">
        <v>1</v>
      </c>
      <c r="H997" s="14" t="s">
        <v>1583</v>
      </c>
      <c r="I997" s="13">
        <v>8.5167000000000002</v>
      </c>
      <c r="J997" s="14" t="s">
        <v>15</v>
      </c>
      <c r="K997" s="14" t="s">
        <v>21</v>
      </c>
      <c r="L997" s="15">
        <f>IF(MergeData!$A997='FirstPartId1-to891'!A997,VLOOKUP(MergeData!$A997,FirstID1_891,12,FALSE),VLOOKUP(MergeData!$A997,GendersSurvived,2,FALSE))</f>
        <v>1</v>
      </c>
      <c r="M997" s="62" t="str">
        <f t="shared" si="15"/>
        <v>Child</v>
      </c>
      <c r="N997" s="62" t="str">
        <f>MID(MergeData!$C997,FIND(",",MergeData!$C997)+1,FIND(".",MergeData!$C997)-FIND(",",MergeData!$C997)-1)</f>
        <v xml:space="preserve"> Mrs</v>
      </c>
      <c r="O997" s="63"/>
    </row>
    <row r="998" spans="1:15" x14ac:dyDescent="0.3">
      <c r="A998" s="12">
        <v>997</v>
      </c>
      <c r="B998" s="13">
        <v>3</v>
      </c>
      <c r="C998" s="14" t="s">
        <v>1922</v>
      </c>
      <c r="D998" s="14" t="s">
        <v>13</v>
      </c>
      <c r="E998" s="69">
        <v>28</v>
      </c>
      <c r="F998" s="13">
        <v>0</v>
      </c>
      <c r="G998" s="13">
        <v>0</v>
      </c>
      <c r="H998" s="14" t="s">
        <v>1040</v>
      </c>
      <c r="I998" s="13">
        <v>22.524999999999999</v>
      </c>
      <c r="J998" s="14" t="s">
        <v>15</v>
      </c>
      <c r="K998" s="14" t="s">
        <v>16</v>
      </c>
      <c r="L998" s="15">
        <f>IF(MergeData!$A998='FirstPartId1-to891'!A998,VLOOKUP(MergeData!$A998,FirstID1_891,12,FALSE),VLOOKUP(MergeData!$A998,GendersSurvived,2,FALSE))</f>
        <v>0</v>
      </c>
      <c r="M998" s="62" t="str">
        <f t="shared" si="15"/>
        <v>Adult</v>
      </c>
      <c r="N998" s="62" t="str">
        <f>MID(MergeData!$C998,FIND(",",MergeData!$C998)+1,FIND(".",MergeData!$C998)-FIND(",",MergeData!$C998)-1)</f>
        <v xml:space="preserve"> Mr</v>
      </c>
      <c r="O998" s="63"/>
    </row>
    <row r="999" spans="1:15" x14ac:dyDescent="0.3">
      <c r="A999" s="12">
        <v>998</v>
      </c>
      <c r="B999" s="13">
        <v>3</v>
      </c>
      <c r="C999" s="14" t="s">
        <v>1923</v>
      </c>
      <c r="D999" s="14" t="s">
        <v>13</v>
      </c>
      <c r="E999" s="69">
        <v>21</v>
      </c>
      <c r="F999" s="13">
        <v>0</v>
      </c>
      <c r="G999" s="13">
        <v>0</v>
      </c>
      <c r="H999" s="14" t="s">
        <v>1924</v>
      </c>
      <c r="I999" s="13">
        <v>7.8208000000000002</v>
      </c>
      <c r="J999" s="14" t="s">
        <v>15</v>
      </c>
      <c r="K999" s="14" t="s">
        <v>31</v>
      </c>
      <c r="L999" s="15">
        <f>IF(MergeData!$A999='FirstPartId1-to891'!A999,VLOOKUP(MergeData!$A999,FirstID1_891,12,FALSE),VLOOKUP(MergeData!$A999,GendersSurvived,2,FALSE))</f>
        <v>0</v>
      </c>
      <c r="M999" s="62" t="str">
        <f t="shared" si="15"/>
        <v>Adult</v>
      </c>
      <c r="N999" s="62" t="str">
        <f>MID(MergeData!$C999,FIND(",",MergeData!$C999)+1,FIND(".",MergeData!$C999)-FIND(",",MergeData!$C999)-1)</f>
        <v xml:space="preserve"> Mr</v>
      </c>
      <c r="O999" s="63"/>
    </row>
    <row r="1000" spans="1:15" x14ac:dyDescent="0.3">
      <c r="A1000" s="12">
        <v>999</v>
      </c>
      <c r="B1000" s="13">
        <v>3</v>
      </c>
      <c r="C1000" s="14" t="s">
        <v>1925</v>
      </c>
      <c r="D1000" s="14" t="s">
        <v>13</v>
      </c>
      <c r="E1000" s="69" t="s">
        <v>2484</v>
      </c>
      <c r="F1000" s="13">
        <v>0</v>
      </c>
      <c r="G1000" s="13">
        <v>0</v>
      </c>
      <c r="H1000" s="14" t="s">
        <v>1926</v>
      </c>
      <c r="I1000" s="13">
        <v>7.75</v>
      </c>
      <c r="J1000" s="14" t="s">
        <v>15</v>
      </c>
      <c r="K1000" s="14" t="s">
        <v>31</v>
      </c>
      <c r="L1000" s="15">
        <f>IF(MergeData!$A1000='FirstPartId1-to891'!A1000,VLOOKUP(MergeData!$A1000,FirstID1_891,12,FALSE),VLOOKUP(MergeData!$A1000,GendersSurvived,2,FALSE))</f>
        <v>0</v>
      </c>
      <c r="M1000" s="62" t="str">
        <f t="shared" si="15"/>
        <v>No Value</v>
      </c>
      <c r="N1000" s="62" t="str">
        <f>MID(MergeData!$C1000,FIND(",",MergeData!$C1000)+1,FIND(".",MergeData!$C1000)-FIND(",",MergeData!$C1000)-1)</f>
        <v xml:space="preserve"> Mr</v>
      </c>
      <c r="O1000" s="63"/>
    </row>
    <row r="1001" spans="1:15" x14ac:dyDescent="0.3">
      <c r="A1001" s="12">
        <v>1000</v>
      </c>
      <c r="B1001" s="13">
        <v>3</v>
      </c>
      <c r="C1001" s="14" t="s">
        <v>1927</v>
      </c>
      <c r="D1001" s="14" t="s">
        <v>13</v>
      </c>
      <c r="E1001" s="69" t="s">
        <v>2484</v>
      </c>
      <c r="F1001" s="13">
        <v>0</v>
      </c>
      <c r="G1001" s="13">
        <v>0</v>
      </c>
      <c r="H1001" s="14" t="s">
        <v>1928</v>
      </c>
      <c r="I1001" s="13">
        <v>8.7125000000000004</v>
      </c>
      <c r="J1001" s="14" t="s">
        <v>15</v>
      </c>
      <c r="K1001" s="14" t="s">
        <v>16</v>
      </c>
      <c r="L1001" s="15">
        <f>IF(MergeData!$A1001='FirstPartId1-to891'!A1001,VLOOKUP(MergeData!$A1001,FirstID1_891,12,FALSE),VLOOKUP(MergeData!$A1001,GendersSurvived,2,FALSE))</f>
        <v>0</v>
      </c>
      <c r="M1001" s="62" t="str">
        <f t="shared" si="15"/>
        <v>No Value</v>
      </c>
      <c r="N1001" s="62" t="str">
        <f>MID(MergeData!$C1001,FIND(",",MergeData!$C1001)+1,FIND(".",MergeData!$C1001)-FIND(",",MergeData!$C1001)-1)</f>
        <v xml:space="preserve"> Mr</v>
      </c>
      <c r="O1001" s="63"/>
    </row>
    <row r="1002" spans="1:15" x14ac:dyDescent="0.3">
      <c r="A1002" s="12">
        <v>1001</v>
      </c>
      <c r="B1002" s="13">
        <v>2</v>
      </c>
      <c r="C1002" s="14" t="s">
        <v>1929</v>
      </c>
      <c r="D1002" s="14" t="s">
        <v>13</v>
      </c>
      <c r="E1002" s="69">
        <v>18.5</v>
      </c>
      <c r="F1002" s="13">
        <v>0</v>
      </c>
      <c r="G1002" s="13">
        <v>0</v>
      </c>
      <c r="H1002" s="14" t="s">
        <v>1930</v>
      </c>
      <c r="I1002" s="13">
        <v>13</v>
      </c>
      <c r="J1002" s="14" t="s">
        <v>1931</v>
      </c>
      <c r="K1002" s="14" t="s">
        <v>16</v>
      </c>
      <c r="L1002" s="15">
        <f>IF(MergeData!$A1002='FirstPartId1-to891'!A1002,VLOOKUP(MergeData!$A1002,FirstID1_891,12,FALSE),VLOOKUP(MergeData!$A1002,GendersSurvived,2,FALSE))</f>
        <v>0</v>
      </c>
      <c r="M1002" s="62" t="str">
        <f t="shared" si="15"/>
        <v>Adult</v>
      </c>
      <c r="N1002" s="62" t="str">
        <f>MID(MergeData!$C1002,FIND(",",MergeData!$C1002)+1,FIND(".",MergeData!$C1002)-FIND(",",MergeData!$C1002)-1)</f>
        <v xml:space="preserve"> Mr</v>
      </c>
      <c r="O1002" s="63"/>
    </row>
    <row r="1003" spans="1:15" x14ac:dyDescent="0.3">
      <c r="A1003" s="12">
        <v>1002</v>
      </c>
      <c r="B1003" s="13">
        <v>2</v>
      </c>
      <c r="C1003" s="14" t="s">
        <v>1932</v>
      </c>
      <c r="D1003" s="14" t="s">
        <v>13</v>
      </c>
      <c r="E1003" s="69">
        <v>41</v>
      </c>
      <c r="F1003" s="13">
        <v>0</v>
      </c>
      <c r="G1003" s="13">
        <v>0</v>
      </c>
      <c r="H1003" s="14" t="s">
        <v>1933</v>
      </c>
      <c r="I1003" s="13">
        <v>15.0458</v>
      </c>
      <c r="J1003" s="14" t="s">
        <v>15</v>
      </c>
      <c r="K1003" s="14" t="s">
        <v>21</v>
      </c>
      <c r="L1003" s="15">
        <f>IF(MergeData!$A1003='FirstPartId1-to891'!A1003,VLOOKUP(MergeData!$A1003,FirstID1_891,12,FALSE),VLOOKUP(MergeData!$A1003,GendersSurvived,2,FALSE))</f>
        <v>0</v>
      </c>
      <c r="M1003" s="62" t="str">
        <f t="shared" si="15"/>
        <v>Adult</v>
      </c>
      <c r="N1003" s="62" t="str">
        <f>MID(MergeData!$C1003,FIND(",",MergeData!$C1003)+1,FIND(".",MergeData!$C1003)-FIND(",",MergeData!$C1003)-1)</f>
        <v xml:space="preserve"> Mr</v>
      </c>
      <c r="O1003" s="63"/>
    </row>
    <row r="1004" spans="1:15" x14ac:dyDescent="0.3">
      <c r="A1004" s="12">
        <v>1003</v>
      </c>
      <c r="B1004" s="13">
        <v>3</v>
      </c>
      <c r="C1004" s="14" t="s">
        <v>1934</v>
      </c>
      <c r="D1004" s="14" t="s">
        <v>18</v>
      </c>
      <c r="E1004" s="69" t="s">
        <v>2484</v>
      </c>
      <c r="F1004" s="13">
        <v>0</v>
      </c>
      <c r="G1004" s="13">
        <v>0</v>
      </c>
      <c r="H1004" s="14" t="s">
        <v>1935</v>
      </c>
      <c r="I1004" s="13">
        <v>7.7792000000000003</v>
      </c>
      <c r="J1004" s="14" t="s">
        <v>15</v>
      </c>
      <c r="K1004" s="14" t="s">
        <v>31</v>
      </c>
      <c r="L1004" s="15">
        <f>IF(MergeData!$A1004='FirstPartId1-to891'!A1004,VLOOKUP(MergeData!$A1004,FirstID1_891,12,FALSE),VLOOKUP(MergeData!$A1004,GendersSurvived,2,FALSE))</f>
        <v>1</v>
      </c>
      <c r="M1004" s="62" t="str">
        <f t="shared" si="15"/>
        <v>No Value</v>
      </c>
      <c r="N1004" s="62" t="str">
        <f>MID(MergeData!$C1004,FIND(",",MergeData!$C1004)+1,FIND(".",MergeData!$C1004)-FIND(",",MergeData!$C1004)-1)</f>
        <v xml:space="preserve"> Miss</v>
      </c>
      <c r="O1004" s="63"/>
    </row>
    <row r="1005" spans="1:15" x14ac:dyDescent="0.3">
      <c r="A1005" s="12">
        <v>1004</v>
      </c>
      <c r="B1005" s="13">
        <v>1</v>
      </c>
      <c r="C1005" s="14" t="s">
        <v>1936</v>
      </c>
      <c r="D1005" s="14" t="s">
        <v>18</v>
      </c>
      <c r="E1005" s="69">
        <v>36</v>
      </c>
      <c r="F1005" s="13">
        <v>0</v>
      </c>
      <c r="G1005" s="13">
        <v>0</v>
      </c>
      <c r="H1005" s="14" t="s">
        <v>1937</v>
      </c>
      <c r="I1005" s="13">
        <v>31.679200000000002</v>
      </c>
      <c r="J1005" s="14" t="s">
        <v>1938</v>
      </c>
      <c r="K1005" s="14" t="s">
        <v>21</v>
      </c>
      <c r="L1005" s="15">
        <f>IF(MergeData!$A1005='FirstPartId1-to891'!A1005,VLOOKUP(MergeData!$A1005,FirstID1_891,12,FALSE),VLOOKUP(MergeData!$A1005,GendersSurvived,2,FALSE))</f>
        <v>1</v>
      </c>
      <c r="M1005" s="62" t="str">
        <f t="shared" si="15"/>
        <v>Adult</v>
      </c>
      <c r="N1005" s="62" t="str">
        <f>MID(MergeData!$C1005,FIND(",",MergeData!$C1005)+1,FIND(".",MergeData!$C1005)-FIND(",",MergeData!$C1005)-1)</f>
        <v xml:space="preserve"> Miss</v>
      </c>
      <c r="O1005" s="63"/>
    </row>
    <row r="1006" spans="1:15" x14ac:dyDescent="0.3">
      <c r="A1006" s="12">
        <v>1005</v>
      </c>
      <c r="B1006" s="13">
        <v>3</v>
      </c>
      <c r="C1006" s="14" t="s">
        <v>1939</v>
      </c>
      <c r="D1006" s="14" t="s">
        <v>18</v>
      </c>
      <c r="E1006" s="69">
        <v>18.5</v>
      </c>
      <c r="F1006" s="13">
        <v>0</v>
      </c>
      <c r="G1006" s="13">
        <v>0</v>
      </c>
      <c r="H1006" s="14" t="s">
        <v>1940</v>
      </c>
      <c r="I1006" s="13">
        <v>7.2832999999999997</v>
      </c>
      <c r="J1006" s="14" t="s">
        <v>15</v>
      </c>
      <c r="K1006" s="14" t="s">
        <v>31</v>
      </c>
      <c r="L1006" s="15">
        <f>IF(MergeData!$A1006='FirstPartId1-to891'!A1006,VLOOKUP(MergeData!$A1006,FirstID1_891,12,FALSE),VLOOKUP(MergeData!$A1006,GendersSurvived,2,FALSE))</f>
        <v>1</v>
      </c>
      <c r="M1006" s="62" t="str">
        <f t="shared" si="15"/>
        <v>Adult</v>
      </c>
      <c r="N1006" s="62" t="str">
        <f>MID(MergeData!$C1006,FIND(",",MergeData!$C1006)+1,FIND(".",MergeData!$C1006)-FIND(",",MergeData!$C1006)-1)</f>
        <v xml:space="preserve"> Miss</v>
      </c>
      <c r="O1006" s="63"/>
    </row>
    <row r="1007" spans="1:15" x14ac:dyDescent="0.3">
      <c r="A1007" s="12">
        <v>1006</v>
      </c>
      <c r="B1007" s="13">
        <v>1</v>
      </c>
      <c r="C1007" s="14" t="s">
        <v>1941</v>
      </c>
      <c r="D1007" s="14" t="s">
        <v>18</v>
      </c>
      <c r="E1007" s="69">
        <v>63</v>
      </c>
      <c r="F1007" s="13">
        <v>1</v>
      </c>
      <c r="G1007" s="13">
        <v>0</v>
      </c>
      <c r="H1007" s="14" t="s">
        <v>1078</v>
      </c>
      <c r="I1007" s="13">
        <v>221.7792</v>
      </c>
      <c r="J1007" s="14" t="s">
        <v>1879</v>
      </c>
      <c r="K1007" s="14" t="s">
        <v>16</v>
      </c>
      <c r="L1007" s="15">
        <f>IF(MergeData!$A1007='FirstPartId1-to891'!A1007,VLOOKUP(MergeData!$A1007,FirstID1_891,12,FALSE),VLOOKUP(MergeData!$A1007,GendersSurvived,2,FALSE))</f>
        <v>1</v>
      </c>
      <c r="M1007" s="62" t="str">
        <f t="shared" si="15"/>
        <v>Adult</v>
      </c>
      <c r="N1007" s="62" t="str">
        <f>MID(MergeData!$C1007,FIND(",",MergeData!$C1007)+1,FIND(".",MergeData!$C1007)-FIND(",",MergeData!$C1007)-1)</f>
        <v xml:space="preserve"> Mrs</v>
      </c>
      <c r="O1007" s="63"/>
    </row>
    <row r="1008" spans="1:15" x14ac:dyDescent="0.3">
      <c r="A1008" s="12">
        <v>1007</v>
      </c>
      <c r="B1008" s="13">
        <v>3</v>
      </c>
      <c r="C1008" s="14" t="s">
        <v>1942</v>
      </c>
      <c r="D1008" s="14" t="s">
        <v>13</v>
      </c>
      <c r="E1008" s="69">
        <v>18</v>
      </c>
      <c r="F1008" s="13">
        <v>1</v>
      </c>
      <c r="G1008" s="13">
        <v>0</v>
      </c>
      <c r="H1008" s="14" t="s">
        <v>178</v>
      </c>
      <c r="I1008" s="13">
        <v>14.4542</v>
      </c>
      <c r="J1008" s="14" t="s">
        <v>15</v>
      </c>
      <c r="K1008" s="14" t="s">
        <v>21</v>
      </c>
      <c r="L1008" s="15">
        <f>IF(MergeData!$A1008='FirstPartId1-to891'!A1008,VLOOKUP(MergeData!$A1008,FirstID1_891,12,FALSE),VLOOKUP(MergeData!$A1008,GendersSurvived,2,FALSE))</f>
        <v>0</v>
      </c>
      <c r="M1008" s="62" t="str">
        <f t="shared" si="15"/>
        <v>Adult</v>
      </c>
      <c r="N1008" s="62" t="str">
        <f>MID(MergeData!$C1008,FIND(",",MergeData!$C1008)+1,FIND(".",MergeData!$C1008)-FIND(",",MergeData!$C1008)-1)</f>
        <v xml:space="preserve"> Mr</v>
      </c>
      <c r="O1008" s="63"/>
    </row>
    <row r="1009" spans="1:15" x14ac:dyDescent="0.3">
      <c r="A1009" s="12">
        <v>1008</v>
      </c>
      <c r="B1009" s="13">
        <v>3</v>
      </c>
      <c r="C1009" s="14" t="s">
        <v>1943</v>
      </c>
      <c r="D1009" s="14" t="s">
        <v>13</v>
      </c>
      <c r="E1009" s="69" t="s">
        <v>2484</v>
      </c>
      <c r="F1009" s="13">
        <v>0</v>
      </c>
      <c r="G1009" s="13">
        <v>0</v>
      </c>
      <c r="H1009" s="14" t="s">
        <v>1944</v>
      </c>
      <c r="I1009" s="13">
        <v>6.4375</v>
      </c>
      <c r="J1009" s="14" t="s">
        <v>15</v>
      </c>
      <c r="K1009" s="14" t="s">
        <v>21</v>
      </c>
      <c r="L1009" s="15">
        <f>IF(MergeData!$A1009='FirstPartId1-to891'!A1009,VLOOKUP(MergeData!$A1009,FirstID1_891,12,FALSE),VLOOKUP(MergeData!$A1009,GendersSurvived,2,FALSE))</f>
        <v>0</v>
      </c>
      <c r="M1009" s="62" t="str">
        <f t="shared" si="15"/>
        <v>No Value</v>
      </c>
      <c r="N1009" s="62" t="str">
        <f>MID(MergeData!$C1009,FIND(",",MergeData!$C1009)+1,FIND(".",MergeData!$C1009)-FIND(",",MergeData!$C1009)-1)</f>
        <v xml:space="preserve"> Mr</v>
      </c>
      <c r="O1009" s="63"/>
    </row>
    <row r="1010" spans="1:15" x14ac:dyDescent="0.3">
      <c r="A1010" s="12">
        <v>1009</v>
      </c>
      <c r="B1010" s="13">
        <v>3</v>
      </c>
      <c r="C1010" s="14" t="s">
        <v>1945</v>
      </c>
      <c r="D1010" s="14" t="s">
        <v>18</v>
      </c>
      <c r="E1010" s="69">
        <v>1</v>
      </c>
      <c r="F1010" s="13">
        <v>1</v>
      </c>
      <c r="G1010" s="13">
        <v>1</v>
      </c>
      <c r="H1010" s="14" t="s">
        <v>42</v>
      </c>
      <c r="I1010" s="13">
        <v>16.7</v>
      </c>
      <c r="J1010" s="14" t="s">
        <v>43</v>
      </c>
      <c r="K1010" s="14" t="s">
        <v>16</v>
      </c>
      <c r="L1010" s="15">
        <f>IF(MergeData!$A1010='FirstPartId1-to891'!A1010,VLOOKUP(MergeData!$A1010,FirstID1_891,12,FALSE),VLOOKUP(MergeData!$A1010,GendersSurvived,2,FALSE))</f>
        <v>1</v>
      </c>
      <c r="M1010" s="62" t="str">
        <f t="shared" si="15"/>
        <v>Child</v>
      </c>
      <c r="N1010" s="62" t="str">
        <f>MID(MergeData!$C1010,FIND(",",MergeData!$C1010)+1,FIND(".",MergeData!$C1010)-FIND(",",MergeData!$C1010)-1)</f>
        <v xml:space="preserve"> Miss</v>
      </c>
      <c r="O1010" s="63"/>
    </row>
    <row r="1011" spans="1:15" x14ac:dyDescent="0.3">
      <c r="A1011" s="12">
        <v>1010</v>
      </c>
      <c r="B1011" s="13">
        <v>1</v>
      </c>
      <c r="C1011" s="14" t="s">
        <v>1946</v>
      </c>
      <c r="D1011" s="14" t="s">
        <v>13</v>
      </c>
      <c r="E1011" s="69">
        <v>36</v>
      </c>
      <c r="F1011" s="13">
        <v>0</v>
      </c>
      <c r="G1011" s="13">
        <v>0</v>
      </c>
      <c r="H1011" s="14" t="s">
        <v>1947</v>
      </c>
      <c r="I1011" s="13">
        <v>75.241699999999994</v>
      </c>
      <c r="J1011" s="14" t="s">
        <v>1948</v>
      </c>
      <c r="K1011" s="14" t="s">
        <v>21</v>
      </c>
      <c r="L1011" s="15">
        <f>IF(MergeData!$A1011='FirstPartId1-to891'!A1011,VLOOKUP(MergeData!$A1011,FirstID1_891,12,FALSE),VLOOKUP(MergeData!$A1011,GendersSurvived,2,FALSE))</f>
        <v>0</v>
      </c>
      <c r="M1011" s="62" t="str">
        <f t="shared" si="15"/>
        <v>Adult</v>
      </c>
      <c r="N1011" s="62" t="str">
        <f>MID(MergeData!$C1011,FIND(",",MergeData!$C1011)+1,FIND(".",MergeData!$C1011)-FIND(",",MergeData!$C1011)-1)</f>
        <v xml:space="preserve"> Mr</v>
      </c>
      <c r="O1011" s="63"/>
    </row>
    <row r="1012" spans="1:15" x14ac:dyDescent="0.3">
      <c r="A1012" s="12">
        <v>1011</v>
      </c>
      <c r="B1012" s="13">
        <v>2</v>
      </c>
      <c r="C1012" s="14" t="s">
        <v>1949</v>
      </c>
      <c r="D1012" s="14" t="s">
        <v>18</v>
      </c>
      <c r="E1012" s="69">
        <v>29</v>
      </c>
      <c r="F1012" s="13">
        <v>1</v>
      </c>
      <c r="G1012" s="13">
        <v>0</v>
      </c>
      <c r="H1012" s="14" t="s">
        <v>1206</v>
      </c>
      <c r="I1012" s="13">
        <v>26</v>
      </c>
      <c r="J1012" s="14" t="s">
        <v>15</v>
      </c>
      <c r="K1012" s="14" t="s">
        <v>16</v>
      </c>
      <c r="L1012" s="15">
        <f>IF(MergeData!$A1012='FirstPartId1-to891'!A1012,VLOOKUP(MergeData!$A1012,FirstID1_891,12,FALSE),VLOOKUP(MergeData!$A1012,GendersSurvived,2,FALSE))</f>
        <v>1</v>
      </c>
      <c r="M1012" s="62" t="str">
        <f t="shared" si="15"/>
        <v>Adult</v>
      </c>
      <c r="N1012" s="62" t="str">
        <f>MID(MergeData!$C1012,FIND(",",MergeData!$C1012)+1,FIND(".",MergeData!$C1012)-FIND(",",MergeData!$C1012)-1)</f>
        <v xml:space="preserve"> Mrs</v>
      </c>
      <c r="O1012" s="63"/>
    </row>
    <row r="1013" spans="1:15" x14ac:dyDescent="0.3">
      <c r="A1013" s="12">
        <v>1012</v>
      </c>
      <c r="B1013" s="13">
        <v>2</v>
      </c>
      <c r="C1013" s="14" t="s">
        <v>1950</v>
      </c>
      <c r="D1013" s="14" t="s">
        <v>18</v>
      </c>
      <c r="E1013" s="69">
        <v>12</v>
      </c>
      <c r="F1013" s="13">
        <v>0</v>
      </c>
      <c r="G1013" s="13">
        <v>0</v>
      </c>
      <c r="H1013" s="14" t="s">
        <v>358</v>
      </c>
      <c r="I1013" s="13">
        <v>15.75</v>
      </c>
      <c r="J1013" s="14" t="s">
        <v>15</v>
      </c>
      <c r="K1013" s="14" t="s">
        <v>16</v>
      </c>
      <c r="L1013" s="15">
        <f>IF(MergeData!$A1013='FirstPartId1-to891'!A1013,VLOOKUP(MergeData!$A1013,FirstID1_891,12,FALSE),VLOOKUP(MergeData!$A1013,GendersSurvived,2,FALSE))</f>
        <v>1</v>
      </c>
      <c r="M1013" s="62" t="str">
        <f t="shared" si="15"/>
        <v>Child</v>
      </c>
      <c r="N1013" s="62" t="str">
        <f>MID(MergeData!$C1013,FIND(",",MergeData!$C1013)+1,FIND(".",MergeData!$C1013)-FIND(",",MergeData!$C1013)-1)</f>
        <v xml:space="preserve"> Miss</v>
      </c>
      <c r="O1013" s="63"/>
    </row>
    <row r="1014" spans="1:15" x14ac:dyDescent="0.3">
      <c r="A1014" s="12">
        <v>1013</v>
      </c>
      <c r="B1014" s="13">
        <v>3</v>
      </c>
      <c r="C1014" s="14" t="s">
        <v>1951</v>
      </c>
      <c r="D1014" s="14" t="s">
        <v>13</v>
      </c>
      <c r="E1014" s="69" t="s">
        <v>2484</v>
      </c>
      <c r="F1014" s="13">
        <v>1</v>
      </c>
      <c r="G1014" s="13">
        <v>0</v>
      </c>
      <c r="H1014" s="14" t="s">
        <v>1952</v>
      </c>
      <c r="I1014" s="13">
        <v>7.75</v>
      </c>
      <c r="J1014" s="14" t="s">
        <v>15</v>
      </c>
      <c r="K1014" s="14" t="s">
        <v>31</v>
      </c>
      <c r="L1014" s="15">
        <f>IF(MergeData!$A1014='FirstPartId1-to891'!A1014,VLOOKUP(MergeData!$A1014,FirstID1_891,12,FALSE),VLOOKUP(MergeData!$A1014,GendersSurvived,2,FALSE))</f>
        <v>0</v>
      </c>
      <c r="M1014" s="62" t="str">
        <f t="shared" si="15"/>
        <v>No Value</v>
      </c>
      <c r="N1014" s="62" t="str">
        <f>MID(MergeData!$C1014,FIND(",",MergeData!$C1014)+1,FIND(".",MergeData!$C1014)-FIND(",",MergeData!$C1014)-1)</f>
        <v xml:space="preserve"> Mr</v>
      </c>
      <c r="O1014" s="63"/>
    </row>
    <row r="1015" spans="1:15" x14ac:dyDescent="0.3">
      <c r="A1015" s="12">
        <v>1014</v>
      </c>
      <c r="B1015" s="13">
        <v>1</v>
      </c>
      <c r="C1015" s="14" t="s">
        <v>1953</v>
      </c>
      <c r="D1015" s="14" t="s">
        <v>18</v>
      </c>
      <c r="E1015" s="69">
        <v>35</v>
      </c>
      <c r="F1015" s="13">
        <v>1</v>
      </c>
      <c r="G1015" s="13">
        <v>0</v>
      </c>
      <c r="H1015" s="14" t="s">
        <v>1793</v>
      </c>
      <c r="I1015" s="13">
        <v>57.75</v>
      </c>
      <c r="J1015" s="14" t="s">
        <v>1954</v>
      </c>
      <c r="K1015" s="14" t="s">
        <v>21</v>
      </c>
      <c r="L1015" s="15">
        <f>IF(MergeData!$A1015='FirstPartId1-to891'!A1015,VLOOKUP(MergeData!$A1015,FirstID1_891,12,FALSE),VLOOKUP(MergeData!$A1015,GendersSurvived,2,FALSE))</f>
        <v>1</v>
      </c>
      <c r="M1015" s="62" t="str">
        <f t="shared" si="15"/>
        <v>Adult</v>
      </c>
      <c r="N1015" s="62" t="str">
        <f>MID(MergeData!$C1015,FIND(",",MergeData!$C1015)+1,FIND(".",MergeData!$C1015)-FIND(",",MergeData!$C1015)-1)</f>
        <v xml:space="preserve"> Mrs</v>
      </c>
      <c r="O1015" s="63"/>
    </row>
    <row r="1016" spans="1:15" x14ac:dyDescent="0.3">
      <c r="A1016" s="12">
        <v>1015</v>
      </c>
      <c r="B1016" s="13">
        <v>3</v>
      </c>
      <c r="C1016" s="14" t="s">
        <v>1955</v>
      </c>
      <c r="D1016" s="14" t="s">
        <v>13</v>
      </c>
      <c r="E1016" s="69">
        <v>28</v>
      </c>
      <c r="F1016" s="13">
        <v>0</v>
      </c>
      <c r="G1016" s="13">
        <v>0</v>
      </c>
      <c r="H1016" s="14" t="s">
        <v>1956</v>
      </c>
      <c r="I1016" s="13">
        <v>7.25</v>
      </c>
      <c r="J1016" s="14" t="s">
        <v>15</v>
      </c>
      <c r="K1016" s="14" t="s">
        <v>16</v>
      </c>
      <c r="L1016" s="15">
        <f>IF(MergeData!$A1016='FirstPartId1-to891'!A1016,VLOOKUP(MergeData!$A1016,FirstID1_891,12,FALSE),VLOOKUP(MergeData!$A1016,GendersSurvived,2,FALSE))</f>
        <v>0</v>
      </c>
      <c r="M1016" s="62" t="str">
        <f t="shared" si="15"/>
        <v>Adult</v>
      </c>
      <c r="N1016" s="62" t="str">
        <f>MID(MergeData!$C1016,FIND(",",MergeData!$C1016)+1,FIND(".",MergeData!$C1016)-FIND(",",MergeData!$C1016)-1)</f>
        <v xml:space="preserve"> Mr</v>
      </c>
      <c r="O1016" s="63"/>
    </row>
    <row r="1017" spans="1:15" x14ac:dyDescent="0.3">
      <c r="A1017" s="12">
        <v>1016</v>
      </c>
      <c r="B1017" s="13">
        <v>3</v>
      </c>
      <c r="C1017" s="14" t="s">
        <v>1957</v>
      </c>
      <c r="D1017" s="14" t="s">
        <v>13</v>
      </c>
      <c r="E1017" s="69" t="s">
        <v>2484</v>
      </c>
      <c r="F1017" s="13">
        <v>0</v>
      </c>
      <c r="G1017" s="13">
        <v>0</v>
      </c>
      <c r="H1017" s="14" t="s">
        <v>1958</v>
      </c>
      <c r="I1017" s="13">
        <v>7.75</v>
      </c>
      <c r="J1017" s="14" t="s">
        <v>15</v>
      </c>
      <c r="K1017" s="14" t="s">
        <v>31</v>
      </c>
      <c r="L1017" s="15">
        <f>IF(MergeData!$A1017='FirstPartId1-to891'!A1017,VLOOKUP(MergeData!$A1017,FirstID1_891,12,FALSE),VLOOKUP(MergeData!$A1017,GendersSurvived,2,FALSE))</f>
        <v>0</v>
      </c>
      <c r="M1017" s="62" t="str">
        <f t="shared" si="15"/>
        <v>No Value</v>
      </c>
      <c r="N1017" s="62" t="str">
        <f>MID(MergeData!$C1017,FIND(",",MergeData!$C1017)+1,FIND(".",MergeData!$C1017)-FIND(",",MergeData!$C1017)-1)</f>
        <v xml:space="preserve"> Mr</v>
      </c>
      <c r="O1017" s="63"/>
    </row>
    <row r="1018" spans="1:15" x14ac:dyDescent="0.3">
      <c r="A1018" s="12">
        <v>1017</v>
      </c>
      <c r="B1018" s="13">
        <v>3</v>
      </c>
      <c r="C1018" s="14" t="s">
        <v>1959</v>
      </c>
      <c r="D1018" s="14" t="s">
        <v>18</v>
      </c>
      <c r="E1018" s="69">
        <v>17</v>
      </c>
      <c r="F1018" s="13">
        <v>0</v>
      </c>
      <c r="G1018" s="13">
        <v>1</v>
      </c>
      <c r="H1018" s="14" t="s">
        <v>356</v>
      </c>
      <c r="I1018" s="13">
        <v>16.100000000000001</v>
      </c>
      <c r="J1018" s="14" t="s">
        <v>15</v>
      </c>
      <c r="K1018" s="14" t="s">
        <v>16</v>
      </c>
      <c r="L1018" s="15">
        <f>IF(MergeData!$A1018='FirstPartId1-to891'!A1018,VLOOKUP(MergeData!$A1018,FirstID1_891,12,FALSE),VLOOKUP(MergeData!$A1018,GendersSurvived,2,FALSE))</f>
        <v>1</v>
      </c>
      <c r="M1018" s="62" t="str">
        <f t="shared" si="15"/>
        <v>Child</v>
      </c>
      <c r="N1018" s="62" t="str">
        <f>MID(MergeData!$C1018,FIND(",",MergeData!$C1018)+1,FIND(".",MergeData!$C1018)-FIND(",",MergeData!$C1018)-1)</f>
        <v xml:space="preserve"> Miss</v>
      </c>
      <c r="O1018" s="63"/>
    </row>
    <row r="1019" spans="1:15" x14ac:dyDescent="0.3">
      <c r="A1019" s="12">
        <v>1018</v>
      </c>
      <c r="B1019" s="13">
        <v>3</v>
      </c>
      <c r="C1019" s="14" t="s">
        <v>1960</v>
      </c>
      <c r="D1019" s="14" t="s">
        <v>13</v>
      </c>
      <c r="E1019" s="69">
        <v>22</v>
      </c>
      <c r="F1019" s="13">
        <v>0</v>
      </c>
      <c r="G1019" s="13">
        <v>0</v>
      </c>
      <c r="H1019" s="14" t="s">
        <v>1961</v>
      </c>
      <c r="I1019" s="13">
        <v>7.7957999999999998</v>
      </c>
      <c r="J1019" s="14" t="s">
        <v>15</v>
      </c>
      <c r="K1019" s="14" t="s">
        <v>16</v>
      </c>
      <c r="L1019" s="15">
        <f>IF(MergeData!$A1019='FirstPartId1-to891'!A1019,VLOOKUP(MergeData!$A1019,FirstID1_891,12,FALSE),VLOOKUP(MergeData!$A1019,GendersSurvived,2,FALSE))</f>
        <v>0</v>
      </c>
      <c r="M1019" s="62" t="str">
        <f t="shared" si="15"/>
        <v>Adult</v>
      </c>
      <c r="N1019" s="62" t="str">
        <f>MID(MergeData!$C1019,FIND(",",MergeData!$C1019)+1,FIND(".",MergeData!$C1019)-FIND(",",MergeData!$C1019)-1)</f>
        <v xml:space="preserve"> Mr</v>
      </c>
      <c r="O1019" s="63"/>
    </row>
    <row r="1020" spans="1:15" x14ac:dyDescent="0.3">
      <c r="A1020" s="12">
        <v>1019</v>
      </c>
      <c r="B1020" s="13">
        <v>3</v>
      </c>
      <c r="C1020" s="14" t="s">
        <v>1962</v>
      </c>
      <c r="D1020" s="14" t="s">
        <v>18</v>
      </c>
      <c r="E1020" s="69" t="s">
        <v>2484</v>
      </c>
      <c r="F1020" s="13">
        <v>2</v>
      </c>
      <c r="G1020" s="13">
        <v>0</v>
      </c>
      <c r="H1020" s="14" t="s">
        <v>644</v>
      </c>
      <c r="I1020" s="13">
        <v>23.25</v>
      </c>
      <c r="J1020" s="14" t="s">
        <v>15</v>
      </c>
      <c r="K1020" s="14" t="s">
        <v>31</v>
      </c>
      <c r="L1020" s="15">
        <f>IF(MergeData!$A1020='FirstPartId1-to891'!A1020,VLOOKUP(MergeData!$A1020,FirstID1_891,12,FALSE),VLOOKUP(MergeData!$A1020,GendersSurvived,2,FALSE))</f>
        <v>1</v>
      </c>
      <c r="M1020" s="62" t="str">
        <f t="shared" si="15"/>
        <v>No Value</v>
      </c>
      <c r="N1020" s="62" t="str">
        <f>MID(MergeData!$C1020,FIND(",",MergeData!$C1020)+1,FIND(".",MergeData!$C1020)-FIND(",",MergeData!$C1020)-1)</f>
        <v xml:space="preserve"> Miss</v>
      </c>
      <c r="O1020" s="63"/>
    </row>
    <row r="1021" spans="1:15" x14ac:dyDescent="0.3">
      <c r="A1021" s="12">
        <v>1020</v>
      </c>
      <c r="B1021" s="13">
        <v>2</v>
      </c>
      <c r="C1021" s="14" t="s">
        <v>1963</v>
      </c>
      <c r="D1021" s="14" t="s">
        <v>13</v>
      </c>
      <c r="E1021" s="69">
        <v>42</v>
      </c>
      <c r="F1021" s="13">
        <v>0</v>
      </c>
      <c r="G1021" s="13">
        <v>0</v>
      </c>
      <c r="H1021" s="14" t="s">
        <v>1964</v>
      </c>
      <c r="I1021" s="13">
        <v>13</v>
      </c>
      <c r="J1021" s="14" t="s">
        <v>15</v>
      </c>
      <c r="K1021" s="14" t="s">
        <v>16</v>
      </c>
      <c r="L1021" s="15">
        <f>IF(MergeData!$A1021='FirstPartId1-to891'!A1021,VLOOKUP(MergeData!$A1021,FirstID1_891,12,FALSE),VLOOKUP(MergeData!$A1021,GendersSurvived,2,FALSE))</f>
        <v>0</v>
      </c>
      <c r="M1021" s="62" t="str">
        <f t="shared" si="15"/>
        <v>Adult</v>
      </c>
      <c r="N1021" s="62" t="str">
        <f>MID(MergeData!$C1021,FIND(",",MergeData!$C1021)+1,FIND(".",MergeData!$C1021)-FIND(",",MergeData!$C1021)-1)</f>
        <v xml:space="preserve"> Mr</v>
      </c>
      <c r="O1021" s="63"/>
    </row>
    <row r="1022" spans="1:15" x14ac:dyDescent="0.3">
      <c r="A1022" s="12">
        <v>1021</v>
      </c>
      <c r="B1022" s="13">
        <v>3</v>
      </c>
      <c r="C1022" s="14" t="s">
        <v>1965</v>
      </c>
      <c r="D1022" s="14" t="s">
        <v>13</v>
      </c>
      <c r="E1022" s="69">
        <v>24</v>
      </c>
      <c r="F1022" s="13">
        <v>0</v>
      </c>
      <c r="G1022" s="13">
        <v>0</v>
      </c>
      <c r="H1022" s="14" t="s">
        <v>1966</v>
      </c>
      <c r="I1022" s="13">
        <v>8.0500000000000007</v>
      </c>
      <c r="J1022" s="14" t="s">
        <v>15</v>
      </c>
      <c r="K1022" s="14" t="s">
        <v>16</v>
      </c>
      <c r="L1022" s="15">
        <f>IF(MergeData!$A1022='FirstPartId1-to891'!A1022,VLOOKUP(MergeData!$A1022,FirstID1_891,12,FALSE),VLOOKUP(MergeData!$A1022,GendersSurvived,2,FALSE))</f>
        <v>0</v>
      </c>
      <c r="M1022" s="62" t="str">
        <f t="shared" si="15"/>
        <v>Adult</v>
      </c>
      <c r="N1022" s="62" t="str">
        <f>MID(MergeData!$C1022,FIND(",",MergeData!$C1022)+1,FIND(".",MergeData!$C1022)-FIND(",",MergeData!$C1022)-1)</f>
        <v xml:space="preserve"> Mr</v>
      </c>
      <c r="O1022" s="63"/>
    </row>
    <row r="1023" spans="1:15" x14ac:dyDescent="0.3">
      <c r="A1023" s="12">
        <v>1022</v>
      </c>
      <c r="B1023" s="13">
        <v>3</v>
      </c>
      <c r="C1023" s="14" t="s">
        <v>1967</v>
      </c>
      <c r="D1023" s="14" t="s">
        <v>13</v>
      </c>
      <c r="E1023" s="69">
        <v>32</v>
      </c>
      <c r="F1023" s="13">
        <v>0</v>
      </c>
      <c r="G1023" s="13">
        <v>0</v>
      </c>
      <c r="H1023" s="14" t="s">
        <v>1968</v>
      </c>
      <c r="I1023" s="13">
        <v>8.0500000000000007</v>
      </c>
      <c r="J1023" s="14" t="s">
        <v>15</v>
      </c>
      <c r="K1023" s="14" t="s">
        <v>16</v>
      </c>
      <c r="L1023" s="15">
        <f>IF(MergeData!$A1023='FirstPartId1-to891'!A1023,VLOOKUP(MergeData!$A1023,FirstID1_891,12,FALSE),VLOOKUP(MergeData!$A1023,GendersSurvived,2,FALSE))</f>
        <v>0</v>
      </c>
      <c r="M1023" s="62" t="str">
        <f t="shared" si="15"/>
        <v>Adult</v>
      </c>
      <c r="N1023" s="62" t="str">
        <f>MID(MergeData!$C1023,FIND(",",MergeData!$C1023)+1,FIND(".",MergeData!$C1023)-FIND(",",MergeData!$C1023)-1)</f>
        <v xml:space="preserve"> Mr</v>
      </c>
      <c r="O1023" s="63"/>
    </row>
    <row r="1024" spans="1:15" x14ac:dyDescent="0.3">
      <c r="A1024" s="12">
        <v>1023</v>
      </c>
      <c r="B1024" s="13">
        <v>1</v>
      </c>
      <c r="C1024" s="14" t="s">
        <v>1969</v>
      </c>
      <c r="D1024" s="14" t="s">
        <v>13</v>
      </c>
      <c r="E1024" s="69">
        <v>53</v>
      </c>
      <c r="F1024" s="13">
        <v>0</v>
      </c>
      <c r="G1024" s="13">
        <v>0</v>
      </c>
      <c r="H1024" s="14" t="s">
        <v>1970</v>
      </c>
      <c r="I1024" s="13">
        <v>28.5</v>
      </c>
      <c r="J1024" s="14" t="s">
        <v>1971</v>
      </c>
      <c r="K1024" s="14" t="s">
        <v>21</v>
      </c>
      <c r="L1024" s="15">
        <f>IF(MergeData!$A1024='FirstPartId1-to891'!A1024,VLOOKUP(MergeData!$A1024,FirstID1_891,12,FALSE),VLOOKUP(MergeData!$A1024,GendersSurvived,2,FALSE))</f>
        <v>0</v>
      </c>
      <c r="M1024" s="62" t="str">
        <f t="shared" si="15"/>
        <v>Adult</v>
      </c>
      <c r="N1024" s="62" t="str">
        <f>MID(MergeData!$C1024,FIND(",",MergeData!$C1024)+1,FIND(".",MergeData!$C1024)-FIND(",",MergeData!$C1024)-1)</f>
        <v xml:space="preserve"> Col</v>
      </c>
      <c r="O1024" s="63"/>
    </row>
    <row r="1025" spans="1:15" x14ac:dyDescent="0.3">
      <c r="A1025" s="12">
        <v>1024</v>
      </c>
      <c r="B1025" s="13">
        <v>3</v>
      </c>
      <c r="C1025" s="14" t="s">
        <v>1972</v>
      </c>
      <c r="D1025" s="14" t="s">
        <v>18</v>
      </c>
      <c r="E1025" s="69" t="s">
        <v>2484</v>
      </c>
      <c r="F1025" s="13">
        <v>0</v>
      </c>
      <c r="G1025" s="13">
        <v>4</v>
      </c>
      <c r="H1025" s="14" t="s">
        <v>386</v>
      </c>
      <c r="I1025" s="13">
        <v>25.466699999999999</v>
      </c>
      <c r="J1025" s="14" t="s">
        <v>15</v>
      </c>
      <c r="K1025" s="14" t="s">
        <v>16</v>
      </c>
      <c r="L1025" s="15">
        <f>IF(MergeData!$A1025='FirstPartId1-to891'!A1025,VLOOKUP(MergeData!$A1025,FirstID1_891,12,FALSE),VLOOKUP(MergeData!$A1025,GendersSurvived,2,FALSE))</f>
        <v>1</v>
      </c>
      <c r="M1025" s="62" t="str">
        <f t="shared" si="15"/>
        <v>No Value</v>
      </c>
      <c r="N1025" s="62" t="str">
        <f>MID(MergeData!$C1025,FIND(",",MergeData!$C1025)+1,FIND(".",MergeData!$C1025)-FIND(",",MergeData!$C1025)-1)</f>
        <v xml:space="preserve"> Mrs</v>
      </c>
      <c r="O1025" s="63"/>
    </row>
    <row r="1026" spans="1:15" x14ac:dyDescent="0.3">
      <c r="A1026" s="12">
        <v>1025</v>
      </c>
      <c r="B1026" s="13">
        <v>3</v>
      </c>
      <c r="C1026" s="14" t="s">
        <v>1973</v>
      </c>
      <c r="D1026" s="14" t="s">
        <v>13</v>
      </c>
      <c r="E1026" s="69" t="s">
        <v>2484</v>
      </c>
      <c r="F1026" s="13">
        <v>1</v>
      </c>
      <c r="G1026" s="13">
        <v>0</v>
      </c>
      <c r="H1026" s="14" t="s">
        <v>1974</v>
      </c>
      <c r="I1026" s="13">
        <v>6.4375</v>
      </c>
      <c r="J1026" s="14" t="s">
        <v>15</v>
      </c>
      <c r="K1026" s="14" t="s">
        <v>21</v>
      </c>
      <c r="L1026" s="15">
        <f>IF(MergeData!$A1026='FirstPartId1-to891'!A1026,VLOOKUP(MergeData!$A1026,FirstID1_891,12,FALSE),VLOOKUP(MergeData!$A1026,GendersSurvived,2,FALSE))</f>
        <v>0</v>
      </c>
      <c r="M1026" s="62" t="str">
        <f t="shared" si="15"/>
        <v>No Value</v>
      </c>
      <c r="N1026" s="62" t="str">
        <f>MID(MergeData!$C1026,FIND(",",MergeData!$C1026)+1,FIND(".",MergeData!$C1026)-FIND(",",MergeData!$C1026)-1)</f>
        <v xml:space="preserve"> Mr</v>
      </c>
      <c r="O1026" s="63"/>
    </row>
    <row r="1027" spans="1:15" x14ac:dyDescent="0.3">
      <c r="A1027" s="12">
        <v>1026</v>
      </c>
      <c r="B1027" s="13">
        <v>3</v>
      </c>
      <c r="C1027" s="14" t="s">
        <v>1975</v>
      </c>
      <c r="D1027" s="14" t="s">
        <v>13</v>
      </c>
      <c r="E1027" s="69">
        <v>43</v>
      </c>
      <c r="F1027" s="13">
        <v>0</v>
      </c>
      <c r="G1027" s="13">
        <v>0</v>
      </c>
      <c r="H1027" s="14" t="s">
        <v>1976</v>
      </c>
      <c r="I1027" s="13">
        <v>7.8958000000000004</v>
      </c>
      <c r="J1027" s="14" t="s">
        <v>15</v>
      </c>
      <c r="K1027" s="14" t="s">
        <v>16</v>
      </c>
      <c r="L1027" s="15">
        <f>IF(MergeData!$A1027='FirstPartId1-to891'!A1027,VLOOKUP(MergeData!$A1027,FirstID1_891,12,FALSE),VLOOKUP(MergeData!$A1027,GendersSurvived,2,FALSE))</f>
        <v>0</v>
      </c>
      <c r="M1027" s="62" t="str">
        <f t="shared" ref="M1027:M1090" si="16">_xlfn.IFS($E1027="N/A","No Value",$E1027&gt;=18,"Adult",$E1027&lt;=18,"Child")</f>
        <v>Adult</v>
      </c>
      <c r="N1027" s="62" t="str">
        <f>MID(MergeData!$C1027,FIND(",",MergeData!$C1027)+1,FIND(".",MergeData!$C1027)-FIND(",",MergeData!$C1027)-1)</f>
        <v xml:space="preserve"> Mr</v>
      </c>
      <c r="O1027" s="63"/>
    </row>
    <row r="1028" spans="1:15" x14ac:dyDescent="0.3">
      <c r="A1028" s="12">
        <v>1027</v>
      </c>
      <c r="B1028" s="13">
        <v>3</v>
      </c>
      <c r="C1028" s="14" t="s">
        <v>1977</v>
      </c>
      <c r="D1028" s="14" t="s">
        <v>13</v>
      </c>
      <c r="E1028" s="69">
        <v>24</v>
      </c>
      <c r="F1028" s="13">
        <v>0</v>
      </c>
      <c r="G1028" s="13">
        <v>0</v>
      </c>
      <c r="H1028" s="14" t="s">
        <v>1978</v>
      </c>
      <c r="I1028" s="13">
        <v>7.8541999999999996</v>
      </c>
      <c r="J1028" s="14" t="s">
        <v>15</v>
      </c>
      <c r="K1028" s="14" t="s">
        <v>16</v>
      </c>
      <c r="L1028" s="15">
        <f>IF(MergeData!$A1028='FirstPartId1-to891'!A1028,VLOOKUP(MergeData!$A1028,FirstID1_891,12,FALSE),VLOOKUP(MergeData!$A1028,GendersSurvived,2,FALSE))</f>
        <v>0</v>
      </c>
      <c r="M1028" s="62" t="str">
        <f t="shared" si="16"/>
        <v>Adult</v>
      </c>
      <c r="N1028" s="62" t="str">
        <f>MID(MergeData!$C1028,FIND(",",MergeData!$C1028)+1,FIND(".",MergeData!$C1028)-FIND(",",MergeData!$C1028)-1)</f>
        <v xml:space="preserve"> Mr</v>
      </c>
      <c r="O1028" s="63"/>
    </row>
    <row r="1029" spans="1:15" x14ac:dyDescent="0.3">
      <c r="A1029" s="12">
        <v>1028</v>
      </c>
      <c r="B1029" s="13">
        <v>3</v>
      </c>
      <c r="C1029" s="14" t="s">
        <v>1979</v>
      </c>
      <c r="D1029" s="14" t="s">
        <v>13</v>
      </c>
      <c r="E1029" s="69">
        <v>26.5</v>
      </c>
      <c r="F1029" s="13">
        <v>0</v>
      </c>
      <c r="G1029" s="13">
        <v>0</v>
      </c>
      <c r="H1029" s="14" t="s">
        <v>1980</v>
      </c>
      <c r="I1029" s="13">
        <v>7.2249999999999996</v>
      </c>
      <c r="J1029" s="14" t="s">
        <v>15</v>
      </c>
      <c r="K1029" s="14" t="s">
        <v>21</v>
      </c>
      <c r="L1029" s="15">
        <f>IF(MergeData!$A1029='FirstPartId1-to891'!A1029,VLOOKUP(MergeData!$A1029,FirstID1_891,12,FALSE),VLOOKUP(MergeData!$A1029,GendersSurvived,2,FALSE))</f>
        <v>0</v>
      </c>
      <c r="M1029" s="62" t="str">
        <f t="shared" si="16"/>
        <v>Adult</v>
      </c>
      <c r="N1029" s="62" t="str">
        <f>MID(MergeData!$C1029,FIND(",",MergeData!$C1029)+1,FIND(".",MergeData!$C1029)-FIND(",",MergeData!$C1029)-1)</f>
        <v xml:space="preserve"> Mr</v>
      </c>
      <c r="O1029" s="63"/>
    </row>
    <row r="1030" spans="1:15" x14ac:dyDescent="0.3">
      <c r="A1030" s="12">
        <v>1029</v>
      </c>
      <c r="B1030" s="13">
        <v>2</v>
      </c>
      <c r="C1030" s="14" t="s">
        <v>1981</v>
      </c>
      <c r="D1030" s="14" t="s">
        <v>13</v>
      </c>
      <c r="E1030" s="69">
        <v>26</v>
      </c>
      <c r="F1030" s="13">
        <v>0</v>
      </c>
      <c r="G1030" s="13">
        <v>0</v>
      </c>
      <c r="H1030" s="14" t="s">
        <v>1982</v>
      </c>
      <c r="I1030" s="13">
        <v>13</v>
      </c>
      <c r="J1030" s="14" t="s">
        <v>15</v>
      </c>
      <c r="K1030" s="14" t="s">
        <v>16</v>
      </c>
      <c r="L1030" s="15">
        <f>IF(MergeData!$A1030='FirstPartId1-to891'!A1030,VLOOKUP(MergeData!$A1030,FirstID1_891,12,FALSE),VLOOKUP(MergeData!$A1030,GendersSurvived,2,FALSE))</f>
        <v>0</v>
      </c>
      <c r="M1030" s="62" t="str">
        <f t="shared" si="16"/>
        <v>Adult</v>
      </c>
      <c r="N1030" s="62" t="str">
        <f>MID(MergeData!$C1030,FIND(",",MergeData!$C1030)+1,FIND(".",MergeData!$C1030)-FIND(",",MergeData!$C1030)-1)</f>
        <v xml:space="preserve"> Mr</v>
      </c>
      <c r="O1030" s="63"/>
    </row>
    <row r="1031" spans="1:15" x14ac:dyDescent="0.3">
      <c r="A1031" s="12">
        <v>1030</v>
      </c>
      <c r="B1031" s="13">
        <v>3</v>
      </c>
      <c r="C1031" s="14" t="s">
        <v>1983</v>
      </c>
      <c r="D1031" s="14" t="s">
        <v>18</v>
      </c>
      <c r="E1031" s="69">
        <v>23</v>
      </c>
      <c r="F1031" s="13">
        <v>0</v>
      </c>
      <c r="G1031" s="13">
        <v>0</v>
      </c>
      <c r="H1031" s="14" t="s">
        <v>1984</v>
      </c>
      <c r="I1031" s="13">
        <v>8.0500000000000007</v>
      </c>
      <c r="J1031" s="14" t="s">
        <v>15</v>
      </c>
      <c r="K1031" s="14" t="s">
        <v>16</v>
      </c>
      <c r="L1031" s="15">
        <f>IF(MergeData!$A1031='FirstPartId1-to891'!A1031,VLOOKUP(MergeData!$A1031,FirstID1_891,12,FALSE),VLOOKUP(MergeData!$A1031,GendersSurvived,2,FALSE))</f>
        <v>1</v>
      </c>
      <c r="M1031" s="62" t="str">
        <f t="shared" si="16"/>
        <v>Adult</v>
      </c>
      <c r="N1031" s="62" t="str">
        <f>MID(MergeData!$C1031,FIND(",",MergeData!$C1031)+1,FIND(".",MergeData!$C1031)-FIND(",",MergeData!$C1031)-1)</f>
        <v xml:space="preserve"> Miss</v>
      </c>
      <c r="O1031" s="63"/>
    </row>
    <row r="1032" spans="1:15" x14ac:dyDescent="0.3">
      <c r="A1032" s="12">
        <v>1031</v>
      </c>
      <c r="B1032" s="13">
        <v>3</v>
      </c>
      <c r="C1032" s="14" t="s">
        <v>1985</v>
      </c>
      <c r="D1032" s="14" t="s">
        <v>13</v>
      </c>
      <c r="E1032" s="69">
        <v>40</v>
      </c>
      <c r="F1032" s="13">
        <v>1</v>
      </c>
      <c r="G1032" s="13">
        <v>6</v>
      </c>
      <c r="H1032" s="14" t="s">
        <v>148</v>
      </c>
      <c r="I1032" s="13">
        <v>46.9</v>
      </c>
      <c r="J1032" s="14" t="s">
        <v>15</v>
      </c>
      <c r="K1032" s="14" t="s">
        <v>16</v>
      </c>
      <c r="L1032" s="15">
        <f>IF(MergeData!$A1032='FirstPartId1-to891'!A1032,VLOOKUP(MergeData!$A1032,FirstID1_891,12,FALSE),VLOOKUP(MergeData!$A1032,GendersSurvived,2,FALSE))</f>
        <v>0</v>
      </c>
      <c r="M1032" s="62" t="str">
        <f t="shared" si="16"/>
        <v>Adult</v>
      </c>
      <c r="N1032" s="62" t="str">
        <f>MID(MergeData!$C1032,FIND(",",MergeData!$C1032)+1,FIND(".",MergeData!$C1032)-FIND(",",MergeData!$C1032)-1)</f>
        <v xml:space="preserve"> Mr</v>
      </c>
      <c r="O1032" s="63"/>
    </row>
    <row r="1033" spans="1:15" x14ac:dyDescent="0.3">
      <c r="A1033" s="12">
        <v>1032</v>
      </c>
      <c r="B1033" s="13">
        <v>3</v>
      </c>
      <c r="C1033" s="14" t="s">
        <v>1986</v>
      </c>
      <c r="D1033" s="14" t="s">
        <v>18</v>
      </c>
      <c r="E1033" s="69">
        <v>10</v>
      </c>
      <c r="F1033" s="13">
        <v>5</v>
      </c>
      <c r="G1033" s="13">
        <v>2</v>
      </c>
      <c r="H1033" s="14" t="s">
        <v>148</v>
      </c>
      <c r="I1033" s="13">
        <v>46.9</v>
      </c>
      <c r="J1033" s="14" t="s">
        <v>15</v>
      </c>
      <c r="K1033" s="14" t="s">
        <v>16</v>
      </c>
      <c r="L1033" s="15">
        <f>IF(MergeData!$A1033='FirstPartId1-to891'!A1033,VLOOKUP(MergeData!$A1033,FirstID1_891,12,FALSE),VLOOKUP(MergeData!$A1033,GendersSurvived,2,FALSE))</f>
        <v>1</v>
      </c>
      <c r="M1033" s="62" t="str">
        <f t="shared" si="16"/>
        <v>Child</v>
      </c>
      <c r="N1033" s="62" t="str">
        <f>MID(MergeData!$C1033,FIND(",",MergeData!$C1033)+1,FIND(".",MergeData!$C1033)-FIND(",",MergeData!$C1033)-1)</f>
        <v xml:space="preserve"> Miss</v>
      </c>
      <c r="O1033" s="63"/>
    </row>
    <row r="1034" spans="1:15" x14ac:dyDescent="0.3">
      <c r="A1034" s="12">
        <v>1033</v>
      </c>
      <c r="B1034" s="13">
        <v>1</v>
      </c>
      <c r="C1034" s="14" t="s">
        <v>1987</v>
      </c>
      <c r="D1034" s="14" t="s">
        <v>18</v>
      </c>
      <c r="E1034" s="69">
        <v>33</v>
      </c>
      <c r="F1034" s="13">
        <v>0</v>
      </c>
      <c r="G1034" s="13">
        <v>0</v>
      </c>
      <c r="H1034" s="14" t="s">
        <v>635</v>
      </c>
      <c r="I1034" s="13">
        <v>151.55000000000001</v>
      </c>
      <c r="J1034" s="14" t="s">
        <v>15</v>
      </c>
      <c r="K1034" s="14" t="s">
        <v>16</v>
      </c>
      <c r="L1034" s="15">
        <f>IF(MergeData!$A1034='FirstPartId1-to891'!A1034,VLOOKUP(MergeData!$A1034,FirstID1_891,12,FALSE),VLOOKUP(MergeData!$A1034,GendersSurvived,2,FALSE))</f>
        <v>1</v>
      </c>
      <c r="M1034" s="62" t="str">
        <f t="shared" si="16"/>
        <v>Adult</v>
      </c>
      <c r="N1034" s="62" t="str">
        <f>MID(MergeData!$C1034,FIND(",",MergeData!$C1034)+1,FIND(".",MergeData!$C1034)-FIND(",",MergeData!$C1034)-1)</f>
        <v xml:space="preserve"> Miss</v>
      </c>
      <c r="O1034" s="63"/>
    </row>
    <row r="1035" spans="1:15" x14ac:dyDescent="0.3">
      <c r="A1035" s="12">
        <v>1034</v>
      </c>
      <c r="B1035" s="13">
        <v>1</v>
      </c>
      <c r="C1035" s="14" t="s">
        <v>1988</v>
      </c>
      <c r="D1035" s="14" t="s">
        <v>13</v>
      </c>
      <c r="E1035" s="69">
        <v>61</v>
      </c>
      <c r="F1035" s="13">
        <v>1</v>
      </c>
      <c r="G1035" s="13">
        <v>3</v>
      </c>
      <c r="H1035" s="14" t="s">
        <v>665</v>
      </c>
      <c r="I1035" s="13">
        <v>262.375</v>
      </c>
      <c r="J1035" s="14" t="s">
        <v>666</v>
      </c>
      <c r="K1035" s="14" t="s">
        <v>21</v>
      </c>
      <c r="L1035" s="15">
        <f>IF(MergeData!$A1035='FirstPartId1-to891'!A1035,VLOOKUP(MergeData!$A1035,FirstID1_891,12,FALSE),VLOOKUP(MergeData!$A1035,GendersSurvived,2,FALSE))</f>
        <v>0</v>
      </c>
      <c r="M1035" s="62" t="str">
        <f t="shared" si="16"/>
        <v>Adult</v>
      </c>
      <c r="N1035" s="62" t="str">
        <f>MID(MergeData!$C1035,FIND(",",MergeData!$C1035)+1,FIND(".",MergeData!$C1035)-FIND(",",MergeData!$C1035)-1)</f>
        <v xml:space="preserve"> Mr</v>
      </c>
      <c r="O1035" s="63"/>
    </row>
    <row r="1036" spans="1:15" x14ac:dyDescent="0.3">
      <c r="A1036" s="12">
        <v>1035</v>
      </c>
      <c r="B1036" s="13">
        <v>2</v>
      </c>
      <c r="C1036" s="14" t="s">
        <v>1989</v>
      </c>
      <c r="D1036" s="14" t="s">
        <v>13</v>
      </c>
      <c r="E1036" s="69">
        <v>28</v>
      </c>
      <c r="F1036" s="13">
        <v>0</v>
      </c>
      <c r="G1036" s="13">
        <v>0</v>
      </c>
      <c r="H1036" s="14" t="s">
        <v>1122</v>
      </c>
      <c r="I1036" s="13">
        <v>26</v>
      </c>
      <c r="J1036" s="14" t="s">
        <v>15</v>
      </c>
      <c r="K1036" s="14" t="s">
        <v>16</v>
      </c>
      <c r="L1036" s="15">
        <f>IF(MergeData!$A1036='FirstPartId1-to891'!A1036,VLOOKUP(MergeData!$A1036,FirstID1_891,12,FALSE),VLOOKUP(MergeData!$A1036,GendersSurvived,2,FALSE))</f>
        <v>0</v>
      </c>
      <c r="M1036" s="62" t="str">
        <f t="shared" si="16"/>
        <v>Adult</v>
      </c>
      <c r="N1036" s="62" t="str">
        <f>MID(MergeData!$C1036,FIND(",",MergeData!$C1036)+1,FIND(".",MergeData!$C1036)-FIND(",",MergeData!$C1036)-1)</f>
        <v xml:space="preserve"> Mr</v>
      </c>
      <c r="O1036" s="63"/>
    </row>
    <row r="1037" spans="1:15" x14ac:dyDescent="0.3">
      <c r="A1037" s="12">
        <v>1036</v>
      </c>
      <c r="B1037" s="13">
        <v>1</v>
      </c>
      <c r="C1037" s="14" t="s">
        <v>1990</v>
      </c>
      <c r="D1037" s="14" t="s">
        <v>13</v>
      </c>
      <c r="E1037" s="69">
        <v>42</v>
      </c>
      <c r="F1037" s="13">
        <v>0</v>
      </c>
      <c r="G1037" s="13">
        <v>0</v>
      </c>
      <c r="H1037" s="14" t="s">
        <v>1991</v>
      </c>
      <c r="I1037" s="13">
        <v>26.55</v>
      </c>
      <c r="J1037" s="14" t="s">
        <v>15</v>
      </c>
      <c r="K1037" s="14" t="s">
        <v>16</v>
      </c>
      <c r="L1037" s="15">
        <f>IF(MergeData!$A1037='FirstPartId1-to891'!A1037,VLOOKUP(MergeData!$A1037,FirstID1_891,12,FALSE),VLOOKUP(MergeData!$A1037,GendersSurvived,2,FALSE))</f>
        <v>0</v>
      </c>
      <c r="M1037" s="62" t="str">
        <f t="shared" si="16"/>
        <v>Adult</v>
      </c>
      <c r="N1037" s="62" t="str">
        <f>MID(MergeData!$C1037,FIND(",",MergeData!$C1037)+1,FIND(".",MergeData!$C1037)-FIND(",",MergeData!$C1037)-1)</f>
        <v xml:space="preserve"> Mr</v>
      </c>
      <c r="O1037" s="63"/>
    </row>
    <row r="1038" spans="1:15" x14ac:dyDescent="0.3">
      <c r="A1038" s="12">
        <v>1037</v>
      </c>
      <c r="B1038" s="13">
        <v>3</v>
      </c>
      <c r="C1038" s="14" t="s">
        <v>1992</v>
      </c>
      <c r="D1038" s="14" t="s">
        <v>13</v>
      </c>
      <c r="E1038" s="69">
        <v>31</v>
      </c>
      <c r="F1038" s="13">
        <v>3</v>
      </c>
      <c r="G1038" s="13">
        <v>0</v>
      </c>
      <c r="H1038" s="14" t="s">
        <v>60</v>
      </c>
      <c r="I1038" s="13">
        <v>18</v>
      </c>
      <c r="J1038" s="14" t="s">
        <v>15</v>
      </c>
      <c r="K1038" s="14" t="s">
        <v>16</v>
      </c>
      <c r="L1038" s="15">
        <f>IF(MergeData!$A1038='FirstPartId1-to891'!A1038,VLOOKUP(MergeData!$A1038,FirstID1_891,12,FALSE),VLOOKUP(MergeData!$A1038,GendersSurvived,2,FALSE))</f>
        <v>0</v>
      </c>
      <c r="M1038" s="62" t="str">
        <f t="shared" si="16"/>
        <v>Adult</v>
      </c>
      <c r="N1038" s="62" t="str">
        <f>MID(MergeData!$C1038,FIND(",",MergeData!$C1038)+1,FIND(".",MergeData!$C1038)-FIND(",",MergeData!$C1038)-1)</f>
        <v xml:space="preserve"> Mr</v>
      </c>
      <c r="O1038" s="63"/>
    </row>
    <row r="1039" spans="1:15" x14ac:dyDescent="0.3">
      <c r="A1039" s="12">
        <v>1038</v>
      </c>
      <c r="B1039" s="13">
        <v>1</v>
      </c>
      <c r="C1039" s="14" t="s">
        <v>1993</v>
      </c>
      <c r="D1039" s="14" t="s">
        <v>13</v>
      </c>
      <c r="E1039" s="69" t="s">
        <v>2484</v>
      </c>
      <c r="F1039" s="13">
        <v>0</v>
      </c>
      <c r="G1039" s="13">
        <v>0</v>
      </c>
      <c r="H1039" s="14" t="s">
        <v>33</v>
      </c>
      <c r="I1039" s="13">
        <v>51.862499999999997</v>
      </c>
      <c r="J1039" s="14" t="s">
        <v>34</v>
      </c>
      <c r="K1039" s="14" t="s">
        <v>16</v>
      </c>
      <c r="L1039" s="15">
        <f>IF(MergeData!$A1039='FirstPartId1-to891'!A1039,VLOOKUP(MergeData!$A1039,FirstID1_891,12,FALSE),VLOOKUP(MergeData!$A1039,GendersSurvived,2,FALSE))</f>
        <v>0</v>
      </c>
      <c r="M1039" s="62" t="str">
        <f t="shared" si="16"/>
        <v>No Value</v>
      </c>
      <c r="N1039" s="62" t="str">
        <f>MID(MergeData!$C1039,FIND(",",MergeData!$C1039)+1,FIND(".",MergeData!$C1039)-FIND(",",MergeData!$C1039)-1)</f>
        <v xml:space="preserve"> Mr</v>
      </c>
      <c r="O1039" s="63"/>
    </row>
    <row r="1040" spans="1:15" x14ac:dyDescent="0.3">
      <c r="A1040" s="12">
        <v>1039</v>
      </c>
      <c r="B1040" s="13">
        <v>3</v>
      </c>
      <c r="C1040" s="14" t="s">
        <v>1994</v>
      </c>
      <c r="D1040" s="14" t="s">
        <v>13</v>
      </c>
      <c r="E1040" s="69">
        <v>22</v>
      </c>
      <c r="F1040" s="13">
        <v>0</v>
      </c>
      <c r="G1040" s="13">
        <v>0</v>
      </c>
      <c r="H1040" s="14" t="s">
        <v>1995</v>
      </c>
      <c r="I1040" s="13">
        <v>8.0500000000000007</v>
      </c>
      <c r="J1040" s="14" t="s">
        <v>15</v>
      </c>
      <c r="K1040" s="14" t="s">
        <v>16</v>
      </c>
      <c r="L1040" s="15">
        <f>IF(MergeData!$A1040='FirstPartId1-to891'!A1040,VLOOKUP(MergeData!$A1040,FirstID1_891,12,FALSE),VLOOKUP(MergeData!$A1040,GendersSurvived,2,FALSE))</f>
        <v>0</v>
      </c>
      <c r="M1040" s="62" t="str">
        <f t="shared" si="16"/>
        <v>Adult</v>
      </c>
      <c r="N1040" s="62" t="str">
        <f>MID(MergeData!$C1040,FIND(",",MergeData!$C1040)+1,FIND(".",MergeData!$C1040)-FIND(",",MergeData!$C1040)-1)</f>
        <v xml:space="preserve"> Mr</v>
      </c>
      <c r="O1040" s="63"/>
    </row>
    <row r="1041" spans="1:15" x14ac:dyDescent="0.3">
      <c r="A1041" s="12">
        <v>1040</v>
      </c>
      <c r="B1041" s="13">
        <v>1</v>
      </c>
      <c r="C1041" s="14" t="s">
        <v>1996</v>
      </c>
      <c r="D1041" s="14" t="s">
        <v>13</v>
      </c>
      <c r="E1041" s="69" t="s">
        <v>2484</v>
      </c>
      <c r="F1041" s="13">
        <v>0</v>
      </c>
      <c r="G1041" s="13">
        <v>0</v>
      </c>
      <c r="H1041" s="14" t="s">
        <v>1997</v>
      </c>
      <c r="I1041" s="13">
        <v>26.55</v>
      </c>
      <c r="J1041" s="14" t="s">
        <v>15</v>
      </c>
      <c r="K1041" s="14" t="s">
        <v>16</v>
      </c>
      <c r="L1041" s="15">
        <f>IF(MergeData!$A1041='FirstPartId1-to891'!A1041,VLOOKUP(MergeData!$A1041,FirstID1_891,12,FALSE),VLOOKUP(MergeData!$A1041,GendersSurvived,2,FALSE))</f>
        <v>0</v>
      </c>
      <c r="M1041" s="62" t="str">
        <f t="shared" si="16"/>
        <v>No Value</v>
      </c>
      <c r="N1041" s="62" t="str">
        <f>MID(MergeData!$C1041,FIND(",",MergeData!$C1041)+1,FIND(".",MergeData!$C1041)-FIND(",",MergeData!$C1041)-1)</f>
        <v xml:space="preserve"> Mr</v>
      </c>
      <c r="O1041" s="63"/>
    </row>
    <row r="1042" spans="1:15" x14ac:dyDescent="0.3">
      <c r="A1042" s="12">
        <v>1041</v>
      </c>
      <c r="B1042" s="13">
        <v>2</v>
      </c>
      <c r="C1042" s="14" t="s">
        <v>1998</v>
      </c>
      <c r="D1042" s="14" t="s">
        <v>13</v>
      </c>
      <c r="E1042" s="69">
        <v>30</v>
      </c>
      <c r="F1042" s="13">
        <v>1</v>
      </c>
      <c r="G1042" s="13">
        <v>1</v>
      </c>
      <c r="H1042" s="14" t="s">
        <v>668</v>
      </c>
      <c r="I1042" s="13">
        <v>26</v>
      </c>
      <c r="J1042" s="14" t="s">
        <v>15</v>
      </c>
      <c r="K1042" s="14" t="s">
        <v>16</v>
      </c>
      <c r="L1042" s="15">
        <f>IF(MergeData!$A1042='FirstPartId1-to891'!A1042,VLOOKUP(MergeData!$A1042,FirstID1_891,12,FALSE),VLOOKUP(MergeData!$A1042,GendersSurvived,2,FALSE))</f>
        <v>0</v>
      </c>
      <c r="M1042" s="62" t="str">
        <f t="shared" si="16"/>
        <v>Adult</v>
      </c>
      <c r="N1042" s="62" t="str">
        <f>MID(MergeData!$C1042,FIND(",",MergeData!$C1042)+1,FIND(".",MergeData!$C1042)-FIND(",",MergeData!$C1042)-1)</f>
        <v xml:space="preserve"> Rev</v>
      </c>
      <c r="O1042" s="63"/>
    </row>
    <row r="1043" spans="1:15" x14ac:dyDescent="0.3">
      <c r="A1043" s="12">
        <v>1042</v>
      </c>
      <c r="B1043" s="13">
        <v>1</v>
      </c>
      <c r="C1043" s="14" t="s">
        <v>1999</v>
      </c>
      <c r="D1043" s="14" t="s">
        <v>18</v>
      </c>
      <c r="E1043" s="69">
        <v>23</v>
      </c>
      <c r="F1043" s="13">
        <v>0</v>
      </c>
      <c r="G1043" s="13">
        <v>1</v>
      </c>
      <c r="H1043" s="14" t="s">
        <v>662</v>
      </c>
      <c r="I1043" s="13">
        <v>83.158299999999997</v>
      </c>
      <c r="J1043" s="14" t="s">
        <v>663</v>
      </c>
      <c r="K1043" s="14" t="s">
        <v>21</v>
      </c>
      <c r="L1043" s="15">
        <f>IF(MergeData!$A1043='FirstPartId1-to891'!A1043,VLOOKUP(MergeData!$A1043,FirstID1_891,12,FALSE),VLOOKUP(MergeData!$A1043,GendersSurvived,2,FALSE))</f>
        <v>1</v>
      </c>
      <c r="M1043" s="62" t="str">
        <f t="shared" si="16"/>
        <v>Adult</v>
      </c>
      <c r="N1043" s="62" t="str">
        <f>MID(MergeData!$C1043,FIND(",",MergeData!$C1043)+1,FIND(".",MergeData!$C1043)-FIND(",",MergeData!$C1043)-1)</f>
        <v xml:space="preserve"> Mrs</v>
      </c>
      <c r="O1043" s="63"/>
    </row>
    <row r="1044" spans="1:15" x14ac:dyDescent="0.3">
      <c r="A1044" s="12">
        <v>1043</v>
      </c>
      <c r="B1044" s="13">
        <v>3</v>
      </c>
      <c r="C1044" s="14" t="s">
        <v>2000</v>
      </c>
      <c r="D1044" s="14" t="s">
        <v>13</v>
      </c>
      <c r="E1044" s="69" t="s">
        <v>2484</v>
      </c>
      <c r="F1044" s="13">
        <v>0</v>
      </c>
      <c r="G1044" s="13">
        <v>0</v>
      </c>
      <c r="H1044" s="14" t="s">
        <v>2001</v>
      </c>
      <c r="I1044" s="13">
        <v>7.8958000000000004</v>
      </c>
      <c r="J1044" s="14" t="s">
        <v>15</v>
      </c>
      <c r="K1044" s="14" t="s">
        <v>21</v>
      </c>
      <c r="L1044" s="15">
        <f>IF(MergeData!$A1044='FirstPartId1-to891'!A1044,VLOOKUP(MergeData!$A1044,FirstID1_891,12,FALSE),VLOOKUP(MergeData!$A1044,GendersSurvived,2,FALSE))</f>
        <v>0</v>
      </c>
      <c r="M1044" s="62" t="str">
        <f t="shared" si="16"/>
        <v>No Value</v>
      </c>
      <c r="N1044" s="62" t="str">
        <f>MID(MergeData!$C1044,FIND(",",MergeData!$C1044)+1,FIND(".",MergeData!$C1044)-FIND(",",MergeData!$C1044)-1)</f>
        <v xml:space="preserve"> Mr</v>
      </c>
      <c r="O1044" s="63"/>
    </row>
    <row r="1045" spans="1:15" x14ac:dyDescent="0.3">
      <c r="A1045" s="12">
        <v>1044</v>
      </c>
      <c r="B1045" s="13">
        <v>3</v>
      </c>
      <c r="C1045" s="14" t="s">
        <v>2002</v>
      </c>
      <c r="D1045" s="14" t="s">
        <v>13</v>
      </c>
      <c r="E1045" s="69">
        <v>60.5</v>
      </c>
      <c r="F1045" s="13">
        <v>0</v>
      </c>
      <c r="G1045" s="13">
        <v>0</v>
      </c>
      <c r="H1045" s="14" t="s">
        <v>2003</v>
      </c>
      <c r="I1045" s="13"/>
      <c r="J1045" s="14" t="s">
        <v>15</v>
      </c>
      <c r="K1045" s="14" t="s">
        <v>16</v>
      </c>
      <c r="L1045" s="15">
        <f>IF(MergeData!$A1045='FirstPartId1-to891'!A1045,VLOOKUP(MergeData!$A1045,FirstID1_891,12,FALSE),VLOOKUP(MergeData!$A1045,GendersSurvived,2,FALSE))</f>
        <v>0</v>
      </c>
      <c r="M1045" s="62" t="str">
        <f t="shared" si="16"/>
        <v>Adult</v>
      </c>
      <c r="N1045" s="62" t="str">
        <f>MID(MergeData!$C1045,FIND(",",MergeData!$C1045)+1,FIND(".",MergeData!$C1045)-FIND(",",MergeData!$C1045)-1)</f>
        <v xml:space="preserve"> Mr</v>
      </c>
      <c r="O1045" s="63"/>
    </row>
    <row r="1046" spans="1:15" x14ac:dyDescent="0.3">
      <c r="A1046" s="12">
        <v>1045</v>
      </c>
      <c r="B1046" s="13">
        <v>3</v>
      </c>
      <c r="C1046" s="14" t="s">
        <v>2004</v>
      </c>
      <c r="D1046" s="14" t="s">
        <v>18</v>
      </c>
      <c r="E1046" s="69">
        <v>36</v>
      </c>
      <c r="F1046" s="13">
        <v>0</v>
      </c>
      <c r="G1046" s="13">
        <v>2</v>
      </c>
      <c r="H1046" s="14" t="s">
        <v>2005</v>
      </c>
      <c r="I1046" s="13">
        <v>12.183299999999999</v>
      </c>
      <c r="J1046" s="14" t="s">
        <v>15</v>
      </c>
      <c r="K1046" s="14" t="s">
        <v>16</v>
      </c>
      <c r="L1046" s="15">
        <f>IF(MergeData!$A1046='FirstPartId1-to891'!A1046,VLOOKUP(MergeData!$A1046,FirstID1_891,12,FALSE),VLOOKUP(MergeData!$A1046,GendersSurvived,2,FALSE))</f>
        <v>1</v>
      </c>
      <c r="M1046" s="62" t="str">
        <f t="shared" si="16"/>
        <v>Adult</v>
      </c>
      <c r="N1046" s="62" t="str">
        <f>MID(MergeData!$C1046,FIND(",",MergeData!$C1046)+1,FIND(".",MergeData!$C1046)-FIND(",",MergeData!$C1046)-1)</f>
        <v xml:space="preserve"> Mrs</v>
      </c>
      <c r="O1046" s="63"/>
    </row>
    <row r="1047" spans="1:15" x14ac:dyDescent="0.3">
      <c r="A1047" s="12">
        <v>1046</v>
      </c>
      <c r="B1047" s="13">
        <v>3</v>
      </c>
      <c r="C1047" s="14" t="s">
        <v>2006</v>
      </c>
      <c r="D1047" s="14" t="s">
        <v>13</v>
      </c>
      <c r="E1047" s="69">
        <v>13</v>
      </c>
      <c r="F1047" s="13">
        <v>4</v>
      </c>
      <c r="G1047" s="13">
        <v>2</v>
      </c>
      <c r="H1047" s="14" t="s">
        <v>75</v>
      </c>
      <c r="I1047" s="13">
        <v>31.387499999999999</v>
      </c>
      <c r="J1047" s="14" t="s">
        <v>15</v>
      </c>
      <c r="K1047" s="14" t="s">
        <v>16</v>
      </c>
      <c r="L1047" s="15">
        <f>IF(MergeData!$A1047='FirstPartId1-to891'!A1047,VLOOKUP(MergeData!$A1047,FirstID1_891,12,FALSE),VLOOKUP(MergeData!$A1047,GendersSurvived,2,FALSE))</f>
        <v>0</v>
      </c>
      <c r="M1047" s="62" t="str">
        <f t="shared" si="16"/>
        <v>Child</v>
      </c>
      <c r="N1047" s="62" t="str">
        <f>MID(MergeData!$C1047,FIND(",",MergeData!$C1047)+1,FIND(".",MergeData!$C1047)-FIND(",",MergeData!$C1047)-1)</f>
        <v xml:space="preserve"> Master</v>
      </c>
      <c r="O1047" s="63"/>
    </row>
    <row r="1048" spans="1:15" x14ac:dyDescent="0.3">
      <c r="A1048" s="12">
        <v>1047</v>
      </c>
      <c r="B1048" s="13">
        <v>3</v>
      </c>
      <c r="C1048" s="14" t="s">
        <v>2007</v>
      </c>
      <c r="D1048" s="14" t="s">
        <v>13</v>
      </c>
      <c r="E1048" s="69">
        <v>24</v>
      </c>
      <c r="F1048" s="13">
        <v>0</v>
      </c>
      <c r="G1048" s="13">
        <v>0</v>
      </c>
      <c r="H1048" s="14" t="s">
        <v>2008</v>
      </c>
      <c r="I1048" s="13">
        <v>7.55</v>
      </c>
      <c r="J1048" s="14" t="s">
        <v>15</v>
      </c>
      <c r="K1048" s="14" t="s">
        <v>16</v>
      </c>
      <c r="L1048" s="15">
        <f>IF(MergeData!$A1048='FirstPartId1-to891'!A1048,VLOOKUP(MergeData!$A1048,FirstID1_891,12,FALSE),VLOOKUP(MergeData!$A1048,GendersSurvived,2,FALSE))</f>
        <v>0</v>
      </c>
      <c r="M1048" s="62" t="str">
        <f t="shared" si="16"/>
        <v>Adult</v>
      </c>
      <c r="N1048" s="62" t="str">
        <f>MID(MergeData!$C1048,FIND(",",MergeData!$C1048)+1,FIND(".",MergeData!$C1048)-FIND(",",MergeData!$C1048)-1)</f>
        <v xml:space="preserve"> Mr</v>
      </c>
      <c r="O1048" s="63"/>
    </row>
    <row r="1049" spans="1:15" x14ac:dyDescent="0.3">
      <c r="A1049" s="12">
        <v>1048</v>
      </c>
      <c r="B1049" s="13">
        <v>1</v>
      </c>
      <c r="C1049" s="14" t="s">
        <v>2009</v>
      </c>
      <c r="D1049" s="14" t="s">
        <v>18</v>
      </c>
      <c r="E1049" s="69">
        <v>29</v>
      </c>
      <c r="F1049" s="13">
        <v>0</v>
      </c>
      <c r="G1049" s="13">
        <v>0</v>
      </c>
      <c r="H1049" s="14" t="s">
        <v>1078</v>
      </c>
      <c r="I1049" s="13">
        <v>221.7792</v>
      </c>
      <c r="J1049" s="14" t="s">
        <v>2010</v>
      </c>
      <c r="K1049" s="14" t="s">
        <v>16</v>
      </c>
      <c r="L1049" s="15">
        <f>IF(MergeData!$A1049='FirstPartId1-to891'!A1049,VLOOKUP(MergeData!$A1049,FirstID1_891,12,FALSE),VLOOKUP(MergeData!$A1049,GendersSurvived,2,FALSE))</f>
        <v>1</v>
      </c>
      <c r="M1049" s="62" t="str">
        <f t="shared" si="16"/>
        <v>Adult</v>
      </c>
      <c r="N1049" s="62" t="str">
        <f>MID(MergeData!$C1049,FIND(",",MergeData!$C1049)+1,FIND(".",MergeData!$C1049)-FIND(",",MergeData!$C1049)-1)</f>
        <v xml:space="preserve"> Miss</v>
      </c>
      <c r="O1049" s="63"/>
    </row>
    <row r="1050" spans="1:15" x14ac:dyDescent="0.3">
      <c r="A1050" s="12">
        <v>1049</v>
      </c>
      <c r="B1050" s="13">
        <v>3</v>
      </c>
      <c r="C1050" s="14" t="s">
        <v>2011</v>
      </c>
      <c r="D1050" s="14" t="s">
        <v>18</v>
      </c>
      <c r="E1050" s="69">
        <v>23</v>
      </c>
      <c r="F1050" s="13">
        <v>0</v>
      </c>
      <c r="G1050" s="13">
        <v>0</v>
      </c>
      <c r="H1050" s="14" t="s">
        <v>2012</v>
      </c>
      <c r="I1050" s="13">
        <v>7.8541999999999996</v>
      </c>
      <c r="J1050" s="14" t="s">
        <v>15</v>
      </c>
      <c r="K1050" s="14" t="s">
        <v>16</v>
      </c>
      <c r="L1050" s="15">
        <f>IF(MergeData!$A1050='FirstPartId1-to891'!A1050,VLOOKUP(MergeData!$A1050,FirstID1_891,12,FALSE),VLOOKUP(MergeData!$A1050,GendersSurvived,2,FALSE))</f>
        <v>1</v>
      </c>
      <c r="M1050" s="62" t="str">
        <f t="shared" si="16"/>
        <v>Adult</v>
      </c>
      <c r="N1050" s="62" t="str">
        <f>MID(MergeData!$C1050,FIND(",",MergeData!$C1050)+1,FIND(".",MergeData!$C1050)-FIND(",",MergeData!$C1050)-1)</f>
        <v xml:space="preserve"> Miss</v>
      </c>
      <c r="O1050" s="63"/>
    </row>
    <row r="1051" spans="1:15" x14ac:dyDescent="0.3">
      <c r="A1051" s="12">
        <v>1050</v>
      </c>
      <c r="B1051" s="13">
        <v>1</v>
      </c>
      <c r="C1051" s="14" t="s">
        <v>2013</v>
      </c>
      <c r="D1051" s="14" t="s">
        <v>13</v>
      </c>
      <c r="E1051" s="69">
        <v>42</v>
      </c>
      <c r="F1051" s="13">
        <v>0</v>
      </c>
      <c r="G1051" s="13">
        <v>0</v>
      </c>
      <c r="H1051" s="14" t="s">
        <v>2014</v>
      </c>
      <c r="I1051" s="13">
        <v>26.55</v>
      </c>
      <c r="J1051" s="14" t="s">
        <v>2015</v>
      </c>
      <c r="K1051" s="14" t="s">
        <v>16</v>
      </c>
      <c r="L1051" s="15">
        <f>IF(MergeData!$A1051='FirstPartId1-to891'!A1051,VLOOKUP(MergeData!$A1051,FirstID1_891,12,FALSE),VLOOKUP(MergeData!$A1051,GendersSurvived,2,FALSE))</f>
        <v>0</v>
      </c>
      <c r="M1051" s="62" t="str">
        <f t="shared" si="16"/>
        <v>Adult</v>
      </c>
      <c r="N1051" s="62" t="str">
        <f>MID(MergeData!$C1051,FIND(",",MergeData!$C1051)+1,FIND(".",MergeData!$C1051)-FIND(",",MergeData!$C1051)-1)</f>
        <v xml:space="preserve"> Mr</v>
      </c>
      <c r="O1051" s="63"/>
    </row>
    <row r="1052" spans="1:15" x14ac:dyDescent="0.3">
      <c r="A1052" s="12">
        <v>1051</v>
      </c>
      <c r="B1052" s="13">
        <v>3</v>
      </c>
      <c r="C1052" s="14" t="s">
        <v>2016</v>
      </c>
      <c r="D1052" s="14" t="s">
        <v>18</v>
      </c>
      <c r="E1052" s="69">
        <v>26</v>
      </c>
      <c r="F1052" s="13">
        <v>0</v>
      </c>
      <c r="G1052" s="13">
        <v>2</v>
      </c>
      <c r="H1052" s="14" t="s">
        <v>2017</v>
      </c>
      <c r="I1052" s="13">
        <v>13.775</v>
      </c>
      <c r="J1052" s="14" t="s">
        <v>15</v>
      </c>
      <c r="K1052" s="14" t="s">
        <v>16</v>
      </c>
      <c r="L1052" s="15">
        <f>IF(MergeData!$A1052='FirstPartId1-to891'!A1052,VLOOKUP(MergeData!$A1052,FirstID1_891,12,FALSE),VLOOKUP(MergeData!$A1052,GendersSurvived,2,FALSE))</f>
        <v>1</v>
      </c>
      <c r="M1052" s="62" t="str">
        <f t="shared" si="16"/>
        <v>Adult</v>
      </c>
      <c r="N1052" s="62" t="str">
        <f>MID(MergeData!$C1052,FIND(",",MergeData!$C1052)+1,FIND(".",MergeData!$C1052)-FIND(",",MergeData!$C1052)-1)</f>
        <v xml:space="preserve"> Mrs</v>
      </c>
      <c r="O1052" s="63"/>
    </row>
    <row r="1053" spans="1:15" x14ac:dyDescent="0.3">
      <c r="A1053" s="12">
        <v>1052</v>
      </c>
      <c r="B1053" s="13">
        <v>3</v>
      </c>
      <c r="C1053" s="14" t="s">
        <v>2018</v>
      </c>
      <c r="D1053" s="14" t="s">
        <v>18</v>
      </c>
      <c r="E1053" s="69" t="s">
        <v>2484</v>
      </c>
      <c r="F1053" s="13">
        <v>0</v>
      </c>
      <c r="G1053" s="13">
        <v>0</v>
      </c>
      <c r="H1053" s="14" t="s">
        <v>2019</v>
      </c>
      <c r="I1053" s="13">
        <v>7.7332999999999998</v>
      </c>
      <c r="J1053" s="14" t="s">
        <v>15</v>
      </c>
      <c r="K1053" s="14" t="s">
        <v>31</v>
      </c>
      <c r="L1053" s="15">
        <f>IF(MergeData!$A1053='FirstPartId1-to891'!A1053,VLOOKUP(MergeData!$A1053,FirstID1_891,12,FALSE),VLOOKUP(MergeData!$A1053,GendersSurvived,2,FALSE))</f>
        <v>1</v>
      </c>
      <c r="M1053" s="62" t="str">
        <f t="shared" si="16"/>
        <v>No Value</v>
      </c>
      <c r="N1053" s="62" t="str">
        <f>MID(MergeData!$C1053,FIND(",",MergeData!$C1053)+1,FIND(".",MergeData!$C1053)-FIND(",",MergeData!$C1053)-1)</f>
        <v xml:space="preserve"> Miss</v>
      </c>
      <c r="O1053" s="63"/>
    </row>
    <row r="1054" spans="1:15" x14ac:dyDescent="0.3">
      <c r="A1054" s="12">
        <v>1053</v>
      </c>
      <c r="B1054" s="13">
        <v>3</v>
      </c>
      <c r="C1054" s="14" t="s">
        <v>2020</v>
      </c>
      <c r="D1054" s="14" t="s">
        <v>13</v>
      </c>
      <c r="E1054" s="69">
        <v>7</v>
      </c>
      <c r="F1054" s="13">
        <v>1</v>
      </c>
      <c r="G1054" s="13">
        <v>1</v>
      </c>
      <c r="H1054" s="14" t="s">
        <v>545</v>
      </c>
      <c r="I1054" s="13">
        <v>15.245799999999999</v>
      </c>
      <c r="J1054" s="14" t="s">
        <v>15</v>
      </c>
      <c r="K1054" s="14" t="s">
        <v>21</v>
      </c>
      <c r="L1054" s="15">
        <f>IF(MergeData!$A1054='FirstPartId1-to891'!A1054,VLOOKUP(MergeData!$A1054,FirstID1_891,12,FALSE),VLOOKUP(MergeData!$A1054,GendersSurvived,2,FALSE))</f>
        <v>0</v>
      </c>
      <c r="M1054" s="62" t="str">
        <f t="shared" si="16"/>
        <v>Child</v>
      </c>
      <c r="N1054" s="62" t="str">
        <f>MID(MergeData!$C1054,FIND(",",MergeData!$C1054)+1,FIND(".",MergeData!$C1054)-FIND(",",MergeData!$C1054)-1)</f>
        <v xml:space="preserve"> Master</v>
      </c>
      <c r="O1054" s="63"/>
    </row>
    <row r="1055" spans="1:15" x14ac:dyDescent="0.3">
      <c r="A1055" s="12">
        <v>1054</v>
      </c>
      <c r="B1055" s="13">
        <v>2</v>
      </c>
      <c r="C1055" s="14" t="s">
        <v>2021</v>
      </c>
      <c r="D1055" s="14" t="s">
        <v>18</v>
      </c>
      <c r="E1055" s="69">
        <v>26</v>
      </c>
      <c r="F1055" s="13">
        <v>0</v>
      </c>
      <c r="G1055" s="13">
        <v>0</v>
      </c>
      <c r="H1055" s="14" t="s">
        <v>2022</v>
      </c>
      <c r="I1055" s="13">
        <v>13.5</v>
      </c>
      <c r="J1055" s="14" t="s">
        <v>15</v>
      </c>
      <c r="K1055" s="14" t="s">
        <v>16</v>
      </c>
      <c r="L1055" s="15">
        <f>IF(MergeData!$A1055='FirstPartId1-to891'!A1055,VLOOKUP(MergeData!$A1055,FirstID1_891,12,FALSE),VLOOKUP(MergeData!$A1055,GendersSurvived,2,FALSE))</f>
        <v>1</v>
      </c>
      <c r="M1055" s="62" t="str">
        <f t="shared" si="16"/>
        <v>Adult</v>
      </c>
      <c r="N1055" s="62" t="str">
        <f>MID(MergeData!$C1055,FIND(",",MergeData!$C1055)+1,FIND(".",MergeData!$C1055)-FIND(",",MergeData!$C1055)-1)</f>
        <v xml:space="preserve"> Miss</v>
      </c>
      <c r="O1055" s="63"/>
    </row>
    <row r="1056" spans="1:15" x14ac:dyDescent="0.3">
      <c r="A1056" s="12">
        <v>1055</v>
      </c>
      <c r="B1056" s="13">
        <v>3</v>
      </c>
      <c r="C1056" s="14" t="s">
        <v>2023</v>
      </c>
      <c r="D1056" s="14" t="s">
        <v>13</v>
      </c>
      <c r="E1056" s="69" t="s">
        <v>2484</v>
      </c>
      <c r="F1056" s="13">
        <v>0</v>
      </c>
      <c r="G1056" s="13">
        <v>0</v>
      </c>
      <c r="H1056" s="14" t="s">
        <v>2024</v>
      </c>
      <c r="I1056" s="13">
        <v>7</v>
      </c>
      <c r="J1056" s="14" t="s">
        <v>15</v>
      </c>
      <c r="K1056" s="14" t="s">
        <v>16</v>
      </c>
      <c r="L1056" s="15">
        <f>IF(MergeData!$A1056='FirstPartId1-to891'!A1056,VLOOKUP(MergeData!$A1056,FirstID1_891,12,FALSE),VLOOKUP(MergeData!$A1056,GendersSurvived,2,FALSE))</f>
        <v>0</v>
      </c>
      <c r="M1056" s="62" t="str">
        <f t="shared" si="16"/>
        <v>No Value</v>
      </c>
      <c r="N1056" s="62" t="str">
        <f>MID(MergeData!$C1056,FIND(",",MergeData!$C1056)+1,FIND(".",MergeData!$C1056)-FIND(",",MergeData!$C1056)-1)</f>
        <v xml:space="preserve"> Mr</v>
      </c>
      <c r="O1056" s="63"/>
    </row>
    <row r="1057" spans="1:15" x14ac:dyDescent="0.3">
      <c r="A1057" s="12">
        <v>1056</v>
      </c>
      <c r="B1057" s="13">
        <v>2</v>
      </c>
      <c r="C1057" s="14" t="s">
        <v>2025</v>
      </c>
      <c r="D1057" s="14" t="s">
        <v>13</v>
      </c>
      <c r="E1057" s="69">
        <v>41</v>
      </c>
      <c r="F1057" s="13">
        <v>0</v>
      </c>
      <c r="G1057" s="13">
        <v>0</v>
      </c>
      <c r="H1057" s="14" t="s">
        <v>2026</v>
      </c>
      <c r="I1057" s="13">
        <v>13</v>
      </c>
      <c r="J1057" s="14" t="s">
        <v>15</v>
      </c>
      <c r="K1057" s="14" t="s">
        <v>16</v>
      </c>
      <c r="L1057" s="15">
        <f>IF(MergeData!$A1057='FirstPartId1-to891'!A1057,VLOOKUP(MergeData!$A1057,FirstID1_891,12,FALSE),VLOOKUP(MergeData!$A1057,GendersSurvived,2,FALSE))</f>
        <v>0</v>
      </c>
      <c r="M1057" s="62" t="str">
        <f t="shared" si="16"/>
        <v>Adult</v>
      </c>
      <c r="N1057" s="62" t="str">
        <f>MID(MergeData!$C1057,FIND(",",MergeData!$C1057)+1,FIND(".",MergeData!$C1057)-FIND(",",MergeData!$C1057)-1)</f>
        <v xml:space="preserve"> Rev</v>
      </c>
      <c r="O1057" s="63"/>
    </row>
    <row r="1058" spans="1:15" x14ac:dyDescent="0.3">
      <c r="A1058" s="12">
        <v>1057</v>
      </c>
      <c r="B1058" s="13">
        <v>3</v>
      </c>
      <c r="C1058" s="14" t="s">
        <v>2027</v>
      </c>
      <c r="D1058" s="14" t="s">
        <v>18</v>
      </c>
      <c r="E1058" s="69">
        <v>26</v>
      </c>
      <c r="F1058" s="13">
        <v>1</v>
      </c>
      <c r="G1058" s="13">
        <v>1</v>
      </c>
      <c r="H1058" s="14" t="s">
        <v>402</v>
      </c>
      <c r="I1058" s="13">
        <v>22.024999999999999</v>
      </c>
      <c r="J1058" s="14" t="s">
        <v>15</v>
      </c>
      <c r="K1058" s="14" t="s">
        <v>16</v>
      </c>
      <c r="L1058" s="15">
        <f>IF(MergeData!$A1058='FirstPartId1-to891'!A1058,VLOOKUP(MergeData!$A1058,FirstID1_891,12,FALSE),VLOOKUP(MergeData!$A1058,GendersSurvived,2,FALSE))</f>
        <v>1</v>
      </c>
      <c r="M1058" s="62" t="str">
        <f t="shared" si="16"/>
        <v>Adult</v>
      </c>
      <c r="N1058" s="62" t="str">
        <f>MID(MergeData!$C1058,FIND(",",MergeData!$C1058)+1,FIND(".",MergeData!$C1058)-FIND(",",MergeData!$C1058)-1)</f>
        <v xml:space="preserve"> Mrs</v>
      </c>
      <c r="O1058" s="63"/>
    </row>
    <row r="1059" spans="1:15" x14ac:dyDescent="0.3">
      <c r="A1059" s="12">
        <v>1058</v>
      </c>
      <c r="B1059" s="13">
        <v>1</v>
      </c>
      <c r="C1059" s="14" t="s">
        <v>2028</v>
      </c>
      <c r="D1059" s="14" t="s">
        <v>13</v>
      </c>
      <c r="E1059" s="69">
        <v>48</v>
      </c>
      <c r="F1059" s="13">
        <v>0</v>
      </c>
      <c r="G1059" s="13">
        <v>0</v>
      </c>
      <c r="H1059" s="14" t="s">
        <v>2029</v>
      </c>
      <c r="I1059" s="13">
        <v>50.495800000000003</v>
      </c>
      <c r="J1059" s="14" t="s">
        <v>2030</v>
      </c>
      <c r="K1059" s="14" t="s">
        <v>21</v>
      </c>
      <c r="L1059" s="15">
        <f>IF(MergeData!$A1059='FirstPartId1-to891'!A1059,VLOOKUP(MergeData!$A1059,FirstID1_891,12,FALSE),VLOOKUP(MergeData!$A1059,GendersSurvived,2,FALSE))</f>
        <v>0</v>
      </c>
      <c r="M1059" s="62" t="str">
        <f t="shared" si="16"/>
        <v>Adult</v>
      </c>
      <c r="N1059" s="62" t="str">
        <f>MID(MergeData!$C1059,FIND(",",MergeData!$C1059)+1,FIND(".",MergeData!$C1059)-FIND(",",MergeData!$C1059)-1)</f>
        <v xml:space="preserve"> Mr</v>
      </c>
      <c r="O1059" s="63"/>
    </row>
    <row r="1060" spans="1:15" x14ac:dyDescent="0.3">
      <c r="A1060" s="12">
        <v>1059</v>
      </c>
      <c r="B1060" s="13">
        <v>3</v>
      </c>
      <c r="C1060" s="14" t="s">
        <v>2031</v>
      </c>
      <c r="D1060" s="14" t="s">
        <v>13</v>
      </c>
      <c r="E1060" s="69">
        <v>18</v>
      </c>
      <c r="F1060" s="13">
        <v>2</v>
      </c>
      <c r="G1060" s="13">
        <v>2</v>
      </c>
      <c r="H1060" s="14" t="s">
        <v>205</v>
      </c>
      <c r="I1060" s="13">
        <v>34.375</v>
      </c>
      <c r="J1060" s="14" t="s">
        <v>15</v>
      </c>
      <c r="K1060" s="14" t="s">
        <v>16</v>
      </c>
      <c r="L1060" s="15">
        <f>IF(MergeData!$A1060='FirstPartId1-to891'!A1060,VLOOKUP(MergeData!$A1060,FirstID1_891,12,FALSE),VLOOKUP(MergeData!$A1060,GendersSurvived,2,FALSE))</f>
        <v>0</v>
      </c>
      <c r="M1060" s="62" t="str">
        <f t="shared" si="16"/>
        <v>Adult</v>
      </c>
      <c r="N1060" s="62" t="str">
        <f>MID(MergeData!$C1060,FIND(",",MergeData!$C1060)+1,FIND(".",MergeData!$C1060)-FIND(",",MergeData!$C1060)-1)</f>
        <v xml:space="preserve"> Mr</v>
      </c>
      <c r="O1060" s="63"/>
    </row>
    <row r="1061" spans="1:15" x14ac:dyDescent="0.3">
      <c r="A1061" s="12">
        <v>1060</v>
      </c>
      <c r="B1061" s="13">
        <v>1</v>
      </c>
      <c r="C1061" s="14" t="s">
        <v>2032</v>
      </c>
      <c r="D1061" s="14" t="s">
        <v>18</v>
      </c>
      <c r="E1061" s="69" t="s">
        <v>2484</v>
      </c>
      <c r="F1061" s="13">
        <v>0</v>
      </c>
      <c r="G1061" s="13">
        <v>0</v>
      </c>
      <c r="H1061" s="14" t="s">
        <v>2033</v>
      </c>
      <c r="I1061" s="13">
        <v>27.720800000000001</v>
      </c>
      <c r="J1061" s="14" t="s">
        <v>15</v>
      </c>
      <c r="K1061" s="14" t="s">
        <v>21</v>
      </c>
      <c r="L1061" s="15">
        <f>IF(MergeData!$A1061='FirstPartId1-to891'!A1061,VLOOKUP(MergeData!$A1061,FirstID1_891,12,FALSE),VLOOKUP(MergeData!$A1061,GendersSurvived,2,FALSE))</f>
        <v>1</v>
      </c>
      <c r="M1061" s="62" t="str">
        <f t="shared" si="16"/>
        <v>No Value</v>
      </c>
      <c r="N1061" s="62" t="str">
        <f>MID(MergeData!$C1061,FIND(",",MergeData!$C1061)+1,FIND(".",MergeData!$C1061)-FIND(",",MergeData!$C1061)-1)</f>
        <v xml:space="preserve"> Mrs</v>
      </c>
      <c r="O1061" s="63"/>
    </row>
    <row r="1062" spans="1:15" x14ac:dyDescent="0.3">
      <c r="A1062" s="12">
        <v>1061</v>
      </c>
      <c r="B1062" s="13">
        <v>3</v>
      </c>
      <c r="C1062" s="14" t="s">
        <v>2034</v>
      </c>
      <c r="D1062" s="14" t="s">
        <v>18</v>
      </c>
      <c r="E1062" s="69">
        <v>22</v>
      </c>
      <c r="F1062" s="13">
        <v>0</v>
      </c>
      <c r="G1062" s="13">
        <v>0</v>
      </c>
      <c r="H1062" s="14" t="s">
        <v>2035</v>
      </c>
      <c r="I1062" s="13">
        <v>8.9625000000000004</v>
      </c>
      <c r="J1062" s="14" t="s">
        <v>15</v>
      </c>
      <c r="K1062" s="14" t="s">
        <v>16</v>
      </c>
      <c r="L1062" s="15">
        <f>IF(MergeData!$A1062='FirstPartId1-to891'!A1062,VLOOKUP(MergeData!$A1062,FirstID1_891,12,FALSE),VLOOKUP(MergeData!$A1062,GendersSurvived,2,FALSE))</f>
        <v>1</v>
      </c>
      <c r="M1062" s="62" t="str">
        <f t="shared" si="16"/>
        <v>Adult</v>
      </c>
      <c r="N1062" s="62" t="str">
        <f>MID(MergeData!$C1062,FIND(",",MergeData!$C1062)+1,FIND(".",MergeData!$C1062)-FIND(",",MergeData!$C1062)-1)</f>
        <v xml:space="preserve"> Miss</v>
      </c>
      <c r="O1062" s="63"/>
    </row>
    <row r="1063" spans="1:15" x14ac:dyDescent="0.3">
      <c r="A1063" s="12">
        <v>1062</v>
      </c>
      <c r="B1063" s="13">
        <v>3</v>
      </c>
      <c r="C1063" s="14" t="s">
        <v>2036</v>
      </c>
      <c r="D1063" s="14" t="s">
        <v>13</v>
      </c>
      <c r="E1063" s="69" t="s">
        <v>2484</v>
      </c>
      <c r="F1063" s="13">
        <v>0</v>
      </c>
      <c r="G1063" s="13">
        <v>0</v>
      </c>
      <c r="H1063" s="14" t="s">
        <v>2037</v>
      </c>
      <c r="I1063" s="13">
        <v>7.55</v>
      </c>
      <c r="J1063" s="14" t="s">
        <v>15</v>
      </c>
      <c r="K1063" s="14" t="s">
        <v>16</v>
      </c>
      <c r="L1063" s="15">
        <f>IF(MergeData!$A1063='FirstPartId1-to891'!A1063,VLOOKUP(MergeData!$A1063,FirstID1_891,12,FALSE),VLOOKUP(MergeData!$A1063,GendersSurvived,2,FALSE))</f>
        <v>0</v>
      </c>
      <c r="M1063" s="62" t="str">
        <f t="shared" si="16"/>
        <v>No Value</v>
      </c>
      <c r="N1063" s="62" t="str">
        <f>MID(MergeData!$C1063,FIND(",",MergeData!$C1063)+1,FIND(".",MergeData!$C1063)-FIND(",",MergeData!$C1063)-1)</f>
        <v xml:space="preserve"> Mr</v>
      </c>
      <c r="O1063" s="63"/>
    </row>
    <row r="1064" spans="1:15" x14ac:dyDescent="0.3">
      <c r="A1064" s="12">
        <v>1063</v>
      </c>
      <c r="B1064" s="13">
        <v>3</v>
      </c>
      <c r="C1064" s="14" t="s">
        <v>2038</v>
      </c>
      <c r="D1064" s="14" t="s">
        <v>13</v>
      </c>
      <c r="E1064" s="69">
        <v>27</v>
      </c>
      <c r="F1064" s="13">
        <v>0</v>
      </c>
      <c r="G1064" s="13">
        <v>0</v>
      </c>
      <c r="H1064" s="14" t="s">
        <v>2039</v>
      </c>
      <c r="I1064" s="13">
        <v>7.2249999999999996</v>
      </c>
      <c r="J1064" s="14" t="s">
        <v>15</v>
      </c>
      <c r="K1064" s="14" t="s">
        <v>21</v>
      </c>
      <c r="L1064" s="15">
        <f>IF(MergeData!$A1064='FirstPartId1-to891'!A1064,VLOOKUP(MergeData!$A1064,FirstID1_891,12,FALSE),VLOOKUP(MergeData!$A1064,GendersSurvived,2,FALSE))</f>
        <v>0</v>
      </c>
      <c r="M1064" s="62" t="str">
        <f t="shared" si="16"/>
        <v>Adult</v>
      </c>
      <c r="N1064" s="62" t="str">
        <f>MID(MergeData!$C1064,FIND(",",MergeData!$C1064)+1,FIND(".",MergeData!$C1064)-FIND(",",MergeData!$C1064)-1)</f>
        <v xml:space="preserve"> Mr</v>
      </c>
      <c r="O1064" s="63"/>
    </row>
    <row r="1065" spans="1:15" x14ac:dyDescent="0.3">
      <c r="A1065" s="12">
        <v>1064</v>
      </c>
      <c r="B1065" s="13">
        <v>3</v>
      </c>
      <c r="C1065" s="14" t="s">
        <v>2040</v>
      </c>
      <c r="D1065" s="14" t="s">
        <v>13</v>
      </c>
      <c r="E1065" s="69">
        <v>23</v>
      </c>
      <c r="F1065" s="13">
        <v>1</v>
      </c>
      <c r="G1065" s="13">
        <v>0</v>
      </c>
      <c r="H1065" s="14" t="s">
        <v>1896</v>
      </c>
      <c r="I1065" s="13">
        <v>13.9</v>
      </c>
      <c r="J1065" s="14" t="s">
        <v>15</v>
      </c>
      <c r="K1065" s="14" t="s">
        <v>16</v>
      </c>
      <c r="L1065" s="15">
        <f>IF(MergeData!$A1065='FirstPartId1-to891'!A1065,VLOOKUP(MergeData!$A1065,FirstID1_891,12,FALSE),VLOOKUP(MergeData!$A1065,GendersSurvived,2,FALSE))</f>
        <v>0</v>
      </c>
      <c r="M1065" s="62" t="str">
        <f t="shared" si="16"/>
        <v>Adult</v>
      </c>
      <c r="N1065" s="62" t="str">
        <f>MID(MergeData!$C1065,FIND(",",MergeData!$C1065)+1,FIND(".",MergeData!$C1065)-FIND(",",MergeData!$C1065)-1)</f>
        <v xml:space="preserve"> Mr</v>
      </c>
      <c r="O1065" s="63"/>
    </row>
    <row r="1066" spans="1:15" x14ac:dyDescent="0.3">
      <c r="A1066" s="12">
        <v>1065</v>
      </c>
      <c r="B1066" s="13">
        <v>3</v>
      </c>
      <c r="C1066" s="14" t="s">
        <v>2041</v>
      </c>
      <c r="D1066" s="14" t="s">
        <v>13</v>
      </c>
      <c r="E1066" s="69" t="s">
        <v>2484</v>
      </c>
      <c r="F1066" s="13">
        <v>0</v>
      </c>
      <c r="G1066" s="13">
        <v>0</v>
      </c>
      <c r="H1066" s="14" t="s">
        <v>2042</v>
      </c>
      <c r="I1066" s="13">
        <v>7.2291999999999996</v>
      </c>
      <c r="J1066" s="14" t="s">
        <v>15</v>
      </c>
      <c r="K1066" s="14" t="s">
        <v>21</v>
      </c>
      <c r="L1066" s="15">
        <f>IF(MergeData!$A1066='FirstPartId1-to891'!A1066,VLOOKUP(MergeData!$A1066,FirstID1_891,12,FALSE),VLOOKUP(MergeData!$A1066,GendersSurvived,2,FALSE))</f>
        <v>0</v>
      </c>
      <c r="M1066" s="62" t="str">
        <f t="shared" si="16"/>
        <v>No Value</v>
      </c>
      <c r="N1066" s="62" t="str">
        <f>MID(MergeData!$C1066,FIND(",",MergeData!$C1066)+1,FIND(".",MergeData!$C1066)-FIND(",",MergeData!$C1066)-1)</f>
        <v xml:space="preserve"> Mr</v>
      </c>
      <c r="O1066" s="63"/>
    </row>
    <row r="1067" spans="1:15" x14ac:dyDescent="0.3">
      <c r="A1067" s="12">
        <v>1066</v>
      </c>
      <c r="B1067" s="13">
        <v>3</v>
      </c>
      <c r="C1067" s="14" t="s">
        <v>2043</v>
      </c>
      <c r="D1067" s="14" t="s">
        <v>13</v>
      </c>
      <c r="E1067" s="69">
        <v>40</v>
      </c>
      <c r="F1067" s="13">
        <v>1</v>
      </c>
      <c r="G1067" s="13">
        <v>5</v>
      </c>
      <c r="H1067" s="14" t="s">
        <v>75</v>
      </c>
      <c r="I1067" s="13">
        <v>31.387499999999999</v>
      </c>
      <c r="J1067" s="14" t="s">
        <v>15</v>
      </c>
      <c r="K1067" s="14" t="s">
        <v>16</v>
      </c>
      <c r="L1067" s="15">
        <f>IF(MergeData!$A1067='FirstPartId1-to891'!A1067,VLOOKUP(MergeData!$A1067,FirstID1_891,12,FALSE),VLOOKUP(MergeData!$A1067,GendersSurvived,2,FALSE))</f>
        <v>0</v>
      </c>
      <c r="M1067" s="62" t="str">
        <f t="shared" si="16"/>
        <v>Adult</v>
      </c>
      <c r="N1067" s="62" t="str">
        <f>MID(MergeData!$C1067,FIND(",",MergeData!$C1067)+1,FIND(".",MergeData!$C1067)-FIND(",",MergeData!$C1067)-1)</f>
        <v xml:space="preserve"> Mr</v>
      </c>
      <c r="O1067" s="63"/>
    </row>
    <row r="1068" spans="1:15" x14ac:dyDescent="0.3">
      <c r="A1068" s="12">
        <v>1067</v>
      </c>
      <c r="B1068" s="13">
        <v>2</v>
      </c>
      <c r="C1068" s="14" t="s">
        <v>2044</v>
      </c>
      <c r="D1068" s="14" t="s">
        <v>18</v>
      </c>
      <c r="E1068" s="69">
        <v>15</v>
      </c>
      <c r="F1068" s="13">
        <v>0</v>
      </c>
      <c r="G1068" s="13">
        <v>2</v>
      </c>
      <c r="H1068" s="14" t="s">
        <v>1340</v>
      </c>
      <c r="I1068" s="13">
        <v>39</v>
      </c>
      <c r="J1068" s="14" t="s">
        <v>15</v>
      </c>
      <c r="K1068" s="14" t="s">
        <v>16</v>
      </c>
      <c r="L1068" s="15">
        <f>IF(MergeData!$A1068='FirstPartId1-to891'!A1068,VLOOKUP(MergeData!$A1068,FirstID1_891,12,FALSE),VLOOKUP(MergeData!$A1068,GendersSurvived,2,FALSE))</f>
        <v>1</v>
      </c>
      <c r="M1068" s="62" t="str">
        <f t="shared" si="16"/>
        <v>Child</v>
      </c>
      <c r="N1068" s="62" t="str">
        <f>MID(MergeData!$C1068,FIND(",",MergeData!$C1068)+1,FIND(".",MergeData!$C1068)-FIND(",",MergeData!$C1068)-1)</f>
        <v xml:space="preserve"> Miss</v>
      </c>
      <c r="O1068" s="63"/>
    </row>
    <row r="1069" spans="1:15" x14ac:dyDescent="0.3">
      <c r="A1069" s="12">
        <v>1068</v>
      </c>
      <c r="B1069" s="13">
        <v>2</v>
      </c>
      <c r="C1069" s="14" t="s">
        <v>2045</v>
      </c>
      <c r="D1069" s="14" t="s">
        <v>18</v>
      </c>
      <c r="E1069" s="69">
        <v>20</v>
      </c>
      <c r="F1069" s="13">
        <v>0</v>
      </c>
      <c r="G1069" s="13">
        <v>0</v>
      </c>
      <c r="H1069" s="14" t="s">
        <v>325</v>
      </c>
      <c r="I1069" s="13">
        <v>36.75</v>
      </c>
      <c r="J1069" s="14" t="s">
        <v>15</v>
      </c>
      <c r="K1069" s="14" t="s">
        <v>16</v>
      </c>
      <c r="L1069" s="15">
        <f>IF(MergeData!$A1069='FirstPartId1-to891'!A1069,VLOOKUP(MergeData!$A1069,FirstID1_891,12,FALSE),VLOOKUP(MergeData!$A1069,GendersSurvived,2,FALSE))</f>
        <v>1</v>
      </c>
      <c r="M1069" s="62" t="str">
        <f t="shared" si="16"/>
        <v>Adult</v>
      </c>
      <c r="N1069" s="62" t="str">
        <f>MID(MergeData!$C1069,FIND(",",MergeData!$C1069)+1,FIND(".",MergeData!$C1069)-FIND(",",MergeData!$C1069)-1)</f>
        <v xml:space="preserve"> Miss</v>
      </c>
      <c r="O1069" s="63"/>
    </row>
    <row r="1070" spans="1:15" x14ac:dyDescent="0.3">
      <c r="A1070" s="12">
        <v>1069</v>
      </c>
      <c r="B1070" s="13">
        <v>1</v>
      </c>
      <c r="C1070" s="14" t="s">
        <v>2046</v>
      </c>
      <c r="D1070" s="14" t="s">
        <v>13</v>
      </c>
      <c r="E1070" s="69">
        <v>54</v>
      </c>
      <c r="F1070" s="13">
        <v>1</v>
      </c>
      <c r="G1070" s="13">
        <v>0</v>
      </c>
      <c r="H1070" s="14" t="s">
        <v>1914</v>
      </c>
      <c r="I1070" s="13">
        <v>55.441699999999997</v>
      </c>
      <c r="J1070" s="14" t="s">
        <v>1915</v>
      </c>
      <c r="K1070" s="14" t="s">
        <v>21</v>
      </c>
      <c r="L1070" s="15">
        <f>IF(MergeData!$A1070='FirstPartId1-to891'!A1070,VLOOKUP(MergeData!$A1070,FirstID1_891,12,FALSE),VLOOKUP(MergeData!$A1070,GendersSurvived,2,FALSE))</f>
        <v>0</v>
      </c>
      <c r="M1070" s="62" t="str">
        <f t="shared" si="16"/>
        <v>Adult</v>
      </c>
      <c r="N1070" s="62" t="str">
        <f>MID(MergeData!$C1070,FIND(",",MergeData!$C1070)+1,FIND(".",MergeData!$C1070)-FIND(",",MergeData!$C1070)-1)</f>
        <v xml:space="preserve"> Mr</v>
      </c>
      <c r="O1070" s="63"/>
    </row>
    <row r="1071" spans="1:15" x14ac:dyDescent="0.3">
      <c r="A1071" s="12">
        <v>1070</v>
      </c>
      <c r="B1071" s="13">
        <v>2</v>
      </c>
      <c r="C1071" s="14" t="s">
        <v>2047</v>
      </c>
      <c r="D1071" s="14" t="s">
        <v>18</v>
      </c>
      <c r="E1071" s="69">
        <v>36</v>
      </c>
      <c r="F1071" s="13">
        <v>0</v>
      </c>
      <c r="G1071" s="13">
        <v>3</v>
      </c>
      <c r="H1071" s="14" t="s">
        <v>399</v>
      </c>
      <c r="I1071" s="13">
        <v>39</v>
      </c>
      <c r="J1071" s="14" t="s">
        <v>400</v>
      </c>
      <c r="K1071" s="14" t="s">
        <v>16</v>
      </c>
      <c r="L1071" s="15">
        <f>IF(MergeData!$A1071='FirstPartId1-to891'!A1071,VLOOKUP(MergeData!$A1071,FirstID1_891,12,FALSE),VLOOKUP(MergeData!$A1071,GendersSurvived,2,FALSE))</f>
        <v>1</v>
      </c>
      <c r="M1071" s="62" t="str">
        <f t="shared" si="16"/>
        <v>Adult</v>
      </c>
      <c r="N1071" s="62" t="str">
        <f>MID(MergeData!$C1071,FIND(",",MergeData!$C1071)+1,FIND(".",MergeData!$C1071)-FIND(",",MergeData!$C1071)-1)</f>
        <v xml:space="preserve"> Mrs</v>
      </c>
      <c r="O1071" s="63"/>
    </row>
    <row r="1072" spans="1:15" x14ac:dyDescent="0.3">
      <c r="A1072" s="12">
        <v>1071</v>
      </c>
      <c r="B1072" s="13">
        <v>1</v>
      </c>
      <c r="C1072" s="14" t="s">
        <v>2048</v>
      </c>
      <c r="D1072" s="14" t="s">
        <v>18</v>
      </c>
      <c r="E1072" s="69">
        <v>64</v>
      </c>
      <c r="F1072" s="13">
        <v>0</v>
      </c>
      <c r="G1072" s="13">
        <v>2</v>
      </c>
      <c r="H1072" s="14" t="s">
        <v>1638</v>
      </c>
      <c r="I1072" s="13">
        <v>83.158299999999997</v>
      </c>
      <c r="J1072" s="14" t="s">
        <v>2049</v>
      </c>
      <c r="K1072" s="14" t="s">
        <v>21</v>
      </c>
      <c r="L1072" s="15">
        <f>IF(MergeData!$A1072='FirstPartId1-to891'!A1072,VLOOKUP(MergeData!$A1072,FirstID1_891,12,FALSE),VLOOKUP(MergeData!$A1072,GendersSurvived,2,FALSE))</f>
        <v>1</v>
      </c>
      <c r="M1072" s="62" t="str">
        <f t="shared" si="16"/>
        <v>Adult</v>
      </c>
      <c r="N1072" s="62" t="str">
        <f>MID(MergeData!$C1072,FIND(",",MergeData!$C1072)+1,FIND(".",MergeData!$C1072)-FIND(",",MergeData!$C1072)-1)</f>
        <v xml:space="preserve"> Mrs</v>
      </c>
      <c r="O1072" s="63"/>
    </row>
    <row r="1073" spans="1:15" x14ac:dyDescent="0.3">
      <c r="A1073" s="12">
        <v>1072</v>
      </c>
      <c r="B1073" s="13">
        <v>2</v>
      </c>
      <c r="C1073" s="14" t="s">
        <v>2050</v>
      </c>
      <c r="D1073" s="14" t="s">
        <v>13</v>
      </c>
      <c r="E1073" s="69">
        <v>30</v>
      </c>
      <c r="F1073" s="13">
        <v>0</v>
      </c>
      <c r="G1073" s="13">
        <v>0</v>
      </c>
      <c r="H1073" s="14" t="s">
        <v>2051</v>
      </c>
      <c r="I1073" s="13">
        <v>13</v>
      </c>
      <c r="J1073" s="14" t="s">
        <v>15</v>
      </c>
      <c r="K1073" s="14" t="s">
        <v>16</v>
      </c>
      <c r="L1073" s="15">
        <f>IF(MergeData!$A1073='FirstPartId1-to891'!A1073,VLOOKUP(MergeData!$A1073,FirstID1_891,12,FALSE),VLOOKUP(MergeData!$A1073,GendersSurvived,2,FALSE))</f>
        <v>0</v>
      </c>
      <c r="M1073" s="62" t="str">
        <f t="shared" si="16"/>
        <v>Adult</v>
      </c>
      <c r="N1073" s="62" t="str">
        <f>MID(MergeData!$C1073,FIND(",",MergeData!$C1073)+1,FIND(".",MergeData!$C1073)-FIND(",",MergeData!$C1073)-1)</f>
        <v xml:space="preserve"> Mr</v>
      </c>
      <c r="O1073" s="63"/>
    </row>
    <row r="1074" spans="1:15" x14ac:dyDescent="0.3">
      <c r="A1074" s="12">
        <v>1073</v>
      </c>
      <c r="B1074" s="13">
        <v>1</v>
      </c>
      <c r="C1074" s="14" t="s">
        <v>2052</v>
      </c>
      <c r="D1074" s="14" t="s">
        <v>13</v>
      </c>
      <c r="E1074" s="69">
        <v>37</v>
      </c>
      <c r="F1074" s="13">
        <v>1</v>
      </c>
      <c r="G1074" s="13">
        <v>1</v>
      </c>
      <c r="H1074" s="14" t="s">
        <v>1638</v>
      </c>
      <c r="I1074" s="13">
        <v>83.158299999999997</v>
      </c>
      <c r="J1074" s="14" t="s">
        <v>2053</v>
      </c>
      <c r="K1074" s="14" t="s">
        <v>21</v>
      </c>
      <c r="L1074" s="15">
        <f>IF(MergeData!$A1074='FirstPartId1-to891'!A1074,VLOOKUP(MergeData!$A1074,FirstID1_891,12,FALSE),VLOOKUP(MergeData!$A1074,GendersSurvived,2,FALSE))</f>
        <v>0</v>
      </c>
      <c r="M1074" s="62" t="str">
        <f t="shared" si="16"/>
        <v>Adult</v>
      </c>
      <c r="N1074" s="62" t="str">
        <f>MID(MergeData!$C1074,FIND(",",MergeData!$C1074)+1,FIND(".",MergeData!$C1074)-FIND(",",MergeData!$C1074)-1)</f>
        <v xml:space="preserve"> Mr</v>
      </c>
      <c r="O1074" s="63"/>
    </row>
    <row r="1075" spans="1:15" x14ac:dyDescent="0.3">
      <c r="A1075" s="12">
        <v>1074</v>
      </c>
      <c r="B1075" s="13">
        <v>1</v>
      </c>
      <c r="C1075" s="14" t="s">
        <v>2054</v>
      </c>
      <c r="D1075" s="14" t="s">
        <v>18</v>
      </c>
      <c r="E1075" s="69">
        <v>18</v>
      </c>
      <c r="F1075" s="13">
        <v>1</v>
      </c>
      <c r="G1075" s="13">
        <v>0</v>
      </c>
      <c r="H1075" s="14" t="s">
        <v>1483</v>
      </c>
      <c r="I1075" s="13">
        <v>53.1</v>
      </c>
      <c r="J1075" s="14" t="s">
        <v>1484</v>
      </c>
      <c r="K1075" s="14" t="s">
        <v>16</v>
      </c>
      <c r="L1075" s="15">
        <f>IF(MergeData!$A1075='FirstPartId1-to891'!A1075,VLOOKUP(MergeData!$A1075,FirstID1_891,12,FALSE),VLOOKUP(MergeData!$A1075,GendersSurvived,2,FALSE))</f>
        <v>1</v>
      </c>
      <c r="M1075" s="62" t="str">
        <f t="shared" si="16"/>
        <v>Adult</v>
      </c>
      <c r="N1075" s="62" t="str">
        <f>MID(MergeData!$C1075,FIND(",",MergeData!$C1075)+1,FIND(".",MergeData!$C1075)-FIND(",",MergeData!$C1075)-1)</f>
        <v xml:space="preserve"> Mrs</v>
      </c>
      <c r="O1075" s="63"/>
    </row>
    <row r="1076" spans="1:15" x14ac:dyDescent="0.3">
      <c r="A1076" s="12">
        <v>1075</v>
      </c>
      <c r="B1076" s="13">
        <v>3</v>
      </c>
      <c r="C1076" s="14" t="s">
        <v>2055</v>
      </c>
      <c r="D1076" s="14" t="s">
        <v>13</v>
      </c>
      <c r="E1076" s="69" t="s">
        <v>2484</v>
      </c>
      <c r="F1076" s="13">
        <v>0</v>
      </c>
      <c r="G1076" s="13">
        <v>0</v>
      </c>
      <c r="H1076" s="14" t="s">
        <v>2056</v>
      </c>
      <c r="I1076" s="13">
        <v>7.75</v>
      </c>
      <c r="J1076" s="14" t="s">
        <v>15</v>
      </c>
      <c r="K1076" s="14" t="s">
        <v>31</v>
      </c>
      <c r="L1076" s="15">
        <f>IF(MergeData!$A1076='FirstPartId1-to891'!A1076,VLOOKUP(MergeData!$A1076,FirstID1_891,12,FALSE),VLOOKUP(MergeData!$A1076,GendersSurvived,2,FALSE))</f>
        <v>0</v>
      </c>
      <c r="M1076" s="62" t="str">
        <f t="shared" si="16"/>
        <v>No Value</v>
      </c>
      <c r="N1076" s="62" t="str">
        <f>MID(MergeData!$C1076,FIND(",",MergeData!$C1076)+1,FIND(".",MergeData!$C1076)-FIND(",",MergeData!$C1076)-1)</f>
        <v xml:space="preserve"> Mr</v>
      </c>
      <c r="O1076" s="63"/>
    </row>
    <row r="1077" spans="1:15" x14ac:dyDescent="0.3">
      <c r="A1077" s="12">
        <v>1076</v>
      </c>
      <c r="B1077" s="13">
        <v>1</v>
      </c>
      <c r="C1077" s="14" t="s">
        <v>2057</v>
      </c>
      <c r="D1077" s="14" t="s">
        <v>18</v>
      </c>
      <c r="E1077" s="69">
        <v>27</v>
      </c>
      <c r="F1077" s="13">
        <v>1</v>
      </c>
      <c r="G1077" s="13">
        <v>1</v>
      </c>
      <c r="H1077" s="14" t="s">
        <v>272</v>
      </c>
      <c r="I1077" s="13">
        <v>247.52080000000001</v>
      </c>
      <c r="J1077" s="14" t="s">
        <v>273</v>
      </c>
      <c r="K1077" s="14" t="s">
        <v>21</v>
      </c>
      <c r="L1077" s="15">
        <f>IF(MergeData!$A1077='FirstPartId1-to891'!A1077,VLOOKUP(MergeData!$A1077,FirstID1_891,12,FALSE),VLOOKUP(MergeData!$A1077,GendersSurvived,2,FALSE))</f>
        <v>1</v>
      </c>
      <c r="M1077" s="62" t="str">
        <f t="shared" si="16"/>
        <v>Adult</v>
      </c>
      <c r="N1077" s="62" t="str">
        <f>MID(MergeData!$C1077,FIND(",",MergeData!$C1077)+1,FIND(".",MergeData!$C1077)-FIND(",",MergeData!$C1077)-1)</f>
        <v xml:space="preserve"> Mrs</v>
      </c>
      <c r="O1077" s="63"/>
    </row>
    <row r="1078" spans="1:15" x14ac:dyDescent="0.3">
      <c r="A1078" s="12">
        <v>1077</v>
      </c>
      <c r="B1078" s="13">
        <v>2</v>
      </c>
      <c r="C1078" s="14" t="s">
        <v>2058</v>
      </c>
      <c r="D1078" s="14" t="s">
        <v>13</v>
      </c>
      <c r="E1078" s="69">
        <v>40</v>
      </c>
      <c r="F1078" s="13">
        <v>0</v>
      </c>
      <c r="G1078" s="13">
        <v>0</v>
      </c>
      <c r="H1078" s="14" t="s">
        <v>2059</v>
      </c>
      <c r="I1078" s="13">
        <v>16</v>
      </c>
      <c r="J1078" s="14" t="s">
        <v>15</v>
      </c>
      <c r="K1078" s="14" t="s">
        <v>16</v>
      </c>
      <c r="L1078" s="15">
        <f>IF(MergeData!$A1078='FirstPartId1-to891'!A1078,VLOOKUP(MergeData!$A1078,FirstID1_891,12,FALSE),VLOOKUP(MergeData!$A1078,GendersSurvived,2,FALSE))</f>
        <v>0</v>
      </c>
      <c r="M1078" s="62" t="str">
        <f t="shared" si="16"/>
        <v>Adult</v>
      </c>
      <c r="N1078" s="62" t="str">
        <f>MID(MergeData!$C1078,FIND(",",MergeData!$C1078)+1,FIND(".",MergeData!$C1078)-FIND(",",MergeData!$C1078)-1)</f>
        <v xml:space="preserve"> Mr</v>
      </c>
      <c r="O1078" s="63"/>
    </row>
    <row r="1079" spans="1:15" x14ac:dyDescent="0.3">
      <c r="A1079" s="12">
        <v>1078</v>
      </c>
      <c r="B1079" s="13">
        <v>2</v>
      </c>
      <c r="C1079" s="14" t="s">
        <v>2060</v>
      </c>
      <c r="D1079" s="14" t="s">
        <v>18</v>
      </c>
      <c r="E1079" s="69">
        <v>21</v>
      </c>
      <c r="F1079" s="13">
        <v>0</v>
      </c>
      <c r="G1079" s="13">
        <v>1</v>
      </c>
      <c r="H1079" s="14" t="s">
        <v>2061</v>
      </c>
      <c r="I1079" s="13">
        <v>21</v>
      </c>
      <c r="J1079" s="14" t="s">
        <v>15</v>
      </c>
      <c r="K1079" s="14" t="s">
        <v>16</v>
      </c>
      <c r="L1079" s="15">
        <f>IF(MergeData!$A1079='FirstPartId1-to891'!A1079,VLOOKUP(MergeData!$A1079,FirstID1_891,12,FALSE),VLOOKUP(MergeData!$A1079,GendersSurvived,2,FALSE))</f>
        <v>1</v>
      </c>
      <c r="M1079" s="62" t="str">
        <f t="shared" si="16"/>
        <v>Adult</v>
      </c>
      <c r="N1079" s="62" t="str">
        <f>MID(MergeData!$C1079,FIND(",",MergeData!$C1079)+1,FIND(".",MergeData!$C1079)-FIND(",",MergeData!$C1079)-1)</f>
        <v xml:space="preserve"> Miss</v>
      </c>
      <c r="O1079" s="63"/>
    </row>
    <row r="1080" spans="1:15" x14ac:dyDescent="0.3">
      <c r="A1080" s="12">
        <v>1079</v>
      </c>
      <c r="B1080" s="13">
        <v>3</v>
      </c>
      <c r="C1080" s="14" t="s">
        <v>2062</v>
      </c>
      <c r="D1080" s="14" t="s">
        <v>13</v>
      </c>
      <c r="E1080" s="69">
        <v>17</v>
      </c>
      <c r="F1080" s="13">
        <v>2</v>
      </c>
      <c r="G1080" s="13">
        <v>0</v>
      </c>
      <c r="H1080" s="14" t="s">
        <v>2063</v>
      </c>
      <c r="I1080" s="13">
        <v>8.0500000000000007</v>
      </c>
      <c r="J1080" s="14" t="s">
        <v>15</v>
      </c>
      <c r="K1080" s="14" t="s">
        <v>16</v>
      </c>
      <c r="L1080" s="15">
        <f>IF(MergeData!$A1080='FirstPartId1-to891'!A1080,VLOOKUP(MergeData!$A1080,FirstID1_891,12,FALSE),VLOOKUP(MergeData!$A1080,GendersSurvived,2,FALSE))</f>
        <v>0</v>
      </c>
      <c r="M1080" s="62" t="str">
        <f t="shared" si="16"/>
        <v>Child</v>
      </c>
      <c r="N1080" s="62" t="str">
        <f>MID(MergeData!$C1080,FIND(",",MergeData!$C1080)+1,FIND(".",MergeData!$C1080)-FIND(",",MergeData!$C1080)-1)</f>
        <v xml:space="preserve"> Mr</v>
      </c>
      <c r="O1080" s="63"/>
    </row>
    <row r="1081" spans="1:15" x14ac:dyDescent="0.3">
      <c r="A1081" s="12">
        <v>1080</v>
      </c>
      <c r="B1081" s="13">
        <v>3</v>
      </c>
      <c r="C1081" s="14" t="s">
        <v>2064</v>
      </c>
      <c r="D1081" s="14" t="s">
        <v>18</v>
      </c>
      <c r="E1081" s="69" t="s">
        <v>2484</v>
      </c>
      <c r="F1081" s="13">
        <v>8</v>
      </c>
      <c r="G1081" s="13">
        <v>2</v>
      </c>
      <c r="H1081" s="14" t="s">
        <v>354</v>
      </c>
      <c r="I1081" s="13">
        <v>69.55</v>
      </c>
      <c r="J1081" s="14" t="s">
        <v>15</v>
      </c>
      <c r="K1081" s="14" t="s">
        <v>16</v>
      </c>
      <c r="L1081" s="15">
        <f>IF(MergeData!$A1081='FirstPartId1-to891'!A1081,VLOOKUP(MergeData!$A1081,FirstID1_891,12,FALSE),VLOOKUP(MergeData!$A1081,GendersSurvived,2,FALSE))</f>
        <v>1</v>
      </c>
      <c r="M1081" s="62" t="str">
        <f t="shared" si="16"/>
        <v>No Value</v>
      </c>
      <c r="N1081" s="62" t="str">
        <f>MID(MergeData!$C1081,FIND(",",MergeData!$C1081)+1,FIND(".",MergeData!$C1081)-FIND(",",MergeData!$C1081)-1)</f>
        <v xml:space="preserve"> Miss</v>
      </c>
      <c r="O1081" s="63"/>
    </row>
    <row r="1082" spans="1:15" x14ac:dyDescent="0.3">
      <c r="A1082" s="12">
        <v>1081</v>
      </c>
      <c r="B1082" s="13">
        <v>2</v>
      </c>
      <c r="C1082" s="14" t="s">
        <v>2065</v>
      </c>
      <c r="D1082" s="14" t="s">
        <v>13</v>
      </c>
      <c r="E1082" s="69">
        <v>40</v>
      </c>
      <c r="F1082" s="13">
        <v>0</v>
      </c>
      <c r="G1082" s="13">
        <v>0</v>
      </c>
      <c r="H1082" s="14" t="s">
        <v>2066</v>
      </c>
      <c r="I1082" s="13">
        <v>13</v>
      </c>
      <c r="J1082" s="14" t="s">
        <v>15</v>
      </c>
      <c r="K1082" s="14" t="s">
        <v>16</v>
      </c>
      <c r="L1082" s="15">
        <f>IF(MergeData!$A1082='FirstPartId1-to891'!A1082,VLOOKUP(MergeData!$A1082,FirstID1_891,12,FALSE),VLOOKUP(MergeData!$A1082,GendersSurvived,2,FALSE))</f>
        <v>0</v>
      </c>
      <c r="M1082" s="62" t="str">
        <f t="shared" si="16"/>
        <v>Adult</v>
      </c>
      <c r="N1082" s="62" t="str">
        <f>MID(MergeData!$C1082,FIND(",",MergeData!$C1082)+1,FIND(".",MergeData!$C1082)-FIND(",",MergeData!$C1082)-1)</f>
        <v xml:space="preserve"> Mr</v>
      </c>
      <c r="O1082" s="63"/>
    </row>
    <row r="1083" spans="1:15" x14ac:dyDescent="0.3">
      <c r="A1083" s="12">
        <v>1082</v>
      </c>
      <c r="B1083" s="13">
        <v>2</v>
      </c>
      <c r="C1083" s="14" t="s">
        <v>2067</v>
      </c>
      <c r="D1083" s="14" t="s">
        <v>13</v>
      </c>
      <c r="E1083" s="69">
        <v>34</v>
      </c>
      <c r="F1083" s="13">
        <v>1</v>
      </c>
      <c r="G1083" s="13">
        <v>0</v>
      </c>
      <c r="H1083" s="14" t="s">
        <v>1060</v>
      </c>
      <c r="I1083" s="13">
        <v>26</v>
      </c>
      <c r="J1083" s="14" t="s">
        <v>15</v>
      </c>
      <c r="K1083" s="14" t="s">
        <v>16</v>
      </c>
      <c r="L1083" s="15">
        <f>IF(MergeData!$A1083='FirstPartId1-to891'!A1083,VLOOKUP(MergeData!$A1083,FirstID1_891,12,FALSE),VLOOKUP(MergeData!$A1083,GendersSurvived,2,FALSE))</f>
        <v>0</v>
      </c>
      <c r="M1083" s="62" t="str">
        <f t="shared" si="16"/>
        <v>Adult</v>
      </c>
      <c r="N1083" s="62" t="str">
        <f>MID(MergeData!$C1083,FIND(",",MergeData!$C1083)+1,FIND(".",MergeData!$C1083)-FIND(",",MergeData!$C1083)-1)</f>
        <v xml:space="preserve"> Mr</v>
      </c>
      <c r="O1083" s="63"/>
    </row>
    <row r="1084" spans="1:15" x14ac:dyDescent="0.3">
      <c r="A1084" s="12">
        <v>1083</v>
      </c>
      <c r="B1084" s="13">
        <v>1</v>
      </c>
      <c r="C1084" s="14" t="s">
        <v>2068</v>
      </c>
      <c r="D1084" s="14" t="s">
        <v>13</v>
      </c>
      <c r="E1084" s="69" t="s">
        <v>2484</v>
      </c>
      <c r="F1084" s="13">
        <v>0</v>
      </c>
      <c r="G1084" s="13">
        <v>0</v>
      </c>
      <c r="H1084" s="14" t="s">
        <v>2069</v>
      </c>
      <c r="I1084" s="13">
        <v>26</v>
      </c>
      <c r="J1084" s="14" t="s">
        <v>15</v>
      </c>
      <c r="K1084" s="14" t="s">
        <v>16</v>
      </c>
      <c r="L1084" s="15">
        <f>IF(MergeData!$A1084='FirstPartId1-to891'!A1084,VLOOKUP(MergeData!$A1084,FirstID1_891,12,FALSE),VLOOKUP(MergeData!$A1084,GendersSurvived,2,FALSE))</f>
        <v>0</v>
      </c>
      <c r="M1084" s="62" t="str">
        <f t="shared" si="16"/>
        <v>No Value</v>
      </c>
      <c r="N1084" s="62" t="str">
        <f>MID(MergeData!$C1084,FIND(",",MergeData!$C1084)+1,FIND(".",MergeData!$C1084)-FIND(",",MergeData!$C1084)-1)</f>
        <v xml:space="preserve"> Mr</v>
      </c>
      <c r="O1084" s="63"/>
    </row>
    <row r="1085" spans="1:15" x14ac:dyDescent="0.3">
      <c r="A1085" s="12">
        <v>1084</v>
      </c>
      <c r="B1085" s="13">
        <v>3</v>
      </c>
      <c r="C1085" s="14" t="s">
        <v>2070</v>
      </c>
      <c r="D1085" s="14" t="s">
        <v>13</v>
      </c>
      <c r="E1085" s="69">
        <v>11.5</v>
      </c>
      <c r="F1085" s="13">
        <v>1</v>
      </c>
      <c r="G1085" s="13">
        <v>1</v>
      </c>
      <c r="H1085" s="14" t="s">
        <v>342</v>
      </c>
      <c r="I1085" s="13">
        <v>14.5</v>
      </c>
      <c r="J1085" s="14" t="s">
        <v>15</v>
      </c>
      <c r="K1085" s="14" t="s">
        <v>16</v>
      </c>
      <c r="L1085" s="15">
        <f>IF(MergeData!$A1085='FirstPartId1-to891'!A1085,VLOOKUP(MergeData!$A1085,FirstID1_891,12,FALSE),VLOOKUP(MergeData!$A1085,GendersSurvived,2,FALSE))</f>
        <v>0</v>
      </c>
      <c r="M1085" s="62" t="str">
        <f t="shared" si="16"/>
        <v>Child</v>
      </c>
      <c r="N1085" s="62" t="str">
        <f>MID(MergeData!$C1085,FIND(",",MergeData!$C1085)+1,FIND(".",MergeData!$C1085)-FIND(",",MergeData!$C1085)-1)</f>
        <v xml:space="preserve"> Master</v>
      </c>
      <c r="O1085" s="63"/>
    </row>
    <row r="1086" spans="1:15" x14ac:dyDescent="0.3">
      <c r="A1086" s="12">
        <v>1085</v>
      </c>
      <c r="B1086" s="13">
        <v>2</v>
      </c>
      <c r="C1086" s="14" t="s">
        <v>2071</v>
      </c>
      <c r="D1086" s="14" t="s">
        <v>13</v>
      </c>
      <c r="E1086" s="69">
        <v>61</v>
      </c>
      <c r="F1086" s="13">
        <v>0</v>
      </c>
      <c r="G1086" s="13">
        <v>0</v>
      </c>
      <c r="H1086" s="14" t="s">
        <v>2072</v>
      </c>
      <c r="I1086" s="13">
        <v>12.35</v>
      </c>
      <c r="J1086" s="14" t="s">
        <v>15</v>
      </c>
      <c r="K1086" s="14" t="s">
        <v>31</v>
      </c>
      <c r="L1086" s="15">
        <f>IF(MergeData!$A1086='FirstPartId1-to891'!A1086,VLOOKUP(MergeData!$A1086,FirstID1_891,12,FALSE),VLOOKUP(MergeData!$A1086,GendersSurvived,2,FALSE))</f>
        <v>0</v>
      </c>
      <c r="M1086" s="62" t="str">
        <f t="shared" si="16"/>
        <v>Adult</v>
      </c>
      <c r="N1086" s="62" t="str">
        <f>MID(MergeData!$C1086,FIND(",",MergeData!$C1086)+1,FIND(".",MergeData!$C1086)-FIND(",",MergeData!$C1086)-1)</f>
        <v xml:space="preserve"> Mr</v>
      </c>
      <c r="O1086" s="63"/>
    </row>
    <row r="1087" spans="1:15" x14ac:dyDescent="0.3">
      <c r="A1087" s="12">
        <v>1086</v>
      </c>
      <c r="B1087" s="13">
        <v>2</v>
      </c>
      <c r="C1087" s="14" t="s">
        <v>2073</v>
      </c>
      <c r="D1087" s="14" t="s">
        <v>13</v>
      </c>
      <c r="E1087" s="69">
        <v>8</v>
      </c>
      <c r="F1087" s="13">
        <v>0</v>
      </c>
      <c r="G1087" s="13">
        <v>2</v>
      </c>
      <c r="H1087" s="14" t="s">
        <v>862</v>
      </c>
      <c r="I1087" s="13">
        <v>32.5</v>
      </c>
      <c r="J1087" s="14" t="s">
        <v>15</v>
      </c>
      <c r="K1087" s="14" t="s">
        <v>16</v>
      </c>
      <c r="L1087" s="15">
        <f>IF(MergeData!$A1087='FirstPartId1-to891'!A1087,VLOOKUP(MergeData!$A1087,FirstID1_891,12,FALSE),VLOOKUP(MergeData!$A1087,GendersSurvived,2,FALSE))</f>
        <v>0</v>
      </c>
      <c r="M1087" s="62" t="str">
        <f t="shared" si="16"/>
        <v>Child</v>
      </c>
      <c r="N1087" s="62" t="str">
        <f>MID(MergeData!$C1087,FIND(",",MergeData!$C1087)+1,FIND(".",MergeData!$C1087)-FIND(",",MergeData!$C1087)-1)</f>
        <v xml:space="preserve"> Master</v>
      </c>
      <c r="O1087" s="63"/>
    </row>
    <row r="1088" spans="1:15" x14ac:dyDescent="0.3">
      <c r="A1088" s="12">
        <v>1087</v>
      </c>
      <c r="B1088" s="13">
        <v>3</v>
      </c>
      <c r="C1088" s="14" t="s">
        <v>2074</v>
      </c>
      <c r="D1088" s="14" t="s">
        <v>13</v>
      </c>
      <c r="E1088" s="69">
        <v>33</v>
      </c>
      <c r="F1088" s="13">
        <v>0</v>
      </c>
      <c r="G1088" s="13">
        <v>0</v>
      </c>
      <c r="H1088" s="14" t="s">
        <v>2075</v>
      </c>
      <c r="I1088" s="13">
        <v>7.8541999999999996</v>
      </c>
      <c r="J1088" s="14" t="s">
        <v>15</v>
      </c>
      <c r="K1088" s="14" t="s">
        <v>16</v>
      </c>
      <c r="L1088" s="15">
        <f>IF(MergeData!$A1088='FirstPartId1-to891'!A1088,VLOOKUP(MergeData!$A1088,FirstID1_891,12,FALSE),VLOOKUP(MergeData!$A1088,GendersSurvived,2,FALSE))</f>
        <v>0</v>
      </c>
      <c r="M1088" s="62" t="str">
        <f t="shared" si="16"/>
        <v>Adult</v>
      </c>
      <c r="N1088" s="62" t="str">
        <f>MID(MergeData!$C1088,FIND(",",MergeData!$C1088)+1,FIND(".",MergeData!$C1088)-FIND(",",MergeData!$C1088)-1)</f>
        <v xml:space="preserve"> Mr</v>
      </c>
      <c r="O1088" s="63"/>
    </row>
    <row r="1089" spans="1:15" x14ac:dyDescent="0.3">
      <c r="A1089" s="12">
        <v>1088</v>
      </c>
      <c r="B1089" s="13">
        <v>1</v>
      </c>
      <c r="C1089" s="14" t="s">
        <v>2076</v>
      </c>
      <c r="D1089" s="14" t="s">
        <v>13</v>
      </c>
      <c r="E1089" s="69">
        <v>6</v>
      </c>
      <c r="F1089" s="13">
        <v>0</v>
      </c>
      <c r="G1089" s="13">
        <v>2</v>
      </c>
      <c r="H1089" s="14" t="s">
        <v>682</v>
      </c>
      <c r="I1089" s="13">
        <v>134.5</v>
      </c>
      <c r="J1089" s="14" t="s">
        <v>683</v>
      </c>
      <c r="K1089" s="14" t="s">
        <v>21</v>
      </c>
      <c r="L1089" s="15">
        <f>IF(MergeData!$A1089='FirstPartId1-to891'!A1089,VLOOKUP(MergeData!$A1089,FirstID1_891,12,FALSE),VLOOKUP(MergeData!$A1089,GendersSurvived,2,FALSE))</f>
        <v>0</v>
      </c>
      <c r="M1089" s="62" t="str">
        <f t="shared" si="16"/>
        <v>Child</v>
      </c>
      <c r="N1089" s="62" t="str">
        <f>MID(MergeData!$C1089,FIND(",",MergeData!$C1089)+1,FIND(".",MergeData!$C1089)-FIND(",",MergeData!$C1089)-1)</f>
        <v xml:space="preserve"> Master</v>
      </c>
      <c r="O1089" s="63"/>
    </row>
    <row r="1090" spans="1:15" x14ac:dyDescent="0.3">
      <c r="A1090" s="12">
        <v>1089</v>
      </c>
      <c r="B1090" s="13">
        <v>3</v>
      </c>
      <c r="C1090" s="14" t="s">
        <v>2077</v>
      </c>
      <c r="D1090" s="14" t="s">
        <v>18</v>
      </c>
      <c r="E1090" s="69">
        <v>18</v>
      </c>
      <c r="F1090" s="13">
        <v>0</v>
      </c>
      <c r="G1090" s="13">
        <v>0</v>
      </c>
      <c r="H1090" s="14" t="s">
        <v>2078</v>
      </c>
      <c r="I1090" s="13">
        <v>7.7750000000000004</v>
      </c>
      <c r="J1090" s="14" t="s">
        <v>15</v>
      </c>
      <c r="K1090" s="14" t="s">
        <v>16</v>
      </c>
      <c r="L1090" s="15">
        <f>IF(MergeData!$A1090='FirstPartId1-to891'!A1090,VLOOKUP(MergeData!$A1090,FirstID1_891,12,FALSE),VLOOKUP(MergeData!$A1090,GendersSurvived,2,FALSE))</f>
        <v>1</v>
      </c>
      <c r="M1090" s="62" t="str">
        <f t="shared" si="16"/>
        <v>Adult</v>
      </c>
      <c r="N1090" s="62" t="str">
        <f>MID(MergeData!$C1090,FIND(",",MergeData!$C1090)+1,FIND(".",MergeData!$C1090)-FIND(",",MergeData!$C1090)-1)</f>
        <v xml:space="preserve"> Miss</v>
      </c>
      <c r="O1090" s="63"/>
    </row>
    <row r="1091" spans="1:15" x14ac:dyDescent="0.3">
      <c r="A1091" s="12">
        <v>1090</v>
      </c>
      <c r="B1091" s="13">
        <v>2</v>
      </c>
      <c r="C1091" s="14" t="s">
        <v>2079</v>
      </c>
      <c r="D1091" s="14" t="s">
        <v>13</v>
      </c>
      <c r="E1091" s="69">
        <v>23</v>
      </c>
      <c r="F1091" s="13">
        <v>0</v>
      </c>
      <c r="G1091" s="13">
        <v>0</v>
      </c>
      <c r="H1091" s="14" t="s">
        <v>2080</v>
      </c>
      <c r="I1091" s="13">
        <v>10.5</v>
      </c>
      <c r="J1091" s="14" t="s">
        <v>15</v>
      </c>
      <c r="K1091" s="14" t="s">
        <v>16</v>
      </c>
      <c r="L1091" s="15">
        <f>IF(MergeData!$A1091='FirstPartId1-to891'!A1091,VLOOKUP(MergeData!$A1091,FirstID1_891,12,FALSE),VLOOKUP(MergeData!$A1091,GendersSurvived,2,FALSE))</f>
        <v>0</v>
      </c>
      <c r="M1091" s="62" t="str">
        <f t="shared" ref="M1091:M1154" si="17">_xlfn.IFS($E1091="N/A","No Value",$E1091&gt;=18,"Adult",$E1091&lt;=18,"Child")</f>
        <v>Adult</v>
      </c>
      <c r="N1091" s="62" t="str">
        <f>MID(MergeData!$C1091,FIND(",",MergeData!$C1091)+1,FIND(".",MergeData!$C1091)-FIND(",",MergeData!$C1091)-1)</f>
        <v xml:space="preserve"> Mr</v>
      </c>
      <c r="O1091" s="63"/>
    </row>
    <row r="1092" spans="1:15" x14ac:dyDescent="0.3">
      <c r="A1092" s="12">
        <v>1091</v>
      </c>
      <c r="B1092" s="13">
        <v>3</v>
      </c>
      <c r="C1092" s="14" t="s">
        <v>2081</v>
      </c>
      <c r="D1092" s="14" t="s">
        <v>18</v>
      </c>
      <c r="E1092" s="69" t="s">
        <v>2484</v>
      </c>
      <c r="F1092" s="13">
        <v>0</v>
      </c>
      <c r="G1092" s="13">
        <v>0</v>
      </c>
      <c r="H1092" s="14" t="s">
        <v>2082</v>
      </c>
      <c r="I1092" s="13">
        <v>8.1125000000000007</v>
      </c>
      <c r="J1092" s="14" t="s">
        <v>15</v>
      </c>
      <c r="K1092" s="14" t="s">
        <v>16</v>
      </c>
      <c r="L1092" s="15">
        <f>IF(MergeData!$A1092='FirstPartId1-to891'!A1092,VLOOKUP(MergeData!$A1092,FirstID1_891,12,FALSE),VLOOKUP(MergeData!$A1092,GendersSurvived,2,FALSE))</f>
        <v>1</v>
      </c>
      <c r="M1092" s="62" t="str">
        <f t="shared" si="17"/>
        <v>No Value</v>
      </c>
      <c r="N1092" s="62" t="str">
        <f>MID(MergeData!$C1092,FIND(",",MergeData!$C1092)+1,FIND(".",MergeData!$C1092)-FIND(",",MergeData!$C1092)-1)</f>
        <v xml:space="preserve"> Mrs</v>
      </c>
      <c r="O1092" s="63"/>
    </row>
    <row r="1093" spans="1:15" x14ac:dyDescent="0.3">
      <c r="A1093" s="12">
        <v>1092</v>
      </c>
      <c r="B1093" s="13">
        <v>3</v>
      </c>
      <c r="C1093" s="14" t="s">
        <v>2083</v>
      </c>
      <c r="D1093" s="14" t="s">
        <v>18</v>
      </c>
      <c r="E1093" s="69" t="s">
        <v>2484</v>
      </c>
      <c r="F1093" s="13">
        <v>0</v>
      </c>
      <c r="G1093" s="13">
        <v>0</v>
      </c>
      <c r="H1093" s="14" t="s">
        <v>1430</v>
      </c>
      <c r="I1093" s="13">
        <v>15.5</v>
      </c>
      <c r="J1093" s="14" t="s">
        <v>15</v>
      </c>
      <c r="K1093" s="14" t="s">
        <v>31</v>
      </c>
      <c r="L1093" s="15">
        <f>IF(MergeData!$A1093='FirstPartId1-to891'!A1093,VLOOKUP(MergeData!$A1093,FirstID1_891,12,FALSE),VLOOKUP(MergeData!$A1093,GendersSurvived,2,FALSE))</f>
        <v>1</v>
      </c>
      <c r="M1093" s="62" t="str">
        <f t="shared" si="17"/>
        <v>No Value</v>
      </c>
      <c r="N1093" s="62" t="str">
        <f>MID(MergeData!$C1093,FIND(",",MergeData!$C1093)+1,FIND(".",MergeData!$C1093)-FIND(",",MergeData!$C1093)-1)</f>
        <v xml:space="preserve"> Miss</v>
      </c>
      <c r="O1093" s="63"/>
    </row>
    <row r="1094" spans="1:15" x14ac:dyDescent="0.3">
      <c r="A1094" s="12">
        <v>1093</v>
      </c>
      <c r="B1094" s="13">
        <v>3</v>
      </c>
      <c r="C1094" s="14" t="s">
        <v>2084</v>
      </c>
      <c r="D1094" s="14" t="s">
        <v>13</v>
      </c>
      <c r="E1094" s="69">
        <v>0.33</v>
      </c>
      <c r="F1094" s="13">
        <v>0</v>
      </c>
      <c r="G1094" s="13">
        <v>2</v>
      </c>
      <c r="H1094" s="14" t="s">
        <v>876</v>
      </c>
      <c r="I1094" s="13">
        <v>14.4</v>
      </c>
      <c r="J1094" s="14" t="s">
        <v>15</v>
      </c>
      <c r="K1094" s="14" t="s">
        <v>16</v>
      </c>
      <c r="L1094" s="15">
        <f>IF(MergeData!$A1094='FirstPartId1-to891'!A1094,VLOOKUP(MergeData!$A1094,FirstID1_891,12,FALSE),VLOOKUP(MergeData!$A1094,GendersSurvived,2,FALSE))</f>
        <v>0</v>
      </c>
      <c r="M1094" s="62" t="str">
        <f t="shared" si="17"/>
        <v>Child</v>
      </c>
      <c r="N1094" s="62" t="str">
        <f>MID(MergeData!$C1094,FIND(",",MergeData!$C1094)+1,FIND(".",MergeData!$C1094)-FIND(",",MergeData!$C1094)-1)</f>
        <v xml:space="preserve"> Master</v>
      </c>
      <c r="O1094" s="63"/>
    </row>
    <row r="1095" spans="1:15" x14ac:dyDescent="0.3">
      <c r="A1095" s="12">
        <v>1094</v>
      </c>
      <c r="B1095" s="13">
        <v>1</v>
      </c>
      <c r="C1095" s="14" t="s">
        <v>2085</v>
      </c>
      <c r="D1095" s="14" t="s">
        <v>13</v>
      </c>
      <c r="E1095" s="69">
        <v>47</v>
      </c>
      <c r="F1095" s="13">
        <v>1</v>
      </c>
      <c r="G1095" s="13">
        <v>0</v>
      </c>
      <c r="H1095" s="14" t="s">
        <v>798</v>
      </c>
      <c r="I1095" s="13">
        <v>227.52500000000001</v>
      </c>
      <c r="J1095" s="14" t="s">
        <v>1397</v>
      </c>
      <c r="K1095" s="14" t="s">
        <v>21</v>
      </c>
      <c r="L1095" s="15">
        <f>IF(MergeData!$A1095='FirstPartId1-to891'!A1095,VLOOKUP(MergeData!$A1095,FirstID1_891,12,FALSE),VLOOKUP(MergeData!$A1095,GendersSurvived,2,FALSE))</f>
        <v>0</v>
      </c>
      <c r="M1095" s="62" t="str">
        <f t="shared" si="17"/>
        <v>Adult</v>
      </c>
      <c r="N1095" s="62" t="str">
        <f>MID(MergeData!$C1095,FIND(",",MergeData!$C1095)+1,FIND(".",MergeData!$C1095)-FIND(",",MergeData!$C1095)-1)</f>
        <v xml:space="preserve"> Col</v>
      </c>
      <c r="O1095" s="63"/>
    </row>
    <row r="1096" spans="1:15" x14ac:dyDescent="0.3">
      <c r="A1096" s="12">
        <v>1095</v>
      </c>
      <c r="B1096" s="13">
        <v>2</v>
      </c>
      <c r="C1096" s="14" t="s">
        <v>2086</v>
      </c>
      <c r="D1096" s="14" t="s">
        <v>18</v>
      </c>
      <c r="E1096" s="69">
        <v>8</v>
      </c>
      <c r="F1096" s="13">
        <v>1</v>
      </c>
      <c r="G1096" s="13">
        <v>1</v>
      </c>
      <c r="H1096" s="14" t="s">
        <v>1036</v>
      </c>
      <c r="I1096" s="13">
        <v>26</v>
      </c>
      <c r="J1096" s="14" t="s">
        <v>15</v>
      </c>
      <c r="K1096" s="14" t="s">
        <v>16</v>
      </c>
      <c r="L1096" s="15">
        <f>IF(MergeData!$A1096='FirstPartId1-to891'!A1096,VLOOKUP(MergeData!$A1096,FirstID1_891,12,FALSE),VLOOKUP(MergeData!$A1096,GendersSurvived,2,FALSE))</f>
        <v>1</v>
      </c>
      <c r="M1096" s="62" t="str">
        <f t="shared" si="17"/>
        <v>Child</v>
      </c>
      <c r="N1096" s="62" t="str">
        <f>MID(MergeData!$C1096,FIND(",",MergeData!$C1096)+1,FIND(".",MergeData!$C1096)-FIND(",",MergeData!$C1096)-1)</f>
        <v xml:space="preserve"> Miss</v>
      </c>
      <c r="O1096" s="63"/>
    </row>
    <row r="1097" spans="1:15" x14ac:dyDescent="0.3">
      <c r="A1097" s="12">
        <v>1096</v>
      </c>
      <c r="B1097" s="13">
        <v>2</v>
      </c>
      <c r="C1097" s="14" t="s">
        <v>2087</v>
      </c>
      <c r="D1097" s="14" t="s">
        <v>13</v>
      </c>
      <c r="E1097" s="69">
        <v>25</v>
      </c>
      <c r="F1097" s="13">
        <v>0</v>
      </c>
      <c r="G1097" s="13">
        <v>0</v>
      </c>
      <c r="H1097" s="14" t="s">
        <v>2088</v>
      </c>
      <c r="I1097" s="13">
        <v>10.5</v>
      </c>
      <c r="J1097" s="14" t="s">
        <v>15</v>
      </c>
      <c r="K1097" s="14" t="s">
        <v>16</v>
      </c>
      <c r="L1097" s="15">
        <f>IF(MergeData!$A1097='FirstPartId1-to891'!A1097,VLOOKUP(MergeData!$A1097,FirstID1_891,12,FALSE),VLOOKUP(MergeData!$A1097,GendersSurvived,2,FALSE))</f>
        <v>0</v>
      </c>
      <c r="M1097" s="62" t="str">
        <f t="shared" si="17"/>
        <v>Adult</v>
      </c>
      <c r="N1097" s="62" t="str">
        <f>MID(MergeData!$C1097,FIND(",",MergeData!$C1097)+1,FIND(".",MergeData!$C1097)-FIND(",",MergeData!$C1097)-1)</f>
        <v xml:space="preserve"> Mr</v>
      </c>
      <c r="O1097" s="63"/>
    </row>
    <row r="1098" spans="1:15" x14ac:dyDescent="0.3">
      <c r="A1098" s="12">
        <v>1097</v>
      </c>
      <c r="B1098" s="13">
        <v>1</v>
      </c>
      <c r="C1098" s="14" t="s">
        <v>2089</v>
      </c>
      <c r="D1098" s="14" t="s">
        <v>13</v>
      </c>
      <c r="E1098" s="69" t="s">
        <v>2484</v>
      </c>
      <c r="F1098" s="13">
        <v>0</v>
      </c>
      <c r="G1098" s="13">
        <v>0</v>
      </c>
      <c r="H1098" s="14" t="s">
        <v>2090</v>
      </c>
      <c r="I1098" s="13">
        <v>25.741700000000002</v>
      </c>
      <c r="J1098" s="14" t="s">
        <v>15</v>
      </c>
      <c r="K1098" s="14" t="s">
        <v>21</v>
      </c>
      <c r="L1098" s="15">
        <f>IF(MergeData!$A1098='FirstPartId1-to891'!A1098,VLOOKUP(MergeData!$A1098,FirstID1_891,12,FALSE),VLOOKUP(MergeData!$A1098,GendersSurvived,2,FALSE))</f>
        <v>0</v>
      </c>
      <c r="M1098" s="62" t="str">
        <f t="shared" si="17"/>
        <v>No Value</v>
      </c>
      <c r="N1098" s="62" t="str">
        <f>MID(MergeData!$C1098,FIND(",",MergeData!$C1098)+1,FIND(".",MergeData!$C1098)-FIND(",",MergeData!$C1098)-1)</f>
        <v xml:space="preserve"> Mr</v>
      </c>
      <c r="O1098" s="63"/>
    </row>
    <row r="1099" spans="1:15" x14ac:dyDescent="0.3">
      <c r="A1099" s="12">
        <v>1098</v>
      </c>
      <c r="B1099" s="13">
        <v>3</v>
      </c>
      <c r="C1099" s="14" t="s">
        <v>2091</v>
      </c>
      <c r="D1099" s="14" t="s">
        <v>18</v>
      </c>
      <c r="E1099" s="69">
        <v>35</v>
      </c>
      <c r="F1099" s="13">
        <v>0</v>
      </c>
      <c r="G1099" s="13">
        <v>0</v>
      </c>
      <c r="H1099" s="14" t="s">
        <v>2092</v>
      </c>
      <c r="I1099" s="13">
        <v>7.75</v>
      </c>
      <c r="J1099" s="14" t="s">
        <v>15</v>
      </c>
      <c r="K1099" s="14" t="s">
        <v>31</v>
      </c>
      <c r="L1099" s="15">
        <f>IF(MergeData!$A1099='FirstPartId1-to891'!A1099,VLOOKUP(MergeData!$A1099,FirstID1_891,12,FALSE),VLOOKUP(MergeData!$A1099,GendersSurvived,2,FALSE))</f>
        <v>1</v>
      </c>
      <c r="M1099" s="62" t="str">
        <f t="shared" si="17"/>
        <v>Adult</v>
      </c>
      <c r="N1099" s="62" t="str">
        <f>MID(MergeData!$C1099,FIND(",",MergeData!$C1099)+1,FIND(".",MergeData!$C1099)-FIND(",",MergeData!$C1099)-1)</f>
        <v xml:space="preserve"> Miss</v>
      </c>
      <c r="O1099" s="63"/>
    </row>
    <row r="1100" spans="1:15" x14ac:dyDescent="0.3">
      <c r="A1100" s="12">
        <v>1099</v>
      </c>
      <c r="B1100" s="13">
        <v>2</v>
      </c>
      <c r="C1100" s="14" t="s">
        <v>2093</v>
      </c>
      <c r="D1100" s="14" t="s">
        <v>13</v>
      </c>
      <c r="E1100" s="69">
        <v>24</v>
      </c>
      <c r="F1100" s="13">
        <v>0</v>
      </c>
      <c r="G1100" s="13">
        <v>0</v>
      </c>
      <c r="H1100" s="14" t="s">
        <v>2094</v>
      </c>
      <c r="I1100" s="13">
        <v>10.5</v>
      </c>
      <c r="J1100" s="14" t="s">
        <v>15</v>
      </c>
      <c r="K1100" s="14" t="s">
        <v>16</v>
      </c>
      <c r="L1100" s="15">
        <f>IF(MergeData!$A1100='FirstPartId1-to891'!A1100,VLOOKUP(MergeData!$A1100,FirstID1_891,12,FALSE),VLOOKUP(MergeData!$A1100,GendersSurvived,2,FALSE))</f>
        <v>0</v>
      </c>
      <c r="M1100" s="62" t="str">
        <f t="shared" si="17"/>
        <v>Adult</v>
      </c>
      <c r="N1100" s="62" t="str">
        <f>MID(MergeData!$C1100,FIND(",",MergeData!$C1100)+1,FIND(".",MergeData!$C1100)-FIND(",",MergeData!$C1100)-1)</f>
        <v xml:space="preserve"> Mr</v>
      </c>
      <c r="O1100" s="63"/>
    </row>
    <row r="1101" spans="1:15" x14ac:dyDescent="0.3">
      <c r="A1101" s="12">
        <v>1100</v>
      </c>
      <c r="B1101" s="13">
        <v>1</v>
      </c>
      <c r="C1101" s="14" t="s">
        <v>2095</v>
      </c>
      <c r="D1101" s="14" t="s">
        <v>18</v>
      </c>
      <c r="E1101" s="69">
        <v>33</v>
      </c>
      <c r="F1101" s="13">
        <v>0</v>
      </c>
      <c r="G1101" s="13">
        <v>0</v>
      </c>
      <c r="H1101" s="14" t="s">
        <v>2096</v>
      </c>
      <c r="I1101" s="13">
        <v>27.720800000000001</v>
      </c>
      <c r="J1101" s="14" t="s">
        <v>2097</v>
      </c>
      <c r="K1101" s="14" t="s">
        <v>21</v>
      </c>
      <c r="L1101" s="15">
        <f>IF(MergeData!$A1101='FirstPartId1-to891'!A1101,VLOOKUP(MergeData!$A1101,FirstID1_891,12,FALSE),VLOOKUP(MergeData!$A1101,GendersSurvived,2,FALSE))</f>
        <v>1</v>
      </c>
      <c r="M1101" s="62" t="str">
        <f t="shared" si="17"/>
        <v>Adult</v>
      </c>
      <c r="N1101" s="62" t="str">
        <f>MID(MergeData!$C1101,FIND(",",MergeData!$C1101)+1,FIND(".",MergeData!$C1101)-FIND(",",MergeData!$C1101)-1)</f>
        <v xml:space="preserve"> Miss</v>
      </c>
      <c r="O1101" s="63"/>
    </row>
    <row r="1102" spans="1:15" x14ac:dyDescent="0.3">
      <c r="A1102" s="12">
        <v>1101</v>
      </c>
      <c r="B1102" s="13">
        <v>3</v>
      </c>
      <c r="C1102" s="14" t="s">
        <v>2098</v>
      </c>
      <c r="D1102" s="14" t="s">
        <v>13</v>
      </c>
      <c r="E1102" s="69">
        <v>25</v>
      </c>
      <c r="F1102" s="13">
        <v>0</v>
      </c>
      <c r="G1102" s="13">
        <v>0</v>
      </c>
      <c r="H1102" s="14" t="s">
        <v>2099</v>
      </c>
      <c r="I1102" s="13">
        <v>7.8958000000000004</v>
      </c>
      <c r="J1102" s="14" t="s">
        <v>15</v>
      </c>
      <c r="K1102" s="14" t="s">
        <v>16</v>
      </c>
      <c r="L1102" s="15">
        <f>IF(MergeData!$A1102='FirstPartId1-to891'!A1102,VLOOKUP(MergeData!$A1102,FirstID1_891,12,FALSE),VLOOKUP(MergeData!$A1102,GendersSurvived,2,FALSE))</f>
        <v>0</v>
      </c>
      <c r="M1102" s="62" t="str">
        <f t="shared" si="17"/>
        <v>Adult</v>
      </c>
      <c r="N1102" s="62" t="str">
        <f>MID(MergeData!$C1102,FIND(",",MergeData!$C1102)+1,FIND(".",MergeData!$C1102)-FIND(",",MergeData!$C1102)-1)</f>
        <v xml:space="preserve"> Mr</v>
      </c>
      <c r="O1102" s="63"/>
    </row>
    <row r="1103" spans="1:15" x14ac:dyDescent="0.3">
      <c r="A1103" s="12">
        <v>1102</v>
      </c>
      <c r="B1103" s="13">
        <v>3</v>
      </c>
      <c r="C1103" s="14" t="s">
        <v>2100</v>
      </c>
      <c r="D1103" s="14" t="s">
        <v>13</v>
      </c>
      <c r="E1103" s="69">
        <v>32</v>
      </c>
      <c r="F1103" s="13">
        <v>0</v>
      </c>
      <c r="G1103" s="13">
        <v>0</v>
      </c>
      <c r="H1103" s="14" t="s">
        <v>1040</v>
      </c>
      <c r="I1103" s="13">
        <v>22.524999999999999</v>
      </c>
      <c r="J1103" s="14" t="s">
        <v>15</v>
      </c>
      <c r="K1103" s="14" t="s">
        <v>16</v>
      </c>
      <c r="L1103" s="15">
        <f>IF(MergeData!$A1103='FirstPartId1-to891'!A1103,VLOOKUP(MergeData!$A1103,FirstID1_891,12,FALSE),VLOOKUP(MergeData!$A1103,GendersSurvived,2,FALSE))</f>
        <v>0</v>
      </c>
      <c r="M1103" s="62" t="str">
        <f t="shared" si="17"/>
        <v>Adult</v>
      </c>
      <c r="N1103" s="62" t="str">
        <f>MID(MergeData!$C1103,FIND(",",MergeData!$C1103)+1,FIND(".",MergeData!$C1103)-FIND(",",MergeData!$C1103)-1)</f>
        <v xml:space="preserve"> Mr</v>
      </c>
      <c r="O1103" s="63"/>
    </row>
    <row r="1104" spans="1:15" x14ac:dyDescent="0.3">
      <c r="A1104" s="12">
        <v>1103</v>
      </c>
      <c r="B1104" s="13">
        <v>3</v>
      </c>
      <c r="C1104" s="14" t="s">
        <v>2101</v>
      </c>
      <c r="D1104" s="14" t="s">
        <v>13</v>
      </c>
      <c r="E1104" s="69" t="s">
        <v>2484</v>
      </c>
      <c r="F1104" s="13">
        <v>0</v>
      </c>
      <c r="G1104" s="13">
        <v>0</v>
      </c>
      <c r="H1104" s="14" t="s">
        <v>2102</v>
      </c>
      <c r="I1104" s="13">
        <v>7.05</v>
      </c>
      <c r="J1104" s="14" t="s">
        <v>15</v>
      </c>
      <c r="K1104" s="14" t="s">
        <v>16</v>
      </c>
      <c r="L1104" s="15">
        <f>IF(MergeData!$A1104='FirstPartId1-to891'!A1104,VLOOKUP(MergeData!$A1104,FirstID1_891,12,FALSE),VLOOKUP(MergeData!$A1104,GendersSurvived,2,FALSE))</f>
        <v>0</v>
      </c>
      <c r="M1104" s="62" t="str">
        <f t="shared" si="17"/>
        <v>No Value</v>
      </c>
      <c r="N1104" s="62" t="str">
        <f>MID(MergeData!$C1104,FIND(",",MergeData!$C1104)+1,FIND(".",MergeData!$C1104)-FIND(",",MergeData!$C1104)-1)</f>
        <v xml:space="preserve"> Mr</v>
      </c>
      <c r="O1104" s="63"/>
    </row>
    <row r="1105" spans="1:15" x14ac:dyDescent="0.3">
      <c r="A1105" s="12">
        <v>1104</v>
      </c>
      <c r="B1105" s="13">
        <v>2</v>
      </c>
      <c r="C1105" s="14" t="s">
        <v>2103</v>
      </c>
      <c r="D1105" s="14" t="s">
        <v>13</v>
      </c>
      <c r="E1105" s="69">
        <v>17</v>
      </c>
      <c r="F1105" s="13">
        <v>0</v>
      </c>
      <c r="G1105" s="13">
        <v>0</v>
      </c>
      <c r="H1105" s="14" t="s">
        <v>176</v>
      </c>
      <c r="I1105" s="13">
        <v>73.5</v>
      </c>
      <c r="J1105" s="14" t="s">
        <v>15</v>
      </c>
      <c r="K1105" s="14" t="s">
        <v>16</v>
      </c>
      <c r="L1105" s="15">
        <f>IF(MergeData!$A1105='FirstPartId1-to891'!A1105,VLOOKUP(MergeData!$A1105,FirstID1_891,12,FALSE),VLOOKUP(MergeData!$A1105,GendersSurvived,2,FALSE))</f>
        <v>0</v>
      </c>
      <c r="M1105" s="62" t="str">
        <f t="shared" si="17"/>
        <v>Child</v>
      </c>
      <c r="N1105" s="62" t="str">
        <f>MID(MergeData!$C1105,FIND(",",MergeData!$C1105)+1,FIND(".",MergeData!$C1105)-FIND(",",MergeData!$C1105)-1)</f>
        <v xml:space="preserve"> Mr</v>
      </c>
      <c r="O1105" s="63"/>
    </row>
    <row r="1106" spans="1:15" x14ac:dyDescent="0.3">
      <c r="A1106" s="12">
        <v>1105</v>
      </c>
      <c r="B1106" s="13">
        <v>2</v>
      </c>
      <c r="C1106" s="14" t="s">
        <v>2104</v>
      </c>
      <c r="D1106" s="14" t="s">
        <v>18</v>
      </c>
      <c r="E1106" s="69">
        <v>60</v>
      </c>
      <c r="F1106" s="13">
        <v>1</v>
      </c>
      <c r="G1106" s="13">
        <v>0</v>
      </c>
      <c r="H1106" s="14" t="s">
        <v>1760</v>
      </c>
      <c r="I1106" s="13">
        <v>26</v>
      </c>
      <c r="J1106" s="14" t="s">
        <v>15</v>
      </c>
      <c r="K1106" s="14" t="s">
        <v>16</v>
      </c>
      <c r="L1106" s="15">
        <f>IF(MergeData!$A1106='FirstPartId1-to891'!A1106,VLOOKUP(MergeData!$A1106,FirstID1_891,12,FALSE),VLOOKUP(MergeData!$A1106,GendersSurvived,2,FALSE))</f>
        <v>1</v>
      </c>
      <c r="M1106" s="62" t="str">
        <f t="shared" si="17"/>
        <v>Adult</v>
      </c>
      <c r="N1106" s="62" t="str">
        <f>MID(MergeData!$C1106,FIND(",",MergeData!$C1106)+1,FIND(".",MergeData!$C1106)-FIND(",",MergeData!$C1106)-1)</f>
        <v xml:space="preserve"> Mrs</v>
      </c>
      <c r="O1106" s="63"/>
    </row>
    <row r="1107" spans="1:15" x14ac:dyDescent="0.3">
      <c r="A1107" s="12">
        <v>1106</v>
      </c>
      <c r="B1107" s="13">
        <v>3</v>
      </c>
      <c r="C1107" s="14" t="s">
        <v>2105</v>
      </c>
      <c r="D1107" s="14" t="s">
        <v>18</v>
      </c>
      <c r="E1107" s="69">
        <v>38</v>
      </c>
      <c r="F1107" s="13">
        <v>4</v>
      </c>
      <c r="G1107" s="13">
        <v>2</v>
      </c>
      <c r="H1107" s="14" t="s">
        <v>2106</v>
      </c>
      <c r="I1107" s="13">
        <v>7.7750000000000004</v>
      </c>
      <c r="J1107" s="14" t="s">
        <v>15</v>
      </c>
      <c r="K1107" s="14" t="s">
        <v>16</v>
      </c>
      <c r="L1107" s="15">
        <f>IF(MergeData!$A1107='FirstPartId1-to891'!A1107,VLOOKUP(MergeData!$A1107,FirstID1_891,12,FALSE),VLOOKUP(MergeData!$A1107,GendersSurvived,2,FALSE))</f>
        <v>1</v>
      </c>
      <c r="M1107" s="62" t="str">
        <f t="shared" si="17"/>
        <v>Adult</v>
      </c>
      <c r="N1107" s="62" t="str">
        <f>MID(MergeData!$C1107,FIND(",",MergeData!$C1107)+1,FIND(".",MergeData!$C1107)-FIND(",",MergeData!$C1107)-1)</f>
        <v xml:space="preserve"> Miss</v>
      </c>
      <c r="O1107" s="63"/>
    </row>
    <row r="1108" spans="1:15" x14ac:dyDescent="0.3">
      <c r="A1108" s="12">
        <v>1107</v>
      </c>
      <c r="B1108" s="13">
        <v>1</v>
      </c>
      <c r="C1108" s="14" t="s">
        <v>2107</v>
      </c>
      <c r="D1108" s="14" t="s">
        <v>13</v>
      </c>
      <c r="E1108" s="69">
        <v>42</v>
      </c>
      <c r="F1108" s="13">
        <v>0</v>
      </c>
      <c r="G1108" s="13">
        <v>0</v>
      </c>
      <c r="H1108" s="14" t="s">
        <v>2108</v>
      </c>
      <c r="I1108" s="13">
        <v>42.5</v>
      </c>
      <c r="J1108" s="14" t="s">
        <v>2109</v>
      </c>
      <c r="K1108" s="14" t="s">
        <v>16</v>
      </c>
      <c r="L1108" s="15">
        <f>IF(MergeData!$A1108='FirstPartId1-to891'!A1108,VLOOKUP(MergeData!$A1108,FirstID1_891,12,FALSE),VLOOKUP(MergeData!$A1108,GendersSurvived,2,FALSE))</f>
        <v>0</v>
      </c>
      <c r="M1108" s="62" t="str">
        <f t="shared" si="17"/>
        <v>Adult</v>
      </c>
      <c r="N1108" s="62" t="str">
        <f>MID(MergeData!$C1108,FIND(",",MergeData!$C1108)+1,FIND(".",MergeData!$C1108)-FIND(",",MergeData!$C1108)-1)</f>
        <v xml:space="preserve"> Mr</v>
      </c>
      <c r="O1108" s="63"/>
    </row>
    <row r="1109" spans="1:15" x14ac:dyDescent="0.3">
      <c r="A1109" s="12">
        <v>1108</v>
      </c>
      <c r="B1109" s="13">
        <v>3</v>
      </c>
      <c r="C1109" s="14" t="s">
        <v>2110</v>
      </c>
      <c r="D1109" s="14" t="s">
        <v>18</v>
      </c>
      <c r="E1109" s="69" t="s">
        <v>2484</v>
      </c>
      <c r="F1109" s="13">
        <v>0</v>
      </c>
      <c r="G1109" s="13">
        <v>0</v>
      </c>
      <c r="H1109" s="14" t="s">
        <v>2111</v>
      </c>
      <c r="I1109" s="13">
        <v>7.8792</v>
      </c>
      <c r="J1109" s="14" t="s">
        <v>15</v>
      </c>
      <c r="K1109" s="14" t="s">
        <v>31</v>
      </c>
      <c r="L1109" s="15">
        <f>IF(MergeData!$A1109='FirstPartId1-to891'!A1109,VLOOKUP(MergeData!$A1109,FirstID1_891,12,FALSE),VLOOKUP(MergeData!$A1109,GendersSurvived,2,FALSE))</f>
        <v>1</v>
      </c>
      <c r="M1109" s="62" t="str">
        <f t="shared" si="17"/>
        <v>No Value</v>
      </c>
      <c r="N1109" s="62" t="str">
        <f>MID(MergeData!$C1109,FIND(",",MergeData!$C1109)+1,FIND(".",MergeData!$C1109)-FIND(",",MergeData!$C1109)-1)</f>
        <v xml:space="preserve"> Miss</v>
      </c>
      <c r="O1109" s="63"/>
    </row>
    <row r="1110" spans="1:15" x14ac:dyDescent="0.3">
      <c r="A1110" s="12">
        <v>1109</v>
      </c>
      <c r="B1110" s="13">
        <v>1</v>
      </c>
      <c r="C1110" s="14" t="s">
        <v>2112</v>
      </c>
      <c r="D1110" s="14" t="s">
        <v>13</v>
      </c>
      <c r="E1110" s="69">
        <v>57</v>
      </c>
      <c r="F1110" s="13">
        <v>1</v>
      </c>
      <c r="G1110" s="13">
        <v>1</v>
      </c>
      <c r="H1110" s="14" t="s">
        <v>679</v>
      </c>
      <c r="I1110" s="13">
        <v>164.86670000000001</v>
      </c>
      <c r="J1110" s="14" t="s">
        <v>15</v>
      </c>
      <c r="K1110" s="14" t="s">
        <v>16</v>
      </c>
      <c r="L1110" s="15">
        <f>IF(MergeData!$A1110='FirstPartId1-to891'!A1110,VLOOKUP(MergeData!$A1110,FirstID1_891,12,FALSE),VLOOKUP(MergeData!$A1110,GendersSurvived,2,FALSE))</f>
        <v>0</v>
      </c>
      <c r="M1110" s="62" t="str">
        <f t="shared" si="17"/>
        <v>Adult</v>
      </c>
      <c r="N1110" s="62" t="str">
        <f>MID(MergeData!$C1110,FIND(",",MergeData!$C1110)+1,FIND(".",MergeData!$C1110)-FIND(",",MergeData!$C1110)-1)</f>
        <v xml:space="preserve"> Mr</v>
      </c>
      <c r="O1110" s="63"/>
    </row>
    <row r="1111" spans="1:15" x14ac:dyDescent="0.3">
      <c r="A1111" s="12">
        <v>1110</v>
      </c>
      <c r="B1111" s="13">
        <v>1</v>
      </c>
      <c r="C1111" s="14" t="s">
        <v>2113</v>
      </c>
      <c r="D1111" s="14" t="s">
        <v>18</v>
      </c>
      <c r="E1111" s="69">
        <v>50</v>
      </c>
      <c r="F1111" s="13">
        <v>1</v>
      </c>
      <c r="G1111" s="13">
        <v>1</v>
      </c>
      <c r="H1111" s="14" t="s">
        <v>791</v>
      </c>
      <c r="I1111" s="13">
        <v>211.5</v>
      </c>
      <c r="J1111" s="14" t="s">
        <v>2114</v>
      </c>
      <c r="K1111" s="14" t="s">
        <v>21</v>
      </c>
      <c r="L1111" s="15">
        <f>IF(MergeData!$A1111='FirstPartId1-to891'!A1111,VLOOKUP(MergeData!$A1111,FirstID1_891,12,FALSE),VLOOKUP(MergeData!$A1111,GendersSurvived,2,FALSE))</f>
        <v>1</v>
      </c>
      <c r="M1111" s="62" t="str">
        <f t="shared" si="17"/>
        <v>Adult</v>
      </c>
      <c r="N1111" s="62" t="str">
        <f>MID(MergeData!$C1111,FIND(",",MergeData!$C1111)+1,FIND(".",MergeData!$C1111)-FIND(",",MergeData!$C1111)-1)</f>
        <v xml:space="preserve"> Mrs</v>
      </c>
      <c r="O1111" s="63"/>
    </row>
    <row r="1112" spans="1:15" x14ac:dyDescent="0.3">
      <c r="A1112" s="12">
        <v>1111</v>
      </c>
      <c r="B1112" s="13">
        <v>3</v>
      </c>
      <c r="C1112" s="14" t="s">
        <v>2115</v>
      </c>
      <c r="D1112" s="14" t="s">
        <v>13</v>
      </c>
      <c r="E1112" s="69" t="s">
        <v>2484</v>
      </c>
      <c r="F1112" s="13">
        <v>0</v>
      </c>
      <c r="G1112" s="13">
        <v>0</v>
      </c>
      <c r="H1112" s="14" t="s">
        <v>2116</v>
      </c>
      <c r="I1112" s="13">
        <v>8.0500000000000007</v>
      </c>
      <c r="J1112" s="14" t="s">
        <v>15</v>
      </c>
      <c r="K1112" s="14" t="s">
        <v>16</v>
      </c>
      <c r="L1112" s="15">
        <f>IF(MergeData!$A1112='FirstPartId1-to891'!A1112,VLOOKUP(MergeData!$A1112,FirstID1_891,12,FALSE),VLOOKUP(MergeData!$A1112,GendersSurvived,2,FALSE))</f>
        <v>0</v>
      </c>
      <c r="M1112" s="62" t="str">
        <f t="shared" si="17"/>
        <v>No Value</v>
      </c>
      <c r="N1112" s="62" t="str">
        <f>MID(MergeData!$C1112,FIND(",",MergeData!$C1112)+1,FIND(".",MergeData!$C1112)-FIND(",",MergeData!$C1112)-1)</f>
        <v xml:space="preserve"> Mr</v>
      </c>
      <c r="O1112" s="63"/>
    </row>
    <row r="1113" spans="1:15" x14ac:dyDescent="0.3">
      <c r="A1113" s="12">
        <v>1112</v>
      </c>
      <c r="B1113" s="13">
        <v>2</v>
      </c>
      <c r="C1113" s="14" t="s">
        <v>2117</v>
      </c>
      <c r="D1113" s="14" t="s">
        <v>18</v>
      </c>
      <c r="E1113" s="69">
        <v>30</v>
      </c>
      <c r="F1113" s="13">
        <v>1</v>
      </c>
      <c r="G1113" s="13">
        <v>0</v>
      </c>
      <c r="H1113" s="14" t="s">
        <v>2118</v>
      </c>
      <c r="I1113" s="13">
        <v>13.8583</v>
      </c>
      <c r="J1113" s="14" t="s">
        <v>15</v>
      </c>
      <c r="K1113" s="14" t="s">
        <v>21</v>
      </c>
      <c r="L1113" s="15">
        <f>IF(MergeData!$A1113='FirstPartId1-to891'!A1113,VLOOKUP(MergeData!$A1113,FirstID1_891,12,FALSE),VLOOKUP(MergeData!$A1113,GendersSurvived,2,FALSE))</f>
        <v>1</v>
      </c>
      <c r="M1113" s="62" t="str">
        <f t="shared" si="17"/>
        <v>Adult</v>
      </c>
      <c r="N1113" s="62" t="str">
        <f>MID(MergeData!$C1113,FIND(",",MergeData!$C1113)+1,FIND(".",MergeData!$C1113)-FIND(",",MergeData!$C1113)-1)</f>
        <v xml:space="preserve"> Miss</v>
      </c>
      <c r="O1113" s="63"/>
    </row>
    <row r="1114" spans="1:15" x14ac:dyDescent="0.3">
      <c r="A1114" s="12">
        <v>1113</v>
      </c>
      <c r="B1114" s="13">
        <v>3</v>
      </c>
      <c r="C1114" s="14" t="s">
        <v>2119</v>
      </c>
      <c r="D1114" s="14" t="s">
        <v>13</v>
      </c>
      <c r="E1114" s="69">
        <v>21</v>
      </c>
      <c r="F1114" s="13">
        <v>0</v>
      </c>
      <c r="G1114" s="13">
        <v>0</v>
      </c>
      <c r="H1114" s="14" t="s">
        <v>2120</v>
      </c>
      <c r="I1114" s="13">
        <v>8.0500000000000007</v>
      </c>
      <c r="J1114" s="14" t="s">
        <v>15</v>
      </c>
      <c r="K1114" s="14" t="s">
        <v>16</v>
      </c>
      <c r="L1114" s="15">
        <f>IF(MergeData!$A1114='FirstPartId1-to891'!A1114,VLOOKUP(MergeData!$A1114,FirstID1_891,12,FALSE),VLOOKUP(MergeData!$A1114,GendersSurvived,2,FALSE))</f>
        <v>0</v>
      </c>
      <c r="M1114" s="62" t="str">
        <f t="shared" si="17"/>
        <v>Adult</v>
      </c>
      <c r="N1114" s="62" t="str">
        <f>MID(MergeData!$C1114,FIND(",",MergeData!$C1114)+1,FIND(".",MergeData!$C1114)-FIND(",",MergeData!$C1114)-1)</f>
        <v xml:space="preserve"> Mr</v>
      </c>
      <c r="O1114" s="63"/>
    </row>
    <row r="1115" spans="1:15" x14ac:dyDescent="0.3">
      <c r="A1115" s="12">
        <v>1114</v>
      </c>
      <c r="B1115" s="13">
        <v>2</v>
      </c>
      <c r="C1115" s="14" t="s">
        <v>2121</v>
      </c>
      <c r="D1115" s="14" t="s">
        <v>18</v>
      </c>
      <c r="E1115" s="69">
        <v>22</v>
      </c>
      <c r="F1115" s="13">
        <v>0</v>
      </c>
      <c r="G1115" s="13">
        <v>0</v>
      </c>
      <c r="H1115" s="14" t="s">
        <v>2122</v>
      </c>
      <c r="I1115" s="13">
        <v>10.5</v>
      </c>
      <c r="J1115" s="14" t="s">
        <v>165</v>
      </c>
      <c r="K1115" s="14" t="s">
        <v>16</v>
      </c>
      <c r="L1115" s="15">
        <f>IF(MergeData!$A1115='FirstPartId1-to891'!A1115,VLOOKUP(MergeData!$A1115,FirstID1_891,12,FALSE),VLOOKUP(MergeData!$A1115,GendersSurvived,2,FALSE))</f>
        <v>1</v>
      </c>
      <c r="M1115" s="62" t="str">
        <f t="shared" si="17"/>
        <v>Adult</v>
      </c>
      <c r="N1115" s="62" t="str">
        <f>MID(MergeData!$C1115,FIND(",",MergeData!$C1115)+1,FIND(".",MergeData!$C1115)-FIND(",",MergeData!$C1115)-1)</f>
        <v xml:space="preserve"> Mrs</v>
      </c>
      <c r="O1115" s="63"/>
    </row>
    <row r="1116" spans="1:15" x14ac:dyDescent="0.3">
      <c r="A1116" s="12">
        <v>1115</v>
      </c>
      <c r="B1116" s="13">
        <v>3</v>
      </c>
      <c r="C1116" s="14" t="s">
        <v>2123</v>
      </c>
      <c r="D1116" s="14" t="s">
        <v>13</v>
      </c>
      <c r="E1116" s="69">
        <v>21</v>
      </c>
      <c r="F1116" s="13">
        <v>0</v>
      </c>
      <c r="G1116" s="13">
        <v>0</v>
      </c>
      <c r="H1116" s="14" t="s">
        <v>2124</v>
      </c>
      <c r="I1116" s="13">
        <v>7.7957999999999998</v>
      </c>
      <c r="J1116" s="14" t="s">
        <v>15</v>
      </c>
      <c r="K1116" s="14" t="s">
        <v>16</v>
      </c>
      <c r="L1116" s="15">
        <f>IF(MergeData!$A1116='FirstPartId1-to891'!A1116,VLOOKUP(MergeData!$A1116,FirstID1_891,12,FALSE),VLOOKUP(MergeData!$A1116,GendersSurvived,2,FALSE))</f>
        <v>0</v>
      </c>
      <c r="M1116" s="62" t="str">
        <f t="shared" si="17"/>
        <v>Adult</v>
      </c>
      <c r="N1116" s="62" t="str">
        <f>MID(MergeData!$C1116,FIND(",",MergeData!$C1116)+1,FIND(".",MergeData!$C1116)-FIND(",",MergeData!$C1116)-1)</f>
        <v xml:space="preserve"> Mr</v>
      </c>
      <c r="O1116" s="63"/>
    </row>
    <row r="1117" spans="1:15" x14ac:dyDescent="0.3">
      <c r="A1117" s="12">
        <v>1116</v>
      </c>
      <c r="B1117" s="13">
        <v>1</v>
      </c>
      <c r="C1117" s="14" t="s">
        <v>2125</v>
      </c>
      <c r="D1117" s="14" t="s">
        <v>18</v>
      </c>
      <c r="E1117" s="69">
        <v>53</v>
      </c>
      <c r="F1117" s="13">
        <v>0</v>
      </c>
      <c r="G1117" s="13">
        <v>0</v>
      </c>
      <c r="H1117" s="14" t="s">
        <v>2126</v>
      </c>
      <c r="I1117" s="13">
        <v>27.445799999999998</v>
      </c>
      <c r="J1117" s="14" t="s">
        <v>15</v>
      </c>
      <c r="K1117" s="14" t="s">
        <v>21</v>
      </c>
      <c r="L1117" s="15">
        <f>IF(MergeData!$A1117='FirstPartId1-to891'!A1117,VLOOKUP(MergeData!$A1117,FirstID1_891,12,FALSE),VLOOKUP(MergeData!$A1117,GendersSurvived,2,FALSE))</f>
        <v>1</v>
      </c>
      <c r="M1117" s="62" t="str">
        <f t="shared" si="17"/>
        <v>Adult</v>
      </c>
      <c r="N1117" s="62" t="str">
        <f>MID(MergeData!$C1117,FIND(",",MergeData!$C1117)+1,FIND(".",MergeData!$C1117)-FIND(",",MergeData!$C1117)-1)</f>
        <v xml:space="preserve"> Mrs</v>
      </c>
      <c r="O1117" s="63"/>
    </row>
    <row r="1118" spans="1:15" x14ac:dyDescent="0.3">
      <c r="A1118" s="12">
        <v>1117</v>
      </c>
      <c r="B1118" s="13">
        <v>3</v>
      </c>
      <c r="C1118" s="14" t="s">
        <v>2127</v>
      </c>
      <c r="D1118" s="14" t="s">
        <v>18</v>
      </c>
      <c r="E1118" s="69" t="s">
        <v>2484</v>
      </c>
      <c r="F1118" s="13">
        <v>0</v>
      </c>
      <c r="G1118" s="13">
        <v>2</v>
      </c>
      <c r="H1118" s="14" t="s">
        <v>162</v>
      </c>
      <c r="I1118" s="13">
        <v>15.245799999999999</v>
      </c>
      <c r="J1118" s="14" t="s">
        <v>15</v>
      </c>
      <c r="K1118" s="14" t="s">
        <v>21</v>
      </c>
      <c r="L1118" s="15">
        <f>IF(MergeData!$A1118='FirstPartId1-to891'!A1118,VLOOKUP(MergeData!$A1118,FirstID1_891,12,FALSE),VLOOKUP(MergeData!$A1118,GendersSurvived,2,FALSE))</f>
        <v>1</v>
      </c>
      <c r="M1118" s="62" t="str">
        <f t="shared" si="17"/>
        <v>No Value</v>
      </c>
      <c r="N1118" s="62" t="str">
        <f>MID(MergeData!$C1118,FIND(",",MergeData!$C1118)+1,FIND(".",MergeData!$C1118)-FIND(",",MergeData!$C1118)-1)</f>
        <v xml:space="preserve"> Mrs</v>
      </c>
      <c r="O1118" s="63"/>
    </row>
    <row r="1119" spans="1:15" x14ac:dyDescent="0.3">
      <c r="A1119" s="12">
        <v>1118</v>
      </c>
      <c r="B1119" s="13">
        <v>3</v>
      </c>
      <c r="C1119" s="14" t="s">
        <v>2128</v>
      </c>
      <c r="D1119" s="14" t="s">
        <v>13</v>
      </c>
      <c r="E1119" s="69">
        <v>23</v>
      </c>
      <c r="F1119" s="13">
        <v>0</v>
      </c>
      <c r="G1119" s="13">
        <v>0</v>
      </c>
      <c r="H1119" s="14" t="s">
        <v>2129</v>
      </c>
      <c r="I1119" s="13">
        <v>7.7957999999999998</v>
      </c>
      <c r="J1119" s="14" t="s">
        <v>15</v>
      </c>
      <c r="K1119" s="14" t="s">
        <v>16</v>
      </c>
      <c r="L1119" s="15">
        <f>IF(MergeData!$A1119='FirstPartId1-to891'!A1119,VLOOKUP(MergeData!$A1119,FirstID1_891,12,FALSE),VLOOKUP(MergeData!$A1119,GendersSurvived,2,FALSE))</f>
        <v>0</v>
      </c>
      <c r="M1119" s="62" t="str">
        <f t="shared" si="17"/>
        <v>Adult</v>
      </c>
      <c r="N1119" s="62" t="str">
        <f>MID(MergeData!$C1119,FIND(",",MergeData!$C1119)+1,FIND(".",MergeData!$C1119)-FIND(",",MergeData!$C1119)-1)</f>
        <v xml:space="preserve"> Mr</v>
      </c>
      <c r="O1119" s="63"/>
    </row>
    <row r="1120" spans="1:15" x14ac:dyDescent="0.3">
      <c r="A1120" s="12">
        <v>1119</v>
      </c>
      <c r="B1120" s="13">
        <v>3</v>
      </c>
      <c r="C1120" s="14" t="s">
        <v>2130</v>
      </c>
      <c r="D1120" s="14" t="s">
        <v>18</v>
      </c>
      <c r="E1120" s="69" t="s">
        <v>2484</v>
      </c>
      <c r="F1120" s="13">
        <v>0</v>
      </c>
      <c r="G1120" s="13">
        <v>0</v>
      </c>
      <c r="H1120" s="14" t="s">
        <v>2131</v>
      </c>
      <c r="I1120" s="13">
        <v>7.75</v>
      </c>
      <c r="J1120" s="14" t="s">
        <v>15</v>
      </c>
      <c r="K1120" s="14" t="s">
        <v>31</v>
      </c>
      <c r="L1120" s="15">
        <f>IF(MergeData!$A1120='FirstPartId1-to891'!A1120,VLOOKUP(MergeData!$A1120,FirstID1_891,12,FALSE),VLOOKUP(MergeData!$A1120,GendersSurvived,2,FALSE))</f>
        <v>1</v>
      </c>
      <c r="M1120" s="62" t="str">
        <f t="shared" si="17"/>
        <v>No Value</v>
      </c>
      <c r="N1120" s="62" t="str">
        <f>MID(MergeData!$C1120,FIND(",",MergeData!$C1120)+1,FIND(".",MergeData!$C1120)-FIND(",",MergeData!$C1120)-1)</f>
        <v xml:space="preserve"> Miss</v>
      </c>
      <c r="O1120" s="63"/>
    </row>
    <row r="1121" spans="1:15" x14ac:dyDescent="0.3">
      <c r="A1121" s="12">
        <v>1120</v>
      </c>
      <c r="B1121" s="13">
        <v>3</v>
      </c>
      <c r="C1121" s="14" t="s">
        <v>2132</v>
      </c>
      <c r="D1121" s="14" t="s">
        <v>13</v>
      </c>
      <c r="E1121" s="69">
        <v>40.5</v>
      </c>
      <c r="F1121" s="13">
        <v>0</v>
      </c>
      <c r="G1121" s="13">
        <v>0</v>
      </c>
      <c r="H1121" s="14" t="s">
        <v>1020</v>
      </c>
      <c r="I1121" s="13">
        <v>15.1</v>
      </c>
      <c r="J1121" s="14" t="s">
        <v>15</v>
      </c>
      <c r="K1121" s="14" t="s">
        <v>16</v>
      </c>
      <c r="L1121" s="15">
        <f>IF(MergeData!$A1121='FirstPartId1-to891'!A1121,VLOOKUP(MergeData!$A1121,FirstID1_891,12,FALSE),VLOOKUP(MergeData!$A1121,GendersSurvived,2,FALSE))</f>
        <v>0</v>
      </c>
      <c r="M1121" s="62" t="str">
        <f t="shared" si="17"/>
        <v>Adult</v>
      </c>
      <c r="N1121" s="62" t="str">
        <f>MID(MergeData!$C1121,FIND(",",MergeData!$C1121)+1,FIND(".",MergeData!$C1121)-FIND(",",MergeData!$C1121)-1)</f>
        <v xml:space="preserve"> Mr</v>
      </c>
      <c r="O1121" s="63"/>
    </row>
    <row r="1122" spans="1:15" x14ac:dyDescent="0.3">
      <c r="A1122" s="12">
        <v>1121</v>
      </c>
      <c r="B1122" s="13">
        <v>2</v>
      </c>
      <c r="C1122" s="14" t="s">
        <v>2133</v>
      </c>
      <c r="D1122" s="14" t="s">
        <v>13</v>
      </c>
      <c r="E1122" s="69">
        <v>36</v>
      </c>
      <c r="F1122" s="13">
        <v>0</v>
      </c>
      <c r="G1122" s="13">
        <v>0</v>
      </c>
      <c r="H1122" s="14" t="s">
        <v>2134</v>
      </c>
      <c r="I1122" s="13">
        <v>13</v>
      </c>
      <c r="J1122" s="14" t="s">
        <v>15</v>
      </c>
      <c r="K1122" s="14" t="s">
        <v>16</v>
      </c>
      <c r="L1122" s="15">
        <f>IF(MergeData!$A1122='FirstPartId1-to891'!A1122,VLOOKUP(MergeData!$A1122,FirstID1_891,12,FALSE),VLOOKUP(MergeData!$A1122,GendersSurvived,2,FALSE))</f>
        <v>0</v>
      </c>
      <c r="M1122" s="62" t="str">
        <f t="shared" si="17"/>
        <v>Adult</v>
      </c>
      <c r="N1122" s="62" t="str">
        <f>MID(MergeData!$C1122,FIND(",",MergeData!$C1122)+1,FIND(".",MergeData!$C1122)-FIND(",",MergeData!$C1122)-1)</f>
        <v xml:space="preserve"> Mr</v>
      </c>
      <c r="O1122" s="63"/>
    </row>
    <row r="1123" spans="1:15" x14ac:dyDescent="0.3">
      <c r="A1123" s="12">
        <v>1122</v>
      </c>
      <c r="B1123" s="13">
        <v>2</v>
      </c>
      <c r="C1123" s="14" t="s">
        <v>2135</v>
      </c>
      <c r="D1123" s="14" t="s">
        <v>13</v>
      </c>
      <c r="E1123" s="69">
        <v>14</v>
      </c>
      <c r="F1123" s="13">
        <v>0</v>
      </c>
      <c r="G1123" s="13">
        <v>0</v>
      </c>
      <c r="H1123" s="14" t="s">
        <v>1241</v>
      </c>
      <c r="I1123" s="13">
        <v>65</v>
      </c>
      <c r="J1123" s="14" t="s">
        <v>15</v>
      </c>
      <c r="K1123" s="14" t="s">
        <v>16</v>
      </c>
      <c r="L1123" s="15">
        <f>IF(MergeData!$A1123='FirstPartId1-to891'!A1123,VLOOKUP(MergeData!$A1123,FirstID1_891,12,FALSE),VLOOKUP(MergeData!$A1123,GendersSurvived,2,FALSE))</f>
        <v>0</v>
      </c>
      <c r="M1123" s="62" t="str">
        <f t="shared" si="17"/>
        <v>Child</v>
      </c>
      <c r="N1123" s="62" t="str">
        <f>MID(MergeData!$C1123,FIND(",",MergeData!$C1123)+1,FIND(".",MergeData!$C1123)-FIND(",",MergeData!$C1123)-1)</f>
        <v xml:space="preserve"> Mr</v>
      </c>
      <c r="O1123" s="63"/>
    </row>
    <row r="1124" spans="1:15" x14ac:dyDescent="0.3">
      <c r="A1124" s="12">
        <v>1123</v>
      </c>
      <c r="B1124" s="13">
        <v>1</v>
      </c>
      <c r="C1124" s="14" t="s">
        <v>2136</v>
      </c>
      <c r="D1124" s="14" t="s">
        <v>18</v>
      </c>
      <c r="E1124" s="69">
        <v>21</v>
      </c>
      <c r="F1124" s="13">
        <v>0</v>
      </c>
      <c r="G1124" s="13">
        <v>0</v>
      </c>
      <c r="H1124" s="14" t="s">
        <v>2137</v>
      </c>
      <c r="I1124" s="13">
        <v>26.55</v>
      </c>
      <c r="J1124" s="14" t="s">
        <v>15</v>
      </c>
      <c r="K1124" s="14" t="s">
        <v>16</v>
      </c>
      <c r="L1124" s="15">
        <f>IF(MergeData!$A1124='FirstPartId1-to891'!A1124,VLOOKUP(MergeData!$A1124,FirstID1_891,12,FALSE),VLOOKUP(MergeData!$A1124,GendersSurvived,2,FALSE))</f>
        <v>1</v>
      </c>
      <c r="M1124" s="62" t="str">
        <f t="shared" si="17"/>
        <v>Adult</v>
      </c>
      <c r="N1124" s="62" t="str">
        <f>MID(MergeData!$C1124,FIND(",",MergeData!$C1124)+1,FIND(".",MergeData!$C1124)-FIND(",",MergeData!$C1124)-1)</f>
        <v xml:space="preserve"> Miss</v>
      </c>
      <c r="O1124" s="63"/>
    </row>
    <row r="1125" spans="1:15" x14ac:dyDescent="0.3">
      <c r="A1125" s="12">
        <v>1124</v>
      </c>
      <c r="B1125" s="13">
        <v>3</v>
      </c>
      <c r="C1125" s="14" t="s">
        <v>2138</v>
      </c>
      <c r="D1125" s="14" t="s">
        <v>13</v>
      </c>
      <c r="E1125" s="69">
        <v>21</v>
      </c>
      <c r="F1125" s="13">
        <v>1</v>
      </c>
      <c r="G1125" s="13">
        <v>0</v>
      </c>
      <c r="H1125" s="14" t="s">
        <v>2139</v>
      </c>
      <c r="I1125" s="13">
        <v>6.4958</v>
      </c>
      <c r="J1125" s="14" t="s">
        <v>15</v>
      </c>
      <c r="K1125" s="14" t="s">
        <v>16</v>
      </c>
      <c r="L1125" s="15">
        <f>IF(MergeData!$A1125='FirstPartId1-to891'!A1125,VLOOKUP(MergeData!$A1125,FirstID1_891,12,FALSE),VLOOKUP(MergeData!$A1125,GendersSurvived,2,FALSE))</f>
        <v>0</v>
      </c>
      <c r="M1125" s="62" t="str">
        <f t="shared" si="17"/>
        <v>Adult</v>
      </c>
      <c r="N1125" s="62" t="str">
        <f>MID(MergeData!$C1125,FIND(",",MergeData!$C1125)+1,FIND(".",MergeData!$C1125)-FIND(",",MergeData!$C1125)-1)</f>
        <v xml:space="preserve"> Mr</v>
      </c>
      <c r="O1125" s="63"/>
    </row>
    <row r="1126" spans="1:15" x14ac:dyDescent="0.3">
      <c r="A1126" s="12">
        <v>1125</v>
      </c>
      <c r="B1126" s="13">
        <v>3</v>
      </c>
      <c r="C1126" s="14" t="s">
        <v>2140</v>
      </c>
      <c r="D1126" s="14" t="s">
        <v>13</v>
      </c>
      <c r="E1126" s="69" t="s">
        <v>2484</v>
      </c>
      <c r="F1126" s="13">
        <v>0</v>
      </c>
      <c r="G1126" s="13">
        <v>0</v>
      </c>
      <c r="H1126" s="14" t="s">
        <v>2141</v>
      </c>
      <c r="I1126" s="13">
        <v>7.8792</v>
      </c>
      <c r="J1126" s="14" t="s">
        <v>15</v>
      </c>
      <c r="K1126" s="14" t="s">
        <v>31</v>
      </c>
      <c r="L1126" s="15">
        <f>IF(MergeData!$A1126='FirstPartId1-to891'!A1126,VLOOKUP(MergeData!$A1126,FirstID1_891,12,FALSE),VLOOKUP(MergeData!$A1126,GendersSurvived,2,FALSE))</f>
        <v>0</v>
      </c>
      <c r="M1126" s="62" t="str">
        <f t="shared" si="17"/>
        <v>No Value</v>
      </c>
      <c r="N1126" s="62" t="str">
        <f>MID(MergeData!$C1126,FIND(",",MergeData!$C1126)+1,FIND(".",MergeData!$C1126)-FIND(",",MergeData!$C1126)-1)</f>
        <v xml:space="preserve"> Mr</v>
      </c>
      <c r="O1126" s="63"/>
    </row>
    <row r="1127" spans="1:15" x14ac:dyDescent="0.3">
      <c r="A1127" s="12">
        <v>1126</v>
      </c>
      <c r="B1127" s="13">
        <v>1</v>
      </c>
      <c r="C1127" s="14" t="s">
        <v>2142</v>
      </c>
      <c r="D1127" s="14" t="s">
        <v>13</v>
      </c>
      <c r="E1127" s="69">
        <v>39</v>
      </c>
      <c r="F1127" s="13">
        <v>1</v>
      </c>
      <c r="G1127" s="13">
        <v>0</v>
      </c>
      <c r="H1127" s="14" t="s">
        <v>19</v>
      </c>
      <c r="I1127" s="13">
        <v>71.283299999999997</v>
      </c>
      <c r="J1127" s="14" t="s">
        <v>20</v>
      </c>
      <c r="K1127" s="14" t="s">
        <v>21</v>
      </c>
      <c r="L1127" s="15">
        <f>IF(MergeData!$A1127='FirstPartId1-to891'!A1127,VLOOKUP(MergeData!$A1127,FirstID1_891,12,FALSE),VLOOKUP(MergeData!$A1127,GendersSurvived,2,FALSE))</f>
        <v>0</v>
      </c>
      <c r="M1127" s="62" t="str">
        <f t="shared" si="17"/>
        <v>Adult</v>
      </c>
      <c r="N1127" s="62" t="str">
        <f>MID(MergeData!$C1127,FIND(",",MergeData!$C1127)+1,FIND(".",MergeData!$C1127)-FIND(",",MergeData!$C1127)-1)</f>
        <v xml:space="preserve"> Mr</v>
      </c>
      <c r="O1127" s="63"/>
    </row>
    <row r="1128" spans="1:15" x14ac:dyDescent="0.3">
      <c r="A1128" s="12">
        <v>1127</v>
      </c>
      <c r="B1128" s="13">
        <v>3</v>
      </c>
      <c r="C1128" s="14" t="s">
        <v>2143</v>
      </c>
      <c r="D1128" s="14" t="s">
        <v>13</v>
      </c>
      <c r="E1128" s="69">
        <v>20</v>
      </c>
      <c r="F1128" s="13">
        <v>0</v>
      </c>
      <c r="G1128" s="13">
        <v>0</v>
      </c>
      <c r="H1128" s="14" t="s">
        <v>2144</v>
      </c>
      <c r="I1128" s="13">
        <v>7.8541999999999996</v>
      </c>
      <c r="J1128" s="14" t="s">
        <v>15</v>
      </c>
      <c r="K1128" s="14" t="s">
        <v>16</v>
      </c>
      <c r="L1128" s="15">
        <f>IF(MergeData!$A1128='FirstPartId1-to891'!A1128,VLOOKUP(MergeData!$A1128,FirstID1_891,12,FALSE),VLOOKUP(MergeData!$A1128,GendersSurvived,2,FALSE))</f>
        <v>0</v>
      </c>
      <c r="M1128" s="62" t="str">
        <f t="shared" si="17"/>
        <v>Adult</v>
      </c>
      <c r="N1128" s="62" t="str">
        <f>MID(MergeData!$C1128,FIND(",",MergeData!$C1128)+1,FIND(".",MergeData!$C1128)-FIND(",",MergeData!$C1128)-1)</f>
        <v xml:space="preserve"> Mr</v>
      </c>
      <c r="O1128" s="63"/>
    </row>
    <row r="1129" spans="1:15" x14ac:dyDescent="0.3">
      <c r="A1129" s="12">
        <v>1128</v>
      </c>
      <c r="B1129" s="13">
        <v>1</v>
      </c>
      <c r="C1129" s="14" t="s">
        <v>2145</v>
      </c>
      <c r="D1129" s="14" t="s">
        <v>13</v>
      </c>
      <c r="E1129" s="69">
        <v>64</v>
      </c>
      <c r="F1129" s="13">
        <v>1</v>
      </c>
      <c r="G1129" s="13">
        <v>0</v>
      </c>
      <c r="H1129" s="14" t="s">
        <v>769</v>
      </c>
      <c r="I1129" s="13">
        <v>75.25</v>
      </c>
      <c r="J1129" s="14" t="s">
        <v>770</v>
      </c>
      <c r="K1129" s="14" t="s">
        <v>21</v>
      </c>
      <c r="L1129" s="15">
        <f>IF(MergeData!$A1129='FirstPartId1-to891'!A1129,VLOOKUP(MergeData!$A1129,FirstID1_891,12,FALSE),VLOOKUP(MergeData!$A1129,GendersSurvived,2,FALSE))</f>
        <v>0</v>
      </c>
      <c r="M1129" s="62" t="str">
        <f t="shared" si="17"/>
        <v>Adult</v>
      </c>
      <c r="N1129" s="62" t="str">
        <f>MID(MergeData!$C1129,FIND(",",MergeData!$C1129)+1,FIND(".",MergeData!$C1129)-FIND(",",MergeData!$C1129)-1)</f>
        <v xml:space="preserve"> Mr</v>
      </c>
      <c r="O1129" s="63"/>
    </row>
    <row r="1130" spans="1:15" x14ac:dyDescent="0.3">
      <c r="A1130" s="12">
        <v>1129</v>
      </c>
      <c r="B1130" s="13">
        <v>3</v>
      </c>
      <c r="C1130" s="14" t="s">
        <v>2146</v>
      </c>
      <c r="D1130" s="14" t="s">
        <v>13</v>
      </c>
      <c r="E1130" s="69">
        <v>20</v>
      </c>
      <c r="F1130" s="13">
        <v>0</v>
      </c>
      <c r="G1130" s="13">
        <v>0</v>
      </c>
      <c r="H1130" s="14" t="s">
        <v>2147</v>
      </c>
      <c r="I1130" s="13">
        <v>7.2249999999999996</v>
      </c>
      <c r="J1130" s="14" t="s">
        <v>15</v>
      </c>
      <c r="K1130" s="14" t="s">
        <v>21</v>
      </c>
      <c r="L1130" s="15">
        <f>IF(MergeData!$A1130='FirstPartId1-to891'!A1130,VLOOKUP(MergeData!$A1130,FirstID1_891,12,FALSE),VLOOKUP(MergeData!$A1130,GendersSurvived,2,FALSE))</f>
        <v>0</v>
      </c>
      <c r="M1130" s="62" t="str">
        <f t="shared" si="17"/>
        <v>Adult</v>
      </c>
      <c r="N1130" s="62" t="str">
        <f>MID(MergeData!$C1130,FIND(",",MergeData!$C1130)+1,FIND(".",MergeData!$C1130)-FIND(",",MergeData!$C1130)-1)</f>
        <v xml:space="preserve"> Mr</v>
      </c>
      <c r="O1130" s="63"/>
    </row>
    <row r="1131" spans="1:15" x14ac:dyDescent="0.3">
      <c r="A1131" s="12">
        <v>1130</v>
      </c>
      <c r="B1131" s="13">
        <v>2</v>
      </c>
      <c r="C1131" s="14" t="s">
        <v>2148</v>
      </c>
      <c r="D1131" s="14" t="s">
        <v>18</v>
      </c>
      <c r="E1131" s="69">
        <v>18</v>
      </c>
      <c r="F1131" s="13">
        <v>1</v>
      </c>
      <c r="G1131" s="13">
        <v>1</v>
      </c>
      <c r="H1131" s="14" t="s">
        <v>2149</v>
      </c>
      <c r="I1131" s="13">
        <v>13</v>
      </c>
      <c r="J1131" s="14" t="s">
        <v>15</v>
      </c>
      <c r="K1131" s="14" t="s">
        <v>16</v>
      </c>
      <c r="L1131" s="15">
        <f>IF(MergeData!$A1131='FirstPartId1-to891'!A1131,VLOOKUP(MergeData!$A1131,FirstID1_891,12,FALSE),VLOOKUP(MergeData!$A1131,GendersSurvived,2,FALSE))</f>
        <v>1</v>
      </c>
      <c r="M1131" s="62" t="str">
        <f t="shared" si="17"/>
        <v>Adult</v>
      </c>
      <c r="N1131" s="62" t="str">
        <f>MID(MergeData!$C1131,FIND(",",MergeData!$C1131)+1,FIND(".",MergeData!$C1131)-FIND(",",MergeData!$C1131)-1)</f>
        <v xml:space="preserve"> Miss</v>
      </c>
      <c r="O1131" s="63"/>
    </row>
    <row r="1132" spans="1:15" x14ac:dyDescent="0.3">
      <c r="A1132" s="12">
        <v>1131</v>
      </c>
      <c r="B1132" s="13">
        <v>1</v>
      </c>
      <c r="C1132" s="14" t="s">
        <v>2150</v>
      </c>
      <c r="D1132" s="14" t="s">
        <v>18</v>
      </c>
      <c r="E1132" s="69">
        <v>48</v>
      </c>
      <c r="F1132" s="13">
        <v>1</v>
      </c>
      <c r="G1132" s="13">
        <v>0</v>
      </c>
      <c r="H1132" s="14" t="s">
        <v>1097</v>
      </c>
      <c r="I1132" s="13">
        <v>106.425</v>
      </c>
      <c r="J1132" s="14" t="s">
        <v>1111</v>
      </c>
      <c r="K1132" s="14" t="s">
        <v>21</v>
      </c>
      <c r="L1132" s="15">
        <f>IF(MergeData!$A1132='FirstPartId1-to891'!A1132,VLOOKUP(MergeData!$A1132,FirstID1_891,12,FALSE),VLOOKUP(MergeData!$A1132,GendersSurvived,2,FALSE))</f>
        <v>1</v>
      </c>
      <c r="M1132" s="62" t="str">
        <f t="shared" si="17"/>
        <v>Adult</v>
      </c>
      <c r="N1132" s="62" t="str">
        <f>MID(MergeData!$C1132,FIND(",",MergeData!$C1132)+1,FIND(".",MergeData!$C1132)-FIND(",",MergeData!$C1132)-1)</f>
        <v xml:space="preserve"> Mrs</v>
      </c>
      <c r="O1132" s="63"/>
    </row>
    <row r="1133" spans="1:15" x14ac:dyDescent="0.3">
      <c r="A1133" s="12">
        <v>1132</v>
      </c>
      <c r="B1133" s="13">
        <v>1</v>
      </c>
      <c r="C1133" s="14" t="s">
        <v>2151</v>
      </c>
      <c r="D1133" s="14" t="s">
        <v>18</v>
      </c>
      <c r="E1133" s="69">
        <v>55</v>
      </c>
      <c r="F1133" s="13">
        <v>0</v>
      </c>
      <c r="G1133" s="13">
        <v>0</v>
      </c>
      <c r="H1133" s="14" t="s">
        <v>2152</v>
      </c>
      <c r="I1133" s="13">
        <v>27.720800000000001</v>
      </c>
      <c r="J1133" s="14" t="s">
        <v>15</v>
      </c>
      <c r="K1133" s="14" t="s">
        <v>21</v>
      </c>
      <c r="L1133" s="15">
        <f>IF(MergeData!$A1133='FirstPartId1-to891'!A1133,VLOOKUP(MergeData!$A1133,FirstID1_891,12,FALSE),VLOOKUP(MergeData!$A1133,GendersSurvived,2,FALSE))</f>
        <v>1</v>
      </c>
      <c r="M1133" s="62" t="str">
        <f t="shared" si="17"/>
        <v>Adult</v>
      </c>
      <c r="N1133" s="62" t="str">
        <f>MID(MergeData!$C1133,FIND(",",MergeData!$C1133)+1,FIND(".",MergeData!$C1133)-FIND(",",MergeData!$C1133)-1)</f>
        <v xml:space="preserve"> Mrs</v>
      </c>
      <c r="O1133" s="63"/>
    </row>
    <row r="1134" spans="1:15" x14ac:dyDescent="0.3">
      <c r="A1134" s="12">
        <v>1133</v>
      </c>
      <c r="B1134" s="13">
        <v>2</v>
      </c>
      <c r="C1134" s="14" t="s">
        <v>2153</v>
      </c>
      <c r="D1134" s="14" t="s">
        <v>18</v>
      </c>
      <c r="E1134" s="69">
        <v>45</v>
      </c>
      <c r="F1134" s="13">
        <v>0</v>
      </c>
      <c r="G1134" s="13">
        <v>2</v>
      </c>
      <c r="H1134" s="14" t="s">
        <v>1178</v>
      </c>
      <c r="I1134" s="13">
        <v>30</v>
      </c>
      <c r="J1134" s="14" t="s">
        <v>15</v>
      </c>
      <c r="K1134" s="14" t="s">
        <v>16</v>
      </c>
      <c r="L1134" s="15">
        <f>IF(MergeData!$A1134='FirstPartId1-to891'!A1134,VLOOKUP(MergeData!$A1134,FirstID1_891,12,FALSE),VLOOKUP(MergeData!$A1134,GendersSurvived,2,FALSE))</f>
        <v>1</v>
      </c>
      <c r="M1134" s="62" t="str">
        <f t="shared" si="17"/>
        <v>Adult</v>
      </c>
      <c r="N1134" s="62" t="str">
        <f>MID(MergeData!$C1134,FIND(",",MergeData!$C1134)+1,FIND(".",MergeData!$C1134)-FIND(",",MergeData!$C1134)-1)</f>
        <v xml:space="preserve"> Mrs</v>
      </c>
      <c r="O1134" s="63"/>
    </row>
    <row r="1135" spans="1:15" x14ac:dyDescent="0.3">
      <c r="A1135" s="12">
        <v>1134</v>
      </c>
      <c r="B1135" s="13">
        <v>1</v>
      </c>
      <c r="C1135" s="14" t="s">
        <v>2154</v>
      </c>
      <c r="D1135" s="14" t="s">
        <v>13</v>
      </c>
      <c r="E1135" s="69">
        <v>45</v>
      </c>
      <c r="F1135" s="13">
        <v>1</v>
      </c>
      <c r="G1135" s="13">
        <v>1</v>
      </c>
      <c r="H1135" s="14" t="s">
        <v>682</v>
      </c>
      <c r="I1135" s="13">
        <v>134.5</v>
      </c>
      <c r="J1135" s="14" t="s">
        <v>683</v>
      </c>
      <c r="K1135" s="14" t="s">
        <v>21</v>
      </c>
      <c r="L1135" s="15">
        <f>IF(MergeData!$A1135='FirstPartId1-to891'!A1135,VLOOKUP(MergeData!$A1135,FirstID1_891,12,FALSE),VLOOKUP(MergeData!$A1135,GendersSurvived,2,FALSE))</f>
        <v>0</v>
      </c>
      <c r="M1135" s="62" t="str">
        <f t="shared" si="17"/>
        <v>Adult</v>
      </c>
      <c r="N1135" s="62" t="str">
        <f>MID(MergeData!$C1135,FIND(",",MergeData!$C1135)+1,FIND(".",MergeData!$C1135)-FIND(",",MergeData!$C1135)-1)</f>
        <v xml:space="preserve"> Mr</v>
      </c>
      <c r="O1135" s="63"/>
    </row>
    <row r="1136" spans="1:15" x14ac:dyDescent="0.3">
      <c r="A1136" s="12">
        <v>1135</v>
      </c>
      <c r="B1136" s="13">
        <v>3</v>
      </c>
      <c r="C1136" s="14" t="s">
        <v>2155</v>
      </c>
      <c r="D1136" s="14" t="s">
        <v>13</v>
      </c>
      <c r="E1136" s="69" t="s">
        <v>2484</v>
      </c>
      <c r="F1136" s="13">
        <v>0</v>
      </c>
      <c r="G1136" s="13">
        <v>0</v>
      </c>
      <c r="H1136" s="14" t="s">
        <v>2156</v>
      </c>
      <c r="I1136" s="13">
        <v>7.8875000000000002</v>
      </c>
      <c r="J1136" s="14" t="s">
        <v>15</v>
      </c>
      <c r="K1136" s="14" t="s">
        <v>16</v>
      </c>
      <c r="L1136" s="15">
        <f>IF(MergeData!$A1136='FirstPartId1-to891'!A1136,VLOOKUP(MergeData!$A1136,FirstID1_891,12,FALSE),VLOOKUP(MergeData!$A1136,GendersSurvived,2,FALSE))</f>
        <v>0</v>
      </c>
      <c r="M1136" s="62" t="str">
        <f t="shared" si="17"/>
        <v>No Value</v>
      </c>
      <c r="N1136" s="62" t="str">
        <f>MID(MergeData!$C1136,FIND(",",MergeData!$C1136)+1,FIND(".",MergeData!$C1136)-FIND(",",MergeData!$C1136)-1)</f>
        <v xml:space="preserve"> Mr</v>
      </c>
      <c r="O1136" s="63"/>
    </row>
    <row r="1137" spans="1:15" x14ac:dyDescent="0.3">
      <c r="A1137" s="12">
        <v>1136</v>
      </c>
      <c r="B1137" s="13">
        <v>3</v>
      </c>
      <c r="C1137" s="14" t="s">
        <v>2157</v>
      </c>
      <c r="D1137" s="14" t="s">
        <v>13</v>
      </c>
      <c r="E1137" s="69" t="s">
        <v>2484</v>
      </c>
      <c r="F1137" s="13">
        <v>1</v>
      </c>
      <c r="G1137" s="13">
        <v>2</v>
      </c>
      <c r="H1137" s="14" t="s">
        <v>1550</v>
      </c>
      <c r="I1137" s="13">
        <v>23.45</v>
      </c>
      <c r="J1137" s="14" t="s">
        <v>15</v>
      </c>
      <c r="K1137" s="14" t="s">
        <v>16</v>
      </c>
      <c r="L1137" s="15">
        <f>IF(MergeData!$A1137='FirstPartId1-to891'!A1137,VLOOKUP(MergeData!$A1137,FirstID1_891,12,FALSE),VLOOKUP(MergeData!$A1137,GendersSurvived,2,FALSE))</f>
        <v>0</v>
      </c>
      <c r="M1137" s="62" t="str">
        <f t="shared" si="17"/>
        <v>No Value</v>
      </c>
      <c r="N1137" s="62" t="str">
        <f>MID(MergeData!$C1137,FIND(",",MergeData!$C1137)+1,FIND(".",MergeData!$C1137)-FIND(",",MergeData!$C1137)-1)</f>
        <v xml:space="preserve"> Master</v>
      </c>
      <c r="O1137" s="63"/>
    </row>
    <row r="1138" spans="1:15" x14ac:dyDescent="0.3">
      <c r="A1138" s="12">
        <v>1137</v>
      </c>
      <c r="B1138" s="13">
        <v>1</v>
      </c>
      <c r="C1138" s="14" t="s">
        <v>2158</v>
      </c>
      <c r="D1138" s="14" t="s">
        <v>13</v>
      </c>
      <c r="E1138" s="69">
        <v>41</v>
      </c>
      <c r="F1138" s="13">
        <v>1</v>
      </c>
      <c r="G1138" s="13">
        <v>0</v>
      </c>
      <c r="H1138" s="14" t="s">
        <v>943</v>
      </c>
      <c r="I1138" s="13">
        <v>51.862499999999997</v>
      </c>
      <c r="J1138" s="14" t="s">
        <v>944</v>
      </c>
      <c r="K1138" s="14" t="s">
        <v>16</v>
      </c>
      <c r="L1138" s="15">
        <f>IF(MergeData!$A1138='FirstPartId1-to891'!A1138,VLOOKUP(MergeData!$A1138,FirstID1_891,12,FALSE),VLOOKUP(MergeData!$A1138,GendersSurvived,2,FALSE))</f>
        <v>0</v>
      </c>
      <c r="M1138" s="62" t="str">
        <f t="shared" si="17"/>
        <v>Adult</v>
      </c>
      <c r="N1138" s="62" t="str">
        <f>MID(MergeData!$C1138,FIND(",",MergeData!$C1138)+1,FIND(".",MergeData!$C1138)-FIND(",",MergeData!$C1138)-1)</f>
        <v xml:space="preserve"> Mr</v>
      </c>
      <c r="O1138" s="63"/>
    </row>
    <row r="1139" spans="1:15" x14ac:dyDescent="0.3">
      <c r="A1139" s="12">
        <v>1138</v>
      </c>
      <c r="B1139" s="13">
        <v>2</v>
      </c>
      <c r="C1139" s="14" t="s">
        <v>2159</v>
      </c>
      <c r="D1139" s="14" t="s">
        <v>18</v>
      </c>
      <c r="E1139" s="69">
        <v>22</v>
      </c>
      <c r="F1139" s="13">
        <v>0</v>
      </c>
      <c r="G1139" s="13">
        <v>0</v>
      </c>
      <c r="H1139" s="14" t="s">
        <v>1848</v>
      </c>
      <c r="I1139" s="13">
        <v>21</v>
      </c>
      <c r="J1139" s="14" t="s">
        <v>15</v>
      </c>
      <c r="K1139" s="14" t="s">
        <v>16</v>
      </c>
      <c r="L1139" s="15">
        <f>IF(MergeData!$A1139='FirstPartId1-to891'!A1139,VLOOKUP(MergeData!$A1139,FirstID1_891,12,FALSE),VLOOKUP(MergeData!$A1139,GendersSurvived,2,FALSE))</f>
        <v>1</v>
      </c>
      <c r="M1139" s="62" t="str">
        <f t="shared" si="17"/>
        <v>Adult</v>
      </c>
      <c r="N1139" s="62" t="str">
        <f>MID(MergeData!$C1139,FIND(",",MergeData!$C1139)+1,FIND(".",MergeData!$C1139)-FIND(",",MergeData!$C1139)-1)</f>
        <v xml:space="preserve"> Mrs</v>
      </c>
      <c r="O1139" s="63"/>
    </row>
    <row r="1140" spans="1:15" x14ac:dyDescent="0.3">
      <c r="A1140" s="12">
        <v>1139</v>
      </c>
      <c r="B1140" s="13">
        <v>2</v>
      </c>
      <c r="C1140" s="14" t="s">
        <v>2160</v>
      </c>
      <c r="D1140" s="14" t="s">
        <v>13</v>
      </c>
      <c r="E1140" s="69">
        <v>42</v>
      </c>
      <c r="F1140" s="13">
        <v>1</v>
      </c>
      <c r="G1140" s="13">
        <v>1</v>
      </c>
      <c r="H1140" s="14" t="s">
        <v>862</v>
      </c>
      <c r="I1140" s="13">
        <v>32.5</v>
      </c>
      <c r="J1140" s="14" t="s">
        <v>15</v>
      </c>
      <c r="K1140" s="14" t="s">
        <v>16</v>
      </c>
      <c r="L1140" s="15">
        <f>IF(MergeData!$A1140='FirstPartId1-to891'!A1140,VLOOKUP(MergeData!$A1140,FirstID1_891,12,FALSE),VLOOKUP(MergeData!$A1140,GendersSurvived,2,FALSE))</f>
        <v>0</v>
      </c>
      <c r="M1140" s="62" t="str">
        <f t="shared" si="17"/>
        <v>Adult</v>
      </c>
      <c r="N1140" s="62" t="str">
        <f>MID(MergeData!$C1140,FIND(",",MergeData!$C1140)+1,FIND(".",MergeData!$C1140)-FIND(",",MergeData!$C1140)-1)</f>
        <v xml:space="preserve"> Mr</v>
      </c>
      <c r="O1140" s="63"/>
    </row>
    <row r="1141" spans="1:15" x14ac:dyDescent="0.3">
      <c r="A1141" s="12">
        <v>1140</v>
      </c>
      <c r="B1141" s="13">
        <v>2</v>
      </c>
      <c r="C1141" s="14" t="s">
        <v>2161</v>
      </c>
      <c r="D1141" s="14" t="s">
        <v>18</v>
      </c>
      <c r="E1141" s="69">
        <v>29</v>
      </c>
      <c r="F1141" s="13">
        <v>1</v>
      </c>
      <c r="G1141" s="13">
        <v>0</v>
      </c>
      <c r="H1141" s="14" t="s">
        <v>506</v>
      </c>
      <c r="I1141" s="13">
        <v>26</v>
      </c>
      <c r="J1141" s="14" t="s">
        <v>15</v>
      </c>
      <c r="K1141" s="14" t="s">
        <v>16</v>
      </c>
      <c r="L1141" s="15">
        <f>IF(MergeData!$A1141='FirstPartId1-to891'!A1141,VLOOKUP(MergeData!$A1141,FirstID1_891,12,FALSE),VLOOKUP(MergeData!$A1141,GendersSurvived,2,FALSE))</f>
        <v>1</v>
      </c>
      <c r="M1141" s="62" t="str">
        <f t="shared" si="17"/>
        <v>Adult</v>
      </c>
      <c r="N1141" s="62" t="str">
        <f>MID(MergeData!$C1141,FIND(",",MergeData!$C1141)+1,FIND(".",MergeData!$C1141)-FIND(",",MergeData!$C1141)-1)</f>
        <v xml:space="preserve"> Mrs</v>
      </c>
      <c r="O1141" s="63"/>
    </row>
    <row r="1142" spans="1:15" x14ac:dyDescent="0.3">
      <c r="A1142" s="12">
        <v>1141</v>
      </c>
      <c r="B1142" s="13">
        <v>3</v>
      </c>
      <c r="C1142" s="14" t="s">
        <v>2162</v>
      </c>
      <c r="D1142" s="14" t="s">
        <v>18</v>
      </c>
      <c r="E1142" s="69" t="s">
        <v>2484</v>
      </c>
      <c r="F1142" s="13">
        <v>1</v>
      </c>
      <c r="G1142" s="13">
        <v>0</v>
      </c>
      <c r="H1142" s="14" t="s">
        <v>1887</v>
      </c>
      <c r="I1142" s="13">
        <v>14.4542</v>
      </c>
      <c r="J1142" s="14" t="s">
        <v>15</v>
      </c>
      <c r="K1142" s="14" t="s">
        <v>21</v>
      </c>
      <c r="L1142" s="15">
        <f>IF(MergeData!$A1142='FirstPartId1-to891'!A1142,VLOOKUP(MergeData!$A1142,FirstID1_891,12,FALSE),VLOOKUP(MergeData!$A1142,GendersSurvived,2,FALSE))</f>
        <v>1</v>
      </c>
      <c r="M1142" s="62" t="str">
        <f t="shared" si="17"/>
        <v>No Value</v>
      </c>
      <c r="N1142" s="62" t="str">
        <f>MID(MergeData!$C1142,FIND(",",MergeData!$C1142)+1,FIND(".",MergeData!$C1142)-FIND(",",MergeData!$C1142)-1)</f>
        <v xml:space="preserve"> Mrs</v>
      </c>
      <c r="O1142" s="63"/>
    </row>
    <row r="1143" spans="1:15" x14ac:dyDescent="0.3">
      <c r="A1143" s="12">
        <v>1142</v>
      </c>
      <c r="B1143" s="13">
        <v>2</v>
      </c>
      <c r="C1143" s="14" t="s">
        <v>2163</v>
      </c>
      <c r="D1143" s="14" t="s">
        <v>18</v>
      </c>
      <c r="E1143" s="69">
        <v>0.92</v>
      </c>
      <c r="F1143" s="13">
        <v>1</v>
      </c>
      <c r="G1143" s="13">
        <v>2</v>
      </c>
      <c r="H1143" s="14" t="s">
        <v>146</v>
      </c>
      <c r="I1143" s="13">
        <v>27.75</v>
      </c>
      <c r="J1143" s="14" t="s">
        <v>15</v>
      </c>
      <c r="K1143" s="14" t="s">
        <v>16</v>
      </c>
      <c r="L1143" s="15">
        <f>IF(MergeData!$A1143='FirstPartId1-to891'!A1143,VLOOKUP(MergeData!$A1143,FirstID1_891,12,FALSE),VLOOKUP(MergeData!$A1143,GendersSurvived,2,FALSE))</f>
        <v>1</v>
      </c>
      <c r="M1143" s="62" t="str">
        <f t="shared" si="17"/>
        <v>Child</v>
      </c>
      <c r="N1143" s="62" t="str">
        <f>MID(MergeData!$C1143,FIND(",",MergeData!$C1143)+1,FIND(".",MergeData!$C1143)-FIND(",",MergeData!$C1143)-1)</f>
        <v xml:space="preserve"> Miss</v>
      </c>
      <c r="O1143" s="63"/>
    </row>
    <row r="1144" spans="1:15" x14ac:dyDescent="0.3">
      <c r="A1144" s="12">
        <v>1143</v>
      </c>
      <c r="B1144" s="13">
        <v>3</v>
      </c>
      <c r="C1144" s="14" t="s">
        <v>2164</v>
      </c>
      <c r="D1144" s="14" t="s">
        <v>13</v>
      </c>
      <c r="E1144" s="69">
        <v>20</v>
      </c>
      <c r="F1144" s="13">
        <v>0</v>
      </c>
      <c r="G1144" s="13">
        <v>0</v>
      </c>
      <c r="H1144" s="14" t="s">
        <v>2165</v>
      </c>
      <c r="I1144" s="13">
        <v>7.9249999999999998</v>
      </c>
      <c r="J1144" s="14" t="s">
        <v>15</v>
      </c>
      <c r="K1144" s="14" t="s">
        <v>16</v>
      </c>
      <c r="L1144" s="15">
        <f>IF(MergeData!$A1144='FirstPartId1-to891'!A1144,VLOOKUP(MergeData!$A1144,FirstID1_891,12,FALSE),VLOOKUP(MergeData!$A1144,GendersSurvived,2,FALSE))</f>
        <v>0</v>
      </c>
      <c r="M1144" s="62" t="str">
        <f t="shared" si="17"/>
        <v>Adult</v>
      </c>
      <c r="N1144" s="62" t="str">
        <f>MID(MergeData!$C1144,FIND(",",MergeData!$C1144)+1,FIND(".",MergeData!$C1144)-FIND(",",MergeData!$C1144)-1)</f>
        <v xml:space="preserve"> Mr</v>
      </c>
      <c r="O1144" s="63"/>
    </row>
    <row r="1145" spans="1:15" x14ac:dyDescent="0.3">
      <c r="A1145" s="12">
        <v>1144</v>
      </c>
      <c r="B1145" s="13">
        <v>1</v>
      </c>
      <c r="C1145" s="14" t="s">
        <v>2166</v>
      </c>
      <c r="D1145" s="14" t="s">
        <v>13</v>
      </c>
      <c r="E1145" s="69">
        <v>27</v>
      </c>
      <c r="F1145" s="13">
        <v>1</v>
      </c>
      <c r="G1145" s="13">
        <v>0</v>
      </c>
      <c r="H1145" s="14" t="s">
        <v>2167</v>
      </c>
      <c r="I1145" s="13">
        <v>136.7792</v>
      </c>
      <c r="J1145" s="14" t="s">
        <v>2168</v>
      </c>
      <c r="K1145" s="14" t="s">
        <v>21</v>
      </c>
      <c r="L1145" s="15">
        <f>IF(MergeData!$A1145='FirstPartId1-to891'!A1145,VLOOKUP(MergeData!$A1145,FirstID1_891,12,FALSE),VLOOKUP(MergeData!$A1145,GendersSurvived,2,FALSE))</f>
        <v>0</v>
      </c>
      <c r="M1145" s="62" t="str">
        <f t="shared" si="17"/>
        <v>Adult</v>
      </c>
      <c r="N1145" s="62" t="str">
        <f>MID(MergeData!$C1145,FIND(",",MergeData!$C1145)+1,FIND(".",MergeData!$C1145)-FIND(",",MergeData!$C1145)-1)</f>
        <v xml:space="preserve"> Mr</v>
      </c>
      <c r="O1145" s="63"/>
    </row>
    <row r="1146" spans="1:15" x14ac:dyDescent="0.3">
      <c r="A1146" s="12">
        <v>1145</v>
      </c>
      <c r="B1146" s="13">
        <v>3</v>
      </c>
      <c r="C1146" s="14" t="s">
        <v>2169</v>
      </c>
      <c r="D1146" s="14" t="s">
        <v>13</v>
      </c>
      <c r="E1146" s="69">
        <v>24</v>
      </c>
      <c r="F1146" s="13">
        <v>0</v>
      </c>
      <c r="G1146" s="13">
        <v>0</v>
      </c>
      <c r="H1146" s="14" t="s">
        <v>2170</v>
      </c>
      <c r="I1146" s="13">
        <v>9.3249999999999993</v>
      </c>
      <c r="J1146" s="14" t="s">
        <v>15</v>
      </c>
      <c r="K1146" s="14" t="s">
        <v>16</v>
      </c>
      <c r="L1146" s="15">
        <f>IF(MergeData!$A1146='FirstPartId1-to891'!A1146,VLOOKUP(MergeData!$A1146,FirstID1_891,12,FALSE),VLOOKUP(MergeData!$A1146,GendersSurvived,2,FALSE))</f>
        <v>0</v>
      </c>
      <c r="M1146" s="62" t="str">
        <f t="shared" si="17"/>
        <v>Adult</v>
      </c>
      <c r="N1146" s="62" t="str">
        <f>MID(MergeData!$C1146,FIND(",",MergeData!$C1146)+1,FIND(".",MergeData!$C1146)-FIND(",",MergeData!$C1146)-1)</f>
        <v xml:space="preserve"> Mr</v>
      </c>
      <c r="O1146" s="63"/>
    </row>
    <row r="1147" spans="1:15" x14ac:dyDescent="0.3">
      <c r="A1147" s="12">
        <v>1146</v>
      </c>
      <c r="B1147" s="13">
        <v>3</v>
      </c>
      <c r="C1147" s="14" t="s">
        <v>2171</v>
      </c>
      <c r="D1147" s="14" t="s">
        <v>13</v>
      </c>
      <c r="E1147" s="69">
        <v>32.5</v>
      </c>
      <c r="F1147" s="13">
        <v>0</v>
      </c>
      <c r="G1147" s="13">
        <v>0</v>
      </c>
      <c r="H1147" s="14" t="s">
        <v>2172</v>
      </c>
      <c r="I1147" s="13">
        <v>9.5</v>
      </c>
      <c r="J1147" s="14" t="s">
        <v>15</v>
      </c>
      <c r="K1147" s="14" t="s">
        <v>16</v>
      </c>
      <c r="L1147" s="15">
        <f>IF(MergeData!$A1147='FirstPartId1-to891'!A1147,VLOOKUP(MergeData!$A1147,FirstID1_891,12,FALSE),VLOOKUP(MergeData!$A1147,GendersSurvived,2,FALSE))</f>
        <v>0</v>
      </c>
      <c r="M1147" s="62" t="str">
        <f t="shared" si="17"/>
        <v>Adult</v>
      </c>
      <c r="N1147" s="62" t="str">
        <f>MID(MergeData!$C1147,FIND(",",MergeData!$C1147)+1,FIND(".",MergeData!$C1147)-FIND(",",MergeData!$C1147)-1)</f>
        <v xml:space="preserve"> Mr</v>
      </c>
      <c r="O1147" s="63"/>
    </row>
    <row r="1148" spans="1:15" x14ac:dyDescent="0.3">
      <c r="A1148" s="12">
        <v>1147</v>
      </c>
      <c r="B1148" s="13">
        <v>3</v>
      </c>
      <c r="C1148" s="14" t="s">
        <v>2173</v>
      </c>
      <c r="D1148" s="14" t="s">
        <v>13</v>
      </c>
      <c r="E1148" s="69" t="s">
        <v>2484</v>
      </c>
      <c r="F1148" s="13">
        <v>0</v>
      </c>
      <c r="G1148" s="13">
        <v>0</v>
      </c>
      <c r="H1148" s="14" t="s">
        <v>2174</v>
      </c>
      <c r="I1148" s="13">
        <v>7.55</v>
      </c>
      <c r="J1148" s="14" t="s">
        <v>15</v>
      </c>
      <c r="K1148" s="14" t="s">
        <v>16</v>
      </c>
      <c r="L1148" s="15">
        <f>IF(MergeData!$A1148='FirstPartId1-to891'!A1148,VLOOKUP(MergeData!$A1148,FirstID1_891,12,FALSE),VLOOKUP(MergeData!$A1148,GendersSurvived,2,FALSE))</f>
        <v>0</v>
      </c>
      <c r="M1148" s="62" t="str">
        <f t="shared" si="17"/>
        <v>No Value</v>
      </c>
      <c r="N1148" s="62" t="str">
        <f>MID(MergeData!$C1148,FIND(",",MergeData!$C1148)+1,FIND(".",MergeData!$C1148)-FIND(",",MergeData!$C1148)-1)</f>
        <v xml:space="preserve"> Mr</v>
      </c>
      <c r="O1148" s="63"/>
    </row>
    <row r="1149" spans="1:15" x14ac:dyDescent="0.3">
      <c r="A1149" s="12">
        <v>1148</v>
      </c>
      <c r="B1149" s="13">
        <v>3</v>
      </c>
      <c r="C1149" s="14" t="s">
        <v>2175</v>
      </c>
      <c r="D1149" s="14" t="s">
        <v>13</v>
      </c>
      <c r="E1149" s="69" t="s">
        <v>2484</v>
      </c>
      <c r="F1149" s="13">
        <v>0</v>
      </c>
      <c r="G1149" s="13">
        <v>0</v>
      </c>
      <c r="H1149" s="14" t="s">
        <v>2176</v>
      </c>
      <c r="I1149" s="13">
        <v>7.75</v>
      </c>
      <c r="J1149" s="14" t="s">
        <v>15</v>
      </c>
      <c r="K1149" s="14" t="s">
        <v>31</v>
      </c>
      <c r="L1149" s="15">
        <f>IF(MergeData!$A1149='FirstPartId1-to891'!A1149,VLOOKUP(MergeData!$A1149,FirstID1_891,12,FALSE),VLOOKUP(MergeData!$A1149,GendersSurvived,2,FALSE))</f>
        <v>0</v>
      </c>
      <c r="M1149" s="62" t="str">
        <f t="shared" si="17"/>
        <v>No Value</v>
      </c>
      <c r="N1149" s="62" t="str">
        <f>MID(MergeData!$C1149,FIND(",",MergeData!$C1149)+1,FIND(".",MergeData!$C1149)-FIND(",",MergeData!$C1149)-1)</f>
        <v xml:space="preserve"> Mr</v>
      </c>
      <c r="O1149" s="63"/>
    </row>
    <row r="1150" spans="1:15" x14ac:dyDescent="0.3">
      <c r="A1150" s="12">
        <v>1149</v>
      </c>
      <c r="B1150" s="13">
        <v>3</v>
      </c>
      <c r="C1150" s="14" t="s">
        <v>2177</v>
      </c>
      <c r="D1150" s="14" t="s">
        <v>13</v>
      </c>
      <c r="E1150" s="69">
        <v>28</v>
      </c>
      <c r="F1150" s="13">
        <v>0</v>
      </c>
      <c r="G1150" s="13">
        <v>0</v>
      </c>
      <c r="H1150" s="14" t="s">
        <v>2178</v>
      </c>
      <c r="I1150" s="13">
        <v>8.0500000000000007</v>
      </c>
      <c r="J1150" s="14" t="s">
        <v>15</v>
      </c>
      <c r="K1150" s="14" t="s">
        <v>16</v>
      </c>
      <c r="L1150" s="15">
        <f>IF(MergeData!$A1150='FirstPartId1-to891'!A1150,VLOOKUP(MergeData!$A1150,FirstID1_891,12,FALSE),VLOOKUP(MergeData!$A1150,GendersSurvived,2,FALSE))</f>
        <v>0</v>
      </c>
      <c r="M1150" s="62" t="str">
        <f t="shared" si="17"/>
        <v>Adult</v>
      </c>
      <c r="N1150" s="62" t="str">
        <f>MID(MergeData!$C1150,FIND(",",MergeData!$C1150)+1,FIND(".",MergeData!$C1150)-FIND(",",MergeData!$C1150)-1)</f>
        <v xml:space="preserve"> Mr</v>
      </c>
      <c r="O1150" s="63"/>
    </row>
    <row r="1151" spans="1:15" x14ac:dyDescent="0.3">
      <c r="A1151" s="12">
        <v>1150</v>
      </c>
      <c r="B1151" s="13">
        <v>2</v>
      </c>
      <c r="C1151" s="14" t="s">
        <v>2179</v>
      </c>
      <c r="D1151" s="14" t="s">
        <v>18</v>
      </c>
      <c r="E1151" s="69">
        <v>19</v>
      </c>
      <c r="F1151" s="13">
        <v>0</v>
      </c>
      <c r="G1151" s="13">
        <v>0</v>
      </c>
      <c r="H1151" s="14" t="s">
        <v>2180</v>
      </c>
      <c r="I1151" s="13">
        <v>13</v>
      </c>
      <c r="J1151" s="14" t="s">
        <v>15</v>
      </c>
      <c r="K1151" s="14" t="s">
        <v>16</v>
      </c>
      <c r="L1151" s="15">
        <f>IF(MergeData!$A1151='FirstPartId1-to891'!A1151,VLOOKUP(MergeData!$A1151,FirstID1_891,12,FALSE),VLOOKUP(MergeData!$A1151,GendersSurvived,2,FALSE))</f>
        <v>1</v>
      </c>
      <c r="M1151" s="62" t="str">
        <f t="shared" si="17"/>
        <v>Adult</v>
      </c>
      <c r="N1151" s="62" t="str">
        <f>MID(MergeData!$C1151,FIND(",",MergeData!$C1151)+1,FIND(".",MergeData!$C1151)-FIND(",",MergeData!$C1151)-1)</f>
        <v xml:space="preserve"> Miss</v>
      </c>
      <c r="O1151" s="63"/>
    </row>
    <row r="1152" spans="1:15" x14ac:dyDescent="0.3">
      <c r="A1152" s="12">
        <v>1151</v>
      </c>
      <c r="B1152" s="13">
        <v>3</v>
      </c>
      <c r="C1152" s="14" t="s">
        <v>2181</v>
      </c>
      <c r="D1152" s="14" t="s">
        <v>13</v>
      </c>
      <c r="E1152" s="69">
        <v>21</v>
      </c>
      <c r="F1152" s="13">
        <v>0</v>
      </c>
      <c r="G1152" s="13">
        <v>0</v>
      </c>
      <c r="H1152" s="14" t="s">
        <v>2182</v>
      </c>
      <c r="I1152" s="13">
        <v>7.7750000000000004</v>
      </c>
      <c r="J1152" s="14" t="s">
        <v>15</v>
      </c>
      <c r="K1152" s="14" t="s">
        <v>16</v>
      </c>
      <c r="L1152" s="15">
        <f>IF(MergeData!$A1152='FirstPartId1-to891'!A1152,VLOOKUP(MergeData!$A1152,FirstID1_891,12,FALSE),VLOOKUP(MergeData!$A1152,GendersSurvived,2,FALSE))</f>
        <v>0</v>
      </c>
      <c r="M1152" s="62" t="str">
        <f t="shared" si="17"/>
        <v>Adult</v>
      </c>
      <c r="N1152" s="62" t="str">
        <f>MID(MergeData!$C1152,FIND(",",MergeData!$C1152)+1,FIND(".",MergeData!$C1152)-FIND(",",MergeData!$C1152)-1)</f>
        <v xml:space="preserve"> Mr</v>
      </c>
      <c r="O1152" s="63"/>
    </row>
    <row r="1153" spans="1:15" x14ac:dyDescent="0.3">
      <c r="A1153" s="12">
        <v>1152</v>
      </c>
      <c r="B1153" s="13">
        <v>3</v>
      </c>
      <c r="C1153" s="14" t="s">
        <v>2183</v>
      </c>
      <c r="D1153" s="14" t="s">
        <v>13</v>
      </c>
      <c r="E1153" s="69">
        <v>36.5</v>
      </c>
      <c r="F1153" s="13">
        <v>1</v>
      </c>
      <c r="G1153" s="13">
        <v>0</v>
      </c>
      <c r="H1153" s="14" t="s">
        <v>1137</v>
      </c>
      <c r="I1153" s="13">
        <v>17.399999999999999</v>
      </c>
      <c r="J1153" s="14" t="s">
        <v>15</v>
      </c>
      <c r="K1153" s="14" t="s">
        <v>16</v>
      </c>
      <c r="L1153" s="15">
        <f>IF(MergeData!$A1153='FirstPartId1-to891'!A1153,VLOOKUP(MergeData!$A1153,FirstID1_891,12,FALSE),VLOOKUP(MergeData!$A1153,GendersSurvived,2,FALSE))</f>
        <v>0</v>
      </c>
      <c r="M1153" s="62" t="str">
        <f t="shared" si="17"/>
        <v>Adult</v>
      </c>
      <c r="N1153" s="62" t="str">
        <f>MID(MergeData!$C1153,FIND(",",MergeData!$C1153)+1,FIND(".",MergeData!$C1153)-FIND(",",MergeData!$C1153)-1)</f>
        <v xml:space="preserve"> Mr</v>
      </c>
      <c r="O1153" s="63"/>
    </row>
    <row r="1154" spans="1:15" x14ac:dyDescent="0.3">
      <c r="A1154" s="12">
        <v>1153</v>
      </c>
      <c r="B1154" s="13">
        <v>3</v>
      </c>
      <c r="C1154" s="14" t="s">
        <v>2184</v>
      </c>
      <c r="D1154" s="14" t="s">
        <v>13</v>
      </c>
      <c r="E1154" s="69">
        <v>21</v>
      </c>
      <c r="F1154" s="13">
        <v>0</v>
      </c>
      <c r="G1154" s="13">
        <v>0</v>
      </c>
      <c r="H1154" s="14" t="s">
        <v>2185</v>
      </c>
      <c r="I1154" s="13">
        <v>7.8541999999999996</v>
      </c>
      <c r="J1154" s="14" t="s">
        <v>15</v>
      </c>
      <c r="K1154" s="14" t="s">
        <v>16</v>
      </c>
      <c r="L1154" s="15">
        <f>IF(MergeData!$A1154='FirstPartId1-to891'!A1154,VLOOKUP(MergeData!$A1154,FirstID1_891,12,FALSE),VLOOKUP(MergeData!$A1154,GendersSurvived,2,FALSE))</f>
        <v>0</v>
      </c>
      <c r="M1154" s="62" t="str">
        <f t="shared" si="17"/>
        <v>Adult</v>
      </c>
      <c r="N1154" s="62" t="str">
        <f>MID(MergeData!$C1154,FIND(",",MergeData!$C1154)+1,FIND(".",MergeData!$C1154)-FIND(",",MergeData!$C1154)-1)</f>
        <v xml:space="preserve"> Mr</v>
      </c>
      <c r="O1154" s="63"/>
    </row>
    <row r="1155" spans="1:15" x14ac:dyDescent="0.3">
      <c r="A1155" s="12">
        <v>1154</v>
      </c>
      <c r="B1155" s="13">
        <v>2</v>
      </c>
      <c r="C1155" s="14" t="s">
        <v>2186</v>
      </c>
      <c r="D1155" s="14" t="s">
        <v>18</v>
      </c>
      <c r="E1155" s="69">
        <v>29</v>
      </c>
      <c r="F1155" s="13">
        <v>0</v>
      </c>
      <c r="G1155" s="13">
        <v>2</v>
      </c>
      <c r="H1155" s="14" t="s">
        <v>1488</v>
      </c>
      <c r="I1155" s="13">
        <v>23</v>
      </c>
      <c r="J1155" s="14" t="s">
        <v>15</v>
      </c>
      <c r="K1155" s="14" t="s">
        <v>16</v>
      </c>
      <c r="L1155" s="15">
        <f>IF(MergeData!$A1155='FirstPartId1-to891'!A1155,VLOOKUP(MergeData!$A1155,FirstID1_891,12,FALSE),VLOOKUP(MergeData!$A1155,GendersSurvived,2,FALSE))</f>
        <v>1</v>
      </c>
      <c r="M1155" s="62" t="str">
        <f t="shared" ref="M1155:M1218" si="18">_xlfn.IFS($E1155="N/A","No Value",$E1155&gt;=18,"Adult",$E1155&lt;=18,"Child")</f>
        <v>Adult</v>
      </c>
      <c r="N1155" s="62" t="str">
        <f>MID(MergeData!$C1155,FIND(",",MergeData!$C1155)+1,FIND(".",MergeData!$C1155)-FIND(",",MergeData!$C1155)-1)</f>
        <v xml:space="preserve"> Mrs</v>
      </c>
      <c r="O1155" s="63"/>
    </row>
    <row r="1156" spans="1:15" x14ac:dyDescent="0.3">
      <c r="A1156" s="12">
        <v>1155</v>
      </c>
      <c r="B1156" s="13">
        <v>3</v>
      </c>
      <c r="C1156" s="14" t="s">
        <v>2187</v>
      </c>
      <c r="D1156" s="14" t="s">
        <v>18</v>
      </c>
      <c r="E1156" s="69">
        <v>1</v>
      </c>
      <c r="F1156" s="13">
        <v>1</v>
      </c>
      <c r="G1156" s="13">
        <v>1</v>
      </c>
      <c r="H1156" s="14" t="s">
        <v>2005</v>
      </c>
      <c r="I1156" s="13">
        <v>12.183299999999999</v>
      </c>
      <c r="J1156" s="14" t="s">
        <v>15</v>
      </c>
      <c r="K1156" s="14" t="s">
        <v>16</v>
      </c>
      <c r="L1156" s="15">
        <f>IF(MergeData!$A1156='FirstPartId1-to891'!A1156,VLOOKUP(MergeData!$A1156,FirstID1_891,12,FALSE),VLOOKUP(MergeData!$A1156,GendersSurvived,2,FALSE))</f>
        <v>1</v>
      </c>
      <c r="M1156" s="62" t="str">
        <f t="shared" si="18"/>
        <v>Child</v>
      </c>
      <c r="N1156" s="62" t="str">
        <f>MID(MergeData!$C1156,FIND(",",MergeData!$C1156)+1,FIND(".",MergeData!$C1156)-FIND(",",MergeData!$C1156)-1)</f>
        <v xml:space="preserve"> Miss</v>
      </c>
      <c r="O1156" s="63"/>
    </row>
    <row r="1157" spans="1:15" x14ac:dyDescent="0.3">
      <c r="A1157" s="12">
        <v>1156</v>
      </c>
      <c r="B1157" s="13">
        <v>2</v>
      </c>
      <c r="C1157" s="14" t="s">
        <v>2188</v>
      </c>
      <c r="D1157" s="14" t="s">
        <v>13</v>
      </c>
      <c r="E1157" s="69">
        <v>30</v>
      </c>
      <c r="F1157" s="13">
        <v>0</v>
      </c>
      <c r="G1157" s="13">
        <v>0</v>
      </c>
      <c r="H1157" s="14" t="s">
        <v>2189</v>
      </c>
      <c r="I1157" s="13">
        <v>12.737500000000001</v>
      </c>
      <c r="J1157" s="14" t="s">
        <v>15</v>
      </c>
      <c r="K1157" s="14" t="s">
        <v>21</v>
      </c>
      <c r="L1157" s="15">
        <f>IF(MergeData!$A1157='FirstPartId1-to891'!A1157,VLOOKUP(MergeData!$A1157,FirstID1_891,12,FALSE),VLOOKUP(MergeData!$A1157,GendersSurvived,2,FALSE))</f>
        <v>0</v>
      </c>
      <c r="M1157" s="62" t="str">
        <f t="shared" si="18"/>
        <v>Adult</v>
      </c>
      <c r="N1157" s="62" t="str">
        <f>MID(MergeData!$C1157,FIND(",",MergeData!$C1157)+1,FIND(".",MergeData!$C1157)-FIND(",",MergeData!$C1157)-1)</f>
        <v xml:space="preserve"> Mr</v>
      </c>
      <c r="O1157" s="63"/>
    </row>
    <row r="1158" spans="1:15" x14ac:dyDescent="0.3">
      <c r="A1158" s="12">
        <v>1157</v>
      </c>
      <c r="B1158" s="13">
        <v>3</v>
      </c>
      <c r="C1158" s="14" t="s">
        <v>2190</v>
      </c>
      <c r="D1158" s="14" t="s">
        <v>13</v>
      </c>
      <c r="E1158" s="69" t="s">
        <v>2484</v>
      </c>
      <c r="F1158" s="13">
        <v>0</v>
      </c>
      <c r="G1158" s="13">
        <v>0</v>
      </c>
      <c r="H1158" s="14" t="s">
        <v>2191</v>
      </c>
      <c r="I1158" s="13">
        <v>7.8958000000000004</v>
      </c>
      <c r="J1158" s="14" t="s">
        <v>15</v>
      </c>
      <c r="K1158" s="14" t="s">
        <v>16</v>
      </c>
      <c r="L1158" s="15">
        <f>IF(MergeData!$A1158='FirstPartId1-to891'!A1158,VLOOKUP(MergeData!$A1158,FirstID1_891,12,FALSE),VLOOKUP(MergeData!$A1158,GendersSurvived,2,FALSE))</f>
        <v>0</v>
      </c>
      <c r="M1158" s="62" t="str">
        <f t="shared" si="18"/>
        <v>No Value</v>
      </c>
      <c r="N1158" s="62" t="str">
        <f>MID(MergeData!$C1158,FIND(",",MergeData!$C1158)+1,FIND(".",MergeData!$C1158)-FIND(",",MergeData!$C1158)-1)</f>
        <v xml:space="preserve"> Mr</v>
      </c>
      <c r="O1158" s="63"/>
    </row>
    <row r="1159" spans="1:15" x14ac:dyDescent="0.3">
      <c r="A1159" s="12">
        <v>1158</v>
      </c>
      <c r="B1159" s="13">
        <v>1</v>
      </c>
      <c r="C1159" s="14" t="s">
        <v>2192</v>
      </c>
      <c r="D1159" s="14" t="s">
        <v>13</v>
      </c>
      <c r="E1159" s="69" t="s">
        <v>2484</v>
      </c>
      <c r="F1159" s="13">
        <v>0</v>
      </c>
      <c r="G1159" s="13">
        <v>0</v>
      </c>
      <c r="H1159" s="14" t="s">
        <v>2193</v>
      </c>
      <c r="I1159" s="13">
        <v>0</v>
      </c>
      <c r="J1159" s="14" t="s">
        <v>15</v>
      </c>
      <c r="K1159" s="14" t="s">
        <v>16</v>
      </c>
      <c r="L1159" s="15">
        <f>IF(MergeData!$A1159='FirstPartId1-to891'!A1159,VLOOKUP(MergeData!$A1159,FirstID1_891,12,FALSE),VLOOKUP(MergeData!$A1159,GendersSurvived,2,FALSE))</f>
        <v>0</v>
      </c>
      <c r="M1159" s="62" t="str">
        <f t="shared" si="18"/>
        <v>No Value</v>
      </c>
      <c r="N1159" s="62" t="str">
        <f>MID(MergeData!$C1159,FIND(",",MergeData!$C1159)+1,FIND(".",MergeData!$C1159)-FIND(",",MergeData!$C1159)-1)</f>
        <v xml:space="preserve"> Mr</v>
      </c>
      <c r="O1159" s="63"/>
    </row>
    <row r="1160" spans="1:15" x14ac:dyDescent="0.3">
      <c r="A1160" s="12">
        <v>1159</v>
      </c>
      <c r="B1160" s="13">
        <v>3</v>
      </c>
      <c r="C1160" s="14" t="s">
        <v>2194</v>
      </c>
      <c r="D1160" s="14" t="s">
        <v>13</v>
      </c>
      <c r="E1160" s="69" t="s">
        <v>2484</v>
      </c>
      <c r="F1160" s="13">
        <v>0</v>
      </c>
      <c r="G1160" s="13">
        <v>0</v>
      </c>
      <c r="H1160" s="14" t="s">
        <v>2195</v>
      </c>
      <c r="I1160" s="13">
        <v>7.55</v>
      </c>
      <c r="J1160" s="14" t="s">
        <v>15</v>
      </c>
      <c r="K1160" s="14" t="s">
        <v>16</v>
      </c>
      <c r="L1160" s="15">
        <f>IF(MergeData!$A1160='FirstPartId1-to891'!A1160,VLOOKUP(MergeData!$A1160,FirstID1_891,12,FALSE),VLOOKUP(MergeData!$A1160,GendersSurvived,2,FALSE))</f>
        <v>0</v>
      </c>
      <c r="M1160" s="62" t="str">
        <f t="shared" si="18"/>
        <v>No Value</v>
      </c>
      <c r="N1160" s="62" t="str">
        <f>MID(MergeData!$C1160,FIND(",",MergeData!$C1160)+1,FIND(".",MergeData!$C1160)-FIND(",",MergeData!$C1160)-1)</f>
        <v xml:space="preserve"> Mr</v>
      </c>
      <c r="O1160" s="63"/>
    </row>
    <row r="1161" spans="1:15" x14ac:dyDescent="0.3">
      <c r="A1161" s="12">
        <v>1160</v>
      </c>
      <c r="B1161" s="13">
        <v>3</v>
      </c>
      <c r="C1161" s="14" t="s">
        <v>2196</v>
      </c>
      <c r="D1161" s="14" t="s">
        <v>18</v>
      </c>
      <c r="E1161" s="69" t="s">
        <v>2484</v>
      </c>
      <c r="F1161" s="13">
        <v>0</v>
      </c>
      <c r="G1161" s="13">
        <v>0</v>
      </c>
      <c r="H1161" s="14" t="s">
        <v>2197</v>
      </c>
      <c r="I1161" s="13">
        <v>8.0500000000000007</v>
      </c>
      <c r="J1161" s="14" t="s">
        <v>15</v>
      </c>
      <c r="K1161" s="14" t="s">
        <v>16</v>
      </c>
      <c r="L1161" s="15">
        <f>IF(MergeData!$A1161='FirstPartId1-to891'!A1161,VLOOKUP(MergeData!$A1161,FirstID1_891,12,FALSE),VLOOKUP(MergeData!$A1161,GendersSurvived,2,FALSE))</f>
        <v>1</v>
      </c>
      <c r="M1161" s="62" t="str">
        <f t="shared" si="18"/>
        <v>No Value</v>
      </c>
      <c r="N1161" s="62" t="str">
        <f>MID(MergeData!$C1161,FIND(",",MergeData!$C1161)+1,FIND(".",MergeData!$C1161)-FIND(",",MergeData!$C1161)-1)</f>
        <v xml:space="preserve"> Miss</v>
      </c>
      <c r="O1161" s="63"/>
    </row>
    <row r="1162" spans="1:15" x14ac:dyDescent="0.3">
      <c r="A1162" s="12">
        <v>1161</v>
      </c>
      <c r="B1162" s="13">
        <v>3</v>
      </c>
      <c r="C1162" s="14" t="s">
        <v>2198</v>
      </c>
      <c r="D1162" s="14" t="s">
        <v>13</v>
      </c>
      <c r="E1162" s="69">
        <v>17</v>
      </c>
      <c r="F1162" s="13">
        <v>0</v>
      </c>
      <c r="G1162" s="13">
        <v>0</v>
      </c>
      <c r="H1162" s="14" t="s">
        <v>2199</v>
      </c>
      <c r="I1162" s="13">
        <v>8.6624999999999996</v>
      </c>
      <c r="J1162" s="14" t="s">
        <v>15</v>
      </c>
      <c r="K1162" s="14" t="s">
        <v>16</v>
      </c>
      <c r="L1162" s="15">
        <f>IF(MergeData!$A1162='FirstPartId1-to891'!A1162,VLOOKUP(MergeData!$A1162,FirstID1_891,12,FALSE),VLOOKUP(MergeData!$A1162,GendersSurvived,2,FALSE))</f>
        <v>0</v>
      </c>
      <c r="M1162" s="62" t="str">
        <f t="shared" si="18"/>
        <v>Child</v>
      </c>
      <c r="N1162" s="62" t="str">
        <f>MID(MergeData!$C1162,FIND(",",MergeData!$C1162)+1,FIND(".",MergeData!$C1162)-FIND(",",MergeData!$C1162)-1)</f>
        <v xml:space="preserve"> Mr</v>
      </c>
      <c r="O1162" s="63"/>
    </row>
    <row r="1163" spans="1:15" x14ac:dyDescent="0.3">
      <c r="A1163" s="12">
        <v>1162</v>
      </c>
      <c r="B1163" s="13">
        <v>1</v>
      </c>
      <c r="C1163" s="14" t="s">
        <v>2200</v>
      </c>
      <c r="D1163" s="14" t="s">
        <v>13</v>
      </c>
      <c r="E1163" s="69">
        <v>46</v>
      </c>
      <c r="F1163" s="13">
        <v>0</v>
      </c>
      <c r="G1163" s="13">
        <v>0</v>
      </c>
      <c r="H1163" s="14" t="s">
        <v>1947</v>
      </c>
      <c r="I1163" s="13">
        <v>75.241699999999994</v>
      </c>
      <c r="J1163" s="14" t="s">
        <v>1948</v>
      </c>
      <c r="K1163" s="14" t="s">
        <v>21</v>
      </c>
      <c r="L1163" s="15">
        <f>IF(MergeData!$A1163='FirstPartId1-to891'!A1163,VLOOKUP(MergeData!$A1163,FirstID1_891,12,FALSE),VLOOKUP(MergeData!$A1163,GendersSurvived,2,FALSE))</f>
        <v>0</v>
      </c>
      <c r="M1163" s="62" t="str">
        <f t="shared" si="18"/>
        <v>Adult</v>
      </c>
      <c r="N1163" s="62" t="str">
        <f>MID(MergeData!$C1163,FIND(",",MergeData!$C1163)+1,FIND(".",MergeData!$C1163)-FIND(",",MergeData!$C1163)-1)</f>
        <v xml:space="preserve"> Mr</v>
      </c>
      <c r="O1163" s="63"/>
    </row>
    <row r="1164" spans="1:15" x14ac:dyDescent="0.3">
      <c r="A1164" s="12">
        <v>1163</v>
      </c>
      <c r="B1164" s="13">
        <v>3</v>
      </c>
      <c r="C1164" s="14" t="s">
        <v>2201</v>
      </c>
      <c r="D1164" s="14" t="s">
        <v>13</v>
      </c>
      <c r="E1164" s="69" t="s">
        <v>2484</v>
      </c>
      <c r="F1164" s="13">
        <v>0</v>
      </c>
      <c r="G1164" s="13">
        <v>0</v>
      </c>
      <c r="H1164" s="14" t="s">
        <v>2202</v>
      </c>
      <c r="I1164" s="13">
        <v>7.75</v>
      </c>
      <c r="J1164" s="14" t="s">
        <v>15</v>
      </c>
      <c r="K1164" s="14" t="s">
        <v>31</v>
      </c>
      <c r="L1164" s="15">
        <f>IF(MergeData!$A1164='FirstPartId1-to891'!A1164,VLOOKUP(MergeData!$A1164,FirstID1_891,12,FALSE),VLOOKUP(MergeData!$A1164,GendersSurvived,2,FALSE))</f>
        <v>0</v>
      </c>
      <c r="M1164" s="62" t="str">
        <f t="shared" si="18"/>
        <v>No Value</v>
      </c>
      <c r="N1164" s="62" t="str">
        <f>MID(MergeData!$C1164,FIND(",",MergeData!$C1164)+1,FIND(".",MergeData!$C1164)-FIND(",",MergeData!$C1164)-1)</f>
        <v xml:space="preserve"> Mr</v>
      </c>
      <c r="O1164" s="63"/>
    </row>
    <row r="1165" spans="1:15" x14ac:dyDescent="0.3">
      <c r="A1165" s="12">
        <v>1164</v>
      </c>
      <c r="B1165" s="13">
        <v>1</v>
      </c>
      <c r="C1165" s="14" t="s">
        <v>2203</v>
      </c>
      <c r="D1165" s="14" t="s">
        <v>18</v>
      </c>
      <c r="E1165" s="69">
        <v>26</v>
      </c>
      <c r="F1165" s="13">
        <v>1</v>
      </c>
      <c r="G1165" s="13">
        <v>0</v>
      </c>
      <c r="H1165" s="14" t="s">
        <v>2167</v>
      </c>
      <c r="I1165" s="13">
        <v>136.7792</v>
      </c>
      <c r="J1165" s="14" t="s">
        <v>2168</v>
      </c>
      <c r="K1165" s="14" t="s">
        <v>21</v>
      </c>
      <c r="L1165" s="15">
        <f>IF(MergeData!$A1165='FirstPartId1-to891'!A1165,VLOOKUP(MergeData!$A1165,FirstID1_891,12,FALSE),VLOOKUP(MergeData!$A1165,GendersSurvived,2,FALSE))</f>
        <v>1</v>
      </c>
      <c r="M1165" s="62" t="str">
        <f t="shared" si="18"/>
        <v>Adult</v>
      </c>
      <c r="N1165" s="62" t="str">
        <f>MID(MergeData!$C1165,FIND(",",MergeData!$C1165)+1,FIND(".",MergeData!$C1165)-FIND(",",MergeData!$C1165)-1)</f>
        <v xml:space="preserve"> Mrs</v>
      </c>
      <c r="O1165" s="63"/>
    </row>
    <row r="1166" spans="1:15" x14ac:dyDescent="0.3">
      <c r="A1166" s="12">
        <v>1165</v>
      </c>
      <c r="B1166" s="13">
        <v>3</v>
      </c>
      <c r="C1166" s="14" t="s">
        <v>2204</v>
      </c>
      <c r="D1166" s="14" t="s">
        <v>18</v>
      </c>
      <c r="E1166" s="69" t="s">
        <v>2484</v>
      </c>
      <c r="F1166" s="13">
        <v>1</v>
      </c>
      <c r="G1166" s="13">
        <v>0</v>
      </c>
      <c r="H1166" s="14" t="s">
        <v>119</v>
      </c>
      <c r="I1166" s="13">
        <v>15.5</v>
      </c>
      <c r="J1166" s="14" t="s">
        <v>15</v>
      </c>
      <c r="K1166" s="14" t="s">
        <v>31</v>
      </c>
      <c r="L1166" s="15">
        <f>IF(MergeData!$A1166='FirstPartId1-to891'!A1166,VLOOKUP(MergeData!$A1166,FirstID1_891,12,FALSE),VLOOKUP(MergeData!$A1166,GendersSurvived,2,FALSE))</f>
        <v>1</v>
      </c>
      <c r="M1166" s="62" t="str">
        <f t="shared" si="18"/>
        <v>No Value</v>
      </c>
      <c r="N1166" s="62" t="str">
        <f>MID(MergeData!$C1166,FIND(",",MergeData!$C1166)+1,FIND(".",MergeData!$C1166)-FIND(",",MergeData!$C1166)-1)</f>
        <v xml:space="preserve"> Miss</v>
      </c>
      <c r="O1166" s="63"/>
    </row>
    <row r="1167" spans="1:15" x14ac:dyDescent="0.3">
      <c r="A1167" s="12">
        <v>1166</v>
      </c>
      <c r="B1167" s="13">
        <v>3</v>
      </c>
      <c r="C1167" s="14" t="s">
        <v>2205</v>
      </c>
      <c r="D1167" s="14" t="s">
        <v>13</v>
      </c>
      <c r="E1167" s="69" t="s">
        <v>2484</v>
      </c>
      <c r="F1167" s="13">
        <v>0</v>
      </c>
      <c r="G1167" s="13">
        <v>0</v>
      </c>
      <c r="H1167" s="14" t="s">
        <v>2206</v>
      </c>
      <c r="I1167" s="13">
        <v>7.2249999999999996</v>
      </c>
      <c r="J1167" s="14" t="s">
        <v>15</v>
      </c>
      <c r="K1167" s="14" t="s">
        <v>21</v>
      </c>
      <c r="L1167" s="15">
        <f>IF(MergeData!$A1167='FirstPartId1-to891'!A1167,VLOOKUP(MergeData!$A1167,FirstID1_891,12,FALSE),VLOOKUP(MergeData!$A1167,GendersSurvived,2,FALSE))</f>
        <v>0</v>
      </c>
      <c r="M1167" s="62" t="str">
        <f t="shared" si="18"/>
        <v>No Value</v>
      </c>
      <c r="N1167" s="62" t="str">
        <f>MID(MergeData!$C1167,FIND(",",MergeData!$C1167)+1,FIND(".",MergeData!$C1167)-FIND(",",MergeData!$C1167)-1)</f>
        <v xml:space="preserve"> Mr</v>
      </c>
      <c r="O1167" s="63"/>
    </row>
    <row r="1168" spans="1:15" x14ac:dyDescent="0.3">
      <c r="A1168" s="12">
        <v>1167</v>
      </c>
      <c r="B1168" s="13">
        <v>2</v>
      </c>
      <c r="C1168" s="14" t="s">
        <v>2207</v>
      </c>
      <c r="D1168" s="14" t="s">
        <v>18</v>
      </c>
      <c r="E1168" s="69">
        <v>20</v>
      </c>
      <c r="F1168" s="13">
        <v>1</v>
      </c>
      <c r="G1168" s="13">
        <v>0</v>
      </c>
      <c r="H1168" s="14" t="s">
        <v>1449</v>
      </c>
      <c r="I1168" s="13">
        <v>26</v>
      </c>
      <c r="J1168" s="14" t="s">
        <v>15</v>
      </c>
      <c r="K1168" s="14" t="s">
        <v>16</v>
      </c>
      <c r="L1168" s="15">
        <f>IF(MergeData!$A1168='FirstPartId1-to891'!A1168,VLOOKUP(MergeData!$A1168,FirstID1_891,12,FALSE),VLOOKUP(MergeData!$A1168,GendersSurvived,2,FALSE))</f>
        <v>1</v>
      </c>
      <c r="M1168" s="62" t="str">
        <f t="shared" si="18"/>
        <v>Adult</v>
      </c>
      <c r="N1168" s="62" t="str">
        <f>MID(MergeData!$C1168,FIND(",",MergeData!$C1168)+1,FIND(".",MergeData!$C1168)-FIND(",",MergeData!$C1168)-1)</f>
        <v xml:space="preserve"> Miss</v>
      </c>
      <c r="O1168" s="63"/>
    </row>
    <row r="1169" spans="1:15" x14ac:dyDescent="0.3">
      <c r="A1169" s="12">
        <v>1168</v>
      </c>
      <c r="B1169" s="13">
        <v>2</v>
      </c>
      <c r="C1169" s="14" t="s">
        <v>2208</v>
      </c>
      <c r="D1169" s="14" t="s">
        <v>13</v>
      </c>
      <c r="E1169" s="69">
        <v>28</v>
      </c>
      <c r="F1169" s="13">
        <v>0</v>
      </c>
      <c r="G1169" s="13">
        <v>0</v>
      </c>
      <c r="H1169" s="14" t="s">
        <v>2209</v>
      </c>
      <c r="I1169" s="13">
        <v>10.5</v>
      </c>
      <c r="J1169" s="14" t="s">
        <v>15</v>
      </c>
      <c r="K1169" s="14" t="s">
        <v>16</v>
      </c>
      <c r="L1169" s="15">
        <f>IF(MergeData!$A1169='FirstPartId1-to891'!A1169,VLOOKUP(MergeData!$A1169,FirstID1_891,12,FALSE),VLOOKUP(MergeData!$A1169,GendersSurvived,2,FALSE))</f>
        <v>0</v>
      </c>
      <c r="M1169" s="62" t="str">
        <f t="shared" si="18"/>
        <v>Adult</v>
      </c>
      <c r="N1169" s="62" t="str">
        <f>MID(MergeData!$C1169,FIND(",",MergeData!$C1169)+1,FIND(".",MergeData!$C1169)-FIND(",",MergeData!$C1169)-1)</f>
        <v xml:space="preserve"> Mr</v>
      </c>
      <c r="O1169" s="63"/>
    </row>
    <row r="1170" spans="1:15" x14ac:dyDescent="0.3">
      <c r="A1170" s="12">
        <v>1169</v>
      </c>
      <c r="B1170" s="13">
        <v>2</v>
      </c>
      <c r="C1170" s="14" t="s">
        <v>2210</v>
      </c>
      <c r="D1170" s="14" t="s">
        <v>13</v>
      </c>
      <c r="E1170" s="69">
        <v>40</v>
      </c>
      <c r="F1170" s="13">
        <v>1</v>
      </c>
      <c r="G1170" s="13">
        <v>0</v>
      </c>
      <c r="H1170" s="14" t="s">
        <v>134</v>
      </c>
      <c r="I1170" s="13">
        <v>26</v>
      </c>
      <c r="J1170" s="14" t="s">
        <v>15</v>
      </c>
      <c r="K1170" s="14" t="s">
        <v>16</v>
      </c>
      <c r="L1170" s="15">
        <f>IF(MergeData!$A1170='FirstPartId1-to891'!A1170,VLOOKUP(MergeData!$A1170,FirstID1_891,12,FALSE),VLOOKUP(MergeData!$A1170,GendersSurvived,2,FALSE))</f>
        <v>0</v>
      </c>
      <c r="M1170" s="62" t="str">
        <f t="shared" si="18"/>
        <v>Adult</v>
      </c>
      <c r="N1170" s="62" t="str">
        <f>MID(MergeData!$C1170,FIND(",",MergeData!$C1170)+1,FIND(".",MergeData!$C1170)-FIND(",",MergeData!$C1170)-1)</f>
        <v xml:space="preserve"> Mr</v>
      </c>
      <c r="O1170" s="63"/>
    </row>
    <row r="1171" spans="1:15" x14ac:dyDescent="0.3">
      <c r="A1171" s="12">
        <v>1170</v>
      </c>
      <c r="B1171" s="13">
        <v>2</v>
      </c>
      <c r="C1171" s="14" t="s">
        <v>2211</v>
      </c>
      <c r="D1171" s="14" t="s">
        <v>13</v>
      </c>
      <c r="E1171" s="69">
        <v>30</v>
      </c>
      <c r="F1171" s="13">
        <v>1</v>
      </c>
      <c r="G1171" s="13">
        <v>0</v>
      </c>
      <c r="H1171" s="14" t="s">
        <v>2212</v>
      </c>
      <c r="I1171" s="13">
        <v>21</v>
      </c>
      <c r="J1171" s="14" t="s">
        <v>15</v>
      </c>
      <c r="K1171" s="14" t="s">
        <v>16</v>
      </c>
      <c r="L1171" s="15">
        <f>IF(MergeData!$A1171='FirstPartId1-to891'!A1171,VLOOKUP(MergeData!$A1171,FirstID1_891,12,FALSE),VLOOKUP(MergeData!$A1171,GendersSurvived,2,FALSE))</f>
        <v>0</v>
      </c>
      <c r="M1171" s="62" t="str">
        <f t="shared" si="18"/>
        <v>Adult</v>
      </c>
      <c r="N1171" s="62" t="str">
        <f>MID(MergeData!$C1171,FIND(",",MergeData!$C1171)+1,FIND(".",MergeData!$C1171)-FIND(",",MergeData!$C1171)-1)</f>
        <v xml:space="preserve"> Mr</v>
      </c>
      <c r="O1171" s="63"/>
    </row>
    <row r="1172" spans="1:15" x14ac:dyDescent="0.3">
      <c r="A1172" s="12">
        <v>1171</v>
      </c>
      <c r="B1172" s="13">
        <v>2</v>
      </c>
      <c r="C1172" s="14" t="s">
        <v>2213</v>
      </c>
      <c r="D1172" s="14" t="s">
        <v>13</v>
      </c>
      <c r="E1172" s="69">
        <v>22</v>
      </c>
      <c r="F1172" s="13">
        <v>0</v>
      </c>
      <c r="G1172" s="13">
        <v>0</v>
      </c>
      <c r="H1172" s="14" t="s">
        <v>2214</v>
      </c>
      <c r="I1172" s="13">
        <v>10.5</v>
      </c>
      <c r="J1172" s="14" t="s">
        <v>15</v>
      </c>
      <c r="K1172" s="14" t="s">
        <v>16</v>
      </c>
      <c r="L1172" s="15">
        <f>IF(MergeData!$A1172='FirstPartId1-to891'!A1172,VLOOKUP(MergeData!$A1172,FirstID1_891,12,FALSE),VLOOKUP(MergeData!$A1172,GendersSurvived,2,FALSE))</f>
        <v>0</v>
      </c>
      <c r="M1172" s="62" t="str">
        <f t="shared" si="18"/>
        <v>Adult</v>
      </c>
      <c r="N1172" s="62" t="str">
        <f>MID(MergeData!$C1172,FIND(",",MergeData!$C1172)+1,FIND(".",MergeData!$C1172)-FIND(",",MergeData!$C1172)-1)</f>
        <v xml:space="preserve"> Mr</v>
      </c>
      <c r="O1172" s="63"/>
    </row>
    <row r="1173" spans="1:15" x14ac:dyDescent="0.3">
      <c r="A1173" s="12">
        <v>1172</v>
      </c>
      <c r="B1173" s="13">
        <v>3</v>
      </c>
      <c r="C1173" s="14" t="s">
        <v>2215</v>
      </c>
      <c r="D1173" s="14" t="s">
        <v>18</v>
      </c>
      <c r="E1173" s="69">
        <v>23</v>
      </c>
      <c r="F1173" s="13">
        <v>0</v>
      </c>
      <c r="G1173" s="13">
        <v>0</v>
      </c>
      <c r="H1173" s="14" t="s">
        <v>2216</v>
      </c>
      <c r="I1173" s="13">
        <v>8.6624999999999996</v>
      </c>
      <c r="J1173" s="14" t="s">
        <v>15</v>
      </c>
      <c r="K1173" s="14" t="s">
        <v>16</v>
      </c>
      <c r="L1173" s="15">
        <f>IF(MergeData!$A1173='FirstPartId1-to891'!A1173,VLOOKUP(MergeData!$A1173,FirstID1_891,12,FALSE),VLOOKUP(MergeData!$A1173,GendersSurvived,2,FALSE))</f>
        <v>1</v>
      </c>
      <c r="M1173" s="62" t="str">
        <f t="shared" si="18"/>
        <v>Adult</v>
      </c>
      <c r="N1173" s="62" t="str">
        <f>MID(MergeData!$C1173,FIND(",",MergeData!$C1173)+1,FIND(".",MergeData!$C1173)-FIND(",",MergeData!$C1173)-1)</f>
        <v xml:space="preserve"> Miss</v>
      </c>
      <c r="O1173" s="63"/>
    </row>
    <row r="1174" spans="1:15" x14ac:dyDescent="0.3">
      <c r="A1174" s="12">
        <v>1173</v>
      </c>
      <c r="B1174" s="13">
        <v>3</v>
      </c>
      <c r="C1174" s="14" t="s">
        <v>2217</v>
      </c>
      <c r="D1174" s="14" t="s">
        <v>13</v>
      </c>
      <c r="E1174" s="69">
        <v>0.75</v>
      </c>
      <c r="F1174" s="13">
        <v>1</v>
      </c>
      <c r="G1174" s="13">
        <v>1</v>
      </c>
      <c r="H1174" s="14" t="s">
        <v>2017</v>
      </c>
      <c r="I1174" s="13">
        <v>13.775</v>
      </c>
      <c r="J1174" s="14" t="s">
        <v>15</v>
      </c>
      <c r="K1174" s="14" t="s">
        <v>16</v>
      </c>
      <c r="L1174" s="15">
        <f>IF(MergeData!$A1174='FirstPartId1-to891'!A1174,VLOOKUP(MergeData!$A1174,FirstID1_891,12,FALSE),VLOOKUP(MergeData!$A1174,GendersSurvived,2,FALSE))</f>
        <v>0</v>
      </c>
      <c r="M1174" s="62" t="str">
        <f t="shared" si="18"/>
        <v>Child</v>
      </c>
      <c r="N1174" s="62" t="str">
        <f>MID(MergeData!$C1174,FIND(",",MergeData!$C1174)+1,FIND(".",MergeData!$C1174)-FIND(",",MergeData!$C1174)-1)</f>
        <v xml:space="preserve"> Master</v>
      </c>
      <c r="O1174" s="63"/>
    </row>
    <row r="1175" spans="1:15" x14ac:dyDescent="0.3">
      <c r="A1175" s="12">
        <v>1174</v>
      </c>
      <c r="B1175" s="13">
        <v>3</v>
      </c>
      <c r="C1175" s="14" t="s">
        <v>2218</v>
      </c>
      <c r="D1175" s="14" t="s">
        <v>18</v>
      </c>
      <c r="E1175" s="69" t="s">
        <v>2484</v>
      </c>
      <c r="F1175" s="13">
        <v>0</v>
      </c>
      <c r="G1175" s="13">
        <v>0</v>
      </c>
      <c r="H1175" s="14" t="s">
        <v>2219</v>
      </c>
      <c r="I1175" s="13">
        <v>7.75</v>
      </c>
      <c r="J1175" s="14" t="s">
        <v>15</v>
      </c>
      <c r="K1175" s="14" t="s">
        <v>31</v>
      </c>
      <c r="L1175" s="15">
        <f>IF(MergeData!$A1175='FirstPartId1-to891'!A1175,VLOOKUP(MergeData!$A1175,FirstID1_891,12,FALSE),VLOOKUP(MergeData!$A1175,GendersSurvived,2,FALSE))</f>
        <v>1</v>
      </c>
      <c r="M1175" s="62" t="str">
        <f t="shared" si="18"/>
        <v>No Value</v>
      </c>
      <c r="N1175" s="62" t="str">
        <f>MID(MergeData!$C1175,FIND(",",MergeData!$C1175)+1,FIND(".",MergeData!$C1175)-FIND(",",MergeData!$C1175)-1)</f>
        <v xml:space="preserve"> Miss</v>
      </c>
      <c r="O1175" s="63"/>
    </row>
    <row r="1176" spans="1:15" x14ac:dyDescent="0.3">
      <c r="A1176" s="12">
        <v>1175</v>
      </c>
      <c r="B1176" s="13">
        <v>3</v>
      </c>
      <c r="C1176" s="14" t="s">
        <v>2220</v>
      </c>
      <c r="D1176" s="14" t="s">
        <v>18</v>
      </c>
      <c r="E1176" s="69">
        <v>9</v>
      </c>
      <c r="F1176" s="13">
        <v>1</v>
      </c>
      <c r="G1176" s="13">
        <v>1</v>
      </c>
      <c r="H1176" s="14" t="s">
        <v>545</v>
      </c>
      <c r="I1176" s="13">
        <v>15.245799999999999</v>
      </c>
      <c r="J1176" s="14" t="s">
        <v>15</v>
      </c>
      <c r="K1176" s="14" t="s">
        <v>21</v>
      </c>
      <c r="L1176" s="15">
        <f>IF(MergeData!$A1176='FirstPartId1-to891'!A1176,VLOOKUP(MergeData!$A1176,FirstID1_891,12,FALSE),VLOOKUP(MergeData!$A1176,GendersSurvived,2,FALSE))</f>
        <v>1</v>
      </c>
      <c r="M1176" s="62" t="str">
        <f t="shared" si="18"/>
        <v>Child</v>
      </c>
      <c r="N1176" s="62" t="str">
        <f>MID(MergeData!$C1176,FIND(",",MergeData!$C1176)+1,FIND(".",MergeData!$C1176)-FIND(",",MergeData!$C1176)-1)</f>
        <v xml:space="preserve"> Miss</v>
      </c>
      <c r="O1176" s="63"/>
    </row>
    <row r="1177" spans="1:15" x14ac:dyDescent="0.3">
      <c r="A1177" s="12">
        <v>1176</v>
      </c>
      <c r="B1177" s="13">
        <v>3</v>
      </c>
      <c r="C1177" s="14" t="s">
        <v>2221</v>
      </c>
      <c r="D1177" s="14" t="s">
        <v>18</v>
      </c>
      <c r="E1177" s="69">
        <v>2</v>
      </c>
      <c r="F1177" s="13">
        <v>1</v>
      </c>
      <c r="G1177" s="13">
        <v>1</v>
      </c>
      <c r="H1177" s="14" t="s">
        <v>543</v>
      </c>
      <c r="I1177" s="13">
        <v>20.212499999999999</v>
      </c>
      <c r="J1177" s="14" t="s">
        <v>15</v>
      </c>
      <c r="K1177" s="14" t="s">
        <v>16</v>
      </c>
      <c r="L1177" s="15">
        <f>IF(MergeData!$A1177='FirstPartId1-to891'!A1177,VLOOKUP(MergeData!$A1177,FirstID1_891,12,FALSE),VLOOKUP(MergeData!$A1177,GendersSurvived,2,FALSE))</f>
        <v>1</v>
      </c>
      <c r="M1177" s="62" t="str">
        <f t="shared" si="18"/>
        <v>Child</v>
      </c>
      <c r="N1177" s="62" t="str">
        <f>MID(MergeData!$C1177,FIND(",",MergeData!$C1177)+1,FIND(".",MergeData!$C1177)-FIND(",",MergeData!$C1177)-1)</f>
        <v xml:space="preserve"> Miss</v>
      </c>
      <c r="O1177" s="63"/>
    </row>
    <row r="1178" spans="1:15" x14ac:dyDescent="0.3">
      <c r="A1178" s="12">
        <v>1177</v>
      </c>
      <c r="B1178" s="13">
        <v>3</v>
      </c>
      <c r="C1178" s="14" t="s">
        <v>2222</v>
      </c>
      <c r="D1178" s="14" t="s">
        <v>13</v>
      </c>
      <c r="E1178" s="69">
        <v>36</v>
      </c>
      <c r="F1178" s="13">
        <v>0</v>
      </c>
      <c r="G1178" s="13">
        <v>0</v>
      </c>
      <c r="H1178" s="14" t="s">
        <v>2223</v>
      </c>
      <c r="I1178" s="13">
        <v>7.25</v>
      </c>
      <c r="J1178" s="14" t="s">
        <v>15</v>
      </c>
      <c r="K1178" s="14" t="s">
        <v>16</v>
      </c>
      <c r="L1178" s="15">
        <f>IF(MergeData!$A1178='FirstPartId1-to891'!A1178,VLOOKUP(MergeData!$A1178,FirstID1_891,12,FALSE),VLOOKUP(MergeData!$A1178,GendersSurvived,2,FALSE))</f>
        <v>0</v>
      </c>
      <c r="M1178" s="62" t="str">
        <f t="shared" si="18"/>
        <v>Adult</v>
      </c>
      <c r="N1178" s="62" t="str">
        <f>MID(MergeData!$C1178,FIND(",",MergeData!$C1178)+1,FIND(".",MergeData!$C1178)-FIND(",",MergeData!$C1178)-1)</f>
        <v xml:space="preserve"> Mr</v>
      </c>
      <c r="O1178" s="63"/>
    </row>
    <row r="1179" spans="1:15" x14ac:dyDescent="0.3">
      <c r="A1179" s="12">
        <v>1178</v>
      </c>
      <c r="B1179" s="13">
        <v>3</v>
      </c>
      <c r="C1179" s="14" t="s">
        <v>2224</v>
      </c>
      <c r="D1179" s="14" t="s">
        <v>13</v>
      </c>
      <c r="E1179" s="69" t="s">
        <v>2484</v>
      </c>
      <c r="F1179" s="13">
        <v>0</v>
      </c>
      <c r="G1179" s="13">
        <v>0</v>
      </c>
      <c r="H1179" s="14" t="s">
        <v>2225</v>
      </c>
      <c r="I1179" s="13">
        <v>7.25</v>
      </c>
      <c r="J1179" s="14" t="s">
        <v>15</v>
      </c>
      <c r="K1179" s="14" t="s">
        <v>16</v>
      </c>
      <c r="L1179" s="15">
        <f>IF(MergeData!$A1179='FirstPartId1-to891'!A1179,VLOOKUP(MergeData!$A1179,FirstID1_891,12,FALSE),VLOOKUP(MergeData!$A1179,GendersSurvived,2,FALSE))</f>
        <v>0</v>
      </c>
      <c r="M1179" s="62" t="str">
        <f t="shared" si="18"/>
        <v>No Value</v>
      </c>
      <c r="N1179" s="62" t="str">
        <f>MID(MergeData!$C1179,FIND(",",MergeData!$C1179)+1,FIND(".",MergeData!$C1179)-FIND(",",MergeData!$C1179)-1)</f>
        <v xml:space="preserve"> Mr</v>
      </c>
      <c r="O1179" s="63"/>
    </row>
    <row r="1180" spans="1:15" x14ac:dyDescent="0.3">
      <c r="A1180" s="12">
        <v>1179</v>
      </c>
      <c r="B1180" s="13">
        <v>1</v>
      </c>
      <c r="C1180" s="14" t="s">
        <v>2226</v>
      </c>
      <c r="D1180" s="14" t="s">
        <v>13</v>
      </c>
      <c r="E1180" s="69">
        <v>24</v>
      </c>
      <c r="F1180" s="13">
        <v>1</v>
      </c>
      <c r="G1180" s="13">
        <v>0</v>
      </c>
      <c r="H1180" s="14" t="s">
        <v>1757</v>
      </c>
      <c r="I1180" s="13">
        <v>82.2667</v>
      </c>
      <c r="J1180" s="14" t="s">
        <v>1758</v>
      </c>
      <c r="K1180" s="14" t="s">
        <v>16</v>
      </c>
      <c r="L1180" s="15">
        <f>IF(MergeData!$A1180='FirstPartId1-to891'!A1180,VLOOKUP(MergeData!$A1180,FirstID1_891,12,FALSE),VLOOKUP(MergeData!$A1180,GendersSurvived,2,FALSE))</f>
        <v>0</v>
      </c>
      <c r="M1180" s="62" t="str">
        <f t="shared" si="18"/>
        <v>Adult</v>
      </c>
      <c r="N1180" s="62" t="str">
        <f>MID(MergeData!$C1180,FIND(",",MergeData!$C1180)+1,FIND(".",MergeData!$C1180)-FIND(",",MergeData!$C1180)-1)</f>
        <v xml:space="preserve"> Mr</v>
      </c>
      <c r="O1180" s="63"/>
    </row>
    <row r="1181" spans="1:15" x14ac:dyDescent="0.3">
      <c r="A1181" s="12">
        <v>1180</v>
      </c>
      <c r="B1181" s="13">
        <v>3</v>
      </c>
      <c r="C1181" s="14" t="s">
        <v>2227</v>
      </c>
      <c r="D1181" s="14" t="s">
        <v>13</v>
      </c>
      <c r="E1181" s="69" t="s">
        <v>2484</v>
      </c>
      <c r="F1181" s="13">
        <v>0</v>
      </c>
      <c r="G1181" s="13">
        <v>0</v>
      </c>
      <c r="H1181" s="14" t="s">
        <v>2228</v>
      </c>
      <c r="I1181" s="13">
        <v>7.2291999999999996</v>
      </c>
      <c r="J1181" s="14" t="s">
        <v>2229</v>
      </c>
      <c r="K1181" s="14" t="s">
        <v>21</v>
      </c>
      <c r="L1181" s="15">
        <f>IF(MergeData!$A1181='FirstPartId1-to891'!A1181,VLOOKUP(MergeData!$A1181,FirstID1_891,12,FALSE),VLOOKUP(MergeData!$A1181,GendersSurvived,2,FALSE))</f>
        <v>0</v>
      </c>
      <c r="M1181" s="62" t="str">
        <f t="shared" si="18"/>
        <v>No Value</v>
      </c>
      <c r="N1181" s="62" t="str">
        <f>MID(MergeData!$C1181,FIND(",",MergeData!$C1181)+1,FIND(".",MergeData!$C1181)-FIND(",",MergeData!$C1181)-1)</f>
        <v xml:space="preserve"> Mr</v>
      </c>
      <c r="O1181" s="63"/>
    </row>
    <row r="1182" spans="1:15" x14ac:dyDescent="0.3">
      <c r="A1182" s="12">
        <v>1181</v>
      </c>
      <c r="B1182" s="13">
        <v>3</v>
      </c>
      <c r="C1182" s="14" t="s">
        <v>2230</v>
      </c>
      <c r="D1182" s="14" t="s">
        <v>13</v>
      </c>
      <c r="E1182" s="69" t="s">
        <v>2484</v>
      </c>
      <c r="F1182" s="13">
        <v>0</v>
      </c>
      <c r="G1182" s="13">
        <v>0</v>
      </c>
      <c r="H1182" s="14" t="s">
        <v>2231</v>
      </c>
      <c r="I1182" s="13">
        <v>8.0500000000000007</v>
      </c>
      <c r="J1182" s="14" t="s">
        <v>15</v>
      </c>
      <c r="K1182" s="14" t="s">
        <v>16</v>
      </c>
      <c r="L1182" s="15">
        <f>IF(MergeData!$A1182='FirstPartId1-to891'!A1182,VLOOKUP(MergeData!$A1182,FirstID1_891,12,FALSE),VLOOKUP(MergeData!$A1182,GendersSurvived,2,FALSE))</f>
        <v>0</v>
      </c>
      <c r="M1182" s="62" t="str">
        <f t="shared" si="18"/>
        <v>No Value</v>
      </c>
      <c r="N1182" s="62" t="str">
        <f>MID(MergeData!$C1182,FIND(",",MergeData!$C1182)+1,FIND(".",MergeData!$C1182)-FIND(",",MergeData!$C1182)-1)</f>
        <v xml:space="preserve"> Mr</v>
      </c>
      <c r="O1182" s="63"/>
    </row>
    <row r="1183" spans="1:15" x14ac:dyDescent="0.3">
      <c r="A1183" s="12">
        <v>1182</v>
      </c>
      <c r="B1183" s="13">
        <v>1</v>
      </c>
      <c r="C1183" s="14" t="s">
        <v>2232</v>
      </c>
      <c r="D1183" s="14" t="s">
        <v>13</v>
      </c>
      <c r="E1183" s="69" t="s">
        <v>2484</v>
      </c>
      <c r="F1183" s="13">
        <v>0</v>
      </c>
      <c r="G1183" s="13">
        <v>0</v>
      </c>
      <c r="H1183" s="14" t="s">
        <v>2233</v>
      </c>
      <c r="I1183" s="13">
        <v>39.6</v>
      </c>
      <c r="J1183" s="14" t="s">
        <v>15</v>
      </c>
      <c r="K1183" s="14" t="s">
        <v>16</v>
      </c>
      <c r="L1183" s="15">
        <f>IF(MergeData!$A1183='FirstPartId1-to891'!A1183,VLOOKUP(MergeData!$A1183,FirstID1_891,12,FALSE),VLOOKUP(MergeData!$A1183,GendersSurvived,2,FALSE))</f>
        <v>0</v>
      </c>
      <c r="M1183" s="62" t="str">
        <f t="shared" si="18"/>
        <v>No Value</v>
      </c>
      <c r="N1183" s="62" t="str">
        <f>MID(MergeData!$C1183,FIND(",",MergeData!$C1183)+1,FIND(".",MergeData!$C1183)-FIND(",",MergeData!$C1183)-1)</f>
        <v xml:space="preserve"> Mr</v>
      </c>
      <c r="O1183" s="63"/>
    </row>
    <row r="1184" spans="1:15" x14ac:dyDescent="0.3">
      <c r="A1184" s="12">
        <v>1183</v>
      </c>
      <c r="B1184" s="13">
        <v>3</v>
      </c>
      <c r="C1184" s="14" t="s">
        <v>2234</v>
      </c>
      <c r="D1184" s="14" t="s">
        <v>18</v>
      </c>
      <c r="E1184" s="69">
        <v>30</v>
      </c>
      <c r="F1184" s="13">
        <v>0</v>
      </c>
      <c r="G1184" s="13">
        <v>0</v>
      </c>
      <c r="H1184" s="14" t="s">
        <v>2235</v>
      </c>
      <c r="I1184" s="13">
        <v>6.95</v>
      </c>
      <c r="J1184" s="14" t="s">
        <v>15</v>
      </c>
      <c r="K1184" s="14" t="s">
        <v>31</v>
      </c>
      <c r="L1184" s="15">
        <f>IF(MergeData!$A1184='FirstPartId1-to891'!A1184,VLOOKUP(MergeData!$A1184,FirstID1_891,12,FALSE),VLOOKUP(MergeData!$A1184,GendersSurvived,2,FALSE))</f>
        <v>1</v>
      </c>
      <c r="M1184" s="62" t="str">
        <f t="shared" si="18"/>
        <v>Adult</v>
      </c>
      <c r="N1184" s="62" t="str">
        <f>MID(MergeData!$C1184,FIND(",",MergeData!$C1184)+1,FIND(".",MergeData!$C1184)-FIND(",",MergeData!$C1184)-1)</f>
        <v xml:space="preserve"> Miss</v>
      </c>
      <c r="O1184" s="63"/>
    </row>
    <row r="1185" spans="1:15" x14ac:dyDescent="0.3">
      <c r="A1185" s="12">
        <v>1184</v>
      </c>
      <c r="B1185" s="13">
        <v>3</v>
      </c>
      <c r="C1185" s="14" t="s">
        <v>2236</v>
      </c>
      <c r="D1185" s="14" t="s">
        <v>13</v>
      </c>
      <c r="E1185" s="69" t="s">
        <v>2484</v>
      </c>
      <c r="F1185" s="13">
        <v>0</v>
      </c>
      <c r="G1185" s="13">
        <v>0</v>
      </c>
      <c r="H1185" s="14" t="s">
        <v>2237</v>
      </c>
      <c r="I1185" s="13">
        <v>7.2291999999999996</v>
      </c>
      <c r="J1185" s="14" t="s">
        <v>15</v>
      </c>
      <c r="K1185" s="14" t="s">
        <v>21</v>
      </c>
      <c r="L1185" s="15">
        <f>IF(MergeData!$A1185='FirstPartId1-to891'!A1185,VLOOKUP(MergeData!$A1185,FirstID1_891,12,FALSE),VLOOKUP(MergeData!$A1185,GendersSurvived,2,FALSE))</f>
        <v>0</v>
      </c>
      <c r="M1185" s="62" t="str">
        <f t="shared" si="18"/>
        <v>No Value</v>
      </c>
      <c r="N1185" s="62" t="str">
        <f>MID(MergeData!$C1185,FIND(",",MergeData!$C1185)+1,FIND(".",MergeData!$C1185)-FIND(",",MergeData!$C1185)-1)</f>
        <v xml:space="preserve"> Mr</v>
      </c>
      <c r="O1185" s="63"/>
    </row>
    <row r="1186" spans="1:15" x14ac:dyDescent="0.3">
      <c r="A1186" s="12">
        <v>1185</v>
      </c>
      <c r="B1186" s="13">
        <v>1</v>
      </c>
      <c r="C1186" s="14" t="s">
        <v>2238</v>
      </c>
      <c r="D1186" s="14" t="s">
        <v>13</v>
      </c>
      <c r="E1186" s="69">
        <v>53</v>
      </c>
      <c r="F1186" s="13">
        <v>1</v>
      </c>
      <c r="G1186" s="13">
        <v>1</v>
      </c>
      <c r="H1186" s="14" t="s">
        <v>916</v>
      </c>
      <c r="I1186" s="13">
        <v>81.8583</v>
      </c>
      <c r="J1186" s="14" t="s">
        <v>917</v>
      </c>
      <c r="K1186" s="14" t="s">
        <v>16</v>
      </c>
      <c r="L1186" s="15">
        <f>IF(MergeData!$A1186='FirstPartId1-to891'!A1186,VLOOKUP(MergeData!$A1186,FirstID1_891,12,FALSE),VLOOKUP(MergeData!$A1186,GendersSurvived,2,FALSE))</f>
        <v>0</v>
      </c>
      <c r="M1186" s="62" t="str">
        <f t="shared" si="18"/>
        <v>Adult</v>
      </c>
      <c r="N1186" s="62" t="str">
        <f>MID(MergeData!$C1186,FIND(",",MergeData!$C1186)+1,FIND(".",MergeData!$C1186)-FIND(",",MergeData!$C1186)-1)</f>
        <v xml:space="preserve"> Dr</v>
      </c>
      <c r="O1186" s="63"/>
    </row>
    <row r="1187" spans="1:15" x14ac:dyDescent="0.3">
      <c r="A1187" s="12">
        <v>1186</v>
      </c>
      <c r="B1187" s="13">
        <v>3</v>
      </c>
      <c r="C1187" s="14" t="s">
        <v>2239</v>
      </c>
      <c r="D1187" s="14" t="s">
        <v>13</v>
      </c>
      <c r="E1187" s="69">
        <v>36</v>
      </c>
      <c r="F1187" s="13">
        <v>0</v>
      </c>
      <c r="G1187" s="13">
        <v>0</v>
      </c>
      <c r="H1187" s="14" t="s">
        <v>2240</v>
      </c>
      <c r="I1187" s="13">
        <v>9.5</v>
      </c>
      <c r="J1187" s="14" t="s">
        <v>15</v>
      </c>
      <c r="K1187" s="14" t="s">
        <v>16</v>
      </c>
      <c r="L1187" s="15">
        <f>IF(MergeData!$A1187='FirstPartId1-to891'!A1187,VLOOKUP(MergeData!$A1187,FirstID1_891,12,FALSE),VLOOKUP(MergeData!$A1187,GendersSurvived,2,FALSE))</f>
        <v>0</v>
      </c>
      <c r="M1187" s="62" t="str">
        <f t="shared" si="18"/>
        <v>Adult</v>
      </c>
      <c r="N1187" s="62" t="str">
        <f>MID(MergeData!$C1187,FIND(",",MergeData!$C1187)+1,FIND(".",MergeData!$C1187)-FIND(",",MergeData!$C1187)-1)</f>
        <v xml:space="preserve"> Mr</v>
      </c>
      <c r="O1187" s="63"/>
    </row>
    <row r="1188" spans="1:15" x14ac:dyDescent="0.3">
      <c r="A1188" s="12">
        <v>1187</v>
      </c>
      <c r="B1188" s="13">
        <v>3</v>
      </c>
      <c r="C1188" s="14" t="s">
        <v>2241</v>
      </c>
      <c r="D1188" s="14" t="s">
        <v>13</v>
      </c>
      <c r="E1188" s="69">
        <v>26</v>
      </c>
      <c r="F1188" s="13">
        <v>0</v>
      </c>
      <c r="G1188" s="13">
        <v>0</v>
      </c>
      <c r="H1188" s="14" t="s">
        <v>2242</v>
      </c>
      <c r="I1188" s="13">
        <v>7.8958000000000004</v>
      </c>
      <c r="J1188" s="14" t="s">
        <v>15</v>
      </c>
      <c r="K1188" s="14" t="s">
        <v>16</v>
      </c>
      <c r="L1188" s="15">
        <f>IF(MergeData!$A1188='FirstPartId1-to891'!A1188,VLOOKUP(MergeData!$A1188,FirstID1_891,12,FALSE),VLOOKUP(MergeData!$A1188,GendersSurvived,2,FALSE))</f>
        <v>0</v>
      </c>
      <c r="M1188" s="62" t="str">
        <f t="shared" si="18"/>
        <v>Adult</v>
      </c>
      <c r="N1188" s="62" t="str">
        <f>MID(MergeData!$C1188,FIND(",",MergeData!$C1188)+1,FIND(".",MergeData!$C1188)-FIND(",",MergeData!$C1188)-1)</f>
        <v xml:space="preserve"> Mr</v>
      </c>
      <c r="O1188" s="63"/>
    </row>
    <row r="1189" spans="1:15" x14ac:dyDescent="0.3">
      <c r="A1189" s="12">
        <v>1188</v>
      </c>
      <c r="B1189" s="13">
        <v>2</v>
      </c>
      <c r="C1189" s="14" t="s">
        <v>2243</v>
      </c>
      <c r="D1189" s="14" t="s">
        <v>18</v>
      </c>
      <c r="E1189" s="69">
        <v>1</v>
      </c>
      <c r="F1189" s="13">
        <v>1</v>
      </c>
      <c r="G1189" s="13">
        <v>2</v>
      </c>
      <c r="H1189" s="14" t="s">
        <v>113</v>
      </c>
      <c r="I1189" s="13">
        <v>41.5792</v>
      </c>
      <c r="J1189" s="14" t="s">
        <v>15</v>
      </c>
      <c r="K1189" s="14" t="s">
        <v>21</v>
      </c>
      <c r="L1189" s="15">
        <f>IF(MergeData!$A1189='FirstPartId1-to891'!A1189,VLOOKUP(MergeData!$A1189,FirstID1_891,12,FALSE),VLOOKUP(MergeData!$A1189,GendersSurvived,2,FALSE))</f>
        <v>1</v>
      </c>
      <c r="M1189" s="62" t="str">
        <f t="shared" si="18"/>
        <v>Child</v>
      </c>
      <c r="N1189" s="62" t="str">
        <f>MID(MergeData!$C1189,FIND(",",MergeData!$C1189)+1,FIND(".",MergeData!$C1189)-FIND(",",MergeData!$C1189)-1)</f>
        <v xml:space="preserve"> Miss</v>
      </c>
      <c r="O1189" s="63"/>
    </row>
    <row r="1190" spans="1:15" x14ac:dyDescent="0.3">
      <c r="A1190" s="12">
        <v>1189</v>
      </c>
      <c r="B1190" s="13">
        <v>3</v>
      </c>
      <c r="C1190" s="14" t="s">
        <v>2244</v>
      </c>
      <c r="D1190" s="14" t="s">
        <v>13</v>
      </c>
      <c r="E1190" s="69" t="s">
        <v>2484</v>
      </c>
      <c r="F1190" s="13">
        <v>2</v>
      </c>
      <c r="G1190" s="13">
        <v>0</v>
      </c>
      <c r="H1190" s="14" t="s">
        <v>123</v>
      </c>
      <c r="I1190" s="13">
        <v>21.679200000000002</v>
      </c>
      <c r="J1190" s="14" t="s">
        <v>15</v>
      </c>
      <c r="K1190" s="14" t="s">
        <v>21</v>
      </c>
      <c r="L1190" s="15">
        <f>IF(MergeData!$A1190='FirstPartId1-to891'!A1190,VLOOKUP(MergeData!$A1190,FirstID1_891,12,FALSE),VLOOKUP(MergeData!$A1190,GendersSurvived,2,FALSE))</f>
        <v>0</v>
      </c>
      <c r="M1190" s="62" t="str">
        <f t="shared" si="18"/>
        <v>No Value</v>
      </c>
      <c r="N1190" s="62" t="str">
        <f>MID(MergeData!$C1190,FIND(",",MergeData!$C1190)+1,FIND(".",MergeData!$C1190)-FIND(",",MergeData!$C1190)-1)</f>
        <v xml:space="preserve"> Mr</v>
      </c>
      <c r="O1190" s="63"/>
    </row>
    <row r="1191" spans="1:15" x14ac:dyDescent="0.3">
      <c r="A1191" s="12">
        <v>1190</v>
      </c>
      <c r="B1191" s="13">
        <v>1</v>
      </c>
      <c r="C1191" s="14" t="s">
        <v>2245</v>
      </c>
      <c r="D1191" s="14" t="s">
        <v>13</v>
      </c>
      <c r="E1191" s="69">
        <v>30</v>
      </c>
      <c r="F1191" s="13">
        <v>0</v>
      </c>
      <c r="G1191" s="13">
        <v>0</v>
      </c>
      <c r="H1191" s="14" t="s">
        <v>2246</v>
      </c>
      <c r="I1191" s="13">
        <v>45.5</v>
      </c>
      <c r="J1191" s="14" t="s">
        <v>15</v>
      </c>
      <c r="K1191" s="14" t="s">
        <v>16</v>
      </c>
      <c r="L1191" s="15">
        <f>IF(MergeData!$A1191='FirstPartId1-to891'!A1191,VLOOKUP(MergeData!$A1191,FirstID1_891,12,FALSE),VLOOKUP(MergeData!$A1191,GendersSurvived,2,FALSE))</f>
        <v>0</v>
      </c>
      <c r="M1191" s="62" t="str">
        <f t="shared" si="18"/>
        <v>Adult</v>
      </c>
      <c r="N1191" s="62" t="str">
        <f>MID(MergeData!$C1191,FIND(",",MergeData!$C1191)+1,FIND(".",MergeData!$C1191)-FIND(",",MergeData!$C1191)-1)</f>
        <v xml:space="preserve"> Mr</v>
      </c>
      <c r="O1191" s="63"/>
    </row>
    <row r="1192" spans="1:15" x14ac:dyDescent="0.3">
      <c r="A1192" s="12">
        <v>1191</v>
      </c>
      <c r="B1192" s="13">
        <v>3</v>
      </c>
      <c r="C1192" s="14" t="s">
        <v>2247</v>
      </c>
      <c r="D1192" s="14" t="s">
        <v>13</v>
      </c>
      <c r="E1192" s="69">
        <v>29</v>
      </c>
      <c r="F1192" s="13">
        <v>0</v>
      </c>
      <c r="G1192" s="13">
        <v>0</v>
      </c>
      <c r="H1192" s="14" t="s">
        <v>2248</v>
      </c>
      <c r="I1192" s="13">
        <v>7.8541999999999996</v>
      </c>
      <c r="J1192" s="14" t="s">
        <v>15</v>
      </c>
      <c r="K1192" s="14" t="s">
        <v>16</v>
      </c>
      <c r="L1192" s="15">
        <f>IF(MergeData!$A1192='FirstPartId1-to891'!A1192,VLOOKUP(MergeData!$A1192,FirstID1_891,12,FALSE),VLOOKUP(MergeData!$A1192,GendersSurvived,2,FALSE))</f>
        <v>0</v>
      </c>
      <c r="M1192" s="62" t="str">
        <f t="shared" si="18"/>
        <v>Adult</v>
      </c>
      <c r="N1192" s="62" t="str">
        <f>MID(MergeData!$C1192,FIND(",",MergeData!$C1192)+1,FIND(".",MergeData!$C1192)-FIND(",",MergeData!$C1192)-1)</f>
        <v xml:space="preserve"> Mr</v>
      </c>
      <c r="O1192" s="63"/>
    </row>
    <row r="1193" spans="1:15" x14ac:dyDescent="0.3">
      <c r="A1193" s="12">
        <v>1192</v>
      </c>
      <c r="B1193" s="13">
        <v>3</v>
      </c>
      <c r="C1193" s="14" t="s">
        <v>2249</v>
      </c>
      <c r="D1193" s="14" t="s">
        <v>13</v>
      </c>
      <c r="E1193" s="69">
        <v>32</v>
      </c>
      <c r="F1193" s="13">
        <v>0</v>
      </c>
      <c r="G1193" s="13">
        <v>0</v>
      </c>
      <c r="H1193" s="14" t="s">
        <v>2250</v>
      </c>
      <c r="I1193" s="13">
        <v>7.7750000000000004</v>
      </c>
      <c r="J1193" s="14" t="s">
        <v>15</v>
      </c>
      <c r="K1193" s="14" t="s">
        <v>16</v>
      </c>
      <c r="L1193" s="15">
        <f>IF(MergeData!$A1193='FirstPartId1-to891'!A1193,VLOOKUP(MergeData!$A1193,FirstID1_891,12,FALSE),VLOOKUP(MergeData!$A1193,GendersSurvived,2,FALSE))</f>
        <v>0</v>
      </c>
      <c r="M1193" s="62" t="str">
        <f t="shared" si="18"/>
        <v>Adult</v>
      </c>
      <c r="N1193" s="62" t="str">
        <f>MID(MergeData!$C1193,FIND(",",MergeData!$C1193)+1,FIND(".",MergeData!$C1193)-FIND(",",MergeData!$C1193)-1)</f>
        <v xml:space="preserve"> Mr</v>
      </c>
      <c r="O1193" s="63"/>
    </row>
    <row r="1194" spans="1:15" x14ac:dyDescent="0.3">
      <c r="A1194" s="12">
        <v>1193</v>
      </c>
      <c r="B1194" s="13">
        <v>2</v>
      </c>
      <c r="C1194" s="14" t="s">
        <v>2251</v>
      </c>
      <c r="D1194" s="14" t="s">
        <v>13</v>
      </c>
      <c r="E1194" s="69" t="s">
        <v>2484</v>
      </c>
      <c r="F1194" s="13">
        <v>0</v>
      </c>
      <c r="G1194" s="13">
        <v>0</v>
      </c>
      <c r="H1194" s="14" t="s">
        <v>2252</v>
      </c>
      <c r="I1194" s="13">
        <v>15.0458</v>
      </c>
      <c r="J1194" s="14" t="s">
        <v>625</v>
      </c>
      <c r="K1194" s="14" t="s">
        <v>21</v>
      </c>
      <c r="L1194" s="15">
        <f>IF(MergeData!$A1194='FirstPartId1-to891'!A1194,VLOOKUP(MergeData!$A1194,FirstID1_891,12,FALSE),VLOOKUP(MergeData!$A1194,GendersSurvived,2,FALSE))</f>
        <v>0</v>
      </c>
      <c r="M1194" s="62" t="str">
        <f t="shared" si="18"/>
        <v>No Value</v>
      </c>
      <c r="N1194" s="62" t="str">
        <f>MID(MergeData!$C1194,FIND(",",MergeData!$C1194)+1,FIND(".",MergeData!$C1194)-FIND(",",MergeData!$C1194)-1)</f>
        <v xml:space="preserve"> Mr</v>
      </c>
      <c r="O1194" s="63"/>
    </row>
    <row r="1195" spans="1:15" x14ac:dyDescent="0.3">
      <c r="A1195" s="12">
        <v>1194</v>
      </c>
      <c r="B1195" s="13">
        <v>2</v>
      </c>
      <c r="C1195" s="14" t="s">
        <v>2253</v>
      </c>
      <c r="D1195" s="14" t="s">
        <v>13</v>
      </c>
      <c r="E1195" s="69">
        <v>43</v>
      </c>
      <c r="F1195" s="13">
        <v>0</v>
      </c>
      <c r="G1195" s="13">
        <v>1</v>
      </c>
      <c r="H1195" s="14" t="s">
        <v>2061</v>
      </c>
      <c r="I1195" s="13">
        <v>21</v>
      </c>
      <c r="J1195" s="14" t="s">
        <v>15</v>
      </c>
      <c r="K1195" s="14" t="s">
        <v>16</v>
      </c>
      <c r="L1195" s="15">
        <f>IF(MergeData!$A1195='FirstPartId1-to891'!A1195,VLOOKUP(MergeData!$A1195,FirstID1_891,12,FALSE),VLOOKUP(MergeData!$A1195,GendersSurvived,2,FALSE))</f>
        <v>0</v>
      </c>
      <c r="M1195" s="62" t="str">
        <f t="shared" si="18"/>
        <v>Adult</v>
      </c>
      <c r="N1195" s="62" t="str">
        <f>MID(MergeData!$C1195,FIND(",",MergeData!$C1195)+1,FIND(".",MergeData!$C1195)-FIND(",",MergeData!$C1195)-1)</f>
        <v xml:space="preserve"> Mr</v>
      </c>
      <c r="O1195" s="63"/>
    </row>
    <row r="1196" spans="1:15" x14ac:dyDescent="0.3">
      <c r="A1196" s="12">
        <v>1195</v>
      </c>
      <c r="B1196" s="13">
        <v>3</v>
      </c>
      <c r="C1196" s="14" t="s">
        <v>2254</v>
      </c>
      <c r="D1196" s="14" t="s">
        <v>13</v>
      </c>
      <c r="E1196" s="69">
        <v>24</v>
      </c>
      <c r="F1196" s="13">
        <v>0</v>
      </c>
      <c r="G1196" s="13">
        <v>0</v>
      </c>
      <c r="H1196" s="14" t="s">
        <v>2255</v>
      </c>
      <c r="I1196" s="13">
        <v>8.6624999999999996</v>
      </c>
      <c r="J1196" s="14" t="s">
        <v>15</v>
      </c>
      <c r="K1196" s="14" t="s">
        <v>16</v>
      </c>
      <c r="L1196" s="15">
        <f>IF(MergeData!$A1196='FirstPartId1-to891'!A1196,VLOOKUP(MergeData!$A1196,FirstID1_891,12,FALSE),VLOOKUP(MergeData!$A1196,GendersSurvived,2,FALSE))</f>
        <v>0</v>
      </c>
      <c r="M1196" s="62" t="str">
        <f t="shared" si="18"/>
        <v>Adult</v>
      </c>
      <c r="N1196" s="62" t="str">
        <f>MID(MergeData!$C1196,FIND(",",MergeData!$C1196)+1,FIND(".",MergeData!$C1196)-FIND(",",MergeData!$C1196)-1)</f>
        <v xml:space="preserve"> Mr</v>
      </c>
      <c r="O1196" s="63"/>
    </row>
    <row r="1197" spans="1:15" x14ac:dyDescent="0.3">
      <c r="A1197" s="12">
        <v>1196</v>
      </c>
      <c r="B1197" s="13">
        <v>3</v>
      </c>
      <c r="C1197" s="14" t="s">
        <v>2256</v>
      </c>
      <c r="D1197" s="14" t="s">
        <v>18</v>
      </c>
      <c r="E1197" s="69" t="s">
        <v>2484</v>
      </c>
      <c r="F1197" s="13">
        <v>0</v>
      </c>
      <c r="G1197" s="13">
        <v>0</v>
      </c>
      <c r="H1197" s="14" t="s">
        <v>2257</v>
      </c>
      <c r="I1197" s="13">
        <v>7.75</v>
      </c>
      <c r="J1197" s="14" t="s">
        <v>15</v>
      </c>
      <c r="K1197" s="14" t="s">
        <v>31</v>
      </c>
      <c r="L1197" s="15">
        <f>IF(MergeData!$A1197='FirstPartId1-to891'!A1197,VLOOKUP(MergeData!$A1197,FirstID1_891,12,FALSE),VLOOKUP(MergeData!$A1197,GendersSurvived,2,FALSE))</f>
        <v>1</v>
      </c>
      <c r="M1197" s="62" t="str">
        <f t="shared" si="18"/>
        <v>No Value</v>
      </c>
      <c r="N1197" s="62" t="str">
        <f>MID(MergeData!$C1197,FIND(",",MergeData!$C1197)+1,FIND(".",MergeData!$C1197)-FIND(",",MergeData!$C1197)-1)</f>
        <v xml:space="preserve"> Miss</v>
      </c>
      <c r="O1197" s="63"/>
    </row>
    <row r="1198" spans="1:15" x14ac:dyDescent="0.3">
      <c r="A1198" s="12">
        <v>1197</v>
      </c>
      <c r="B1198" s="13">
        <v>1</v>
      </c>
      <c r="C1198" s="14" t="s">
        <v>2258</v>
      </c>
      <c r="D1198" s="14" t="s">
        <v>18</v>
      </c>
      <c r="E1198" s="69">
        <v>64</v>
      </c>
      <c r="F1198" s="13">
        <v>1</v>
      </c>
      <c r="G1198" s="13">
        <v>1</v>
      </c>
      <c r="H1198" s="14" t="s">
        <v>2259</v>
      </c>
      <c r="I1198" s="13">
        <v>26.55</v>
      </c>
      <c r="J1198" s="14" t="s">
        <v>2260</v>
      </c>
      <c r="K1198" s="14" t="s">
        <v>16</v>
      </c>
      <c r="L1198" s="15">
        <f>IF(MergeData!$A1198='FirstPartId1-to891'!A1198,VLOOKUP(MergeData!$A1198,FirstID1_891,12,FALSE),VLOOKUP(MergeData!$A1198,GendersSurvived,2,FALSE))</f>
        <v>1</v>
      </c>
      <c r="M1198" s="62" t="str">
        <f t="shared" si="18"/>
        <v>Adult</v>
      </c>
      <c r="N1198" s="62" t="str">
        <f>MID(MergeData!$C1198,FIND(",",MergeData!$C1198)+1,FIND(".",MergeData!$C1198)-FIND(",",MergeData!$C1198)-1)</f>
        <v xml:space="preserve"> Mrs</v>
      </c>
      <c r="O1198" s="63"/>
    </row>
    <row r="1199" spans="1:15" x14ac:dyDescent="0.3">
      <c r="A1199" s="12">
        <v>1198</v>
      </c>
      <c r="B1199" s="13">
        <v>1</v>
      </c>
      <c r="C1199" s="14" t="s">
        <v>2261</v>
      </c>
      <c r="D1199" s="14" t="s">
        <v>13</v>
      </c>
      <c r="E1199" s="69">
        <v>30</v>
      </c>
      <c r="F1199" s="13">
        <v>1</v>
      </c>
      <c r="G1199" s="13">
        <v>2</v>
      </c>
      <c r="H1199" s="14" t="s">
        <v>635</v>
      </c>
      <c r="I1199" s="13">
        <v>151.55000000000001</v>
      </c>
      <c r="J1199" s="14" t="s">
        <v>636</v>
      </c>
      <c r="K1199" s="14" t="s">
        <v>16</v>
      </c>
      <c r="L1199" s="15">
        <f>IF(MergeData!$A1199='FirstPartId1-to891'!A1199,VLOOKUP(MergeData!$A1199,FirstID1_891,12,FALSE),VLOOKUP(MergeData!$A1199,GendersSurvived,2,FALSE))</f>
        <v>0</v>
      </c>
      <c r="M1199" s="62" t="str">
        <f t="shared" si="18"/>
        <v>Adult</v>
      </c>
      <c r="N1199" s="62" t="str">
        <f>MID(MergeData!$C1199,FIND(",",MergeData!$C1199)+1,FIND(".",MergeData!$C1199)-FIND(",",MergeData!$C1199)-1)</f>
        <v xml:space="preserve"> Mr</v>
      </c>
      <c r="O1199" s="63"/>
    </row>
    <row r="1200" spans="1:15" x14ac:dyDescent="0.3">
      <c r="A1200" s="12">
        <v>1199</v>
      </c>
      <c r="B1200" s="13">
        <v>3</v>
      </c>
      <c r="C1200" s="14" t="s">
        <v>2262</v>
      </c>
      <c r="D1200" s="14" t="s">
        <v>13</v>
      </c>
      <c r="E1200" s="69">
        <v>0.83</v>
      </c>
      <c r="F1200" s="13">
        <v>0</v>
      </c>
      <c r="G1200" s="13">
        <v>1</v>
      </c>
      <c r="H1200" s="14" t="s">
        <v>1672</v>
      </c>
      <c r="I1200" s="13">
        <v>9.35</v>
      </c>
      <c r="J1200" s="14" t="s">
        <v>15</v>
      </c>
      <c r="K1200" s="14" t="s">
        <v>16</v>
      </c>
      <c r="L1200" s="15">
        <f>IF(MergeData!$A1200='FirstPartId1-to891'!A1200,VLOOKUP(MergeData!$A1200,FirstID1_891,12,FALSE),VLOOKUP(MergeData!$A1200,GendersSurvived,2,FALSE))</f>
        <v>0</v>
      </c>
      <c r="M1200" s="62" t="str">
        <f t="shared" si="18"/>
        <v>Child</v>
      </c>
      <c r="N1200" s="62" t="str">
        <f>MID(MergeData!$C1200,FIND(",",MergeData!$C1200)+1,FIND(".",MergeData!$C1200)-FIND(",",MergeData!$C1200)-1)</f>
        <v xml:space="preserve"> Master</v>
      </c>
      <c r="O1200" s="63"/>
    </row>
    <row r="1201" spans="1:15" x14ac:dyDescent="0.3">
      <c r="A1201" s="12">
        <v>1200</v>
      </c>
      <c r="B1201" s="13">
        <v>1</v>
      </c>
      <c r="C1201" s="14" t="s">
        <v>2263</v>
      </c>
      <c r="D1201" s="14" t="s">
        <v>13</v>
      </c>
      <c r="E1201" s="69">
        <v>55</v>
      </c>
      <c r="F1201" s="13">
        <v>1</v>
      </c>
      <c r="G1201" s="13">
        <v>1</v>
      </c>
      <c r="H1201" s="14" t="s">
        <v>1064</v>
      </c>
      <c r="I1201" s="13">
        <v>93.5</v>
      </c>
      <c r="J1201" s="14" t="s">
        <v>1615</v>
      </c>
      <c r="K1201" s="14" t="s">
        <v>16</v>
      </c>
      <c r="L1201" s="15">
        <f>IF(MergeData!$A1201='FirstPartId1-to891'!A1201,VLOOKUP(MergeData!$A1201,FirstID1_891,12,FALSE),VLOOKUP(MergeData!$A1201,GendersSurvived,2,FALSE))</f>
        <v>0</v>
      </c>
      <c r="M1201" s="62" t="str">
        <f t="shared" si="18"/>
        <v>Adult</v>
      </c>
      <c r="N1201" s="62" t="str">
        <f>MID(MergeData!$C1201,FIND(",",MergeData!$C1201)+1,FIND(".",MergeData!$C1201)-FIND(",",MergeData!$C1201)-1)</f>
        <v xml:space="preserve"> Mr</v>
      </c>
      <c r="O1201" s="63"/>
    </row>
    <row r="1202" spans="1:15" x14ac:dyDescent="0.3">
      <c r="A1202" s="12">
        <v>1201</v>
      </c>
      <c r="B1202" s="13">
        <v>3</v>
      </c>
      <c r="C1202" s="14" t="s">
        <v>2264</v>
      </c>
      <c r="D1202" s="14" t="s">
        <v>18</v>
      </c>
      <c r="E1202" s="69">
        <v>45</v>
      </c>
      <c r="F1202" s="13">
        <v>1</v>
      </c>
      <c r="G1202" s="13">
        <v>0</v>
      </c>
      <c r="H1202" s="14" t="s">
        <v>1681</v>
      </c>
      <c r="I1202" s="13">
        <v>14.1083</v>
      </c>
      <c r="J1202" s="14" t="s">
        <v>15</v>
      </c>
      <c r="K1202" s="14" t="s">
        <v>16</v>
      </c>
      <c r="L1202" s="15">
        <f>IF(MergeData!$A1202='FirstPartId1-to891'!A1202,VLOOKUP(MergeData!$A1202,FirstID1_891,12,FALSE),VLOOKUP(MergeData!$A1202,GendersSurvived,2,FALSE))</f>
        <v>1</v>
      </c>
      <c r="M1202" s="62" t="str">
        <f t="shared" si="18"/>
        <v>Adult</v>
      </c>
      <c r="N1202" s="62" t="str">
        <f>MID(MergeData!$C1202,FIND(",",MergeData!$C1202)+1,FIND(".",MergeData!$C1202)-FIND(",",MergeData!$C1202)-1)</f>
        <v xml:space="preserve"> Mrs</v>
      </c>
      <c r="O1202" s="63"/>
    </row>
    <row r="1203" spans="1:15" x14ac:dyDescent="0.3">
      <c r="A1203" s="12">
        <v>1202</v>
      </c>
      <c r="B1203" s="13">
        <v>3</v>
      </c>
      <c r="C1203" s="14" t="s">
        <v>2265</v>
      </c>
      <c r="D1203" s="14" t="s">
        <v>13</v>
      </c>
      <c r="E1203" s="69">
        <v>18</v>
      </c>
      <c r="F1203" s="13">
        <v>0</v>
      </c>
      <c r="G1203" s="13">
        <v>0</v>
      </c>
      <c r="H1203" s="14" t="s">
        <v>2266</v>
      </c>
      <c r="I1203" s="13">
        <v>8.6624999999999996</v>
      </c>
      <c r="J1203" s="14" t="s">
        <v>15</v>
      </c>
      <c r="K1203" s="14" t="s">
        <v>16</v>
      </c>
      <c r="L1203" s="15">
        <f>IF(MergeData!$A1203='FirstPartId1-to891'!A1203,VLOOKUP(MergeData!$A1203,FirstID1_891,12,FALSE),VLOOKUP(MergeData!$A1203,GendersSurvived,2,FALSE))</f>
        <v>0</v>
      </c>
      <c r="M1203" s="62" t="str">
        <f t="shared" si="18"/>
        <v>Adult</v>
      </c>
      <c r="N1203" s="62" t="str">
        <f>MID(MergeData!$C1203,FIND(",",MergeData!$C1203)+1,FIND(".",MergeData!$C1203)-FIND(",",MergeData!$C1203)-1)</f>
        <v xml:space="preserve"> Mr</v>
      </c>
      <c r="O1203" s="63"/>
    </row>
    <row r="1204" spans="1:15" x14ac:dyDescent="0.3">
      <c r="A1204" s="12">
        <v>1203</v>
      </c>
      <c r="B1204" s="13">
        <v>3</v>
      </c>
      <c r="C1204" s="14" t="s">
        <v>2267</v>
      </c>
      <c r="D1204" s="14" t="s">
        <v>13</v>
      </c>
      <c r="E1204" s="69">
        <v>22</v>
      </c>
      <c r="F1204" s="13">
        <v>0</v>
      </c>
      <c r="G1204" s="13">
        <v>0</v>
      </c>
      <c r="H1204" s="14" t="s">
        <v>2268</v>
      </c>
      <c r="I1204" s="13">
        <v>7.2249999999999996</v>
      </c>
      <c r="J1204" s="14" t="s">
        <v>15</v>
      </c>
      <c r="K1204" s="14" t="s">
        <v>21</v>
      </c>
      <c r="L1204" s="15">
        <f>IF(MergeData!$A1204='FirstPartId1-to891'!A1204,VLOOKUP(MergeData!$A1204,FirstID1_891,12,FALSE),VLOOKUP(MergeData!$A1204,GendersSurvived,2,FALSE))</f>
        <v>0</v>
      </c>
      <c r="M1204" s="62" t="str">
        <f t="shared" si="18"/>
        <v>Adult</v>
      </c>
      <c r="N1204" s="62" t="str">
        <f>MID(MergeData!$C1204,FIND(",",MergeData!$C1204)+1,FIND(".",MergeData!$C1204)-FIND(",",MergeData!$C1204)-1)</f>
        <v xml:space="preserve"> Mr</v>
      </c>
      <c r="O1204" s="63"/>
    </row>
    <row r="1205" spans="1:15" x14ac:dyDescent="0.3">
      <c r="A1205" s="12">
        <v>1204</v>
      </c>
      <c r="B1205" s="13">
        <v>3</v>
      </c>
      <c r="C1205" s="14" t="s">
        <v>2269</v>
      </c>
      <c r="D1205" s="14" t="s">
        <v>13</v>
      </c>
      <c r="E1205" s="69" t="s">
        <v>2484</v>
      </c>
      <c r="F1205" s="13">
        <v>0</v>
      </c>
      <c r="G1205" s="13">
        <v>0</v>
      </c>
      <c r="H1205" s="14" t="s">
        <v>2270</v>
      </c>
      <c r="I1205" s="13">
        <v>7.5750000000000002</v>
      </c>
      <c r="J1205" s="14" t="s">
        <v>15</v>
      </c>
      <c r="K1205" s="14" t="s">
        <v>16</v>
      </c>
      <c r="L1205" s="15">
        <f>IF(MergeData!$A1205='FirstPartId1-to891'!A1205,VLOOKUP(MergeData!$A1205,FirstID1_891,12,FALSE),VLOOKUP(MergeData!$A1205,GendersSurvived,2,FALSE))</f>
        <v>0</v>
      </c>
      <c r="M1205" s="62" t="str">
        <f t="shared" si="18"/>
        <v>No Value</v>
      </c>
      <c r="N1205" s="62" t="str">
        <f>MID(MergeData!$C1205,FIND(",",MergeData!$C1205)+1,FIND(".",MergeData!$C1205)-FIND(",",MergeData!$C1205)-1)</f>
        <v xml:space="preserve"> Mr</v>
      </c>
      <c r="O1205" s="63"/>
    </row>
    <row r="1206" spans="1:15" x14ac:dyDescent="0.3">
      <c r="A1206" s="12">
        <v>1205</v>
      </c>
      <c r="B1206" s="13">
        <v>3</v>
      </c>
      <c r="C1206" s="14" t="s">
        <v>2271</v>
      </c>
      <c r="D1206" s="14" t="s">
        <v>18</v>
      </c>
      <c r="E1206" s="69">
        <v>37</v>
      </c>
      <c r="F1206" s="13">
        <v>0</v>
      </c>
      <c r="G1206" s="13">
        <v>0</v>
      </c>
      <c r="H1206" s="14" t="s">
        <v>2272</v>
      </c>
      <c r="I1206" s="13">
        <v>7.75</v>
      </c>
      <c r="J1206" s="14" t="s">
        <v>15</v>
      </c>
      <c r="K1206" s="14" t="s">
        <v>31</v>
      </c>
      <c r="L1206" s="15">
        <f>IF(MergeData!$A1206='FirstPartId1-to891'!A1206,VLOOKUP(MergeData!$A1206,FirstID1_891,12,FALSE),VLOOKUP(MergeData!$A1206,GendersSurvived,2,FALSE))</f>
        <v>1</v>
      </c>
      <c r="M1206" s="62" t="str">
        <f t="shared" si="18"/>
        <v>Adult</v>
      </c>
      <c r="N1206" s="62" t="str">
        <f>MID(MergeData!$C1206,FIND(",",MergeData!$C1206)+1,FIND(".",MergeData!$C1206)-FIND(",",MergeData!$C1206)-1)</f>
        <v xml:space="preserve"> Miss</v>
      </c>
      <c r="O1206" s="63"/>
    </row>
    <row r="1207" spans="1:15" x14ac:dyDescent="0.3">
      <c r="A1207" s="12">
        <v>1206</v>
      </c>
      <c r="B1207" s="13">
        <v>1</v>
      </c>
      <c r="C1207" s="14" t="s">
        <v>2273</v>
      </c>
      <c r="D1207" s="14" t="s">
        <v>18</v>
      </c>
      <c r="E1207" s="69">
        <v>55</v>
      </c>
      <c r="F1207" s="13">
        <v>0</v>
      </c>
      <c r="G1207" s="13">
        <v>0</v>
      </c>
      <c r="H1207" s="14" t="s">
        <v>575</v>
      </c>
      <c r="I1207" s="13">
        <v>135.63329999999999</v>
      </c>
      <c r="J1207" s="14" t="s">
        <v>693</v>
      </c>
      <c r="K1207" s="14" t="s">
        <v>21</v>
      </c>
      <c r="L1207" s="15">
        <f>IF(MergeData!$A1207='FirstPartId1-to891'!A1207,VLOOKUP(MergeData!$A1207,FirstID1_891,12,FALSE),VLOOKUP(MergeData!$A1207,GendersSurvived,2,FALSE))</f>
        <v>1</v>
      </c>
      <c r="M1207" s="62" t="str">
        <f t="shared" si="18"/>
        <v>Adult</v>
      </c>
      <c r="N1207" s="62" t="str">
        <f>MID(MergeData!$C1207,FIND(",",MergeData!$C1207)+1,FIND(".",MergeData!$C1207)-FIND(",",MergeData!$C1207)-1)</f>
        <v xml:space="preserve"> Mrs</v>
      </c>
      <c r="O1207" s="63"/>
    </row>
    <row r="1208" spans="1:15" x14ac:dyDescent="0.3">
      <c r="A1208" s="12">
        <v>1207</v>
      </c>
      <c r="B1208" s="13">
        <v>3</v>
      </c>
      <c r="C1208" s="14" t="s">
        <v>2274</v>
      </c>
      <c r="D1208" s="14" t="s">
        <v>18</v>
      </c>
      <c r="E1208" s="69">
        <v>17</v>
      </c>
      <c r="F1208" s="13">
        <v>0</v>
      </c>
      <c r="G1208" s="13">
        <v>0</v>
      </c>
      <c r="H1208" s="14" t="s">
        <v>2275</v>
      </c>
      <c r="I1208" s="13">
        <v>7.7332999999999998</v>
      </c>
      <c r="J1208" s="14" t="s">
        <v>15</v>
      </c>
      <c r="K1208" s="14" t="s">
        <v>31</v>
      </c>
      <c r="L1208" s="15">
        <f>IF(MergeData!$A1208='FirstPartId1-to891'!A1208,VLOOKUP(MergeData!$A1208,FirstID1_891,12,FALSE),VLOOKUP(MergeData!$A1208,GendersSurvived,2,FALSE))</f>
        <v>1</v>
      </c>
      <c r="M1208" s="62" t="str">
        <f t="shared" si="18"/>
        <v>Child</v>
      </c>
      <c r="N1208" s="62" t="str">
        <f>MID(MergeData!$C1208,FIND(",",MergeData!$C1208)+1,FIND(".",MergeData!$C1208)-FIND(",",MergeData!$C1208)-1)</f>
        <v xml:space="preserve"> Miss</v>
      </c>
      <c r="O1208" s="63"/>
    </row>
    <row r="1209" spans="1:15" x14ac:dyDescent="0.3">
      <c r="A1209" s="12">
        <v>1208</v>
      </c>
      <c r="B1209" s="13">
        <v>1</v>
      </c>
      <c r="C1209" s="14" t="s">
        <v>2276</v>
      </c>
      <c r="D1209" s="14" t="s">
        <v>13</v>
      </c>
      <c r="E1209" s="69">
        <v>57</v>
      </c>
      <c r="F1209" s="13">
        <v>1</v>
      </c>
      <c r="G1209" s="13">
        <v>0</v>
      </c>
      <c r="H1209" s="14" t="s">
        <v>88</v>
      </c>
      <c r="I1209" s="13">
        <v>146.52080000000001</v>
      </c>
      <c r="J1209" s="14" t="s">
        <v>89</v>
      </c>
      <c r="K1209" s="14" t="s">
        <v>21</v>
      </c>
      <c r="L1209" s="15">
        <f>IF(MergeData!$A1209='FirstPartId1-to891'!A1209,VLOOKUP(MergeData!$A1209,FirstID1_891,12,FALSE),VLOOKUP(MergeData!$A1209,GendersSurvived,2,FALSE))</f>
        <v>0</v>
      </c>
      <c r="M1209" s="62" t="str">
        <f t="shared" si="18"/>
        <v>Adult</v>
      </c>
      <c r="N1209" s="62" t="str">
        <f>MID(MergeData!$C1209,FIND(",",MergeData!$C1209)+1,FIND(".",MergeData!$C1209)-FIND(",",MergeData!$C1209)-1)</f>
        <v xml:space="preserve"> Mr</v>
      </c>
      <c r="O1209" s="63"/>
    </row>
    <row r="1210" spans="1:15" x14ac:dyDescent="0.3">
      <c r="A1210" s="12">
        <v>1209</v>
      </c>
      <c r="B1210" s="13">
        <v>2</v>
      </c>
      <c r="C1210" s="14" t="s">
        <v>2277</v>
      </c>
      <c r="D1210" s="14" t="s">
        <v>13</v>
      </c>
      <c r="E1210" s="69">
        <v>19</v>
      </c>
      <c r="F1210" s="13">
        <v>0</v>
      </c>
      <c r="G1210" s="13">
        <v>0</v>
      </c>
      <c r="H1210" s="14" t="s">
        <v>2278</v>
      </c>
      <c r="I1210" s="13">
        <v>10.5</v>
      </c>
      <c r="J1210" s="14" t="s">
        <v>15</v>
      </c>
      <c r="K1210" s="14" t="s">
        <v>16</v>
      </c>
      <c r="L1210" s="15">
        <f>IF(MergeData!$A1210='FirstPartId1-to891'!A1210,VLOOKUP(MergeData!$A1210,FirstID1_891,12,FALSE),VLOOKUP(MergeData!$A1210,GendersSurvived,2,FALSE))</f>
        <v>0</v>
      </c>
      <c r="M1210" s="62" t="str">
        <f t="shared" si="18"/>
        <v>Adult</v>
      </c>
      <c r="N1210" s="62" t="str">
        <f>MID(MergeData!$C1210,FIND(",",MergeData!$C1210)+1,FIND(".",MergeData!$C1210)-FIND(",",MergeData!$C1210)-1)</f>
        <v xml:space="preserve"> Mr</v>
      </c>
      <c r="O1210" s="63"/>
    </row>
    <row r="1211" spans="1:15" x14ac:dyDescent="0.3">
      <c r="A1211" s="12">
        <v>1210</v>
      </c>
      <c r="B1211" s="13">
        <v>3</v>
      </c>
      <c r="C1211" s="14" t="s">
        <v>2279</v>
      </c>
      <c r="D1211" s="14" t="s">
        <v>13</v>
      </c>
      <c r="E1211" s="69">
        <v>27</v>
      </c>
      <c r="F1211" s="13">
        <v>0</v>
      </c>
      <c r="G1211" s="13">
        <v>0</v>
      </c>
      <c r="H1211" s="14" t="s">
        <v>2280</v>
      </c>
      <c r="I1211" s="13">
        <v>7.8541999999999996</v>
      </c>
      <c r="J1211" s="14" t="s">
        <v>15</v>
      </c>
      <c r="K1211" s="14" t="s">
        <v>16</v>
      </c>
      <c r="L1211" s="15">
        <f>IF(MergeData!$A1211='FirstPartId1-to891'!A1211,VLOOKUP(MergeData!$A1211,FirstID1_891,12,FALSE),VLOOKUP(MergeData!$A1211,GendersSurvived,2,FALSE))</f>
        <v>0</v>
      </c>
      <c r="M1211" s="62" t="str">
        <f t="shared" si="18"/>
        <v>Adult</v>
      </c>
      <c r="N1211" s="62" t="str">
        <f>MID(MergeData!$C1211,FIND(",",MergeData!$C1211)+1,FIND(".",MergeData!$C1211)-FIND(",",MergeData!$C1211)-1)</f>
        <v xml:space="preserve"> Mr</v>
      </c>
      <c r="O1211" s="63"/>
    </row>
    <row r="1212" spans="1:15" x14ac:dyDescent="0.3">
      <c r="A1212" s="12">
        <v>1211</v>
      </c>
      <c r="B1212" s="13">
        <v>2</v>
      </c>
      <c r="C1212" s="14" t="s">
        <v>2281</v>
      </c>
      <c r="D1212" s="14" t="s">
        <v>13</v>
      </c>
      <c r="E1212" s="69">
        <v>22</v>
      </c>
      <c r="F1212" s="13">
        <v>2</v>
      </c>
      <c r="G1212" s="13">
        <v>0</v>
      </c>
      <c r="H1212" s="14" t="s">
        <v>1789</v>
      </c>
      <c r="I1212" s="13">
        <v>31.5</v>
      </c>
      <c r="J1212" s="14" t="s">
        <v>15</v>
      </c>
      <c r="K1212" s="14" t="s">
        <v>16</v>
      </c>
      <c r="L1212" s="15">
        <f>IF(MergeData!$A1212='FirstPartId1-to891'!A1212,VLOOKUP(MergeData!$A1212,FirstID1_891,12,FALSE),VLOOKUP(MergeData!$A1212,GendersSurvived,2,FALSE))</f>
        <v>0</v>
      </c>
      <c r="M1212" s="62" t="str">
        <f t="shared" si="18"/>
        <v>Adult</v>
      </c>
      <c r="N1212" s="62" t="str">
        <f>MID(MergeData!$C1212,FIND(",",MergeData!$C1212)+1,FIND(".",MergeData!$C1212)-FIND(",",MergeData!$C1212)-1)</f>
        <v xml:space="preserve"> Mr</v>
      </c>
      <c r="O1212" s="63"/>
    </row>
    <row r="1213" spans="1:15" x14ac:dyDescent="0.3">
      <c r="A1213" s="12">
        <v>1212</v>
      </c>
      <c r="B1213" s="13">
        <v>3</v>
      </c>
      <c r="C1213" s="14" t="s">
        <v>2282</v>
      </c>
      <c r="D1213" s="14" t="s">
        <v>13</v>
      </c>
      <c r="E1213" s="69">
        <v>26</v>
      </c>
      <c r="F1213" s="13">
        <v>0</v>
      </c>
      <c r="G1213" s="13">
        <v>0</v>
      </c>
      <c r="H1213" s="14" t="s">
        <v>2283</v>
      </c>
      <c r="I1213" s="13">
        <v>7.7750000000000004</v>
      </c>
      <c r="J1213" s="14" t="s">
        <v>15</v>
      </c>
      <c r="K1213" s="14" t="s">
        <v>16</v>
      </c>
      <c r="L1213" s="15">
        <f>IF(MergeData!$A1213='FirstPartId1-to891'!A1213,VLOOKUP(MergeData!$A1213,FirstID1_891,12,FALSE),VLOOKUP(MergeData!$A1213,GendersSurvived,2,FALSE))</f>
        <v>0</v>
      </c>
      <c r="M1213" s="62" t="str">
        <f t="shared" si="18"/>
        <v>Adult</v>
      </c>
      <c r="N1213" s="62" t="str">
        <f>MID(MergeData!$C1213,FIND(",",MergeData!$C1213)+1,FIND(".",MergeData!$C1213)-FIND(",",MergeData!$C1213)-1)</f>
        <v xml:space="preserve"> Mr</v>
      </c>
      <c r="O1213" s="63"/>
    </row>
    <row r="1214" spans="1:15" x14ac:dyDescent="0.3">
      <c r="A1214" s="12">
        <v>1213</v>
      </c>
      <c r="B1214" s="13">
        <v>3</v>
      </c>
      <c r="C1214" s="14" t="s">
        <v>2284</v>
      </c>
      <c r="D1214" s="14" t="s">
        <v>13</v>
      </c>
      <c r="E1214" s="69">
        <v>25</v>
      </c>
      <c r="F1214" s="13">
        <v>0</v>
      </c>
      <c r="G1214" s="13">
        <v>0</v>
      </c>
      <c r="H1214" s="14" t="s">
        <v>2285</v>
      </c>
      <c r="I1214" s="13">
        <v>7.2291999999999996</v>
      </c>
      <c r="J1214" s="14" t="s">
        <v>2286</v>
      </c>
      <c r="K1214" s="14" t="s">
        <v>21</v>
      </c>
      <c r="L1214" s="15">
        <f>IF(MergeData!$A1214='FirstPartId1-to891'!A1214,VLOOKUP(MergeData!$A1214,FirstID1_891,12,FALSE),VLOOKUP(MergeData!$A1214,GendersSurvived,2,FALSE))</f>
        <v>0</v>
      </c>
      <c r="M1214" s="62" t="str">
        <f t="shared" si="18"/>
        <v>Adult</v>
      </c>
      <c r="N1214" s="62" t="str">
        <f>MID(MergeData!$C1214,FIND(",",MergeData!$C1214)+1,FIND(".",MergeData!$C1214)-FIND(",",MergeData!$C1214)-1)</f>
        <v xml:space="preserve"> Mr</v>
      </c>
      <c r="O1214" s="63"/>
    </row>
    <row r="1215" spans="1:15" x14ac:dyDescent="0.3">
      <c r="A1215" s="12">
        <v>1214</v>
      </c>
      <c r="B1215" s="13">
        <v>2</v>
      </c>
      <c r="C1215" s="14" t="s">
        <v>2287</v>
      </c>
      <c r="D1215" s="14" t="s">
        <v>13</v>
      </c>
      <c r="E1215" s="69">
        <v>26</v>
      </c>
      <c r="F1215" s="13">
        <v>0</v>
      </c>
      <c r="G1215" s="13">
        <v>0</v>
      </c>
      <c r="H1215" s="14" t="s">
        <v>2288</v>
      </c>
      <c r="I1215" s="13">
        <v>13</v>
      </c>
      <c r="J1215" s="14" t="s">
        <v>331</v>
      </c>
      <c r="K1215" s="14" t="s">
        <v>16</v>
      </c>
      <c r="L1215" s="15">
        <f>IF(MergeData!$A1215='FirstPartId1-to891'!A1215,VLOOKUP(MergeData!$A1215,FirstID1_891,12,FALSE),VLOOKUP(MergeData!$A1215,GendersSurvived,2,FALSE))</f>
        <v>0</v>
      </c>
      <c r="M1215" s="62" t="str">
        <f t="shared" si="18"/>
        <v>Adult</v>
      </c>
      <c r="N1215" s="62" t="str">
        <f>MID(MergeData!$C1215,FIND(",",MergeData!$C1215)+1,FIND(".",MergeData!$C1215)-FIND(",",MergeData!$C1215)-1)</f>
        <v xml:space="preserve"> Mr</v>
      </c>
      <c r="O1215" s="63"/>
    </row>
    <row r="1216" spans="1:15" x14ac:dyDescent="0.3">
      <c r="A1216" s="12">
        <v>1215</v>
      </c>
      <c r="B1216" s="13">
        <v>1</v>
      </c>
      <c r="C1216" s="14" t="s">
        <v>2289</v>
      </c>
      <c r="D1216" s="14" t="s">
        <v>13</v>
      </c>
      <c r="E1216" s="69">
        <v>33</v>
      </c>
      <c r="F1216" s="13">
        <v>0</v>
      </c>
      <c r="G1216" s="13">
        <v>0</v>
      </c>
      <c r="H1216" s="14" t="s">
        <v>2290</v>
      </c>
      <c r="I1216" s="13">
        <v>26.55</v>
      </c>
      <c r="J1216" s="14" t="s">
        <v>15</v>
      </c>
      <c r="K1216" s="14" t="s">
        <v>16</v>
      </c>
      <c r="L1216" s="15">
        <f>IF(MergeData!$A1216='FirstPartId1-to891'!A1216,VLOOKUP(MergeData!$A1216,FirstID1_891,12,FALSE),VLOOKUP(MergeData!$A1216,GendersSurvived,2,FALSE))</f>
        <v>0</v>
      </c>
      <c r="M1216" s="62" t="str">
        <f t="shared" si="18"/>
        <v>Adult</v>
      </c>
      <c r="N1216" s="62" t="str">
        <f>MID(MergeData!$C1216,FIND(",",MergeData!$C1216)+1,FIND(".",MergeData!$C1216)-FIND(",",MergeData!$C1216)-1)</f>
        <v xml:space="preserve"> Mr</v>
      </c>
      <c r="O1216" s="63"/>
    </row>
    <row r="1217" spans="1:15" x14ac:dyDescent="0.3">
      <c r="A1217" s="12">
        <v>1216</v>
      </c>
      <c r="B1217" s="13">
        <v>1</v>
      </c>
      <c r="C1217" s="14" t="s">
        <v>2291</v>
      </c>
      <c r="D1217" s="14" t="s">
        <v>18</v>
      </c>
      <c r="E1217" s="69">
        <v>39</v>
      </c>
      <c r="F1217" s="13">
        <v>0</v>
      </c>
      <c r="G1217" s="13">
        <v>0</v>
      </c>
      <c r="H1217" s="14" t="s">
        <v>1374</v>
      </c>
      <c r="I1217" s="13">
        <v>211.33750000000001</v>
      </c>
      <c r="J1217" s="14" t="s">
        <v>15</v>
      </c>
      <c r="K1217" s="14" t="s">
        <v>16</v>
      </c>
      <c r="L1217" s="15">
        <f>IF(MergeData!$A1217='FirstPartId1-to891'!A1217,VLOOKUP(MergeData!$A1217,FirstID1_891,12,FALSE),VLOOKUP(MergeData!$A1217,GendersSurvived,2,FALSE))</f>
        <v>1</v>
      </c>
      <c r="M1217" s="62" t="str">
        <f t="shared" si="18"/>
        <v>Adult</v>
      </c>
      <c r="N1217" s="62" t="str">
        <f>MID(MergeData!$C1217,FIND(",",MergeData!$C1217)+1,FIND(".",MergeData!$C1217)-FIND(",",MergeData!$C1217)-1)</f>
        <v xml:space="preserve"> Miss</v>
      </c>
      <c r="O1217" s="63"/>
    </row>
    <row r="1218" spans="1:15" x14ac:dyDescent="0.3">
      <c r="A1218" s="12">
        <v>1217</v>
      </c>
      <c r="B1218" s="13">
        <v>3</v>
      </c>
      <c r="C1218" s="14" t="s">
        <v>2292</v>
      </c>
      <c r="D1218" s="14" t="s">
        <v>13</v>
      </c>
      <c r="E1218" s="69">
        <v>23</v>
      </c>
      <c r="F1218" s="13">
        <v>0</v>
      </c>
      <c r="G1218" s="13">
        <v>0</v>
      </c>
      <c r="H1218" s="14" t="s">
        <v>2293</v>
      </c>
      <c r="I1218" s="13">
        <v>7.05</v>
      </c>
      <c r="J1218" s="14" t="s">
        <v>15</v>
      </c>
      <c r="K1218" s="14" t="s">
        <v>16</v>
      </c>
      <c r="L1218" s="15">
        <f>IF(MergeData!$A1218='FirstPartId1-to891'!A1218,VLOOKUP(MergeData!$A1218,FirstID1_891,12,FALSE),VLOOKUP(MergeData!$A1218,GendersSurvived,2,FALSE))</f>
        <v>0</v>
      </c>
      <c r="M1218" s="62" t="str">
        <f t="shared" si="18"/>
        <v>Adult</v>
      </c>
      <c r="N1218" s="62" t="str">
        <f>MID(MergeData!$C1218,FIND(",",MergeData!$C1218)+1,FIND(".",MergeData!$C1218)-FIND(",",MergeData!$C1218)-1)</f>
        <v xml:space="preserve"> Mr</v>
      </c>
      <c r="O1218" s="63"/>
    </row>
    <row r="1219" spans="1:15" x14ac:dyDescent="0.3">
      <c r="A1219" s="12">
        <v>1218</v>
      </c>
      <c r="B1219" s="13">
        <v>2</v>
      </c>
      <c r="C1219" s="14" t="s">
        <v>2294</v>
      </c>
      <c r="D1219" s="14" t="s">
        <v>18</v>
      </c>
      <c r="E1219" s="69">
        <v>12</v>
      </c>
      <c r="F1219" s="13">
        <v>2</v>
      </c>
      <c r="G1219" s="13">
        <v>1</v>
      </c>
      <c r="H1219" s="14" t="s">
        <v>399</v>
      </c>
      <c r="I1219" s="13">
        <v>39</v>
      </c>
      <c r="J1219" s="14" t="s">
        <v>400</v>
      </c>
      <c r="K1219" s="14" t="s">
        <v>16</v>
      </c>
      <c r="L1219" s="15">
        <f>IF(MergeData!$A1219='FirstPartId1-to891'!A1219,VLOOKUP(MergeData!$A1219,FirstID1_891,12,FALSE),VLOOKUP(MergeData!$A1219,GendersSurvived,2,FALSE))</f>
        <v>1</v>
      </c>
      <c r="M1219" s="62" t="str">
        <f t="shared" ref="M1219:M1282" si="19">_xlfn.IFS($E1219="N/A","No Value",$E1219&gt;=18,"Adult",$E1219&lt;=18,"Child")</f>
        <v>Child</v>
      </c>
      <c r="N1219" s="62" t="str">
        <f>MID(MergeData!$C1219,FIND(",",MergeData!$C1219)+1,FIND(".",MergeData!$C1219)-FIND(",",MergeData!$C1219)-1)</f>
        <v xml:space="preserve"> Miss</v>
      </c>
      <c r="O1219" s="63"/>
    </row>
    <row r="1220" spans="1:15" x14ac:dyDescent="0.3">
      <c r="A1220" s="12">
        <v>1219</v>
      </c>
      <c r="B1220" s="13">
        <v>1</v>
      </c>
      <c r="C1220" s="14" t="s">
        <v>2295</v>
      </c>
      <c r="D1220" s="14" t="s">
        <v>13</v>
      </c>
      <c r="E1220" s="69">
        <v>46</v>
      </c>
      <c r="F1220" s="13">
        <v>0</v>
      </c>
      <c r="G1220" s="13">
        <v>0</v>
      </c>
      <c r="H1220" s="14" t="s">
        <v>547</v>
      </c>
      <c r="I1220" s="13">
        <v>79.2</v>
      </c>
      <c r="J1220" s="14" t="s">
        <v>15</v>
      </c>
      <c r="K1220" s="14" t="s">
        <v>21</v>
      </c>
      <c r="L1220" s="15">
        <f>IF(MergeData!$A1220='FirstPartId1-to891'!A1220,VLOOKUP(MergeData!$A1220,FirstID1_891,12,FALSE),VLOOKUP(MergeData!$A1220,GendersSurvived,2,FALSE))</f>
        <v>0</v>
      </c>
      <c r="M1220" s="62" t="str">
        <f t="shared" si="19"/>
        <v>Adult</v>
      </c>
      <c r="N1220" s="62" t="str">
        <f>MID(MergeData!$C1220,FIND(",",MergeData!$C1220)+1,FIND(".",MergeData!$C1220)-FIND(",",MergeData!$C1220)-1)</f>
        <v xml:space="preserve"> Mr</v>
      </c>
      <c r="O1220" s="63"/>
    </row>
    <row r="1221" spans="1:15" x14ac:dyDescent="0.3">
      <c r="A1221" s="12">
        <v>1220</v>
      </c>
      <c r="B1221" s="13">
        <v>2</v>
      </c>
      <c r="C1221" s="14" t="s">
        <v>2296</v>
      </c>
      <c r="D1221" s="14" t="s">
        <v>13</v>
      </c>
      <c r="E1221" s="69">
        <v>29</v>
      </c>
      <c r="F1221" s="13">
        <v>1</v>
      </c>
      <c r="G1221" s="13">
        <v>0</v>
      </c>
      <c r="H1221" s="14" t="s">
        <v>881</v>
      </c>
      <c r="I1221" s="13">
        <v>26</v>
      </c>
      <c r="J1221" s="14" t="s">
        <v>15</v>
      </c>
      <c r="K1221" s="14" t="s">
        <v>16</v>
      </c>
      <c r="L1221" s="15">
        <f>IF(MergeData!$A1221='FirstPartId1-to891'!A1221,VLOOKUP(MergeData!$A1221,FirstID1_891,12,FALSE),VLOOKUP(MergeData!$A1221,GendersSurvived,2,FALSE))</f>
        <v>0</v>
      </c>
      <c r="M1221" s="62" t="str">
        <f t="shared" si="19"/>
        <v>Adult</v>
      </c>
      <c r="N1221" s="62" t="str">
        <f>MID(MergeData!$C1221,FIND(",",MergeData!$C1221)+1,FIND(".",MergeData!$C1221)-FIND(",",MergeData!$C1221)-1)</f>
        <v xml:space="preserve"> Mr</v>
      </c>
      <c r="O1221" s="63"/>
    </row>
    <row r="1222" spans="1:15" x14ac:dyDescent="0.3">
      <c r="A1222" s="12">
        <v>1221</v>
      </c>
      <c r="B1222" s="13">
        <v>2</v>
      </c>
      <c r="C1222" s="14" t="s">
        <v>2297</v>
      </c>
      <c r="D1222" s="14" t="s">
        <v>13</v>
      </c>
      <c r="E1222" s="69">
        <v>21</v>
      </c>
      <c r="F1222" s="13">
        <v>0</v>
      </c>
      <c r="G1222" s="13">
        <v>0</v>
      </c>
      <c r="H1222" s="14" t="s">
        <v>2298</v>
      </c>
      <c r="I1222" s="13">
        <v>13</v>
      </c>
      <c r="J1222" s="14" t="s">
        <v>15</v>
      </c>
      <c r="K1222" s="14" t="s">
        <v>16</v>
      </c>
      <c r="L1222" s="15">
        <f>IF(MergeData!$A1222='FirstPartId1-to891'!A1222,VLOOKUP(MergeData!$A1222,FirstID1_891,12,FALSE),VLOOKUP(MergeData!$A1222,GendersSurvived,2,FALSE))</f>
        <v>0</v>
      </c>
      <c r="M1222" s="62" t="str">
        <f t="shared" si="19"/>
        <v>Adult</v>
      </c>
      <c r="N1222" s="62" t="str">
        <f>MID(MergeData!$C1222,FIND(",",MergeData!$C1222)+1,FIND(".",MergeData!$C1222)-FIND(",",MergeData!$C1222)-1)</f>
        <v xml:space="preserve"> Mr</v>
      </c>
      <c r="O1222" s="63"/>
    </row>
    <row r="1223" spans="1:15" x14ac:dyDescent="0.3">
      <c r="A1223" s="12">
        <v>1222</v>
      </c>
      <c r="B1223" s="13">
        <v>2</v>
      </c>
      <c r="C1223" s="14" t="s">
        <v>2299</v>
      </c>
      <c r="D1223" s="14" t="s">
        <v>18</v>
      </c>
      <c r="E1223" s="69">
        <v>48</v>
      </c>
      <c r="F1223" s="13">
        <v>0</v>
      </c>
      <c r="G1223" s="13">
        <v>2</v>
      </c>
      <c r="H1223" s="14" t="s">
        <v>325</v>
      </c>
      <c r="I1223" s="13">
        <v>36.75</v>
      </c>
      <c r="J1223" s="14" t="s">
        <v>15</v>
      </c>
      <c r="K1223" s="14" t="s">
        <v>16</v>
      </c>
      <c r="L1223" s="15">
        <f>IF(MergeData!$A1223='FirstPartId1-to891'!A1223,VLOOKUP(MergeData!$A1223,FirstID1_891,12,FALSE),VLOOKUP(MergeData!$A1223,GendersSurvived,2,FALSE))</f>
        <v>1</v>
      </c>
      <c r="M1223" s="62" t="str">
        <f t="shared" si="19"/>
        <v>Adult</v>
      </c>
      <c r="N1223" s="62" t="str">
        <f>MID(MergeData!$C1223,FIND(",",MergeData!$C1223)+1,FIND(".",MergeData!$C1223)-FIND(",",MergeData!$C1223)-1)</f>
        <v xml:space="preserve"> Mrs</v>
      </c>
      <c r="O1223" s="63"/>
    </row>
    <row r="1224" spans="1:15" x14ac:dyDescent="0.3">
      <c r="A1224" s="12">
        <v>1223</v>
      </c>
      <c r="B1224" s="13">
        <v>1</v>
      </c>
      <c r="C1224" s="14" t="s">
        <v>2300</v>
      </c>
      <c r="D1224" s="14" t="s">
        <v>13</v>
      </c>
      <c r="E1224" s="69">
        <v>39</v>
      </c>
      <c r="F1224" s="13">
        <v>0</v>
      </c>
      <c r="G1224" s="13">
        <v>0</v>
      </c>
      <c r="H1224" s="14" t="s">
        <v>2301</v>
      </c>
      <c r="I1224" s="13">
        <v>29.7</v>
      </c>
      <c r="J1224" s="14" t="s">
        <v>2302</v>
      </c>
      <c r="K1224" s="14" t="s">
        <v>21</v>
      </c>
      <c r="L1224" s="15">
        <f>IF(MergeData!$A1224='FirstPartId1-to891'!A1224,VLOOKUP(MergeData!$A1224,FirstID1_891,12,FALSE),VLOOKUP(MergeData!$A1224,GendersSurvived,2,FALSE))</f>
        <v>0</v>
      </c>
      <c r="M1224" s="62" t="str">
        <f t="shared" si="19"/>
        <v>Adult</v>
      </c>
      <c r="N1224" s="62" t="str">
        <f>MID(MergeData!$C1224,FIND(",",MergeData!$C1224)+1,FIND(".",MergeData!$C1224)-FIND(",",MergeData!$C1224)-1)</f>
        <v xml:space="preserve"> Mr</v>
      </c>
      <c r="O1224" s="63"/>
    </row>
    <row r="1225" spans="1:15" x14ac:dyDescent="0.3">
      <c r="A1225" s="12">
        <v>1224</v>
      </c>
      <c r="B1225" s="13">
        <v>3</v>
      </c>
      <c r="C1225" s="14" t="s">
        <v>2303</v>
      </c>
      <c r="D1225" s="14" t="s">
        <v>13</v>
      </c>
      <c r="E1225" s="69" t="s">
        <v>2484</v>
      </c>
      <c r="F1225" s="13">
        <v>0</v>
      </c>
      <c r="G1225" s="13">
        <v>0</v>
      </c>
      <c r="H1225" s="14" t="s">
        <v>2304</v>
      </c>
      <c r="I1225" s="13">
        <v>7.2249999999999996</v>
      </c>
      <c r="J1225" s="14" t="s">
        <v>15</v>
      </c>
      <c r="K1225" s="14" t="s">
        <v>21</v>
      </c>
      <c r="L1225" s="15">
        <f>IF(MergeData!$A1225='FirstPartId1-to891'!A1225,VLOOKUP(MergeData!$A1225,FirstID1_891,12,FALSE),VLOOKUP(MergeData!$A1225,GendersSurvived,2,FALSE))</f>
        <v>0</v>
      </c>
      <c r="M1225" s="62" t="str">
        <f t="shared" si="19"/>
        <v>No Value</v>
      </c>
      <c r="N1225" s="62" t="str">
        <f>MID(MergeData!$C1225,FIND(",",MergeData!$C1225)+1,FIND(".",MergeData!$C1225)-FIND(",",MergeData!$C1225)-1)</f>
        <v xml:space="preserve"> Mr</v>
      </c>
      <c r="O1225" s="63"/>
    </row>
    <row r="1226" spans="1:15" x14ac:dyDescent="0.3">
      <c r="A1226" s="12">
        <v>1225</v>
      </c>
      <c r="B1226" s="13">
        <v>3</v>
      </c>
      <c r="C1226" s="14" t="s">
        <v>2305</v>
      </c>
      <c r="D1226" s="14" t="s">
        <v>18</v>
      </c>
      <c r="E1226" s="69">
        <v>19</v>
      </c>
      <c r="F1226" s="13">
        <v>1</v>
      </c>
      <c r="G1226" s="13">
        <v>1</v>
      </c>
      <c r="H1226" s="14" t="s">
        <v>800</v>
      </c>
      <c r="I1226" s="13">
        <v>15.7417</v>
      </c>
      <c r="J1226" s="14" t="s">
        <v>15</v>
      </c>
      <c r="K1226" s="14" t="s">
        <v>21</v>
      </c>
      <c r="L1226" s="15">
        <f>IF(MergeData!$A1226='FirstPartId1-to891'!A1226,VLOOKUP(MergeData!$A1226,FirstID1_891,12,FALSE),VLOOKUP(MergeData!$A1226,GendersSurvived,2,FALSE))</f>
        <v>1</v>
      </c>
      <c r="M1226" s="62" t="str">
        <f t="shared" si="19"/>
        <v>Adult</v>
      </c>
      <c r="N1226" s="62" t="str">
        <f>MID(MergeData!$C1226,FIND(",",MergeData!$C1226)+1,FIND(".",MergeData!$C1226)-FIND(",",MergeData!$C1226)-1)</f>
        <v xml:space="preserve"> Mrs</v>
      </c>
      <c r="O1226" s="63"/>
    </row>
    <row r="1227" spans="1:15" x14ac:dyDescent="0.3">
      <c r="A1227" s="12">
        <v>1226</v>
      </c>
      <c r="B1227" s="13">
        <v>3</v>
      </c>
      <c r="C1227" s="14" t="s">
        <v>2306</v>
      </c>
      <c r="D1227" s="14" t="s">
        <v>13</v>
      </c>
      <c r="E1227" s="69">
        <v>27</v>
      </c>
      <c r="F1227" s="13">
        <v>0</v>
      </c>
      <c r="G1227" s="13">
        <v>0</v>
      </c>
      <c r="H1227" s="14" t="s">
        <v>2307</v>
      </c>
      <c r="I1227" s="13">
        <v>7.8958000000000004</v>
      </c>
      <c r="J1227" s="14" t="s">
        <v>15</v>
      </c>
      <c r="K1227" s="14" t="s">
        <v>16</v>
      </c>
      <c r="L1227" s="15">
        <f>IF(MergeData!$A1227='FirstPartId1-to891'!A1227,VLOOKUP(MergeData!$A1227,FirstID1_891,12,FALSE),VLOOKUP(MergeData!$A1227,GendersSurvived,2,FALSE))</f>
        <v>0</v>
      </c>
      <c r="M1227" s="62" t="str">
        <f t="shared" si="19"/>
        <v>Adult</v>
      </c>
      <c r="N1227" s="62" t="str">
        <f>MID(MergeData!$C1227,FIND(",",MergeData!$C1227)+1,FIND(".",MergeData!$C1227)-FIND(",",MergeData!$C1227)-1)</f>
        <v xml:space="preserve"> Mr</v>
      </c>
      <c r="O1227" s="63"/>
    </row>
    <row r="1228" spans="1:15" x14ac:dyDescent="0.3">
      <c r="A1228" s="12">
        <v>1227</v>
      </c>
      <c r="B1228" s="13">
        <v>1</v>
      </c>
      <c r="C1228" s="14" t="s">
        <v>2308</v>
      </c>
      <c r="D1228" s="14" t="s">
        <v>13</v>
      </c>
      <c r="E1228" s="69">
        <v>30</v>
      </c>
      <c r="F1228" s="13">
        <v>0</v>
      </c>
      <c r="G1228" s="13">
        <v>0</v>
      </c>
      <c r="H1228" s="14" t="s">
        <v>2309</v>
      </c>
      <c r="I1228" s="13">
        <v>26</v>
      </c>
      <c r="J1228" s="14" t="s">
        <v>639</v>
      </c>
      <c r="K1228" s="14" t="s">
        <v>16</v>
      </c>
      <c r="L1228" s="15">
        <f>IF(MergeData!$A1228='FirstPartId1-to891'!A1228,VLOOKUP(MergeData!$A1228,FirstID1_891,12,FALSE),VLOOKUP(MergeData!$A1228,GendersSurvived,2,FALSE))</f>
        <v>0</v>
      </c>
      <c r="M1228" s="62" t="str">
        <f t="shared" si="19"/>
        <v>Adult</v>
      </c>
      <c r="N1228" s="62" t="str">
        <f>MID(MergeData!$C1228,FIND(",",MergeData!$C1228)+1,FIND(".",MergeData!$C1228)-FIND(",",MergeData!$C1228)-1)</f>
        <v xml:space="preserve"> Mr</v>
      </c>
      <c r="O1228" s="63"/>
    </row>
    <row r="1229" spans="1:15" x14ac:dyDescent="0.3">
      <c r="A1229" s="12">
        <v>1228</v>
      </c>
      <c r="B1229" s="13">
        <v>2</v>
      </c>
      <c r="C1229" s="14" t="s">
        <v>2310</v>
      </c>
      <c r="D1229" s="14" t="s">
        <v>13</v>
      </c>
      <c r="E1229" s="69">
        <v>32</v>
      </c>
      <c r="F1229" s="13">
        <v>0</v>
      </c>
      <c r="G1229" s="13">
        <v>0</v>
      </c>
      <c r="H1229" s="14" t="s">
        <v>2311</v>
      </c>
      <c r="I1229" s="13">
        <v>13</v>
      </c>
      <c r="J1229" s="14" t="s">
        <v>15</v>
      </c>
      <c r="K1229" s="14" t="s">
        <v>16</v>
      </c>
      <c r="L1229" s="15">
        <f>IF(MergeData!$A1229='FirstPartId1-to891'!A1229,VLOOKUP(MergeData!$A1229,FirstID1_891,12,FALSE),VLOOKUP(MergeData!$A1229,GendersSurvived,2,FALSE))</f>
        <v>0</v>
      </c>
      <c r="M1229" s="62" t="str">
        <f t="shared" si="19"/>
        <v>Adult</v>
      </c>
      <c r="N1229" s="62" t="str">
        <f>MID(MergeData!$C1229,FIND(",",MergeData!$C1229)+1,FIND(".",MergeData!$C1229)-FIND(",",MergeData!$C1229)-1)</f>
        <v xml:space="preserve"> Mr</v>
      </c>
      <c r="O1229" s="63"/>
    </row>
    <row r="1230" spans="1:15" x14ac:dyDescent="0.3">
      <c r="A1230" s="12">
        <v>1229</v>
      </c>
      <c r="B1230" s="13">
        <v>3</v>
      </c>
      <c r="C1230" s="14" t="s">
        <v>2312</v>
      </c>
      <c r="D1230" s="14" t="s">
        <v>13</v>
      </c>
      <c r="E1230" s="69">
        <v>39</v>
      </c>
      <c r="F1230" s="13">
        <v>0</v>
      </c>
      <c r="G1230" s="13">
        <v>2</v>
      </c>
      <c r="H1230" s="14" t="s">
        <v>2313</v>
      </c>
      <c r="I1230" s="13">
        <v>7.2291999999999996</v>
      </c>
      <c r="J1230" s="14" t="s">
        <v>15</v>
      </c>
      <c r="K1230" s="14" t="s">
        <v>21</v>
      </c>
      <c r="L1230" s="15">
        <f>IF(MergeData!$A1230='FirstPartId1-to891'!A1230,VLOOKUP(MergeData!$A1230,FirstID1_891,12,FALSE),VLOOKUP(MergeData!$A1230,GendersSurvived,2,FALSE))</f>
        <v>0</v>
      </c>
      <c r="M1230" s="62" t="str">
        <f t="shared" si="19"/>
        <v>Adult</v>
      </c>
      <c r="N1230" s="62" t="str">
        <f>MID(MergeData!$C1230,FIND(",",MergeData!$C1230)+1,FIND(".",MergeData!$C1230)-FIND(",",MergeData!$C1230)-1)</f>
        <v xml:space="preserve"> Mr</v>
      </c>
      <c r="O1230" s="63"/>
    </row>
    <row r="1231" spans="1:15" x14ac:dyDescent="0.3">
      <c r="A1231" s="12">
        <v>1230</v>
      </c>
      <c r="B1231" s="13">
        <v>2</v>
      </c>
      <c r="C1231" s="14" t="s">
        <v>2314</v>
      </c>
      <c r="D1231" s="14" t="s">
        <v>13</v>
      </c>
      <c r="E1231" s="69">
        <v>25</v>
      </c>
      <c r="F1231" s="13">
        <v>0</v>
      </c>
      <c r="G1231" s="13">
        <v>0</v>
      </c>
      <c r="H1231" s="14" t="s">
        <v>1789</v>
      </c>
      <c r="I1231" s="13">
        <v>31.5</v>
      </c>
      <c r="J1231" s="14" t="s">
        <v>15</v>
      </c>
      <c r="K1231" s="14" t="s">
        <v>16</v>
      </c>
      <c r="L1231" s="15">
        <f>IF(MergeData!$A1231='FirstPartId1-to891'!A1231,VLOOKUP(MergeData!$A1231,FirstID1_891,12,FALSE),VLOOKUP(MergeData!$A1231,GendersSurvived,2,FALSE))</f>
        <v>0</v>
      </c>
      <c r="M1231" s="62" t="str">
        <f t="shared" si="19"/>
        <v>Adult</v>
      </c>
      <c r="N1231" s="62" t="str">
        <f>MID(MergeData!$C1231,FIND(",",MergeData!$C1231)+1,FIND(".",MergeData!$C1231)-FIND(",",MergeData!$C1231)-1)</f>
        <v xml:space="preserve"> Mr</v>
      </c>
      <c r="O1231" s="63"/>
    </row>
    <row r="1232" spans="1:15" x14ac:dyDescent="0.3">
      <c r="A1232" s="12">
        <v>1231</v>
      </c>
      <c r="B1232" s="13">
        <v>3</v>
      </c>
      <c r="C1232" s="14" t="s">
        <v>2315</v>
      </c>
      <c r="D1232" s="14" t="s">
        <v>13</v>
      </c>
      <c r="E1232" s="69" t="s">
        <v>2484</v>
      </c>
      <c r="F1232" s="13">
        <v>0</v>
      </c>
      <c r="G1232" s="13">
        <v>0</v>
      </c>
      <c r="H1232" s="14" t="s">
        <v>2316</v>
      </c>
      <c r="I1232" s="13">
        <v>7.2291999999999996</v>
      </c>
      <c r="J1232" s="14" t="s">
        <v>15</v>
      </c>
      <c r="K1232" s="14" t="s">
        <v>21</v>
      </c>
      <c r="L1232" s="15">
        <f>IF(MergeData!$A1232='FirstPartId1-to891'!A1232,VLOOKUP(MergeData!$A1232,FirstID1_891,12,FALSE),VLOOKUP(MergeData!$A1232,GendersSurvived,2,FALSE))</f>
        <v>0</v>
      </c>
      <c r="M1232" s="62" t="str">
        <f t="shared" si="19"/>
        <v>No Value</v>
      </c>
      <c r="N1232" s="62" t="str">
        <f>MID(MergeData!$C1232,FIND(",",MergeData!$C1232)+1,FIND(".",MergeData!$C1232)-FIND(",",MergeData!$C1232)-1)</f>
        <v xml:space="preserve"> Master</v>
      </c>
      <c r="O1232" s="63"/>
    </row>
    <row r="1233" spans="1:15" x14ac:dyDescent="0.3">
      <c r="A1233" s="12">
        <v>1232</v>
      </c>
      <c r="B1233" s="13">
        <v>2</v>
      </c>
      <c r="C1233" s="14" t="s">
        <v>2317</v>
      </c>
      <c r="D1233" s="14" t="s">
        <v>13</v>
      </c>
      <c r="E1233" s="69">
        <v>18</v>
      </c>
      <c r="F1233" s="13">
        <v>0</v>
      </c>
      <c r="G1233" s="13">
        <v>0</v>
      </c>
      <c r="H1233" s="14" t="s">
        <v>2318</v>
      </c>
      <c r="I1233" s="13">
        <v>10.5</v>
      </c>
      <c r="J1233" s="14" t="s">
        <v>15</v>
      </c>
      <c r="K1233" s="14" t="s">
        <v>16</v>
      </c>
      <c r="L1233" s="15">
        <f>IF(MergeData!$A1233='FirstPartId1-to891'!A1233,VLOOKUP(MergeData!$A1233,FirstID1_891,12,FALSE),VLOOKUP(MergeData!$A1233,GendersSurvived,2,FALSE))</f>
        <v>0</v>
      </c>
      <c r="M1233" s="62" t="str">
        <f t="shared" si="19"/>
        <v>Adult</v>
      </c>
      <c r="N1233" s="62" t="str">
        <f>MID(MergeData!$C1233,FIND(",",MergeData!$C1233)+1,FIND(".",MergeData!$C1233)-FIND(",",MergeData!$C1233)-1)</f>
        <v xml:space="preserve"> Mr</v>
      </c>
      <c r="O1233" s="63"/>
    </row>
    <row r="1234" spans="1:15" x14ac:dyDescent="0.3">
      <c r="A1234" s="12">
        <v>1233</v>
      </c>
      <c r="B1234" s="13">
        <v>3</v>
      </c>
      <c r="C1234" s="14" t="s">
        <v>2319</v>
      </c>
      <c r="D1234" s="14" t="s">
        <v>13</v>
      </c>
      <c r="E1234" s="69">
        <v>32</v>
      </c>
      <c r="F1234" s="13">
        <v>0</v>
      </c>
      <c r="G1234" s="13">
        <v>0</v>
      </c>
      <c r="H1234" s="14" t="s">
        <v>2320</v>
      </c>
      <c r="I1234" s="13">
        <v>7.5792000000000002</v>
      </c>
      <c r="J1234" s="14" t="s">
        <v>15</v>
      </c>
      <c r="K1234" s="14" t="s">
        <v>16</v>
      </c>
      <c r="L1234" s="15">
        <f>IF(MergeData!$A1234='FirstPartId1-to891'!A1234,VLOOKUP(MergeData!$A1234,FirstID1_891,12,FALSE),VLOOKUP(MergeData!$A1234,GendersSurvived,2,FALSE))</f>
        <v>0</v>
      </c>
      <c r="M1234" s="62" t="str">
        <f t="shared" si="19"/>
        <v>Adult</v>
      </c>
      <c r="N1234" s="62" t="str">
        <f>MID(MergeData!$C1234,FIND(",",MergeData!$C1234)+1,FIND(".",MergeData!$C1234)-FIND(",",MergeData!$C1234)-1)</f>
        <v xml:space="preserve"> Mr</v>
      </c>
      <c r="O1234" s="63"/>
    </row>
    <row r="1235" spans="1:15" x14ac:dyDescent="0.3">
      <c r="A1235" s="12">
        <v>1234</v>
      </c>
      <c r="B1235" s="13">
        <v>3</v>
      </c>
      <c r="C1235" s="14" t="s">
        <v>2321</v>
      </c>
      <c r="D1235" s="14" t="s">
        <v>13</v>
      </c>
      <c r="E1235" s="69" t="s">
        <v>2484</v>
      </c>
      <c r="F1235" s="13">
        <v>1</v>
      </c>
      <c r="G1235" s="13">
        <v>9</v>
      </c>
      <c r="H1235" s="14" t="s">
        <v>354</v>
      </c>
      <c r="I1235" s="13">
        <v>69.55</v>
      </c>
      <c r="J1235" s="14" t="s">
        <v>15</v>
      </c>
      <c r="K1235" s="14" t="s">
        <v>16</v>
      </c>
      <c r="L1235" s="15">
        <f>IF(MergeData!$A1235='FirstPartId1-to891'!A1235,VLOOKUP(MergeData!$A1235,FirstID1_891,12,FALSE),VLOOKUP(MergeData!$A1235,GendersSurvived,2,FALSE))</f>
        <v>0</v>
      </c>
      <c r="M1235" s="62" t="str">
        <f t="shared" si="19"/>
        <v>No Value</v>
      </c>
      <c r="N1235" s="62" t="str">
        <f>MID(MergeData!$C1235,FIND(",",MergeData!$C1235)+1,FIND(".",MergeData!$C1235)-FIND(",",MergeData!$C1235)-1)</f>
        <v xml:space="preserve"> Mr</v>
      </c>
      <c r="O1235" s="63"/>
    </row>
    <row r="1236" spans="1:15" x14ac:dyDescent="0.3">
      <c r="A1236" s="12">
        <v>1235</v>
      </c>
      <c r="B1236" s="13">
        <v>1</v>
      </c>
      <c r="C1236" s="14" t="s">
        <v>2322</v>
      </c>
      <c r="D1236" s="14" t="s">
        <v>18</v>
      </c>
      <c r="E1236" s="69">
        <v>58</v>
      </c>
      <c r="F1236" s="13">
        <v>0</v>
      </c>
      <c r="G1236" s="13">
        <v>1</v>
      </c>
      <c r="H1236" s="14" t="s">
        <v>552</v>
      </c>
      <c r="I1236" s="13">
        <v>512.32920000000001</v>
      </c>
      <c r="J1236" s="14" t="s">
        <v>1358</v>
      </c>
      <c r="K1236" s="14" t="s">
        <v>21</v>
      </c>
      <c r="L1236" s="15">
        <f>IF(MergeData!$A1236='FirstPartId1-to891'!A1236,VLOOKUP(MergeData!$A1236,FirstID1_891,12,FALSE),VLOOKUP(MergeData!$A1236,GendersSurvived,2,FALSE))</f>
        <v>1</v>
      </c>
      <c r="M1236" s="62" t="str">
        <f t="shared" si="19"/>
        <v>Adult</v>
      </c>
      <c r="N1236" s="62" t="str">
        <f>MID(MergeData!$C1236,FIND(",",MergeData!$C1236)+1,FIND(".",MergeData!$C1236)-FIND(",",MergeData!$C1236)-1)</f>
        <v xml:space="preserve"> Mrs</v>
      </c>
      <c r="O1236" s="63"/>
    </row>
    <row r="1237" spans="1:15" x14ac:dyDescent="0.3">
      <c r="A1237" s="12">
        <v>1236</v>
      </c>
      <c r="B1237" s="13">
        <v>3</v>
      </c>
      <c r="C1237" s="14" t="s">
        <v>2323</v>
      </c>
      <c r="D1237" s="14" t="s">
        <v>13</v>
      </c>
      <c r="E1237" s="69" t="s">
        <v>2484</v>
      </c>
      <c r="F1237" s="13">
        <v>1</v>
      </c>
      <c r="G1237" s="13">
        <v>1</v>
      </c>
      <c r="H1237" s="14" t="s">
        <v>342</v>
      </c>
      <c r="I1237" s="13">
        <v>14.5</v>
      </c>
      <c r="J1237" s="14" t="s">
        <v>15</v>
      </c>
      <c r="K1237" s="14" t="s">
        <v>16</v>
      </c>
      <c r="L1237" s="15">
        <f>IF(MergeData!$A1237='FirstPartId1-to891'!A1237,VLOOKUP(MergeData!$A1237,FirstID1_891,12,FALSE),VLOOKUP(MergeData!$A1237,GendersSurvived,2,FALSE))</f>
        <v>0</v>
      </c>
      <c r="M1237" s="62" t="str">
        <f t="shared" si="19"/>
        <v>No Value</v>
      </c>
      <c r="N1237" s="62" t="str">
        <f>MID(MergeData!$C1237,FIND(",",MergeData!$C1237)+1,FIND(".",MergeData!$C1237)-FIND(",",MergeData!$C1237)-1)</f>
        <v xml:space="preserve"> Master</v>
      </c>
      <c r="O1237" s="63"/>
    </row>
    <row r="1238" spans="1:15" x14ac:dyDescent="0.3">
      <c r="A1238" s="12">
        <v>1237</v>
      </c>
      <c r="B1238" s="13">
        <v>3</v>
      </c>
      <c r="C1238" s="14" t="s">
        <v>2324</v>
      </c>
      <c r="D1238" s="14" t="s">
        <v>18</v>
      </c>
      <c r="E1238" s="69">
        <v>16</v>
      </c>
      <c r="F1238" s="13">
        <v>0</v>
      </c>
      <c r="G1238" s="13">
        <v>0</v>
      </c>
      <c r="H1238" s="14" t="s">
        <v>2325</v>
      </c>
      <c r="I1238" s="13">
        <v>7.65</v>
      </c>
      <c r="J1238" s="14" t="s">
        <v>15</v>
      </c>
      <c r="K1238" s="14" t="s">
        <v>16</v>
      </c>
      <c r="L1238" s="15">
        <f>IF(MergeData!$A1238='FirstPartId1-to891'!A1238,VLOOKUP(MergeData!$A1238,FirstID1_891,12,FALSE),VLOOKUP(MergeData!$A1238,GendersSurvived,2,FALSE))</f>
        <v>1</v>
      </c>
      <c r="M1238" s="62" t="str">
        <f t="shared" si="19"/>
        <v>Child</v>
      </c>
      <c r="N1238" s="62" t="str">
        <f>MID(MergeData!$C1238,FIND(",",MergeData!$C1238)+1,FIND(".",MergeData!$C1238)-FIND(",",MergeData!$C1238)-1)</f>
        <v xml:space="preserve"> Miss</v>
      </c>
      <c r="O1238" s="63"/>
    </row>
    <row r="1239" spans="1:15" x14ac:dyDescent="0.3">
      <c r="A1239" s="12">
        <v>1238</v>
      </c>
      <c r="B1239" s="13">
        <v>2</v>
      </c>
      <c r="C1239" s="14" t="s">
        <v>2326</v>
      </c>
      <c r="D1239" s="14" t="s">
        <v>13</v>
      </c>
      <c r="E1239" s="69">
        <v>26</v>
      </c>
      <c r="F1239" s="13">
        <v>0</v>
      </c>
      <c r="G1239" s="13">
        <v>0</v>
      </c>
      <c r="H1239" s="14" t="s">
        <v>2327</v>
      </c>
      <c r="I1239" s="13">
        <v>13</v>
      </c>
      <c r="J1239" s="14" t="s">
        <v>15</v>
      </c>
      <c r="K1239" s="14" t="s">
        <v>16</v>
      </c>
      <c r="L1239" s="15">
        <f>IF(MergeData!$A1239='FirstPartId1-to891'!A1239,VLOOKUP(MergeData!$A1239,FirstID1_891,12,FALSE),VLOOKUP(MergeData!$A1239,GendersSurvived,2,FALSE))</f>
        <v>0</v>
      </c>
      <c r="M1239" s="62" t="str">
        <f t="shared" si="19"/>
        <v>Adult</v>
      </c>
      <c r="N1239" s="62" t="str">
        <f>MID(MergeData!$C1239,FIND(",",MergeData!$C1239)+1,FIND(".",MergeData!$C1239)-FIND(",",MergeData!$C1239)-1)</f>
        <v xml:space="preserve"> Mr</v>
      </c>
      <c r="O1239" s="63"/>
    </row>
    <row r="1240" spans="1:15" x14ac:dyDescent="0.3">
      <c r="A1240" s="12">
        <v>1239</v>
      </c>
      <c r="B1240" s="13">
        <v>3</v>
      </c>
      <c r="C1240" s="14" t="s">
        <v>2328</v>
      </c>
      <c r="D1240" s="14" t="s">
        <v>18</v>
      </c>
      <c r="E1240" s="69">
        <v>38</v>
      </c>
      <c r="F1240" s="13">
        <v>0</v>
      </c>
      <c r="G1240" s="13">
        <v>0</v>
      </c>
      <c r="H1240" s="14" t="s">
        <v>2329</v>
      </c>
      <c r="I1240" s="13">
        <v>7.2291999999999996</v>
      </c>
      <c r="J1240" s="14" t="s">
        <v>15</v>
      </c>
      <c r="K1240" s="14" t="s">
        <v>21</v>
      </c>
      <c r="L1240" s="15">
        <f>IF(MergeData!$A1240='FirstPartId1-to891'!A1240,VLOOKUP(MergeData!$A1240,FirstID1_891,12,FALSE),VLOOKUP(MergeData!$A1240,GendersSurvived,2,FALSE))</f>
        <v>1</v>
      </c>
      <c r="M1240" s="62" t="str">
        <f t="shared" si="19"/>
        <v>Adult</v>
      </c>
      <c r="N1240" s="62" t="str">
        <f>MID(MergeData!$C1240,FIND(",",MergeData!$C1240)+1,FIND(".",MergeData!$C1240)-FIND(",",MergeData!$C1240)-1)</f>
        <v xml:space="preserve"> Mrs</v>
      </c>
      <c r="O1240" s="63"/>
    </row>
    <row r="1241" spans="1:15" x14ac:dyDescent="0.3">
      <c r="A1241" s="12">
        <v>1240</v>
      </c>
      <c r="B1241" s="13">
        <v>2</v>
      </c>
      <c r="C1241" s="14" t="s">
        <v>2330</v>
      </c>
      <c r="D1241" s="14" t="s">
        <v>13</v>
      </c>
      <c r="E1241" s="69">
        <v>24</v>
      </c>
      <c r="F1241" s="13">
        <v>0</v>
      </c>
      <c r="G1241" s="13">
        <v>0</v>
      </c>
      <c r="H1241" s="14" t="s">
        <v>2331</v>
      </c>
      <c r="I1241" s="13">
        <v>13.5</v>
      </c>
      <c r="J1241" s="14" t="s">
        <v>15</v>
      </c>
      <c r="K1241" s="14" t="s">
        <v>16</v>
      </c>
      <c r="L1241" s="15">
        <f>IF(MergeData!$A1241='FirstPartId1-to891'!A1241,VLOOKUP(MergeData!$A1241,FirstID1_891,12,FALSE),VLOOKUP(MergeData!$A1241,GendersSurvived,2,FALSE))</f>
        <v>0</v>
      </c>
      <c r="M1241" s="62" t="str">
        <f t="shared" si="19"/>
        <v>Adult</v>
      </c>
      <c r="N1241" s="62" t="str">
        <f>MID(MergeData!$C1241,FIND(",",MergeData!$C1241)+1,FIND(".",MergeData!$C1241)-FIND(",",MergeData!$C1241)-1)</f>
        <v xml:space="preserve"> Mr</v>
      </c>
      <c r="O1241" s="63"/>
    </row>
    <row r="1242" spans="1:15" x14ac:dyDescent="0.3">
      <c r="A1242" s="12">
        <v>1241</v>
      </c>
      <c r="B1242" s="13">
        <v>2</v>
      </c>
      <c r="C1242" s="14" t="s">
        <v>2332</v>
      </c>
      <c r="D1242" s="14" t="s">
        <v>18</v>
      </c>
      <c r="E1242" s="69">
        <v>31</v>
      </c>
      <c r="F1242" s="13">
        <v>0</v>
      </c>
      <c r="G1242" s="13">
        <v>0</v>
      </c>
      <c r="H1242" s="14" t="s">
        <v>456</v>
      </c>
      <c r="I1242" s="13">
        <v>21</v>
      </c>
      <c r="J1242" s="14" t="s">
        <v>15</v>
      </c>
      <c r="K1242" s="14" t="s">
        <v>16</v>
      </c>
      <c r="L1242" s="15">
        <f>IF(MergeData!$A1242='FirstPartId1-to891'!A1242,VLOOKUP(MergeData!$A1242,FirstID1_891,12,FALSE),VLOOKUP(MergeData!$A1242,GendersSurvived,2,FALSE))</f>
        <v>1</v>
      </c>
      <c r="M1242" s="62" t="str">
        <f t="shared" si="19"/>
        <v>Adult</v>
      </c>
      <c r="N1242" s="62" t="str">
        <f>MID(MergeData!$C1242,FIND(",",MergeData!$C1242)+1,FIND(".",MergeData!$C1242)-FIND(",",MergeData!$C1242)-1)</f>
        <v xml:space="preserve"> Miss</v>
      </c>
      <c r="O1242" s="63"/>
    </row>
    <row r="1243" spans="1:15" x14ac:dyDescent="0.3">
      <c r="A1243" s="12">
        <v>1242</v>
      </c>
      <c r="B1243" s="13">
        <v>1</v>
      </c>
      <c r="C1243" s="14" t="s">
        <v>2333</v>
      </c>
      <c r="D1243" s="14" t="s">
        <v>18</v>
      </c>
      <c r="E1243" s="69">
        <v>45</v>
      </c>
      <c r="F1243" s="13">
        <v>0</v>
      </c>
      <c r="G1243" s="13">
        <v>1</v>
      </c>
      <c r="H1243" s="14" t="s">
        <v>228</v>
      </c>
      <c r="I1243" s="13">
        <v>63.3583</v>
      </c>
      <c r="J1243" s="14" t="s">
        <v>229</v>
      </c>
      <c r="K1243" s="14" t="s">
        <v>21</v>
      </c>
      <c r="L1243" s="15">
        <f>IF(MergeData!$A1243='FirstPartId1-to891'!A1243,VLOOKUP(MergeData!$A1243,FirstID1_891,12,FALSE),VLOOKUP(MergeData!$A1243,GendersSurvived,2,FALSE))</f>
        <v>1</v>
      </c>
      <c r="M1243" s="62" t="str">
        <f t="shared" si="19"/>
        <v>Adult</v>
      </c>
      <c r="N1243" s="62" t="str">
        <f>MID(MergeData!$C1243,FIND(",",MergeData!$C1243)+1,FIND(".",MergeData!$C1243)-FIND(",",MergeData!$C1243)-1)</f>
        <v xml:space="preserve"> Mrs</v>
      </c>
      <c r="O1243" s="63"/>
    </row>
    <row r="1244" spans="1:15" x14ac:dyDescent="0.3">
      <c r="A1244" s="12">
        <v>1243</v>
      </c>
      <c r="B1244" s="13">
        <v>2</v>
      </c>
      <c r="C1244" s="14" t="s">
        <v>2334</v>
      </c>
      <c r="D1244" s="14" t="s">
        <v>13</v>
      </c>
      <c r="E1244" s="69">
        <v>25</v>
      </c>
      <c r="F1244" s="13">
        <v>0</v>
      </c>
      <c r="G1244" s="13">
        <v>0</v>
      </c>
      <c r="H1244" s="14" t="s">
        <v>2335</v>
      </c>
      <c r="I1244" s="13">
        <v>10.5</v>
      </c>
      <c r="J1244" s="14" t="s">
        <v>15</v>
      </c>
      <c r="K1244" s="14" t="s">
        <v>16</v>
      </c>
      <c r="L1244" s="15">
        <f>IF(MergeData!$A1244='FirstPartId1-to891'!A1244,VLOOKUP(MergeData!$A1244,FirstID1_891,12,FALSE),VLOOKUP(MergeData!$A1244,GendersSurvived,2,FALSE))</f>
        <v>0</v>
      </c>
      <c r="M1244" s="62" t="str">
        <f t="shared" si="19"/>
        <v>Adult</v>
      </c>
      <c r="N1244" s="62" t="str">
        <f>MID(MergeData!$C1244,FIND(",",MergeData!$C1244)+1,FIND(".",MergeData!$C1244)-FIND(",",MergeData!$C1244)-1)</f>
        <v xml:space="preserve"> Mr</v>
      </c>
      <c r="O1244" s="63"/>
    </row>
    <row r="1245" spans="1:15" x14ac:dyDescent="0.3">
      <c r="A1245" s="12">
        <v>1244</v>
      </c>
      <c r="B1245" s="13">
        <v>2</v>
      </c>
      <c r="C1245" s="14" t="s">
        <v>2336</v>
      </c>
      <c r="D1245" s="14" t="s">
        <v>13</v>
      </c>
      <c r="E1245" s="69">
        <v>18</v>
      </c>
      <c r="F1245" s="13">
        <v>0</v>
      </c>
      <c r="G1245" s="13">
        <v>0</v>
      </c>
      <c r="H1245" s="14" t="s">
        <v>176</v>
      </c>
      <c r="I1245" s="13">
        <v>73.5</v>
      </c>
      <c r="J1245" s="14" t="s">
        <v>15</v>
      </c>
      <c r="K1245" s="14" t="s">
        <v>16</v>
      </c>
      <c r="L1245" s="15">
        <f>IF(MergeData!$A1245='FirstPartId1-to891'!A1245,VLOOKUP(MergeData!$A1245,FirstID1_891,12,FALSE),VLOOKUP(MergeData!$A1245,GendersSurvived,2,FALSE))</f>
        <v>0</v>
      </c>
      <c r="M1245" s="62" t="str">
        <f t="shared" si="19"/>
        <v>Adult</v>
      </c>
      <c r="N1245" s="62" t="str">
        <f>MID(MergeData!$C1245,FIND(",",MergeData!$C1245)+1,FIND(".",MergeData!$C1245)-FIND(",",MergeData!$C1245)-1)</f>
        <v xml:space="preserve"> Mr</v>
      </c>
      <c r="O1245" s="63"/>
    </row>
    <row r="1246" spans="1:15" x14ac:dyDescent="0.3">
      <c r="A1246" s="12">
        <v>1245</v>
      </c>
      <c r="B1246" s="13">
        <v>2</v>
      </c>
      <c r="C1246" s="14" t="s">
        <v>2337</v>
      </c>
      <c r="D1246" s="14" t="s">
        <v>13</v>
      </c>
      <c r="E1246" s="69">
        <v>49</v>
      </c>
      <c r="F1246" s="13">
        <v>1</v>
      </c>
      <c r="G1246" s="13">
        <v>2</v>
      </c>
      <c r="H1246" s="14" t="s">
        <v>1241</v>
      </c>
      <c r="I1246" s="13">
        <v>65</v>
      </c>
      <c r="J1246" s="14" t="s">
        <v>15</v>
      </c>
      <c r="K1246" s="14" t="s">
        <v>16</v>
      </c>
      <c r="L1246" s="15">
        <f>IF(MergeData!$A1246='FirstPartId1-to891'!A1246,VLOOKUP(MergeData!$A1246,FirstID1_891,12,FALSE),VLOOKUP(MergeData!$A1246,GendersSurvived,2,FALSE))</f>
        <v>0</v>
      </c>
      <c r="M1246" s="62" t="str">
        <f t="shared" si="19"/>
        <v>Adult</v>
      </c>
      <c r="N1246" s="62" t="str">
        <f>MID(MergeData!$C1246,FIND(",",MergeData!$C1246)+1,FIND(".",MergeData!$C1246)-FIND(",",MergeData!$C1246)-1)</f>
        <v xml:space="preserve"> Mr</v>
      </c>
      <c r="O1246" s="63"/>
    </row>
    <row r="1247" spans="1:15" x14ac:dyDescent="0.3">
      <c r="A1247" s="12">
        <v>1246</v>
      </c>
      <c r="B1247" s="13">
        <v>3</v>
      </c>
      <c r="C1247" s="14" t="s">
        <v>2338</v>
      </c>
      <c r="D1247" s="14" t="s">
        <v>18</v>
      </c>
      <c r="E1247" s="69">
        <v>0.17</v>
      </c>
      <c r="F1247" s="13">
        <v>1</v>
      </c>
      <c r="G1247" s="13">
        <v>2</v>
      </c>
      <c r="H1247" s="14" t="s">
        <v>219</v>
      </c>
      <c r="I1247" s="13">
        <v>20.574999999999999</v>
      </c>
      <c r="J1247" s="14" t="s">
        <v>15</v>
      </c>
      <c r="K1247" s="14" t="s">
        <v>16</v>
      </c>
      <c r="L1247" s="15">
        <f>IF(MergeData!$A1247='FirstPartId1-to891'!A1247,VLOOKUP(MergeData!$A1247,FirstID1_891,12,FALSE),VLOOKUP(MergeData!$A1247,GendersSurvived,2,FALSE))</f>
        <v>1</v>
      </c>
      <c r="M1247" s="62" t="str">
        <f t="shared" si="19"/>
        <v>Child</v>
      </c>
      <c r="N1247" s="62" t="str">
        <f>MID(MergeData!$C1247,FIND(",",MergeData!$C1247)+1,FIND(".",MergeData!$C1247)-FIND(",",MergeData!$C1247)-1)</f>
        <v xml:space="preserve"> Miss</v>
      </c>
      <c r="O1247" s="63"/>
    </row>
    <row r="1248" spans="1:15" x14ac:dyDescent="0.3">
      <c r="A1248" s="12">
        <v>1247</v>
      </c>
      <c r="B1248" s="13">
        <v>1</v>
      </c>
      <c r="C1248" s="14" t="s">
        <v>2339</v>
      </c>
      <c r="D1248" s="14" t="s">
        <v>13</v>
      </c>
      <c r="E1248" s="69">
        <v>50</v>
      </c>
      <c r="F1248" s="13">
        <v>0</v>
      </c>
      <c r="G1248" s="13">
        <v>0</v>
      </c>
      <c r="H1248" s="14" t="s">
        <v>2340</v>
      </c>
      <c r="I1248" s="13">
        <v>26</v>
      </c>
      <c r="J1248" s="14" t="s">
        <v>2341</v>
      </c>
      <c r="K1248" s="14" t="s">
        <v>16</v>
      </c>
      <c r="L1248" s="15">
        <f>IF(MergeData!$A1248='FirstPartId1-to891'!A1248,VLOOKUP(MergeData!$A1248,FirstID1_891,12,FALSE),VLOOKUP(MergeData!$A1248,GendersSurvived,2,FALSE))</f>
        <v>0</v>
      </c>
      <c r="M1248" s="62" t="str">
        <f t="shared" si="19"/>
        <v>Adult</v>
      </c>
      <c r="N1248" s="62" t="str">
        <f>MID(MergeData!$C1248,FIND(",",MergeData!$C1248)+1,FIND(".",MergeData!$C1248)-FIND(",",MergeData!$C1248)-1)</f>
        <v xml:space="preserve"> Mr</v>
      </c>
      <c r="O1248" s="63"/>
    </row>
    <row r="1249" spans="1:15" x14ac:dyDescent="0.3">
      <c r="A1249" s="12">
        <v>1248</v>
      </c>
      <c r="B1249" s="13">
        <v>1</v>
      </c>
      <c r="C1249" s="14" t="s">
        <v>2342</v>
      </c>
      <c r="D1249" s="14" t="s">
        <v>18</v>
      </c>
      <c r="E1249" s="69">
        <v>59</v>
      </c>
      <c r="F1249" s="13">
        <v>2</v>
      </c>
      <c r="G1249" s="13">
        <v>0</v>
      </c>
      <c r="H1249" s="14" t="s">
        <v>1160</v>
      </c>
      <c r="I1249" s="13">
        <v>51.479199999999999</v>
      </c>
      <c r="J1249" s="14" t="s">
        <v>1161</v>
      </c>
      <c r="K1249" s="14" t="s">
        <v>16</v>
      </c>
      <c r="L1249" s="15">
        <f>IF(MergeData!$A1249='FirstPartId1-to891'!A1249,VLOOKUP(MergeData!$A1249,FirstID1_891,12,FALSE),VLOOKUP(MergeData!$A1249,GendersSurvived,2,FALSE))</f>
        <v>1</v>
      </c>
      <c r="M1249" s="62" t="str">
        <f t="shared" si="19"/>
        <v>Adult</v>
      </c>
      <c r="N1249" s="62" t="str">
        <f>MID(MergeData!$C1249,FIND(",",MergeData!$C1249)+1,FIND(".",MergeData!$C1249)-FIND(",",MergeData!$C1249)-1)</f>
        <v xml:space="preserve"> Mrs</v>
      </c>
      <c r="O1249" s="63"/>
    </row>
    <row r="1250" spans="1:15" x14ac:dyDescent="0.3">
      <c r="A1250" s="12">
        <v>1249</v>
      </c>
      <c r="B1250" s="13">
        <v>3</v>
      </c>
      <c r="C1250" s="14" t="s">
        <v>2343</v>
      </c>
      <c r="D1250" s="14" t="s">
        <v>13</v>
      </c>
      <c r="E1250" s="69" t="s">
        <v>2484</v>
      </c>
      <c r="F1250" s="13">
        <v>0</v>
      </c>
      <c r="G1250" s="13">
        <v>0</v>
      </c>
      <c r="H1250" s="14" t="s">
        <v>2344</v>
      </c>
      <c r="I1250" s="13">
        <v>7.8792</v>
      </c>
      <c r="J1250" s="14" t="s">
        <v>15</v>
      </c>
      <c r="K1250" s="14" t="s">
        <v>16</v>
      </c>
      <c r="L1250" s="15">
        <f>IF(MergeData!$A1250='FirstPartId1-to891'!A1250,VLOOKUP(MergeData!$A1250,FirstID1_891,12,FALSE),VLOOKUP(MergeData!$A1250,GendersSurvived,2,FALSE))</f>
        <v>0</v>
      </c>
      <c r="M1250" s="62" t="str">
        <f t="shared" si="19"/>
        <v>No Value</v>
      </c>
      <c r="N1250" s="62" t="str">
        <f>MID(MergeData!$C1250,FIND(",",MergeData!$C1250)+1,FIND(".",MergeData!$C1250)-FIND(",",MergeData!$C1250)-1)</f>
        <v xml:space="preserve"> Mr</v>
      </c>
      <c r="O1250" s="63"/>
    </row>
    <row r="1251" spans="1:15" x14ac:dyDescent="0.3">
      <c r="A1251" s="12">
        <v>1250</v>
      </c>
      <c r="B1251" s="13">
        <v>3</v>
      </c>
      <c r="C1251" s="14" t="s">
        <v>2345</v>
      </c>
      <c r="D1251" s="14" t="s">
        <v>13</v>
      </c>
      <c r="E1251" s="69" t="s">
        <v>2484</v>
      </c>
      <c r="F1251" s="13">
        <v>0</v>
      </c>
      <c r="G1251" s="13">
        <v>0</v>
      </c>
      <c r="H1251" s="14" t="s">
        <v>2346</v>
      </c>
      <c r="I1251" s="13">
        <v>7.75</v>
      </c>
      <c r="J1251" s="14" t="s">
        <v>15</v>
      </c>
      <c r="K1251" s="14" t="s">
        <v>31</v>
      </c>
      <c r="L1251" s="15">
        <f>IF(MergeData!$A1251='FirstPartId1-to891'!A1251,VLOOKUP(MergeData!$A1251,FirstID1_891,12,FALSE),VLOOKUP(MergeData!$A1251,GendersSurvived,2,FALSE))</f>
        <v>0</v>
      </c>
      <c r="M1251" s="62" t="str">
        <f t="shared" si="19"/>
        <v>No Value</v>
      </c>
      <c r="N1251" s="62" t="str">
        <f>MID(MergeData!$C1251,FIND(",",MergeData!$C1251)+1,FIND(".",MergeData!$C1251)-FIND(",",MergeData!$C1251)-1)</f>
        <v xml:space="preserve"> Mr</v>
      </c>
      <c r="O1251" s="63"/>
    </row>
    <row r="1252" spans="1:15" x14ac:dyDescent="0.3">
      <c r="A1252" s="12">
        <v>1251</v>
      </c>
      <c r="B1252" s="13">
        <v>3</v>
      </c>
      <c r="C1252" s="14" t="s">
        <v>2347</v>
      </c>
      <c r="D1252" s="14" t="s">
        <v>18</v>
      </c>
      <c r="E1252" s="69">
        <v>30</v>
      </c>
      <c r="F1252" s="13">
        <v>1</v>
      </c>
      <c r="G1252" s="13">
        <v>0</v>
      </c>
      <c r="H1252" s="14" t="s">
        <v>1225</v>
      </c>
      <c r="I1252" s="13">
        <v>15.55</v>
      </c>
      <c r="J1252" s="14" t="s">
        <v>15</v>
      </c>
      <c r="K1252" s="14" t="s">
        <v>16</v>
      </c>
      <c r="L1252" s="15">
        <f>IF(MergeData!$A1252='FirstPartId1-to891'!A1252,VLOOKUP(MergeData!$A1252,FirstID1_891,12,FALSE),VLOOKUP(MergeData!$A1252,GendersSurvived,2,FALSE))</f>
        <v>1</v>
      </c>
      <c r="M1252" s="62" t="str">
        <f t="shared" si="19"/>
        <v>Adult</v>
      </c>
      <c r="N1252" s="62" t="str">
        <f>MID(MergeData!$C1252,FIND(",",MergeData!$C1252)+1,FIND(".",MergeData!$C1252)-FIND(",",MergeData!$C1252)-1)</f>
        <v xml:space="preserve"> Mrs</v>
      </c>
      <c r="O1252" s="63"/>
    </row>
    <row r="1253" spans="1:15" x14ac:dyDescent="0.3">
      <c r="A1253" s="12">
        <v>1252</v>
      </c>
      <c r="B1253" s="13">
        <v>3</v>
      </c>
      <c r="C1253" s="14" t="s">
        <v>2348</v>
      </c>
      <c r="D1253" s="14" t="s">
        <v>13</v>
      </c>
      <c r="E1253" s="69">
        <v>14.5</v>
      </c>
      <c r="F1253" s="13">
        <v>8</v>
      </c>
      <c r="G1253" s="13">
        <v>2</v>
      </c>
      <c r="H1253" s="14" t="s">
        <v>354</v>
      </c>
      <c r="I1253" s="13">
        <v>69.55</v>
      </c>
      <c r="J1253" s="14" t="s">
        <v>15</v>
      </c>
      <c r="K1253" s="14" t="s">
        <v>16</v>
      </c>
      <c r="L1253" s="15">
        <f>IF(MergeData!$A1253='FirstPartId1-to891'!A1253,VLOOKUP(MergeData!$A1253,FirstID1_891,12,FALSE),VLOOKUP(MergeData!$A1253,GendersSurvived,2,FALSE))</f>
        <v>0</v>
      </c>
      <c r="M1253" s="62" t="str">
        <f t="shared" si="19"/>
        <v>Child</v>
      </c>
      <c r="N1253" s="62" t="str">
        <f>MID(MergeData!$C1253,FIND(",",MergeData!$C1253)+1,FIND(".",MergeData!$C1253)-FIND(",",MergeData!$C1253)-1)</f>
        <v xml:space="preserve"> Master</v>
      </c>
      <c r="O1253" s="63"/>
    </row>
    <row r="1254" spans="1:15" x14ac:dyDescent="0.3">
      <c r="A1254" s="12">
        <v>1253</v>
      </c>
      <c r="B1254" s="13">
        <v>2</v>
      </c>
      <c r="C1254" s="14" t="s">
        <v>2349</v>
      </c>
      <c r="D1254" s="14" t="s">
        <v>18</v>
      </c>
      <c r="E1254" s="69">
        <v>24</v>
      </c>
      <c r="F1254" s="13">
        <v>1</v>
      </c>
      <c r="G1254" s="13">
        <v>1</v>
      </c>
      <c r="H1254" s="14" t="s">
        <v>1610</v>
      </c>
      <c r="I1254" s="13">
        <v>37.004199999999997</v>
      </c>
      <c r="J1254" s="14" t="s">
        <v>15</v>
      </c>
      <c r="K1254" s="14" t="s">
        <v>21</v>
      </c>
      <c r="L1254" s="15">
        <f>IF(MergeData!$A1254='FirstPartId1-to891'!A1254,VLOOKUP(MergeData!$A1254,FirstID1_891,12,FALSE),VLOOKUP(MergeData!$A1254,GendersSurvived,2,FALSE))</f>
        <v>1</v>
      </c>
      <c r="M1254" s="62" t="str">
        <f t="shared" si="19"/>
        <v>Adult</v>
      </c>
      <c r="N1254" s="62" t="str">
        <f>MID(MergeData!$C1254,FIND(",",MergeData!$C1254)+1,FIND(".",MergeData!$C1254)-FIND(",",MergeData!$C1254)-1)</f>
        <v xml:space="preserve"> Mrs</v>
      </c>
      <c r="O1254" s="63"/>
    </row>
    <row r="1255" spans="1:15" x14ac:dyDescent="0.3">
      <c r="A1255" s="12">
        <v>1254</v>
      </c>
      <c r="B1255" s="13">
        <v>2</v>
      </c>
      <c r="C1255" s="14" t="s">
        <v>2350</v>
      </c>
      <c r="D1255" s="14" t="s">
        <v>18</v>
      </c>
      <c r="E1255" s="69">
        <v>31</v>
      </c>
      <c r="F1255" s="13">
        <v>0</v>
      </c>
      <c r="G1255" s="13">
        <v>0</v>
      </c>
      <c r="H1255" s="14" t="s">
        <v>2212</v>
      </c>
      <c r="I1255" s="13">
        <v>21</v>
      </c>
      <c r="J1255" s="14" t="s">
        <v>15</v>
      </c>
      <c r="K1255" s="14" t="s">
        <v>16</v>
      </c>
      <c r="L1255" s="15">
        <f>IF(MergeData!$A1255='FirstPartId1-to891'!A1255,VLOOKUP(MergeData!$A1255,FirstID1_891,12,FALSE),VLOOKUP(MergeData!$A1255,GendersSurvived,2,FALSE))</f>
        <v>1</v>
      </c>
      <c r="M1255" s="62" t="str">
        <f t="shared" si="19"/>
        <v>Adult</v>
      </c>
      <c r="N1255" s="62" t="str">
        <f>MID(MergeData!$C1255,FIND(",",MergeData!$C1255)+1,FIND(".",MergeData!$C1255)-FIND(",",MergeData!$C1255)-1)</f>
        <v xml:space="preserve"> Mrs</v>
      </c>
      <c r="O1255" s="63"/>
    </row>
    <row r="1256" spans="1:15" x14ac:dyDescent="0.3">
      <c r="A1256" s="12">
        <v>1255</v>
      </c>
      <c r="B1256" s="13">
        <v>3</v>
      </c>
      <c r="C1256" s="14" t="s">
        <v>2351</v>
      </c>
      <c r="D1256" s="14" t="s">
        <v>13</v>
      </c>
      <c r="E1256" s="69">
        <v>27</v>
      </c>
      <c r="F1256" s="13">
        <v>0</v>
      </c>
      <c r="G1256" s="13">
        <v>0</v>
      </c>
      <c r="H1256" s="14" t="s">
        <v>2352</v>
      </c>
      <c r="I1256" s="13">
        <v>8.6624999999999996</v>
      </c>
      <c r="J1256" s="14" t="s">
        <v>15</v>
      </c>
      <c r="K1256" s="14" t="s">
        <v>16</v>
      </c>
      <c r="L1256" s="15">
        <f>IF(MergeData!$A1256='FirstPartId1-to891'!A1256,VLOOKUP(MergeData!$A1256,FirstID1_891,12,FALSE),VLOOKUP(MergeData!$A1256,GendersSurvived,2,FALSE))</f>
        <v>0</v>
      </c>
      <c r="M1256" s="62" t="str">
        <f t="shared" si="19"/>
        <v>Adult</v>
      </c>
      <c r="N1256" s="62" t="str">
        <f>MID(MergeData!$C1256,FIND(",",MergeData!$C1256)+1,FIND(".",MergeData!$C1256)-FIND(",",MergeData!$C1256)-1)</f>
        <v xml:space="preserve"> Mr</v>
      </c>
      <c r="O1256" s="63"/>
    </row>
    <row r="1257" spans="1:15" x14ac:dyDescent="0.3">
      <c r="A1257" s="12">
        <v>1256</v>
      </c>
      <c r="B1257" s="13">
        <v>1</v>
      </c>
      <c r="C1257" s="14" t="s">
        <v>2353</v>
      </c>
      <c r="D1257" s="14" t="s">
        <v>18</v>
      </c>
      <c r="E1257" s="69">
        <v>25</v>
      </c>
      <c r="F1257" s="13">
        <v>1</v>
      </c>
      <c r="G1257" s="13">
        <v>0</v>
      </c>
      <c r="H1257" s="14" t="s">
        <v>779</v>
      </c>
      <c r="I1257" s="13">
        <v>55.441699999999997</v>
      </c>
      <c r="J1257" s="14" t="s">
        <v>780</v>
      </c>
      <c r="K1257" s="14" t="s">
        <v>21</v>
      </c>
      <c r="L1257" s="15">
        <f>IF(MergeData!$A1257='FirstPartId1-to891'!A1257,VLOOKUP(MergeData!$A1257,FirstID1_891,12,FALSE),VLOOKUP(MergeData!$A1257,GendersSurvived,2,FALSE))</f>
        <v>1</v>
      </c>
      <c r="M1257" s="62" t="str">
        <f t="shared" si="19"/>
        <v>Adult</v>
      </c>
      <c r="N1257" s="62" t="str">
        <f>MID(MergeData!$C1257,FIND(",",MergeData!$C1257)+1,FIND(".",MergeData!$C1257)-FIND(",",MergeData!$C1257)-1)</f>
        <v xml:space="preserve"> Mrs</v>
      </c>
      <c r="O1257" s="63"/>
    </row>
    <row r="1258" spans="1:15" x14ac:dyDescent="0.3">
      <c r="A1258" s="12">
        <v>1257</v>
      </c>
      <c r="B1258" s="13">
        <v>3</v>
      </c>
      <c r="C1258" s="14" t="s">
        <v>2354</v>
      </c>
      <c r="D1258" s="14" t="s">
        <v>18</v>
      </c>
      <c r="E1258" s="69" t="s">
        <v>2484</v>
      </c>
      <c r="F1258" s="13">
        <v>1</v>
      </c>
      <c r="G1258" s="13">
        <v>9</v>
      </c>
      <c r="H1258" s="14" t="s">
        <v>354</v>
      </c>
      <c r="I1258" s="13">
        <v>69.55</v>
      </c>
      <c r="J1258" s="14" t="s">
        <v>15</v>
      </c>
      <c r="K1258" s="14" t="s">
        <v>16</v>
      </c>
      <c r="L1258" s="15">
        <f>IF(MergeData!$A1258='FirstPartId1-to891'!A1258,VLOOKUP(MergeData!$A1258,FirstID1_891,12,FALSE),VLOOKUP(MergeData!$A1258,GendersSurvived,2,FALSE))</f>
        <v>1</v>
      </c>
      <c r="M1258" s="62" t="str">
        <f t="shared" si="19"/>
        <v>No Value</v>
      </c>
      <c r="N1258" s="62" t="str">
        <f>MID(MergeData!$C1258,FIND(",",MergeData!$C1258)+1,FIND(".",MergeData!$C1258)-FIND(",",MergeData!$C1258)-1)</f>
        <v xml:space="preserve"> Mrs</v>
      </c>
      <c r="O1258" s="63"/>
    </row>
    <row r="1259" spans="1:15" x14ac:dyDescent="0.3">
      <c r="A1259" s="12">
        <v>1258</v>
      </c>
      <c r="B1259" s="13">
        <v>3</v>
      </c>
      <c r="C1259" s="14" t="s">
        <v>2355</v>
      </c>
      <c r="D1259" s="14" t="s">
        <v>13</v>
      </c>
      <c r="E1259" s="69" t="s">
        <v>2484</v>
      </c>
      <c r="F1259" s="13">
        <v>1</v>
      </c>
      <c r="G1259" s="13">
        <v>0</v>
      </c>
      <c r="H1259" s="14" t="s">
        <v>1174</v>
      </c>
      <c r="I1259" s="13">
        <v>14.458299999999999</v>
      </c>
      <c r="J1259" s="14" t="s">
        <v>15</v>
      </c>
      <c r="K1259" s="14" t="s">
        <v>21</v>
      </c>
      <c r="L1259" s="15">
        <f>IF(MergeData!$A1259='FirstPartId1-to891'!A1259,VLOOKUP(MergeData!$A1259,FirstID1_891,12,FALSE),VLOOKUP(MergeData!$A1259,GendersSurvived,2,FALSE))</f>
        <v>0</v>
      </c>
      <c r="M1259" s="62" t="str">
        <f t="shared" si="19"/>
        <v>No Value</v>
      </c>
      <c r="N1259" s="62" t="str">
        <f>MID(MergeData!$C1259,FIND(",",MergeData!$C1259)+1,FIND(".",MergeData!$C1259)-FIND(",",MergeData!$C1259)-1)</f>
        <v xml:space="preserve"> Mr</v>
      </c>
      <c r="O1259" s="63"/>
    </row>
    <row r="1260" spans="1:15" x14ac:dyDescent="0.3">
      <c r="A1260" s="12">
        <v>1259</v>
      </c>
      <c r="B1260" s="13">
        <v>3</v>
      </c>
      <c r="C1260" s="14" t="s">
        <v>2356</v>
      </c>
      <c r="D1260" s="14" t="s">
        <v>18</v>
      </c>
      <c r="E1260" s="69">
        <v>22</v>
      </c>
      <c r="F1260" s="13">
        <v>0</v>
      </c>
      <c r="G1260" s="13">
        <v>0</v>
      </c>
      <c r="H1260" s="14" t="s">
        <v>127</v>
      </c>
      <c r="I1260" s="13">
        <v>39.6875</v>
      </c>
      <c r="J1260" s="14" t="s">
        <v>15</v>
      </c>
      <c r="K1260" s="14" t="s">
        <v>16</v>
      </c>
      <c r="L1260" s="15">
        <f>IF(MergeData!$A1260='FirstPartId1-to891'!A1260,VLOOKUP(MergeData!$A1260,FirstID1_891,12,FALSE),VLOOKUP(MergeData!$A1260,GendersSurvived,2,FALSE))</f>
        <v>1</v>
      </c>
      <c r="M1260" s="62" t="str">
        <f t="shared" si="19"/>
        <v>Adult</v>
      </c>
      <c r="N1260" s="62" t="str">
        <f>MID(MergeData!$C1260,FIND(",",MergeData!$C1260)+1,FIND(".",MergeData!$C1260)-FIND(",",MergeData!$C1260)-1)</f>
        <v xml:space="preserve"> Miss</v>
      </c>
      <c r="O1260" s="63"/>
    </row>
    <row r="1261" spans="1:15" x14ac:dyDescent="0.3">
      <c r="A1261" s="12">
        <v>1260</v>
      </c>
      <c r="B1261" s="13">
        <v>1</v>
      </c>
      <c r="C1261" s="14" t="s">
        <v>2357</v>
      </c>
      <c r="D1261" s="14" t="s">
        <v>18</v>
      </c>
      <c r="E1261" s="69">
        <v>45</v>
      </c>
      <c r="F1261" s="13">
        <v>0</v>
      </c>
      <c r="G1261" s="13">
        <v>1</v>
      </c>
      <c r="H1261" s="14" t="s">
        <v>2358</v>
      </c>
      <c r="I1261" s="13">
        <v>59.4</v>
      </c>
      <c r="J1261" s="14" t="s">
        <v>15</v>
      </c>
      <c r="K1261" s="14" t="s">
        <v>21</v>
      </c>
      <c r="L1261" s="15">
        <f>IF(MergeData!$A1261='FirstPartId1-to891'!A1261,VLOOKUP(MergeData!$A1261,FirstID1_891,12,FALSE),VLOOKUP(MergeData!$A1261,GendersSurvived,2,FALSE))</f>
        <v>1</v>
      </c>
      <c r="M1261" s="62" t="str">
        <f t="shared" si="19"/>
        <v>Adult</v>
      </c>
      <c r="N1261" s="62" t="str">
        <f>MID(MergeData!$C1261,FIND(",",MergeData!$C1261)+1,FIND(".",MergeData!$C1261)-FIND(",",MergeData!$C1261)-1)</f>
        <v xml:space="preserve"> Mrs</v>
      </c>
      <c r="O1261" s="63"/>
    </row>
    <row r="1262" spans="1:15" x14ac:dyDescent="0.3">
      <c r="A1262" s="12">
        <v>1261</v>
      </c>
      <c r="B1262" s="13">
        <v>2</v>
      </c>
      <c r="C1262" s="14" t="s">
        <v>2359</v>
      </c>
      <c r="D1262" s="14" t="s">
        <v>13</v>
      </c>
      <c r="E1262" s="69">
        <v>29</v>
      </c>
      <c r="F1262" s="13">
        <v>0</v>
      </c>
      <c r="G1262" s="13">
        <v>0</v>
      </c>
      <c r="H1262" s="14" t="s">
        <v>2360</v>
      </c>
      <c r="I1262" s="13">
        <v>13.8583</v>
      </c>
      <c r="J1262" s="14" t="s">
        <v>15</v>
      </c>
      <c r="K1262" s="14" t="s">
        <v>21</v>
      </c>
      <c r="L1262" s="15">
        <f>IF(MergeData!$A1262='FirstPartId1-to891'!A1262,VLOOKUP(MergeData!$A1262,FirstID1_891,12,FALSE),VLOOKUP(MergeData!$A1262,GendersSurvived,2,FALSE))</f>
        <v>0</v>
      </c>
      <c r="M1262" s="62" t="str">
        <f t="shared" si="19"/>
        <v>Adult</v>
      </c>
      <c r="N1262" s="62" t="str">
        <f>MID(MergeData!$C1262,FIND(",",MergeData!$C1262)+1,FIND(".",MergeData!$C1262)-FIND(",",MergeData!$C1262)-1)</f>
        <v xml:space="preserve"> Mr</v>
      </c>
      <c r="O1262" s="63"/>
    </row>
    <row r="1263" spans="1:15" x14ac:dyDescent="0.3">
      <c r="A1263" s="12">
        <v>1262</v>
      </c>
      <c r="B1263" s="13">
        <v>2</v>
      </c>
      <c r="C1263" s="14" t="s">
        <v>2361</v>
      </c>
      <c r="D1263" s="14" t="s">
        <v>13</v>
      </c>
      <c r="E1263" s="69">
        <v>21</v>
      </c>
      <c r="F1263" s="13">
        <v>1</v>
      </c>
      <c r="G1263" s="13">
        <v>0</v>
      </c>
      <c r="H1263" s="14" t="s">
        <v>2362</v>
      </c>
      <c r="I1263" s="13">
        <v>11.5</v>
      </c>
      <c r="J1263" s="14" t="s">
        <v>15</v>
      </c>
      <c r="K1263" s="14" t="s">
        <v>16</v>
      </c>
      <c r="L1263" s="15">
        <f>IF(MergeData!$A1263='FirstPartId1-to891'!A1263,VLOOKUP(MergeData!$A1263,FirstID1_891,12,FALSE),VLOOKUP(MergeData!$A1263,GendersSurvived,2,FALSE))</f>
        <v>0</v>
      </c>
      <c r="M1263" s="62" t="str">
        <f t="shared" si="19"/>
        <v>Adult</v>
      </c>
      <c r="N1263" s="62" t="str">
        <f>MID(MergeData!$C1263,FIND(",",MergeData!$C1263)+1,FIND(".",MergeData!$C1263)-FIND(",",MergeData!$C1263)-1)</f>
        <v xml:space="preserve"> Mr</v>
      </c>
      <c r="O1263" s="63"/>
    </row>
    <row r="1264" spans="1:15" x14ac:dyDescent="0.3">
      <c r="A1264" s="12">
        <v>1263</v>
      </c>
      <c r="B1264" s="13">
        <v>1</v>
      </c>
      <c r="C1264" s="14" t="s">
        <v>2363</v>
      </c>
      <c r="D1264" s="14" t="s">
        <v>18</v>
      </c>
      <c r="E1264" s="69">
        <v>31</v>
      </c>
      <c r="F1264" s="13">
        <v>0</v>
      </c>
      <c r="G1264" s="13">
        <v>0</v>
      </c>
      <c r="H1264" s="14" t="s">
        <v>682</v>
      </c>
      <c r="I1264" s="13">
        <v>134.5</v>
      </c>
      <c r="J1264" s="14" t="s">
        <v>2364</v>
      </c>
      <c r="K1264" s="14" t="s">
        <v>21</v>
      </c>
      <c r="L1264" s="15">
        <f>IF(MergeData!$A1264='FirstPartId1-to891'!A1264,VLOOKUP(MergeData!$A1264,FirstID1_891,12,FALSE),VLOOKUP(MergeData!$A1264,GendersSurvived,2,FALSE))</f>
        <v>1</v>
      </c>
      <c r="M1264" s="62" t="str">
        <f t="shared" si="19"/>
        <v>Adult</v>
      </c>
      <c r="N1264" s="62" t="str">
        <f>MID(MergeData!$C1264,FIND(",",MergeData!$C1264)+1,FIND(".",MergeData!$C1264)-FIND(",",MergeData!$C1264)-1)</f>
        <v xml:space="preserve"> Miss</v>
      </c>
      <c r="O1264" s="63"/>
    </row>
    <row r="1265" spans="1:15" x14ac:dyDescent="0.3">
      <c r="A1265" s="12">
        <v>1264</v>
      </c>
      <c r="B1265" s="13">
        <v>1</v>
      </c>
      <c r="C1265" s="14" t="s">
        <v>2365</v>
      </c>
      <c r="D1265" s="14" t="s">
        <v>13</v>
      </c>
      <c r="E1265" s="69">
        <v>49</v>
      </c>
      <c r="F1265" s="13">
        <v>0</v>
      </c>
      <c r="G1265" s="13">
        <v>0</v>
      </c>
      <c r="H1265" s="14" t="s">
        <v>1605</v>
      </c>
      <c r="I1265" s="13">
        <v>0</v>
      </c>
      <c r="J1265" s="14" t="s">
        <v>2366</v>
      </c>
      <c r="K1265" s="14" t="s">
        <v>16</v>
      </c>
      <c r="L1265" s="15">
        <f>IF(MergeData!$A1265='FirstPartId1-to891'!A1265,VLOOKUP(MergeData!$A1265,FirstID1_891,12,FALSE),VLOOKUP(MergeData!$A1265,GendersSurvived,2,FALSE))</f>
        <v>0</v>
      </c>
      <c r="M1265" s="62" t="str">
        <f t="shared" si="19"/>
        <v>Adult</v>
      </c>
      <c r="N1265" s="62" t="str">
        <f>MID(MergeData!$C1265,FIND(",",MergeData!$C1265)+1,FIND(".",MergeData!$C1265)-FIND(",",MergeData!$C1265)-1)</f>
        <v xml:space="preserve"> Mr</v>
      </c>
      <c r="O1265" s="63"/>
    </row>
    <row r="1266" spans="1:15" x14ac:dyDescent="0.3">
      <c r="A1266" s="12">
        <v>1265</v>
      </c>
      <c r="B1266" s="13">
        <v>2</v>
      </c>
      <c r="C1266" s="14" t="s">
        <v>2367</v>
      </c>
      <c r="D1266" s="14" t="s">
        <v>13</v>
      </c>
      <c r="E1266" s="69">
        <v>44</v>
      </c>
      <c r="F1266" s="13">
        <v>0</v>
      </c>
      <c r="G1266" s="13">
        <v>0</v>
      </c>
      <c r="H1266" s="14" t="s">
        <v>2368</v>
      </c>
      <c r="I1266" s="13">
        <v>13</v>
      </c>
      <c r="J1266" s="14" t="s">
        <v>15</v>
      </c>
      <c r="K1266" s="14" t="s">
        <v>16</v>
      </c>
      <c r="L1266" s="15">
        <f>IF(MergeData!$A1266='FirstPartId1-to891'!A1266,VLOOKUP(MergeData!$A1266,FirstID1_891,12,FALSE),VLOOKUP(MergeData!$A1266,GendersSurvived,2,FALSE))</f>
        <v>0</v>
      </c>
      <c r="M1266" s="62" t="str">
        <f t="shared" si="19"/>
        <v>Adult</v>
      </c>
      <c r="N1266" s="62" t="str">
        <f>MID(MergeData!$C1266,FIND(",",MergeData!$C1266)+1,FIND(".",MergeData!$C1266)-FIND(",",MergeData!$C1266)-1)</f>
        <v xml:space="preserve"> Mr</v>
      </c>
      <c r="O1266" s="63"/>
    </row>
    <row r="1267" spans="1:15" x14ac:dyDescent="0.3">
      <c r="A1267" s="12">
        <v>1266</v>
      </c>
      <c r="B1267" s="13">
        <v>1</v>
      </c>
      <c r="C1267" s="14" t="s">
        <v>2369</v>
      </c>
      <c r="D1267" s="14" t="s">
        <v>18</v>
      </c>
      <c r="E1267" s="69">
        <v>54</v>
      </c>
      <c r="F1267" s="13">
        <v>1</v>
      </c>
      <c r="G1267" s="13">
        <v>1</v>
      </c>
      <c r="H1267" s="14" t="s">
        <v>916</v>
      </c>
      <c r="I1267" s="13">
        <v>81.8583</v>
      </c>
      <c r="J1267" s="14" t="s">
        <v>917</v>
      </c>
      <c r="K1267" s="14" t="s">
        <v>16</v>
      </c>
      <c r="L1267" s="15">
        <f>IF(MergeData!$A1267='FirstPartId1-to891'!A1267,VLOOKUP(MergeData!$A1267,FirstID1_891,12,FALSE),VLOOKUP(MergeData!$A1267,GendersSurvived,2,FALSE))</f>
        <v>1</v>
      </c>
      <c r="M1267" s="62" t="str">
        <f t="shared" si="19"/>
        <v>Adult</v>
      </c>
      <c r="N1267" s="62" t="str">
        <f>MID(MergeData!$C1267,FIND(",",MergeData!$C1267)+1,FIND(".",MergeData!$C1267)-FIND(",",MergeData!$C1267)-1)</f>
        <v xml:space="preserve"> Mrs</v>
      </c>
      <c r="O1267" s="63"/>
    </row>
    <row r="1268" spans="1:15" x14ac:dyDescent="0.3">
      <c r="A1268" s="12">
        <v>1267</v>
      </c>
      <c r="B1268" s="13">
        <v>1</v>
      </c>
      <c r="C1268" s="14" t="s">
        <v>2370</v>
      </c>
      <c r="D1268" s="14" t="s">
        <v>18</v>
      </c>
      <c r="E1268" s="69">
        <v>45</v>
      </c>
      <c r="F1268" s="13">
        <v>0</v>
      </c>
      <c r="G1268" s="13">
        <v>0</v>
      </c>
      <c r="H1268" s="14" t="s">
        <v>665</v>
      </c>
      <c r="I1268" s="13">
        <v>262.375</v>
      </c>
      <c r="J1268" s="14" t="s">
        <v>15</v>
      </c>
      <c r="K1268" s="14" t="s">
        <v>21</v>
      </c>
      <c r="L1268" s="15">
        <f>IF(MergeData!$A1268='FirstPartId1-to891'!A1268,VLOOKUP(MergeData!$A1268,FirstID1_891,12,FALSE),VLOOKUP(MergeData!$A1268,GendersSurvived,2,FALSE))</f>
        <v>1</v>
      </c>
      <c r="M1268" s="62" t="str">
        <f t="shared" si="19"/>
        <v>Adult</v>
      </c>
      <c r="N1268" s="62" t="str">
        <f>MID(MergeData!$C1268,FIND(",",MergeData!$C1268)+1,FIND(".",MergeData!$C1268)-FIND(",",MergeData!$C1268)-1)</f>
        <v xml:space="preserve"> Miss</v>
      </c>
      <c r="O1268" s="63"/>
    </row>
    <row r="1269" spans="1:15" x14ac:dyDescent="0.3">
      <c r="A1269" s="12">
        <v>1268</v>
      </c>
      <c r="B1269" s="13">
        <v>3</v>
      </c>
      <c r="C1269" s="14" t="s">
        <v>2371</v>
      </c>
      <c r="D1269" s="14" t="s">
        <v>18</v>
      </c>
      <c r="E1269" s="69">
        <v>22</v>
      </c>
      <c r="F1269" s="13">
        <v>2</v>
      </c>
      <c r="G1269" s="13">
        <v>0</v>
      </c>
      <c r="H1269" s="14" t="s">
        <v>2372</v>
      </c>
      <c r="I1269" s="13">
        <v>8.6624999999999996</v>
      </c>
      <c r="J1269" s="14" t="s">
        <v>15</v>
      </c>
      <c r="K1269" s="14" t="s">
        <v>16</v>
      </c>
      <c r="L1269" s="15">
        <f>IF(MergeData!$A1269='FirstPartId1-to891'!A1269,VLOOKUP(MergeData!$A1269,FirstID1_891,12,FALSE),VLOOKUP(MergeData!$A1269,GendersSurvived,2,FALSE))</f>
        <v>1</v>
      </c>
      <c r="M1269" s="62" t="str">
        <f t="shared" si="19"/>
        <v>Adult</v>
      </c>
      <c r="N1269" s="62" t="str">
        <f>MID(MergeData!$C1269,FIND(",",MergeData!$C1269)+1,FIND(".",MergeData!$C1269)-FIND(",",MergeData!$C1269)-1)</f>
        <v xml:space="preserve"> Miss</v>
      </c>
      <c r="O1269" s="63"/>
    </row>
    <row r="1270" spans="1:15" x14ac:dyDescent="0.3">
      <c r="A1270" s="12">
        <v>1269</v>
      </c>
      <c r="B1270" s="13">
        <v>2</v>
      </c>
      <c r="C1270" s="14" t="s">
        <v>2373</v>
      </c>
      <c r="D1270" s="14" t="s">
        <v>13</v>
      </c>
      <c r="E1270" s="69">
        <v>21</v>
      </c>
      <c r="F1270" s="13">
        <v>0</v>
      </c>
      <c r="G1270" s="13">
        <v>0</v>
      </c>
      <c r="H1270" s="14" t="s">
        <v>2374</v>
      </c>
      <c r="I1270" s="13">
        <v>11.5</v>
      </c>
      <c r="J1270" s="14" t="s">
        <v>15</v>
      </c>
      <c r="K1270" s="14" t="s">
        <v>16</v>
      </c>
      <c r="L1270" s="15">
        <f>IF(MergeData!$A1270='FirstPartId1-to891'!A1270,VLOOKUP(MergeData!$A1270,FirstID1_891,12,FALSE),VLOOKUP(MergeData!$A1270,GendersSurvived,2,FALSE))</f>
        <v>0</v>
      </c>
      <c r="M1270" s="62" t="str">
        <f t="shared" si="19"/>
        <v>Adult</v>
      </c>
      <c r="N1270" s="62" t="str">
        <f>MID(MergeData!$C1270,FIND(",",MergeData!$C1270)+1,FIND(".",MergeData!$C1270)-FIND(",",MergeData!$C1270)-1)</f>
        <v xml:space="preserve"> Mr</v>
      </c>
      <c r="O1270" s="63"/>
    </row>
    <row r="1271" spans="1:15" x14ac:dyDescent="0.3">
      <c r="A1271" s="12">
        <v>1270</v>
      </c>
      <c r="B1271" s="13">
        <v>1</v>
      </c>
      <c r="C1271" s="14" t="s">
        <v>2375</v>
      </c>
      <c r="D1271" s="14" t="s">
        <v>13</v>
      </c>
      <c r="E1271" s="69">
        <v>55</v>
      </c>
      <c r="F1271" s="13">
        <v>0</v>
      </c>
      <c r="G1271" s="13">
        <v>0</v>
      </c>
      <c r="H1271" s="14" t="s">
        <v>2376</v>
      </c>
      <c r="I1271" s="13">
        <v>50</v>
      </c>
      <c r="J1271" s="14" t="s">
        <v>2377</v>
      </c>
      <c r="K1271" s="14" t="s">
        <v>16</v>
      </c>
      <c r="L1271" s="15">
        <f>IF(MergeData!$A1271='FirstPartId1-to891'!A1271,VLOOKUP(MergeData!$A1271,FirstID1_891,12,FALSE),VLOOKUP(MergeData!$A1271,GendersSurvived,2,FALSE))</f>
        <v>0</v>
      </c>
      <c r="M1271" s="62" t="str">
        <f t="shared" si="19"/>
        <v>Adult</v>
      </c>
      <c r="N1271" s="62" t="str">
        <f>MID(MergeData!$C1271,FIND(",",MergeData!$C1271)+1,FIND(".",MergeData!$C1271)-FIND(",",MergeData!$C1271)-1)</f>
        <v xml:space="preserve"> Mr</v>
      </c>
      <c r="O1271" s="63"/>
    </row>
    <row r="1272" spans="1:15" x14ac:dyDescent="0.3">
      <c r="A1272" s="12">
        <v>1271</v>
      </c>
      <c r="B1272" s="13">
        <v>3</v>
      </c>
      <c r="C1272" s="14" t="s">
        <v>2378</v>
      </c>
      <c r="D1272" s="14" t="s">
        <v>13</v>
      </c>
      <c r="E1272" s="69">
        <v>5</v>
      </c>
      <c r="F1272" s="13">
        <v>4</v>
      </c>
      <c r="G1272" s="13">
        <v>2</v>
      </c>
      <c r="H1272" s="14" t="s">
        <v>75</v>
      </c>
      <c r="I1272" s="13">
        <v>31.387499999999999</v>
      </c>
      <c r="J1272" s="14" t="s">
        <v>15</v>
      </c>
      <c r="K1272" s="14" t="s">
        <v>16</v>
      </c>
      <c r="L1272" s="15">
        <f>IF(MergeData!$A1272='FirstPartId1-to891'!A1272,VLOOKUP(MergeData!$A1272,FirstID1_891,12,FALSE),VLOOKUP(MergeData!$A1272,GendersSurvived,2,FALSE))</f>
        <v>0</v>
      </c>
      <c r="M1272" s="62" t="str">
        <f t="shared" si="19"/>
        <v>Child</v>
      </c>
      <c r="N1272" s="62" t="str">
        <f>MID(MergeData!$C1272,FIND(",",MergeData!$C1272)+1,FIND(".",MergeData!$C1272)-FIND(",",MergeData!$C1272)-1)</f>
        <v xml:space="preserve"> Master</v>
      </c>
      <c r="O1272" s="63"/>
    </row>
    <row r="1273" spans="1:15" x14ac:dyDescent="0.3">
      <c r="A1273" s="12">
        <v>1272</v>
      </c>
      <c r="B1273" s="13">
        <v>3</v>
      </c>
      <c r="C1273" s="14" t="s">
        <v>2379</v>
      </c>
      <c r="D1273" s="14" t="s">
        <v>13</v>
      </c>
      <c r="E1273" s="69" t="s">
        <v>2484</v>
      </c>
      <c r="F1273" s="13">
        <v>0</v>
      </c>
      <c r="G1273" s="13">
        <v>0</v>
      </c>
      <c r="H1273" s="14" t="s">
        <v>2380</v>
      </c>
      <c r="I1273" s="13">
        <v>7.75</v>
      </c>
      <c r="J1273" s="14" t="s">
        <v>15</v>
      </c>
      <c r="K1273" s="14" t="s">
        <v>31</v>
      </c>
      <c r="L1273" s="15">
        <f>IF(MergeData!$A1273='FirstPartId1-to891'!A1273,VLOOKUP(MergeData!$A1273,FirstID1_891,12,FALSE),VLOOKUP(MergeData!$A1273,GendersSurvived,2,FALSE))</f>
        <v>0</v>
      </c>
      <c r="M1273" s="62" t="str">
        <f t="shared" si="19"/>
        <v>No Value</v>
      </c>
      <c r="N1273" s="62" t="str">
        <f>MID(MergeData!$C1273,FIND(",",MergeData!$C1273)+1,FIND(".",MergeData!$C1273)-FIND(",",MergeData!$C1273)-1)</f>
        <v xml:space="preserve"> Mr</v>
      </c>
      <c r="O1273" s="63"/>
    </row>
    <row r="1274" spans="1:15" x14ac:dyDescent="0.3">
      <c r="A1274" s="12">
        <v>1273</v>
      </c>
      <c r="B1274" s="13">
        <v>3</v>
      </c>
      <c r="C1274" s="14" t="s">
        <v>2381</v>
      </c>
      <c r="D1274" s="14" t="s">
        <v>13</v>
      </c>
      <c r="E1274" s="69">
        <v>26</v>
      </c>
      <c r="F1274" s="13">
        <v>0</v>
      </c>
      <c r="G1274" s="13">
        <v>0</v>
      </c>
      <c r="H1274" s="14" t="s">
        <v>2382</v>
      </c>
      <c r="I1274" s="13">
        <v>7.8792</v>
      </c>
      <c r="J1274" s="14" t="s">
        <v>15</v>
      </c>
      <c r="K1274" s="14" t="s">
        <v>31</v>
      </c>
      <c r="L1274" s="15">
        <f>IF(MergeData!$A1274='FirstPartId1-to891'!A1274,VLOOKUP(MergeData!$A1274,FirstID1_891,12,FALSE),VLOOKUP(MergeData!$A1274,GendersSurvived,2,FALSE))</f>
        <v>0</v>
      </c>
      <c r="M1274" s="62" t="str">
        <f t="shared" si="19"/>
        <v>Adult</v>
      </c>
      <c r="N1274" s="62" t="str">
        <f>MID(MergeData!$C1274,FIND(",",MergeData!$C1274)+1,FIND(".",MergeData!$C1274)-FIND(",",MergeData!$C1274)-1)</f>
        <v xml:space="preserve"> Mr</v>
      </c>
      <c r="O1274" s="63"/>
    </row>
    <row r="1275" spans="1:15" x14ac:dyDescent="0.3">
      <c r="A1275" s="12">
        <v>1274</v>
      </c>
      <c r="B1275" s="13">
        <v>3</v>
      </c>
      <c r="C1275" s="14" t="s">
        <v>2383</v>
      </c>
      <c r="D1275" s="14" t="s">
        <v>18</v>
      </c>
      <c r="E1275" s="69" t="s">
        <v>2484</v>
      </c>
      <c r="F1275" s="13">
        <v>0</v>
      </c>
      <c r="G1275" s="13">
        <v>0</v>
      </c>
      <c r="H1275" s="14" t="s">
        <v>1099</v>
      </c>
      <c r="I1275" s="13">
        <v>14.5</v>
      </c>
      <c r="J1275" s="14" t="s">
        <v>15</v>
      </c>
      <c r="K1275" s="14" t="s">
        <v>16</v>
      </c>
      <c r="L1275" s="15">
        <f>IF(MergeData!$A1275='FirstPartId1-to891'!A1275,VLOOKUP(MergeData!$A1275,FirstID1_891,12,FALSE),VLOOKUP(MergeData!$A1275,GendersSurvived,2,FALSE))</f>
        <v>1</v>
      </c>
      <c r="M1275" s="62" t="str">
        <f t="shared" si="19"/>
        <v>No Value</v>
      </c>
      <c r="N1275" s="62" t="str">
        <f>MID(MergeData!$C1275,FIND(",",MergeData!$C1275)+1,FIND(".",MergeData!$C1275)-FIND(",",MergeData!$C1275)-1)</f>
        <v xml:space="preserve"> Mrs</v>
      </c>
      <c r="O1275" s="63"/>
    </row>
    <row r="1276" spans="1:15" x14ac:dyDescent="0.3">
      <c r="A1276" s="12">
        <v>1275</v>
      </c>
      <c r="B1276" s="13">
        <v>3</v>
      </c>
      <c r="C1276" s="14" t="s">
        <v>2384</v>
      </c>
      <c r="D1276" s="14" t="s">
        <v>18</v>
      </c>
      <c r="E1276" s="69">
        <v>19</v>
      </c>
      <c r="F1276" s="13">
        <v>1</v>
      </c>
      <c r="G1276" s="13">
        <v>0</v>
      </c>
      <c r="H1276" s="14" t="s">
        <v>1475</v>
      </c>
      <c r="I1276" s="13">
        <v>16.100000000000001</v>
      </c>
      <c r="J1276" s="14" t="s">
        <v>15</v>
      </c>
      <c r="K1276" s="14" t="s">
        <v>16</v>
      </c>
      <c r="L1276" s="15">
        <f>IF(MergeData!$A1276='FirstPartId1-to891'!A1276,VLOOKUP(MergeData!$A1276,FirstID1_891,12,FALSE),VLOOKUP(MergeData!$A1276,GendersSurvived,2,FALSE))</f>
        <v>1</v>
      </c>
      <c r="M1276" s="62" t="str">
        <f t="shared" si="19"/>
        <v>Adult</v>
      </c>
      <c r="N1276" s="62" t="str">
        <f>MID(MergeData!$C1276,FIND(",",MergeData!$C1276)+1,FIND(".",MergeData!$C1276)-FIND(",",MergeData!$C1276)-1)</f>
        <v xml:space="preserve"> Mrs</v>
      </c>
      <c r="O1276" s="63"/>
    </row>
    <row r="1277" spans="1:15" x14ac:dyDescent="0.3">
      <c r="A1277" s="12">
        <v>1276</v>
      </c>
      <c r="B1277" s="13">
        <v>2</v>
      </c>
      <c r="C1277" s="14" t="s">
        <v>2385</v>
      </c>
      <c r="D1277" s="14" t="s">
        <v>13</v>
      </c>
      <c r="E1277" s="69" t="s">
        <v>2484</v>
      </c>
      <c r="F1277" s="13">
        <v>0</v>
      </c>
      <c r="G1277" s="13">
        <v>0</v>
      </c>
      <c r="H1277" s="14" t="s">
        <v>2386</v>
      </c>
      <c r="I1277" s="13">
        <v>12.875</v>
      </c>
      <c r="J1277" s="14" t="s">
        <v>15</v>
      </c>
      <c r="K1277" s="14" t="s">
        <v>16</v>
      </c>
      <c r="L1277" s="15">
        <f>IF(MergeData!$A1277='FirstPartId1-to891'!A1277,VLOOKUP(MergeData!$A1277,FirstID1_891,12,FALSE),VLOOKUP(MergeData!$A1277,GendersSurvived,2,FALSE))</f>
        <v>0</v>
      </c>
      <c r="M1277" s="62" t="str">
        <f t="shared" si="19"/>
        <v>No Value</v>
      </c>
      <c r="N1277" s="62" t="str">
        <f>MID(MergeData!$C1277,FIND(",",MergeData!$C1277)+1,FIND(".",MergeData!$C1277)-FIND(",",MergeData!$C1277)-1)</f>
        <v xml:space="preserve"> Mr</v>
      </c>
      <c r="O1277" s="63"/>
    </row>
    <row r="1278" spans="1:15" x14ac:dyDescent="0.3">
      <c r="A1278" s="12">
        <v>1277</v>
      </c>
      <c r="B1278" s="13">
        <v>2</v>
      </c>
      <c r="C1278" s="14" t="s">
        <v>2387</v>
      </c>
      <c r="D1278" s="14" t="s">
        <v>18</v>
      </c>
      <c r="E1278" s="69">
        <v>24</v>
      </c>
      <c r="F1278" s="13">
        <v>1</v>
      </c>
      <c r="G1278" s="13">
        <v>2</v>
      </c>
      <c r="H1278" s="14" t="s">
        <v>1241</v>
      </c>
      <c r="I1278" s="13">
        <v>65</v>
      </c>
      <c r="J1278" s="14" t="s">
        <v>15</v>
      </c>
      <c r="K1278" s="14" t="s">
        <v>16</v>
      </c>
      <c r="L1278" s="15">
        <f>IF(MergeData!$A1278='FirstPartId1-to891'!A1278,VLOOKUP(MergeData!$A1278,FirstID1_891,12,FALSE),VLOOKUP(MergeData!$A1278,GendersSurvived,2,FALSE))</f>
        <v>1</v>
      </c>
      <c r="M1278" s="62" t="str">
        <f t="shared" si="19"/>
        <v>Adult</v>
      </c>
      <c r="N1278" s="62" t="str">
        <f>MID(MergeData!$C1278,FIND(",",MergeData!$C1278)+1,FIND(".",MergeData!$C1278)-FIND(",",MergeData!$C1278)-1)</f>
        <v xml:space="preserve"> Miss</v>
      </c>
      <c r="O1278" s="63"/>
    </row>
    <row r="1279" spans="1:15" x14ac:dyDescent="0.3">
      <c r="A1279" s="12">
        <v>1278</v>
      </c>
      <c r="B1279" s="13">
        <v>3</v>
      </c>
      <c r="C1279" s="14" t="s">
        <v>2388</v>
      </c>
      <c r="D1279" s="14" t="s">
        <v>13</v>
      </c>
      <c r="E1279" s="69">
        <v>24</v>
      </c>
      <c r="F1279" s="13">
        <v>0</v>
      </c>
      <c r="G1279" s="13">
        <v>0</v>
      </c>
      <c r="H1279" s="14" t="s">
        <v>2389</v>
      </c>
      <c r="I1279" s="13">
        <v>7.7750000000000004</v>
      </c>
      <c r="J1279" s="14" t="s">
        <v>15</v>
      </c>
      <c r="K1279" s="14" t="s">
        <v>16</v>
      </c>
      <c r="L1279" s="15">
        <f>IF(MergeData!$A1279='FirstPartId1-to891'!A1279,VLOOKUP(MergeData!$A1279,FirstID1_891,12,FALSE),VLOOKUP(MergeData!$A1279,GendersSurvived,2,FALSE))</f>
        <v>0</v>
      </c>
      <c r="M1279" s="62" t="str">
        <f t="shared" si="19"/>
        <v>Adult</v>
      </c>
      <c r="N1279" s="62" t="str">
        <f>MID(MergeData!$C1279,FIND(",",MergeData!$C1279)+1,FIND(".",MergeData!$C1279)-FIND(",",MergeData!$C1279)-1)</f>
        <v xml:space="preserve"> Mr</v>
      </c>
      <c r="O1279" s="63"/>
    </row>
    <row r="1280" spans="1:15" x14ac:dyDescent="0.3">
      <c r="A1280" s="12">
        <v>1279</v>
      </c>
      <c r="B1280" s="13">
        <v>2</v>
      </c>
      <c r="C1280" s="14" t="s">
        <v>2390</v>
      </c>
      <c r="D1280" s="14" t="s">
        <v>13</v>
      </c>
      <c r="E1280" s="69">
        <v>57</v>
      </c>
      <c r="F1280" s="13">
        <v>0</v>
      </c>
      <c r="G1280" s="13">
        <v>0</v>
      </c>
      <c r="H1280" s="14" t="s">
        <v>2391</v>
      </c>
      <c r="I1280" s="13">
        <v>13</v>
      </c>
      <c r="J1280" s="14" t="s">
        <v>15</v>
      </c>
      <c r="K1280" s="14" t="s">
        <v>16</v>
      </c>
      <c r="L1280" s="15">
        <f>IF(MergeData!$A1280='FirstPartId1-to891'!A1280,VLOOKUP(MergeData!$A1280,FirstID1_891,12,FALSE),VLOOKUP(MergeData!$A1280,GendersSurvived,2,FALSE))</f>
        <v>0</v>
      </c>
      <c r="M1280" s="62" t="str">
        <f t="shared" si="19"/>
        <v>Adult</v>
      </c>
      <c r="N1280" s="62" t="str">
        <f>MID(MergeData!$C1280,FIND(",",MergeData!$C1280)+1,FIND(".",MergeData!$C1280)-FIND(",",MergeData!$C1280)-1)</f>
        <v xml:space="preserve"> Mr</v>
      </c>
      <c r="O1280" s="63"/>
    </row>
    <row r="1281" spans="1:15" x14ac:dyDescent="0.3">
      <c r="A1281" s="12">
        <v>1280</v>
      </c>
      <c r="B1281" s="13">
        <v>3</v>
      </c>
      <c r="C1281" s="14" t="s">
        <v>2392</v>
      </c>
      <c r="D1281" s="14" t="s">
        <v>13</v>
      </c>
      <c r="E1281" s="69">
        <v>21</v>
      </c>
      <c r="F1281" s="13">
        <v>0</v>
      </c>
      <c r="G1281" s="13">
        <v>0</v>
      </c>
      <c r="H1281" s="14" t="s">
        <v>2393</v>
      </c>
      <c r="I1281" s="13">
        <v>7.75</v>
      </c>
      <c r="J1281" s="14" t="s">
        <v>15</v>
      </c>
      <c r="K1281" s="14" t="s">
        <v>31</v>
      </c>
      <c r="L1281" s="15">
        <f>IF(MergeData!$A1281='FirstPartId1-to891'!A1281,VLOOKUP(MergeData!$A1281,FirstID1_891,12,FALSE),VLOOKUP(MergeData!$A1281,GendersSurvived,2,FALSE))</f>
        <v>0</v>
      </c>
      <c r="M1281" s="62" t="str">
        <f t="shared" si="19"/>
        <v>Adult</v>
      </c>
      <c r="N1281" s="62" t="str">
        <f>MID(MergeData!$C1281,FIND(",",MergeData!$C1281)+1,FIND(".",MergeData!$C1281)-FIND(",",MergeData!$C1281)-1)</f>
        <v xml:space="preserve"> Mr</v>
      </c>
      <c r="O1281" s="63"/>
    </row>
    <row r="1282" spans="1:15" x14ac:dyDescent="0.3">
      <c r="A1282" s="12">
        <v>1281</v>
      </c>
      <c r="B1282" s="13">
        <v>3</v>
      </c>
      <c r="C1282" s="14" t="s">
        <v>2394</v>
      </c>
      <c r="D1282" s="14" t="s">
        <v>13</v>
      </c>
      <c r="E1282" s="69">
        <v>6</v>
      </c>
      <c r="F1282" s="13">
        <v>3</v>
      </c>
      <c r="G1282" s="13">
        <v>1</v>
      </c>
      <c r="H1282" s="14" t="s">
        <v>36</v>
      </c>
      <c r="I1282" s="13">
        <v>21.074999999999999</v>
      </c>
      <c r="J1282" s="14" t="s">
        <v>15</v>
      </c>
      <c r="K1282" s="14" t="s">
        <v>16</v>
      </c>
      <c r="L1282" s="15">
        <f>IF(MergeData!$A1282='FirstPartId1-to891'!A1282,VLOOKUP(MergeData!$A1282,FirstID1_891,12,FALSE),VLOOKUP(MergeData!$A1282,GendersSurvived,2,FALSE))</f>
        <v>0</v>
      </c>
      <c r="M1282" s="62" t="str">
        <f t="shared" si="19"/>
        <v>Child</v>
      </c>
      <c r="N1282" s="62" t="str">
        <f>MID(MergeData!$C1282,FIND(",",MergeData!$C1282)+1,FIND(".",MergeData!$C1282)-FIND(",",MergeData!$C1282)-1)</f>
        <v xml:space="preserve"> Master</v>
      </c>
      <c r="O1282" s="63"/>
    </row>
    <row r="1283" spans="1:15" x14ac:dyDescent="0.3">
      <c r="A1283" s="12">
        <v>1282</v>
      </c>
      <c r="B1283" s="13">
        <v>1</v>
      </c>
      <c r="C1283" s="14" t="s">
        <v>2395</v>
      </c>
      <c r="D1283" s="14" t="s">
        <v>13</v>
      </c>
      <c r="E1283" s="69">
        <v>23</v>
      </c>
      <c r="F1283" s="13">
        <v>0</v>
      </c>
      <c r="G1283" s="13">
        <v>0</v>
      </c>
      <c r="H1283" s="14" t="s">
        <v>1064</v>
      </c>
      <c r="I1283" s="13">
        <v>93.5</v>
      </c>
      <c r="J1283" s="14" t="s">
        <v>2396</v>
      </c>
      <c r="K1283" s="14" t="s">
        <v>16</v>
      </c>
      <c r="L1283" s="15">
        <f>IF(MergeData!$A1283='FirstPartId1-to891'!A1283,VLOOKUP(MergeData!$A1283,FirstID1_891,12,FALSE),VLOOKUP(MergeData!$A1283,GendersSurvived,2,FALSE))</f>
        <v>0</v>
      </c>
      <c r="M1283" s="62" t="str">
        <f t="shared" ref="M1283:M1310" si="20">_xlfn.IFS($E1283="N/A","No Value",$E1283&gt;=18,"Adult",$E1283&lt;=18,"Child")</f>
        <v>Adult</v>
      </c>
      <c r="N1283" s="62" t="str">
        <f>MID(MergeData!$C1283,FIND(",",MergeData!$C1283)+1,FIND(".",MergeData!$C1283)-FIND(",",MergeData!$C1283)-1)</f>
        <v xml:space="preserve"> Mr</v>
      </c>
      <c r="O1283" s="63"/>
    </row>
    <row r="1284" spans="1:15" x14ac:dyDescent="0.3">
      <c r="A1284" s="12">
        <v>1283</v>
      </c>
      <c r="B1284" s="13">
        <v>1</v>
      </c>
      <c r="C1284" s="14" t="s">
        <v>2397</v>
      </c>
      <c r="D1284" s="14" t="s">
        <v>18</v>
      </c>
      <c r="E1284" s="69">
        <v>51</v>
      </c>
      <c r="F1284" s="13">
        <v>0</v>
      </c>
      <c r="G1284" s="13">
        <v>1</v>
      </c>
      <c r="H1284" s="14" t="s">
        <v>1668</v>
      </c>
      <c r="I1284" s="13">
        <v>39.4</v>
      </c>
      <c r="J1284" s="14" t="s">
        <v>1669</v>
      </c>
      <c r="K1284" s="14" t="s">
        <v>16</v>
      </c>
      <c r="L1284" s="15">
        <f>IF(MergeData!$A1284='FirstPartId1-to891'!A1284,VLOOKUP(MergeData!$A1284,FirstID1_891,12,FALSE),VLOOKUP(MergeData!$A1284,GendersSurvived,2,FALSE))</f>
        <v>1</v>
      </c>
      <c r="M1284" s="62" t="str">
        <f t="shared" si="20"/>
        <v>Adult</v>
      </c>
      <c r="N1284" s="62" t="str">
        <f>MID(MergeData!$C1284,FIND(",",MergeData!$C1284)+1,FIND(".",MergeData!$C1284)-FIND(",",MergeData!$C1284)-1)</f>
        <v xml:space="preserve"> Mrs</v>
      </c>
      <c r="O1284" s="63"/>
    </row>
    <row r="1285" spans="1:15" x14ac:dyDescent="0.3">
      <c r="A1285" s="12">
        <v>1284</v>
      </c>
      <c r="B1285" s="13">
        <v>3</v>
      </c>
      <c r="C1285" s="14" t="s">
        <v>2398</v>
      </c>
      <c r="D1285" s="14" t="s">
        <v>13</v>
      </c>
      <c r="E1285" s="69">
        <v>13</v>
      </c>
      <c r="F1285" s="13">
        <v>0</v>
      </c>
      <c r="G1285" s="13">
        <v>2</v>
      </c>
      <c r="H1285" s="14" t="s">
        <v>596</v>
      </c>
      <c r="I1285" s="13">
        <v>20.25</v>
      </c>
      <c r="J1285" s="14" t="s">
        <v>15</v>
      </c>
      <c r="K1285" s="14" t="s">
        <v>16</v>
      </c>
      <c r="L1285" s="15">
        <f>IF(MergeData!$A1285='FirstPartId1-to891'!A1285,VLOOKUP(MergeData!$A1285,FirstID1_891,12,FALSE),VLOOKUP(MergeData!$A1285,GendersSurvived,2,FALSE))</f>
        <v>0</v>
      </c>
      <c r="M1285" s="62" t="str">
        <f t="shared" si="20"/>
        <v>Child</v>
      </c>
      <c r="N1285" s="62" t="str">
        <f>MID(MergeData!$C1285,FIND(",",MergeData!$C1285)+1,FIND(".",MergeData!$C1285)-FIND(",",MergeData!$C1285)-1)</f>
        <v xml:space="preserve"> Master</v>
      </c>
      <c r="O1285" s="63"/>
    </row>
    <row r="1286" spans="1:15" x14ac:dyDescent="0.3">
      <c r="A1286" s="12">
        <v>1285</v>
      </c>
      <c r="B1286" s="13">
        <v>2</v>
      </c>
      <c r="C1286" s="14" t="s">
        <v>2399</v>
      </c>
      <c r="D1286" s="14" t="s">
        <v>13</v>
      </c>
      <c r="E1286" s="69">
        <v>47</v>
      </c>
      <c r="F1286" s="13">
        <v>0</v>
      </c>
      <c r="G1286" s="13">
        <v>0</v>
      </c>
      <c r="H1286" s="14" t="s">
        <v>2400</v>
      </c>
      <c r="I1286" s="13">
        <v>10.5</v>
      </c>
      <c r="J1286" s="14" t="s">
        <v>15</v>
      </c>
      <c r="K1286" s="14" t="s">
        <v>16</v>
      </c>
      <c r="L1286" s="15">
        <f>IF(MergeData!$A1286='FirstPartId1-to891'!A1286,VLOOKUP(MergeData!$A1286,FirstID1_891,12,FALSE),VLOOKUP(MergeData!$A1286,GendersSurvived,2,FALSE))</f>
        <v>0</v>
      </c>
      <c r="M1286" s="62" t="str">
        <f t="shared" si="20"/>
        <v>Adult</v>
      </c>
      <c r="N1286" s="62" t="str">
        <f>MID(MergeData!$C1286,FIND(",",MergeData!$C1286)+1,FIND(".",MergeData!$C1286)-FIND(",",MergeData!$C1286)-1)</f>
        <v xml:space="preserve"> Mr</v>
      </c>
      <c r="O1286" s="63"/>
    </row>
    <row r="1287" spans="1:15" x14ac:dyDescent="0.3">
      <c r="A1287" s="12">
        <v>1286</v>
      </c>
      <c r="B1287" s="13">
        <v>3</v>
      </c>
      <c r="C1287" s="14" t="s">
        <v>2401</v>
      </c>
      <c r="D1287" s="14" t="s">
        <v>13</v>
      </c>
      <c r="E1287" s="69">
        <v>29</v>
      </c>
      <c r="F1287" s="13">
        <v>3</v>
      </c>
      <c r="G1287" s="13">
        <v>1</v>
      </c>
      <c r="H1287" s="14" t="s">
        <v>402</v>
      </c>
      <c r="I1287" s="13">
        <v>22.024999999999999</v>
      </c>
      <c r="J1287" s="14" t="s">
        <v>15</v>
      </c>
      <c r="K1287" s="14" t="s">
        <v>16</v>
      </c>
      <c r="L1287" s="15">
        <f>IF(MergeData!$A1287='FirstPartId1-to891'!A1287,VLOOKUP(MergeData!$A1287,FirstID1_891,12,FALSE),VLOOKUP(MergeData!$A1287,GendersSurvived,2,FALSE))</f>
        <v>0</v>
      </c>
      <c r="M1287" s="62" t="str">
        <f t="shared" si="20"/>
        <v>Adult</v>
      </c>
      <c r="N1287" s="62" t="str">
        <f>MID(MergeData!$C1287,FIND(",",MergeData!$C1287)+1,FIND(".",MergeData!$C1287)-FIND(",",MergeData!$C1287)-1)</f>
        <v xml:space="preserve"> Mr</v>
      </c>
      <c r="O1287" s="63"/>
    </row>
    <row r="1288" spans="1:15" x14ac:dyDescent="0.3">
      <c r="A1288" s="12">
        <v>1287</v>
      </c>
      <c r="B1288" s="13">
        <v>1</v>
      </c>
      <c r="C1288" s="14" t="s">
        <v>2402</v>
      </c>
      <c r="D1288" s="14" t="s">
        <v>18</v>
      </c>
      <c r="E1288" s="69">
        <v>18</v>
      </c>
      <c r="F1288" s="13">
        <v>1</v>
      </c>
      <c r="G1288" s="13">
        <v>0</v>
      </c>
      <c r="H1288" s="14" t="s">
        <v>1822</v>
      </c>
      <c r="I1288" s="13">
        <v>60</v>
      </c>
      <c r="J1288" s="14" t="s">
        <v>1823</v>
      </c>
      <c r="K1288" s="14" t="s">
        <v>16</v>
      </c>
      <c r="L1288" s="15">
        <f>IF(MergeData!$A1288='FirstPartId1-to891'!A1288,VLOOKUP(MergeData!$A1288,FirstID1_891,12,FALSE),VLOOKUP(MergeData!$A1288,GendersSurvived,2,FALSE))</f>
        <v>1</v>
      </c>
      <c r="M1288" s="62" t="str">
        <f t="shared" si="20"/>
        <v>Adult</v>
      </c>
      <c r="N1288" s="62" t="str">
        <f>MID(MergeData!$C1288,FIND(",",MergeData!$C1288)+1,FIND(".",MergeData!$C1288)-FIND(",",MergeData!$C1288)-1)</f>
        <v xml:space="preserve"> Mrs</v>
      </c>
      <c r="O1288" s="63"/>
    </row>
    <row r="1289" spans="1:15" x14ac:dyDescent="0.3">
      <c r="A1289" s="12">
        <v>1288</v>
      </c>
      <c r="B1289" s="13">
        <v>3</v>
      </c>
      <c r="C1289" s="14" t="s">
        <v>2403</v>
      </c>
      <c r="D1289" s="14" t="s">
        <v>13</v>
      </c>
      <c r="E1289" s="69">
        <v>24</v>
      </c>
      <c r="F1289" s="13">
        <v>0</v>
      </c>
      <c r="G1289" s="13">
        <v>0</v>
      </c>
      <c r="H1289" s="14" t="s">
        <v>2404</v>
      </c>
      <c r="I1289" s="13">
        <v>7.25</v>
      </c>
      <c r="J1289" s="14" t="s">
        <v>15</v>
      </c>
      <c r="K1289" s="14" t="s">
        <v>31</v>
      </c>
      <c r="L1289" s="15">
        <f>IF(MergeData!$A1289='FirstPartId1-to891'!A1289,VLOOKUP(MergeData!$A1289,FirstID1_891,12,FALSE),VLOOKUP(MergeData!$A1289,GendersSurvived,2,FALSE))</f>
        <v>0</v>
      </c>
      <c r="M1289" s="62" t="str">
        <f t="shared" si="20"/>
        <v>Adult</v>
      </c>
      <c r="N1289" s="62" t="str">
        <f>MID(MergeData!$C1289,FIND(",",MergeData!$C1289)+1,FIND(".",MergeData!$C1289)-FIND(",",MergeData!$C1289)-1)</f>
        <v xml:space="preserve"> Mr</v>
      </c>
      <c r="O1289" s="63"/>
    </row>
    <row r="1290" spans="1:15" x14ac:dyDescent="0.3">
      <c r="A1290" s="12">
        <v>1289</v>
      </c>
      <c r="B1290" s="13">
        <v>1</v>
      </c>
      <c r="C1290" s="14" t="s">
        <v>2405</v>
      </c>
      <c r="D1290" s="14" t="s">
        <v>18</v>
      </c>
      <c r="E1290" s="69">
        <v>48</v>
      </c>
      <c r="F1290" s="13">
        <v>1</v>
      </c>
      <c r="G1290" s="13">
        <v>1</v>
      </c>
      <c r="H1290" s="14" t="s">
        <v>1192</v>
      </c>
      <c r="I1290" s="13">
        <v>79.2</v>
      </c>
      <c r="J1290" s="14" t="s">
        <v>1193</v>
      </c>
      <c r="K1290" s="14" t="s">
        <v>21</v>
      </c>
      <c r="L1290" s="15">
        <f>IF(MergeData!$A1290='FirstPartId1-to891'!A1290,VLOOKUP(MergeData!$A1290,FirstID1_891,12,FALSE),VLOOKUP(MergeData!$A1290,GendersSurvived,2,FALSE))</f>
        <v>1</v>
      </c>
      <c r="M1290" s="62" t="str">
        <f t="shared" si="20"/>
        <v>Adult</v>
      </c>
      <c r="N1290" s="62" t="str">
        <f>MID(MergeData!$C1290,FIND(",",MergeData!$C1290)+1,FIND(".",MergeData!$C1290)-FIND(",",MergeData!$C1290)-1)</f>
        <v xml:space="preserve"> Mrs</v>
      </c>
      <c r="O1290" s="63"/>
    </row>
    <row r="1291" spans="1:15" x14ac:dyDescent="0.3">
      <c r="A1291" s="12">
        <v>1290</v>
      </c>
      <c r="B1291" s="13">
        <v>3</v>
      </c>
      <c r="C1291" s="14" t="s">
        <v>2406</v>
      </c>
      <c r="D1291" s="14" t="s">
        <v>13</v>
      </c>
      <c r="E1291" s="69">
        <v>22</v>
      </c>
      <c r="F1291" s="13">
        <v>0</v>
      </c>
      <c r="G1291" s="13">
        <v>0</v>
      </c>
      <c r="H1291" s="14" t="s">
        <v>2407</v>
      </c>
      <c r="I1291" s="13">
        <v>7.7750000000000004</v>
      </c>
      <c r="J1291" s="14" t="s">
        <v>15</v>
      </c>
      <c r="K1291" s="14" t="s">
        <v>16</v>
      </c>
      <c r="L1291" s="15">
        <f>IF(MergeData!$A1291='FirstPartId1-to891'!A1291,VLOOKUP(MergeData!$A1291,FirstID1_891,12,FALSE),VLOOKUP(MergeData!$A1291,GendersSurvived,2,FALSE))</f>
        <v>0</v>
      </c>
      <c r="M1291" s="62" t="str">
        <f t="shared" si="20"/>
        <v>Adult</v>
      </c>
      <c r="N1291" s="62" t="str">
        <f>MID(MergeData!$C1291,FIND(",",MergeData!$C1291)+1,FIND(".",MergeData!$C1291)-FIND(",",MergeData!$C1291)-1)</f>
        <v xml:space="preserve"> Mr</v>
      </c>
      <c r="O1291" s="63"/>
    </row>
    <row r="1292" spans="1:15" x14ac:dyDescent="0.3">
      <c r="A1292" s="12">
        <v>1291</v>
      </c>
      <c r="B1292" s="13">
        <v>3</v>
      </c>
      <c r="C1292" s="14" t="s">
        <v>2408</v>
      </c>
      <c r="D1292" s="14" t="s">
        <v>13</v>
      </c>
      <c r="E1292" s="69">
        <v>31</v>
      </c>
      <c r="F1292" s="13">
        <v>0</v>
      </c>
      <c r="G1292" s="13">
        <v>0</v>
      </c>
      <c r="H1292" s="14" t="s">
        <v>2409</v>
      </c>
      <c r="I1292" s="13">
        <v>7.7332999999999998</v>
      </c>
      <c r="J1292" s="14" t="s">
        <v>15</v>
      </c>
      <c r="K1292" s="14" t="s">
        <v>31</v>
      </c>
      <c r="L1292" s="15">
        <f>IF(MergeData!$A1292='FirstPartId1-to891'!A1292,VLOOKUP(MergeData!$A1292,FirstID1_891,12,FALSE),VLOOKUP(MergeData!$A1292,GendersSurvived,2,FALSE))</f>
        <v>0</v>
      </c>
      <c r="M1292" s="62" t="str">
        <f t="shared" si="20"/>
        <v>Adult</v>
      </c>
      <c r="N1292" s="62" t="str">
        <f>MID(MergeData!$C1292,FIND(",",MergeData!$C1292)+1,FIND(".",MergeData!$C1292)-FIND(",",MergeData!$C1292)-1)</f>
        <v xml:space="preserve"> Mr</v>
      </c>
      <c r="O1292" s="63"/>
    </row>
    <row r="1293" spans="1:15" x14ac:dyDescent="0.3">
      <c r="A1293" s="12">
        <v>1292</v>
      </c>
      <c r="B1293" s="13">
        <v>1</v>
      </c>
      <c r="C1293" s="14" t="s">
        <v>2410</v>
      </c>
      <c r="D1293" s="14" t="s">
        <v>18</v>
      </c>
      <c r="E1293" s="69">
        <v>30</v>
      </c>
      <c r="F1293" s="13">
        <v>0</v>
      </c>
      <c r="G1293" s="13">
        <v>0</v>
      </c>
      <c r="H1293" s="14" t="s">
        <v>679</v>
      </c>
      <c r="I1293" s="13">
        <v>164.86670000000001</v>
      </c>
      <c r="J1293" s="14" t="s">
        <v>680</v>
      </c>
      <c r="K1293" s="14" t="s">
        <v>16</v>
      </c>
      <c r="L1293" s="15">
        <f>IF(MergeData!$A1293='FirstPartId1-to891'!A1293,VLOOKUP(MergeData!$A1293,FirstID1_891,12,FALSE),VLOOKUP(MergeData!$A1293,GendersSurvived,2,FALSE))</f>
        <v>1</v>
      </c>
      <c r="M1293" s="62" t="str">
        <f t="shared" si="20"/>
        <v>Adult</v>
      </c>
      <c r="N1293" s="62" t="str">
        <f>MID(MergeData!$C1293,FIND(",",MergeData!$C1293)+1,FIND(".",MergeData!$C1293)-FIND(",",MergeData!$C1293)-1)</f>
        <v xml:space="preserve"> Miss</v>
      </c>
      <c r="O1293" s="63"/>
    </row>
    <row r="1294" spans="1:15" x14ac:dyDescent="0.3">
      <c r="A1294" s="12">
        <v>1293</v>
      </c>
      <c r="B1294" s="13">
        <v>2</v>
      </c>
      <c r="C1294" s="14" t="s">
        <v>2411</v>
      </c>
      <c r="D1294" s="14" t="s">
        <v>13</v>
      </c>
      <c r="E1294" s="69">
        <v>38</v>
      </c>
      <c r="F1294" s="13">
        <v>1</v>
      </c>
      <c r="G1294" s="13">
        <v>0</v>
      </c>
      <c r="H1294" s="14" t="s">
        <v>843</v>
      </c>
      <c r="I1294" s="13">
        <v>21</v>
      </c>
      <c r="J1294" s="14" t="s">
        <v>15</v>
      </c>
      <c r="K1294" s="14" t="s">
        <v>16</v>
      </c>
      <c r="L1294" s="15">
        <f>IF(MergeData!$A1294='FirstPartId1-to891'!A1294,VLOOKUP(MergeData!$A1294,FirstID1_891,12,FALSE),VLOOKUP(MergeData!$A1294,GendersSurvived,2,FALSE))</f>
        <v>0</v>
      </c>
      <c r="M1294" s="62" t="str">
        <f t="shared" si="20"/>
        <v>Adult</v>
      </c>
      <c r="N1294" s="62" t="str">
        <f>MID(MergeData!$C1294,FIND(",",MergeData!$C1294)+1,FIND(".",MergeData!$C1294)-FIND(",",MergeData!$C1294)-1)</f>
        <v xml:space="preserve"> Mr</v>
      </c>
      <c r="O1294" s="63"/>
    </row>
    <row r="1295" spans="1:15" x14ac:dyDescent="0.3">
      <c r="A1295" s="12">
        <v>1294</v>
      </c>
      <c r="B1295" s="13">
        <v>1</v>
      </c>
      <c r="C1295" s="14" t="s">
        <v>2412</v>
      </c>
      <c r="D1295" s="14" t="s">
        <v>18</v>
      </c>
      <c r="E1295" s="69">
        <v>22</v>
      </c>
      <c r="F1295" s="13">
        <v>0</v>
      </c>
      <c r="G1295" s="13">
        <v>1</v>
      </c>
      <c r="H1295" s="14" t="s">
        <v>2358</v>
      </c>
      <c r="I1295" s="13">
        <v>59.4</v>
      </c>
      <c r="J1295" s="14" t="s">
        <v>15</v>
      </c>
      <c r="K1295" s="14" t="s">
        <v>21</v>
      </c>
      <c r="L1295" s="15">
        <f>IF(MergeData!$A1295='FirstPartId1-to891'!A1295,VLOOKUP(MergeData!$A1295,FirstID1_891,12,FALSE),VLOOKUP(MergeData!$A1295,GendersSurvived,2,FALSE))</f>
        <v>1</v>
      </c>
      <c r="M1295" s="62" t="str">
        <f t="shared" si="20"/>
        <v>Adult</v>
      </c>
      <c r="N1295" s="62" t="str">
        <f>MID(MergeData!$C1295,FIND(",",MergeData!$C1295)+1,FIND(".",MergeData!$C1295)-FIND(",",MergeData!$C1295)-1)</f>
        <v xml:space="preserve"> Miss</v>
      </c>
      <c r="O1295" s="63"/>
    </row>
    <row r="1296" spans="1:15" x14ac:dyDescent="0.3">
      <c r="A1296" s="12">
        <v>1295</v>
      </c>
      <c r="B1296" s="13">
        <v>1</v>
      </c>
      <c r="C1296" s="14" t="s">
        <v>2413</v>
      </c>
      <c r="D1296" s="14" t="s">
        <v>13</v>
      </c>
      <c r="E1296" s="69">
        <v>17</v>
      </c>
      <c r="F1296" s="13">
        <v>0</v>
      </c>
      <c r="G1296" s="13">
        <v>0</v>
      </c>
      <c r="H1296" s="14" t="s">
        <v>199</v>
      </c>
      <c r="I1296" s="13">
        <v>47.1</v>
      </c>
      <c r="J1296" s="14" t="s">
        <v>15</v>
      </c>
      <c r="K1296" s="14" t="s">
        <v>16</v>
      </c>
      <c r="L1296" s="15">
        <f>IF(MergeData!$A1296='FirstPartId1-to891'!A1296,VLOOKUP(MergeData!$A1296,FirstID1_891,12,FALSE),VLOOKUP(MergeData!$A1296,GendersSurvived,2,FALSE))</f>
        <v>0</v>
      </c>
      <c r="M1296" s="62" t="str">
        <f t="shared" si="20"/>
        <v>Child</v>
      </c>
      <c r="N1296" s="62" t="str">
        <f>MID(MergeData!$C1296,FIND(",",MergeData!$C1296)+1,FIND(".",MergeData!$C1296)-FIND(",",MergeData!$C1296)-1)</f>
        <v xml:space="preserve"> Mr</v>
      </c>
      <c r="O1296" s="63"/>
    </row>
    <row r="1297" spans="1:15" x14ac:dyDescent="0.3">
      <c r="A1297" s="12">
        <v>1296</v>
      </c>
      <c r="B1297" s="13">
        <v>1</v>
      </c>
      <c r="C1297" s="14" t="s">
        <v>2414</v>
      </c>
      <c r="D1297" s="14" t="s">
        <v>13</v>
      </c>
      <c r="E1297" s="69">
        <v>43</v>
      </c>
      <c r="F1297" s="13">
        <v>1</v>
      </c>
      <c r="G1297" s="13">
        <v>0</v>
      </c>
      <c r="H1297" s="14" t="s">
        <v>2415</v>
      </c>
      <c r="I1297" s="13">
        <v>27.720800000000001</v>
      </c>
      <c r="J1297" s="14" t="s">
        <v>2416</v>
      </c>
      <c r="K1297" s="14" t="s">
        <v>21</v>
      </c>
      <c r="L1297" s="15">
        <f>IF(MergeData!$A1297='FirstPartId1-to891'!A1297,VLOOKUP(MergeData!$A1297,FirstID1_891,12,FALSE),VLOOKUP(MergeData!$A1297,GendersSurvived,2,FALSE))</f>
        <v>0</v>
      </c>
      <c r="M1297" s="62" t="str">
        <f t="shared" si="20"/>
        <v>Adult</v>
      </c>
      <c r="N1297" s="62" t="str">
        <f>MID(MergeData!$C1297,FIND(",",MergeData!$C1297)+1,FIND(".",MergeData!$C1297)-FIND(",",MergeData!$C1297)-1)</f>
        <v xml:space="preserve"> Mr</v>
      </c>
      <c r="O1297" s="63"/>
    </row>
    <row r="1298" spans="1:15" x14ac:dyDescent="0.3">
      <c r="A1298" s="12">
        <v>1297</v>
      </c>
      <c r="B1298" s="13">
        <v>2</v>
      </c>
      <c r="C1298" s="14" t="s">
        <v>2417</v>
      </c>
      <c r="D1298" s="14" t="s">
        <v>13</v>
      </c>
      <c r="E1298" s="69">
        <v>20</v>
      </c>
      <c r="F1298" s="13">
        <v>0</v>
      </c>
      <c r="G1298" s="13">
        <v>0</v>
      </c>
      <c r="H1298" s="14" t="s">
        <v>2418</v>
      </c>
      <c r="I1298" s="13">
        <v>13.862500000000001</v>
      </c>
      <c r="J1298" s="14" t="s">
        <v>2419</v>
      </c>
      <c r="K1298" s="14" t="s">
        <v>21</v>
      </c>
      <c r="L1298" s="15">
        <f>IF(MergeData!$A1298='FirstPartId1-to891'!A1298,VLOOKUP(MergeData!$A1298,FirstID1_891,12,FALSE),VLOOKUP(MergeData!$A1298,GendersSurvived,2,FALSE))</f>
        <v>0</v>
      </c>
      <c r="M1298" s="62" t="str">
        <f t="shared" si="20"/>
        <v>Adult</v>
      </c>
      <c r="N1298" s="62" t="str">
        <f>MID(MergeData!$C1298,FIND(",",MergeData!$C1298)+1,FIND(".",MergeData!$C1298)-FIND(",",MergeData!$C1298)-1)</f>
        <v xml:space="preserve"> Mr</v>
      </c>
      <c r="O1298" s="63"/>
    </row>
    <row r="1299" spans="1:15" x14ac:dyDescent="0.3">
      <c r="A1299" s="12">
        <v>1298</v>
      </c>
      <c r="B1299" s="13">
        <v>2</v>
      </c>
      <c r="C1299" s="14" t="s">
        <v>2420</v>
      </c>
      <c r="D1299" s="14" t="s">
        <v>13</v>
      </c>
      <c r="E1299" s="69">
        <v>23</v>
      </c>
      <c r="F1299" s="13">
        <v>1</v>
      </c>
      <c r="G1299" s="13">
        <v>0</v>
      </c>
      <c r="H1299" s="14" t="s">
        <v>2421</v>
      </c>
      <c r="I1299" s="13">
        <v>10.5</v>
      </c>
      <c r="J1299" s="14" t="s">
        <v>15</v>
      </c>
      <c r="K1299" s="14" t="s">
        <v>16</v>
      </c>
      <c r="L1299" s="15">
        <f>IF(MergeData!$A1299='FirstPartId1-to891'!A1299,VLOOKUP(MergeData!$A1299,FirstID1_891,12,FALSE),VLOOKUP(MergeData!$A1299,GendersSurvived,2,FALSE))</f>
        <v>0</v>
      </c>
      <c r="M1299" s="62" t="str">
        <f t="shared" si="20"/>
        <v>Adult</v>
      </c>
      <c r="N1299" s="62" t="str">
        <f>MID(MergeData!$C1299,FIND(",",MergeData!$C1299)+1,FIND(".",MergeData!$C1299)-FIND(",",MergeData!$C1299)-1)</f>
        <v xml:space="preserve"> Mr</v>
      </c>
      <c r="O1299" s="63"/>
    </row>
    <row r="1300" spans="1:15" x14ac:dyDescent="0.3">
      <c r="A1300" s="12">
        <v>1299</v>
      </c>
      <c r="B1300" s="13">
        <v>1</v>
      </c>
      <c r="C1300" s="14" t="s">
        <v>2422</v>
      </c>
      <c r="D1300" s="14" t="s">
        <v>13</v>
      </c>
      <c r="E1300" s="69">
        <v>50</v>
      </c>
      <c r="F1300" s="13">
        <v>1</v>
      </c>
      <c r="G1300" s="13">
        <v>1</v>
      </c>
      <c r="H1300" s="14" t="s">
        <v>791</v>
      </c>
      <c r="I1300" s="13">
        <v>211.5</v>
      </c>
      <c r="J1300" s="14" t="s">
        <v>2114</v>
      </c>
      <c r="K1300" s="14" t="s">
        <v>21</v>
      </c>
      <c r="L1300" s="15">
        <f>IF(MergeData!$A1300='FirstPartId1-to891'!A1300,VLOOKUP(MergeData!$A1300,FirstID1_891,12,FALSE),VLOOKUP(MergeData!$A1300,GendersSurvived,2,FALSE))</f>
        <v>0</v>
      </c>
      <c r="M1300" s="62" t="str">
        <f t="shared" si="20"/>
        <v>Adult</v>
      </c>
      <c r="N1300" s="62" t="str">
        <f>MID(MergeData!$C1300,FIND(",",MergeData!$C1300)+1,FIND(".",MergeData!$C1300)-FIND(",",MergeData!$C1300)-1)</f>
        <v xml:space="preserve"> Mr</v>
      </c>
      <c r="O1300" s="63"/>
    </row>
    <row r="1301" spans="1:15" x14ac:dyDescent="0.3">
      <c r="A1301" s="12">
        <v>1300</v>
      </c>
      <c r="B1301" s="13">
        <v>3</v>
      </c>
      <c r="C1301" s="14" t="s">
        <v>2423</v>
      </c>
      <c r="D1301" s="14" t="s">
        <v>18</v>
      </c>
      <c r="E1301" s="69" t="s">
        <v>2484</v>
      </c>
      <c r="F1301" s="13">
        <v>0</v>
      </c>
      <c r="G1301" s="13">
        <v>0</v>
      </c>
      <c r="H1301" s="14" t="s">
        <v>2424</v>
      </c>
      <c r="I1301" s="13">
        <v>7.7207999999999997</v>
      </c>
      <c r="J1301" s="14" t="s">
        <v>15</v>
      </c>
      <c r="K1301" s="14" t="s">
        <v>31</v>
      </c>
      <c r="L1301" s="15">
        <f>IF(MergeData!$A1301='FirstPartId1-to891'!A1301,VLOOKUP(MergeData!$A1301,FirstID1_891,12,FALSE),VLOOKUP(MergeData!$A1301,GendersSurvived,2,FALSE))</f>
        <v>1</v>
      </c>
      <c r="M1301" s="62" t="str">
        <f t="shared" si="20"/>
        <v>No Value</v>
      </c>
      <c r="N1301" s="62" t="str">
        <f>MID(MergeData!$C1301,FIND(",",MergeData!$C1301)+1,FIND(".",MergeData!$C1301)-FIND(",",MergeData!$C1301)-1)</f>
        <v xml:space="preserve"> Miss</v>
      </c>
      <c r="O1301" s="63"/>
    </row>
    <row r="1302" spans="1:15" x14ac:dyDescent="0.3">
      <c r="A1302" s="12">
        <v>1301</v>
      </c>
      <c r="B1302" s="13">
        <v>3</v>
      </c>
      <c r="C1302" s="14" t="s">
        <v>2425</v>
      </c>
      <c r="D1302" s="14" t="s">
        <v>18</v>
      </c>
      <c r="E1302" s="69">
        <v>3</v>
      </c>
      <c r="F1302" s="13">
        <v>1</v>
      </c>
      <c r="G1302" s="13">
        <v>1</v>
      </c>
      <c r="H1302" s="14" t="s">
        <v>2017</v>
      </c>
      <c r="I1302" s="13">
        <v>13.775</v>
      </c>
      <c r="J1302" s="14" t="s">
        <v>15</v>
      </c>
      <c r="K1302" s="14" t="s">
        <v>16</v>
      </c>
      <c r="L1302" s="15">
        <f>IF(MergeData!$A1302='FirstPartId1-to891'!A1302,VLOOKUP(MergeData!$A1302,FirstID1_891,12,FALSE),VLOOKUP(MergeData!$A1302,GendersSurvived,2,FALSE))</f>
        <v>1</v>
      </c>
      <c r="M1302" s="62" t="str">
        <f t="shared" si="20"/>
        <v>Child</v>
      </c>
      <c r="N1302" s="62" t="str">
        <f>MID(MergeData!$C1302,FIND(",",MergeData!$C1302)+1,FIND(".",MergeData!$C1302)-FIND(",",MergeData!$C1302)-1)</f>
        <v xml:space="preserve"> Miss</v>
      </c>
      <c r="O1302" s="63"/>
    </row>
    <row r="1303" spans="1:15" x14ac:dyDescent="0.3">
      <c r="A1303" s="12">
        <v>1302</v>
      </c>
      <c r="B1303" s="13">
        <v>3</v>
      </c>
      <c r="C1303" s="14" t="s">
        <v>2426</v>
      </c>
      <c r="D1303" s="14" t="s">
        <v>18</v>
      </c>
      <c r="E1303" s="69" t="s">
        <v>2484</v>
      </c>
      <c r="F1303" s="13">
        <v>0</v>
      </c>
      <c r="G1303" s="13">
        <v>0</v>
      </c>
      <c r="H1303" s="14" t="s">
        <v>2427</v>
      </c>
      <c r="I1303" s="13">
        <v>7.75</v>
      </c>
      <c r="J1303" s="14" t="s">
        <v>15</v>
      </c>
      <c r="K1303" s="14" t="s">
        <v>31</v>
      </c>
      <c r="L1303" s="15">
        <f>IF(MergeData!$A1303='FirstPartId1-to891'!A1303,VLOOKUP(MergeData!$A1303,FirstID1_891,12,FALSE),VLOOKUP(MergeData!$A1303,GendersSurvived,2,FALSE))</f>
        <v>1</v>
      </c>
      <c r="M1303" s="62" t="str">
        <f t="shared" si="20"/>
        <v>No Value</v>
      </c>
      <c r="N1303" s="62" t="str">
        <f>MID(MergeData!$C1303,FIND(",",MergeData!$C1303)+1,FIND(".",MergeData!$C1303)-FIND(",",MergeData!$C1303)-1)</f>
        <v xml:space="preserve"> Miss</v>
      </c>
      <c r="O1303" s="63"/>
    </row>
    <row r="1304" spans="1:15" x14ac:dyDescent="0.3">
      <c r="A1304" s="12">
        <v>1303</v>
      </c>
      <c r="B1304" s="13">
        <v>1</v>
      </c>
      <c r="C1304" s="14" t="s">
        <v>2428</v>
      </c>
      <c r="D1304" s="14" t="s">
        <v>18</v>
      </c>
      <c r="E1304" s="69">
        <v>37</v>
      </c>
      <c r="F1304" s="13">
        <v>1</v>
      </c>
      <c r="G1304" s="13">
        <v>0</v>
      </c>
      <c r="H1304" s="14" t="s">
        <v>523</v>
      </c>
      <c r="I1304" s="13">
        <v>90</v>
      </c>
      <c r="J1304" s="14" t="s">
        <v>524</v>
      </c>
      <c r="K1304" s="14" t="s">
        <v>31</v>
      </c>
      <c r="L1304" s="15">
        <f>IF(MergeData!$A1304='FirstPartId1-to891'!A1304,VLOOKUP(MergeData!$A1304,FirstID1_891,12,FALSE),VLOOKUP(MergeData!$A1304,GendersSurvived,2,FALSE))</f>
        <v>1</v>
      </c>
      <c r="M1304" s="62" t="str">
        <f t="shared" si="20"/>
        <v>Adult</v>
      </c>
      <c r="N1304" s="62" t="str">
        <f>MID(MergeData!$C1304,FIND(",",MergeData!$C1304)+1,FIND(".",MergeData!$C1304)-FIND(",",MergeData!$C1304)-1)</f>
        <v xml:space="preserve"> Mrs</v>
      </c>
      <c r="O1304" s="63"/>
    </row>
    <row r="1305" spans="1:15" x14ac:dyDescent="0.3">
      <c r="A1305" s="12">
        <v>1304</v>
      </c>
      <c r="B1305" s="13">
        <v>3</v>
      </c>
      <c r="C1305" s="14" t="s">
        <v>2429</v>
      </c>
      <c r="D1305" s="14" t="s">
        <v>18</v>
      </c>
      <c r="E1305" s="69">
        <v>28</v>
      </c>
      <c r="F1305" s="13">
        <v>0</v>
      </c>
      <c r="G1305" s="13">
        <v>0</v>
      </c>
      <c r="H1305" s="14" t="s">
        <v>2430</v>
      </c>
      <c r="I1305" s="13">
        <v>7.7750000000000004</v>
      </c>
      <c r="J1305" s="14" t="s">
        <v>15</v>
      </c>
      <c r="K1305" s="14" t="s">
        <v>16</v>
      </c>
      <c r="L1305" s="15">
        <f>IF(MergeData!$A1305='FirstPartId1-to891'!A1305,VLOOKUP(MergeData!$A1305,FirstID1_891,12,FALSE),VLOOKUP(MergeData!$A1305,GendersSurvived,2,FALSE))</f>
        <v>1</v>
      </c>
      <c r="M1305" s="62" t="str">
        <f t="shared" si="20"/>
        <v>Adult</v>
      </c>
      <c r="N1305" s="62" t="str">
        <f>MID(MergeData!$C1305,FIND(",",MergeData!$C1305)+1,FIND(".",MergeData!$C1305)-FIND(",",MergeData!$C1305)-1)</f>
        <v xml:space="preserve"> Miss</v>
      </c>
      <c r="O1305" s="63"/>
    </row>
    <row r="1306" spans="1:15" x14ac:dyDescent="0.3">
      <c r="A1306" s="12">
        <v>1305</v>
      </c>
      <c r="B1306" s="13">
        <v>3</v>
      </c>
      <c r="C1306" s="14" t="s">
        <v>2431</v>
      </c>
      <c r="D1306" s="14" t="s">
        <v>13</v>
      </c>
      <c r="E1306" s="69" t="s">
        <v>2484</v>
      </c>
      <c r="F1306" s="13">
        <v>0</v>
      </c>
      <c r="G1306" s="13">
        <v>0</v>
      </c>
      <c r="H1306" s="14" t="s">
        <v>2432</v>
      </c>
      <c r="I1306" s="13">
        <v>8.0500000000000007</v>
      </c>
      <c r="J1306" s="14" t="s">
        <v>15</v>
      </c>
      <c r="K1306" s="14" t="s">
        <v>16</v>
      </c>
      <c r="L1306" s="15">
        <f>IF(MergeData!$A1306='FirstPartId1-to891'!A1306,VLOOKUP(MergeData!$A1306,FirstID1_891,12,FALSE),VLOOKUP(MergeData!$A1306,GendersSurvived,2,FALSE))</f>
        <v>0</v>
      </c>
      <c r="M1306" s="62" t="str">
        <f t="shared" si="20"/>
        <v>No Value</v>
      </c>
      <c r="N1306" s="62" t="str">
        <f>MID(MergeData!$C1306,FIND(",",MergeData!$C1306)+1,FIND(".",MergeData!$C1306)-FIND(",",MergeData!$C1306)-1)</f>
        <v xml:space="preserve"> Mr</v>
      </c>
      <c r="O1306" s="63"/>
    </row>
    <row r="1307" spans="1:15" x14ac:dyDescent="0.3">
      <c r="A1307" s="12">
        <v>1306</v>
      </c>
      <c r="B1307" s="13">
        <v>1</v>
      </c>
      <c r="C1307" s="14" t="s">
        <v>2433</v>
      </c>
      <c r="D1307" s="14" t="s">
        <v>18</v>
      </c>
      <c r="E1307" s="69">
        <v>39</v>
      </c>
      <c r="F1307" s="13">
        <v>0</v>
      </c>
      <c r="G1307" s="13">
        <v>0</v>
      </c>
      <c r="H1307" s="14" t="s">
        <v>654</v>
      </c>
      <c r="I1307" s="13">
        <v>108.9</v>
      </c>
      <c r="J1307" s="14" t="s">
        <v>2434</v>
      </c>
      <c r="K1307" s="14" t="s">
        <v>21</v>
      </c>
      <c r="L1307" s="15">
        <f>IF(MergeData!$A1307='FirstPartId1-to891'!A1307,VLOOKUP(MergeData!$A1307,FirstID1_891,12,FALSE),VLOOKUP(MergeData!$A1307,GendersSurvived,2,FALSE))</f>
        <v>1</v>
      </c>
      <c r="M1307" s="62" t="str">
        <f t="shared" si="20"/>
        <v>Adult</v>
      </c>
      <c r="N1307" s="62" t="str">
        <f>MID(MergeData!$C1307,FIND(",",MergeData!$C1307)+1,FIND(".",MergeData!$C1307)-FIND(",",MergeData!$C1307)-1)</f>
        <v xml:space="preserve"> Dona</v>
      </c>
      <c r="O1307" s="63"/>
    </row>
    <row r="1308" spans="1:15" x14ac:dyDescent="0.3">
      <c r="A1308" s="12">
        <v>1307</v>
      </c>
      <c r="B1308" s="13">
        <v>3</v>
      </c>
      <c r="C1308" s="14" t="s">
        <v>2435</v>
      </c>
      <c r="D1308" s="14" t="s">
        <v>13</v>
      </c>
      <c r="E1308" s="69">
        <v>38.5</v>
      </c>
      <c r="F1308" s="13">
        <v>0</v>
      </c>
      <c r="G1308" s="13">
        <v>0</v>
      </c>
      <c r="H1308" s="14" t="s">
        <v>2436</v>
      </c>
      <c r="I1308" s="13">
        <v>7.25</v>
      </c>
      <c r="J1308" s="14" t="s">
        <v>15</v>
      </c>
      <c r="K1308" s="14" t="s">
        <v>16</v>
      </c>
      <c r="L1308" s="15">
        <f>IF(MergeData!$A1308='FirstPartId1-to891'!A1308,VLOOKUP(MergeData!$A1308,FirstID1_891,12,FALSE),VLOOKUP(MergeData!$A1308,GendersSurvived,2,FALSE))</f>
        <v>0</v>
      </c>
      <c r="M1308" s="62" t="str">
        <f t="shared" si="20"/>
        <v>Adult</v>
      </c>
      <c r="N1308" s="62" t="str">
        <f>MID(MergeData!$C1308,FIND(",",MergeData!$C1308)+1,FIND(".",MergeData!$C1308)-FIND(",",MergeData!$C1308)-1)</f>
        <v xml:space="preserve"> Mr</v>
      </c>
      <c r="O1308" s="63"/>
    </row>
    <row r="1309" spans="1:15" x14ac:dyDescent="0.3">
      <c r="A1309" s="12">
        <v>1308</v>
      </c>
      <c r="B1309" s="13">
        <v>3</v>
      </c>
      <c r="C1309" s="14" t="s">
        <v>2437</v>
      </c>
      <c r="D1309" s="14" t="s">
        <v>13</v>
      </c>
      <c r="E1309" s="69" t="s">
        <v>2484</v>
      </c>
      <c r="F1309" s="13">
        <v>0</v>
      </c>
      <c r="G1309" s="13">
        <v>0</v>
      </c>
      <c r="H1309" s="14" t="s">
        <v>2438</v>
      </c>
      <c r="I1309" s="13">
        <v>8.0500000000000007</v>
      </c>
      <c r="J1309" s="14" t="s">
        <v>15</v>
      </c>
      <c r="K1309" s="14" t="s">
        <v>16</v>
      </c>
      <c r="L1309" s="15">
        <f>IF(MergeData!$A1309='FirstPartId1-to891'!A1309,VLOOKUP(MergeData!$A1309,FirstID1_891,12,FALSE),VLOOKUP(MergeData!$A1309,GendersSurvived,2,FALSE))</f>
        <v>0</v>
      </c>
      <c r="M1309" s="62" t="str">
        <f t="shared" si="20"/>
        <v>No Value</v>
      </c>
      <c r="N1309" s="62" t="str">
        <f>MID(MergeData!$C1309,FIND(",",MergeData!$C1309)+1,FIND(".",MergeData!$C1309)-FIND(",",MergeData!$C1309)-1)</f>
        <v xml:space="preserve"> Mr</v>
      </c>
      <c r="O1309" s="63"/>
    </row>
    <row r="1310" spans="1:15" x14ac:dyDescent="0.3">
      <c r="A1310" s="17">
        <v>1309</v>
      </c>
      <c r="B1310" s="18">
        <v>3</v>
      </c>
      <c r="C1310" s="19" t="s">
        <v>2439</v>
      </c>
      <c r="D1310" s="19" t="s">
        <v>13</v>
      </c>
      <c r="E1310" s="70" t="s">
        <v>2484</v>
      </c>
      <c r="F1310" s="18">
        <v>1</v>
      </c>
      <c r="G1310" s="18">
        <v>1</v>
      </c>
      <c r="H1310" s="19" t="s">
        <v>289</v>
      </c>
      <c r="I1310" s="18">
        <v>22.3583</v>
      </c>
      <c r="J1310" s="19" t="s">
        <v>15</v>
      </c>
      <c r="K1310" s="19" t="s">
        <v>21</v>
      </c>
      <c r="L1310" s="20">
        <f>IF(MergeData!$A1310='FirstPartId1-to891'!A1310,VLOOKUP(MergeData!$A1310,FirstID1_891,12,FALSE),VLOOKUP(MergeData!$A1310,GendersSurvived,2,FALSE))</f>
        <v>0</v>
      </c>
      <c r="M1310" s="62" t="str">
        <f t="shared" si="20"/>
        <v>No Value</v>
      </c>
      <c r="N1310" s="65" t="str">
        <f>MID(MergeData!$C1310,FIND(",",MergeData!$C1310)+1,FIND(".",MergeData!$C1310)-FIND(",",MergeData!$C1310)-1)</f>
        <v xml:space="preserve"> Master</v>
      </c>
      <c r="O1310" s="6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2"/>
  <sheetViews>
    <sheetView topLeftCell="A864" workbookViewId="0">
      <selection activeCell="L891" sqref="L891:L892"/>
    </sheetView>
  </sheetViews>
  <sheetFormatPr defaultRowHeight="14.4" x14ac:dyDescent="0.3"/>
  <cols>
    <col min="1" max="1" width="13.33203125" bestFit="1" customWidth="1"/>
    <col min="2" max="2" width="8.21875" bestFit="1" customWidth="1"/>
    <col min="3" max="3" width="47.88671875" bestFit="1" customWidth="1"/>
    <col min="4" max="4" width="6.6640625" bestFit="1" customWidth="1"/>
    <col min="5" max="5" width="6.44140625" bestFit="1" customWidth="1"/>
    <col min="6" max="6" width="7.88671875" bestFit="1" customWidth="1"/>
    <col min="7" max="7" width="8" bestFit="1" customWidth="1"/>
    <col min="8" max="8" width="19.109375" bestFit="1" customWidth="1"/>
    <col min="9" max="9" width="9" bestFit="1" customWidth="1"/>
    <col min="10" max="10" width="14.88671875" bestFit="1" customWidth="1"/>
    <col min="11" max="11" width="11.77734375" bestFit="1" customWidth="1"/>
    <col min="12" max="12" width="13" customWidth="1"/>
    <col min="14" max="14" width="18" customWidth="1"/>
  </cols>
  <sheetData>
    <row r="1" spans="1:12" x14ac:dyDescent="0.3">
      <c r="A1" s="7" t="s">
        <v>0</v>
      </c>
      <c r="B1" s="7" t="s">
        <v>2</v>
      </c>
      <c r="C1" s="7" t="s">
        <v>3</v>
      </c>
      <c r="D1" s="7" t="s">
        <v>4</v>
      </c>
      <c r="E1" s="7" t="s">
        <v>5</v>
      </c>
      <c r="F1" s="7" t="s">
        <v>6</v>
      </c>
      <c r="G1" s="7" t="s">
        <v>7</v>
      </c>
      <c r="H1" s="7" t="s">
        <v>8</v>
      </c>
      <c r="I1" s="7" t="s">
        <v>9</v>
      </c>
      <c r="J1" s="7" t="s">
        <v>10</v>
      </c>
      <c r="K1" s="7" t="s">
        <v>11</v>
      </c>
      <c r="L1" s="7" t="s">
        <v>1</v>
      </c>
    </row>
    <row r="2" spans="1:12" x14ac:dyDescent="0.3">
      <c r="A2">
        <v>1</v>
      </c>
      <c r="B2">
        <v>3</v>
      </c>
      <c r="C2" t="s">
        <v>12</v>
      </c>
      <c r="D2" t="s">
        <v>13</v>
      </c>
      <c r="E2">
        <v>22</v>
      </c>
      <c r="F2">
        <v>1</v>
      </c>
      <c r="G2">
        <v>0</v>
      </c>
      <c r="H2" t="s">
        <v>14</v>
      </c>
      <c r="I2">
        <v>7.25</v>
      </c>
      <c r="J2" t="s">
        <v>15</v>
      </c>
      <c r="K2" t="s">
        <v>16</v>
      </c>
      <c r="L2">
        <v>1</v>
      </c>
    </row>
    <row r="3" spans="1:12" x14ac:dyDescent="0.3">
      <c r="A3">
        <v>2</v>
      </c>
      <c r="B3">
        <v>1</v>
      </c>
      <c r="C3" t="s">
        <v>17</v>
      </c>
      <c r="D3" t="s">
        <v>18</v>
      </c>
      <c r="E3">
        <v>38</v>
      </c>
      <c r="F3">
        <v>1</v>
      </c>
      <c r="G3">
        <v>0</v>
      </c>
      <c r="H3" t="s">
        <v>19</v>
      </c>
      <c r="I3">
        <v>71.283299999999997</v>
      </c>
      <c r="J3" t="s">
        <v>20</v>
      </c>
      <c r="K3" t="s">
        <v>21</v>
      </c>
      <c r="L3">
        <v>1</v>
      </c>
    </row>
    <row r="4" spans="1:12" x14ac:dyDescent="0.3">
      <c r="A4">
        <v>3</v>
      </c>
      <c r="B4">
        <v>3</v>
      </c>
      <c r="C4" t="s">
        <v>22</v>
      </c>
      <c r="D4" t="s">
        <v>18</v>
      </c>
      <c r="E4">
        <v>26</v>
      </c>
      <c r="F4">
        <v>0</v>
      </c>
      <c r="G4">
        <v>0</v>
      </c>
      <c r="H4" t="s">
        <v>23</v>
      </c>
      <c r="I4">
        <v>7.9249999999999998</v>
      </c>
      <c r="J4" t="s">
        <v>15</v>
      </c>
      <c r="K4" t="s">
        <v>16</v>
      </c>
      <c r="L4">
        <v>1</v>
      </c>
    </row>
    <row r="5" spans="1:12" x14ac:dyDescent="0.3">
      <c r="A5">
        <v>4</v>
      </c>
      <c r="B5">
        <v>1</v>
      </c>
      <c r="C5" t="s">
        <v>24</v>
      </c>
      <c r="D5" t="s">
        <v>18</v>
      </c>
      <c r="E5">
        <v>35</v>
      </c>
      <c r="F5">
        <v>1</v>
      </c>
      <c r="G5">
        <v>0</v>
      </c>
      <c r="H5" t="s">
        <v>25</v>
      </c>
      <c r="I5">
        <v>53.1</v>
      </c>
      <c r="J5" t="s">
        <v>26</v>
      </c>
      <c r="K5" t="s">
        <v>16</v>
      </c>
      <c r="L5">
        <v>0</v>
      </c>
    </row>
    <row r="6" spans="1:12" x14ac:dyDescent="0.3">
      <c r="A6">
        <v>5</v>
      </c>
      <c r="B6">
        <v>3</v>
      </c>
      <c r="C6" t="s">
        <v>27</v>
      </c>
      <c r="D6" t="s">
        <v>13</v>
      </c>
      <c r="E6">
        <v>35</v>
      </c>
      <c r="F6">
        <v>0</v>
      </c>
      <c r="G6">
        <v>0</v>
      </c>
      <c r="H6" t="s">
        <v>28</v>
      </c>
      <c r="I6">
        <v>8.0500000000000007</v>
      </c>
      <c r="J6" t="s">
        <v>15</v>
      </c>
      <c r="K6" t="s">
        <v>16</v>
      </c>
      <c r="L6">
        <v>0</v>
      </c>
    </row>
    <row r="7" spans="1:12" x14ac:dyDescent="0.3">
      <c r="A7">
        <v>6</v>
      </c>
      <c r="B7">
        <v>3</v>
      </c>
      <c r="C7" t="s">
        <v>29</v>
      </c>
      <c r="D7" t="s">
        <v>13</v>
      </c>
      <c r="F7">
        <v>0</v>
      </c>
      <c r="G7">
        <v>0</v>
      </c>
      <c r="H7" t="s">
        <v>30</v>
      </c>
      <c r="I7">
        <v>8.4582999999999995</v>
      </c>
      <c r="J7" t="s">
        <v>15</v>
      </c>
      <c r="K7" t="s">
        <v>31</v>
      </c>
      <c r="L7">
        <v>0</v>
      </c>
    </row>
    <row r="8" spans="1:12" x14ac:dyDescent="0.3">
      <c r="A8">
        <v>7</v>
      </c>
      <c r="B8">
        <v>1</v>
      </c>
      <c r="C8" t="s">
        <v>32</v>
      </c>
      <c r="D8" t="s">
        <v>13</v>
      </c>
      <c r="E8">
        <v>54</v>
      </c>
      <c r="F8">
        <v>0</v>
      </c>
      <c r="G8">
        <v>0</v>
      </c>
      <c r="H8" t="s">
        <v>33</v>
      </c>
      <c r="I8">
        <v>51.862499999999997</v>
      </c>
      <c r="J8" t="s">
        <v>34</v>
      </c>
      <c r="K8" t="s">
        <v>16</v>
      </c>
      <c r="L8">
        <v>0</v>
      </c>
    </row>
    <row r="9" spans="1:12" x14ac:dyDescent="0.3">
      <c r="A9">
        <v>8</v>
      </c>
      <c r="B9">
        <v>3</v>
      </c>
      <c r="C9" t="s">
        <v>35</v>
      </c>
      <c r="D9" t="s">
        <v>13</v>
      </c>
      <c r="E9">
        <v>2</v>
      </c>
      <c r="F9">
        <v>3</v>
      </c>
      <c r="G9">
        <v>1</v>
      </c>
      <c r="H9" t="s">
        <v>36</v>
      </c>
      <c r="I9">
        <v>21.074999999999999</v>
      </c>
      <c r="J9" t="s">
        <v>15</v>
      </c>
      <c r="K9" t="s">
        <v>16</v>
      </c>
      <c r="L9">
        <v>1</v>
      </c>
    </row>
    <row r="10" spans="1:12" x14ac:dyDescent="0.3">
      <c r="A10">
        <v>9</v>
      </c>
      <c r="B10">
        <v>3</v>
      </c>
      <c r="C10" t="s">
        <v>37</v>
      </c>
      <c r="D10" t="s">
        <v>18</v>
      </c>
      <c r="E10">
        <v>27</v>
      </c>
      <c r="F10">
        <v>0</v>
      </c>
      <c r="G10">
        <v>2</v>
      </c>
      <c r="H10" t="s">
        <v>38</v>
      </c>
      <c r="I10">
        <v>11.1333</v>
      </c>
      <c r="J10" t="s">
        <v>15</v>
      </c>
      <c r="K10" t="s">
        <v>16</v>
      </c>
      <c r="L10">
        <v>1</v>
      </c>
    </row>
    <row r="11" spans="1:12" x14ac:dyDescent="0.3">
      <c r="A11">
        <v>10</v>
      </c>
      <c r="B11">
        <v>2</v>
      </c>
      <c r="C11" t="s">
        <v>39</v>
      </c>
      <c r="D11" t="s">
        <v>18</v>
      </c>
      <c r="E11">
        <v>14</v>
      </c>
      <c r="F11">
        <v>1</v>
      </c>
      <c r="G11">
        <v>0</v>
      </c>
      <c r="H11" t="s">
        <v>40</v>
      </c>
      <c r="I11">
        <v>30.070799999999998</v>
      </c>
      <c r="J11" t="s">
        <v>15</v>
      </c>
      <c r="K11" t="s">
        <v>21</v>
      </c>
      <c r="L11">
        <v>1</v>
      </c>
    </row>
    <row r="12" spans="1:12" x14ac:dyDescent="0.3">
      <c r="A12">
        <v>11</v>
      </c>
      <c r="B12">
        <v>3</v>
      </c>
      <c r="C12" t="s">
        <v>41</v>
      </c>
      <c r="D12" t="s">
        <v>18</v>
      </c>
      <c r="E12">
        <v>4</v>
      </c>
      <c r="F12">
        <v>1</v>
      </c>
      <c r="G12">
        <v>1</v>
      </c>
      <c r="H12" t="s">
        <v>42</v>
      </c>
      <c r="I12">
        <v>16.7</v>
      </c>
      <c r="J12" t="s">
        <v>43</v>
      </c>
      <c r="K12" t="s">
        <v>16</v>
      </c>
      <c r="L12">
        <v>1</v>
      </c>
    </row>
    <row r="13" spans="1:12" x14ac:dyDescent="0.3">
      <c r="A13">
        <v>12</v>
      </c>
      <c r="B13">
        <v>1</v>
      </c>
      <c r="C13" t="s">
        <v>44</v>
      </c>
      <c r="D13" t="s">
        <v>18</v>
      </c>
      <c r="E13">
        <v>58</v>
      </c>
      <c r="F13">
        <v>0</v>
      </c>
      <c r="G13">
        <v>0</v>
      </c>
      <c r="H13" t="s">
        <v>45</v>
      </c>
      <c r="I13">
        <v>26.55</v>
      </c>
      <c r="J13" t="s">
        <v>46</v>
      </c>
      <c r="K13" t="s">
        <v>16</v>
      </c>
      <c r="L13">
        <v>0</v>
      </c>
    </row>
    <row r="14" spans="1:12" x14ac:dyDescent="0.3">
      <c r="A14">
        <v>13</v>
      </c>
      <c r="B14">
        <v>3</v>
      </c>
      <c r="C14" t="s">
        <v>47</v>
      </c>
      <c r="D14" t="s">
        <v>13</v>
      </c>
      <c r="E14">
        <v>20</v>
      </c>
      <c r="F14">
        <v>0</v>
      </c>
      <c r="G14">
        <v>0</v>
      </c>
      <c r="H14" t="s">
        <v>48</v>
      </c>
      <c r="I14">
        <v>8.0500000000000007</v>
      </c>
      <c r="J14" t="s">
        <v>15</v>
      </c>
      <c r="K14" t="s">
        <v>16</v>
      </c>
      <c r="L14">
        <v>0</v>
      </c>
    </row>
    <row r="15" spans="1:12" x14ac:dyDescent="0.3">
      <c r="A15">
        <v>14</v>
      </c>
      <c r="B15">
        <v>3</v>
      </c>
      <c r="C15" t="s">
        <v>49</v>
      </c>
      <c r="D15" t="s">
        <v>13</v>
      </c>
      <c r="E15">
        <v>39</v>
      </c>
      <c r="F15">
        <v>1</v>
      </c>
      <c r="G15">
        <v>5</v>
      </c>
      <c r="H15" t="s">
        <v>50</v>
      </c>
      <c r="I15">
        <v>31.274999999999999</v>
      </c>
      <c r="J15" t="s">
        <v>15</v>
      </c>
      <c r="K15" t="s">
        <v>16</v>
      </c>
      <c r="L15">
        <v>0</v>
      </c>
    </row>
    <row r="16" spans="1:12" x14ac:dyDescent="0.3">
      <c r="A16">
        <v>15</v>
      </c>
      <c r="B16">
        <v>3</v>
      </c>
      <c r="C16" t="s">
        <v>51</v>
      </c>
      <c r="D16" t="s">
        <v>18</v>
      </c>
      <c r="E16">
        <v>14</v>
      </c>
      <c r="F16">
        <v>0</v>
      </c>
      <c r="G16">
        <v>0</v>
      </c>
      <c r="H16" t="s">
        <v>52</v>
      </c>
      <c r="I16">
        <v>7.8541999999999996</v>
      </c>
      <c r="J16" t="s">
        <v>15</v>
      </c>
      <c r="K16" t="s">
        <v>16</v>
      </c>
      <c r="L16">
        <v>1</v>
      </c>
    </row>
    <row r="17" spans="1:12" x14ac:dyDescent="0.3">
      <c r="A17">
        <v>16</v>
      </c>
      <c r="B17">
        <v>2</v>
      </c>
      <c r="C17" t="s">
        <v>53</v>
      </c>
      <c r="D17" t="s">
        <v>18</v>
      </c>
      <c r="E17">
        <v>55</v>
      </c>
      <c r="F17">
        <v>0</v>
      </c>
      <c r="G17">
        <v>0</v>
      </c>
      <c r="H17" t="s">
        <v>54</v>
      </c>
      <c r="I17">
        <v>16</v>
      </c>
      <c r="J17" t="s">
        <v>15</v>
      </c>
      <c r="K17" t="s">
        <v>16</v>
      </c>
      <c r="L17">
        <v>0</v>
      </c>
    </row>
    <row r="18" spans="1:12" x14ac:dyDescent="0.3">
      <c r="A18">
        <v>17</v>
      </c>
      <c r="B18">
        <v>3</v>
      </c>
      <c r="C18" t="s">
        <v>55</v>
      </c>
      <c r="D18" t="s">
        <v>13</v>
      </c>
      <c r="E18">
        <v>2</v>
      </c>
      <c r="F18">
        <v>4</v>
      </c>
      <c r="G18">
        <v>1</v>
      </c>
      <c r="H18" t="s">
        <v>56</v>
      </c>
      <c r="I18">
        <v>29.125</v>
      </c>
      <c r="J18" t="s">
        <v>15</v>
      </c>
      <c r="K18" t="s">
        <v>31</v>
      </c>
      <c r="L18">
        <v>1</v>
      </c>
    </row>
    <row r="19" spans="1:12" x14ac:dyDescent="0.3">
      <c r="A19">
        <v>18</v>
      </c>
      <c r="B19">
        <v>2</v>
      </c>
      <c r="C19" t="s">
        <v>57</v>
      </c>
      <c r="D19" t="s">
        <v>13</v>
      </c>
      <c r="F19">
        <v>0</v>
      </c>
      <c r="G19">
        <v>0</v>
      </c>
      <c r="H19" t="s">
        <v>58</v>
      </c>
      <c r="I19">
        <v>13</v>
      </c>
      <c r="J19" t="s">
        <v>15</v>
      </c>
      <c r="K19" t="s">
        <v>16</v>
      </c>
      <c r="L19">
        <v>0</v>
      </c>
    </row>
    <row r="20" spans="1:12" x14ac:dyDescent="0.3">
      <c r="A20">
        <v>19</v>
      </c>
      <c r="B20">
        <v>3</v>
      </c>
      <c r="C20" t="s">
        <v>59</v>
      </c>
      <c r="D20" t="s">
        <v>18</v>
      </c>
      <c r="E20">
        <v>31</v>
      </c>
      <c r="F20">
        <v>1</v>
      </c>
      <c r="G20">
        <v>0</v>
      </c>
      <c r="H20" t="s">
        <v>60</v>
      </c>
      <c r="I20">
        <v>18</v>
      </c>
      <c r="J20" t="s">
        <v>15</v>
      </c>
      <c r="K20" t="s">
        <v>16</v>
      </c>
      <c r="L20">
        <v>1</v>
      </c>
    </row>
    <row r="21" spans="1:12" x14ac:dyDescent="0.3">
      <c r="A21">
        <v>20</v>
      </c>
      <c r="B21">
        <v>3</v>
      </c>
      <c r="C21" t="s">
        <v>61</v>
      </c>
      <c r="D21" t="s">
        <v>18</v>
      </c>
      <c r="F21">
        <v>0</v>
      </c>
      <c r="G21">
        <v>0</v>
      </c>
      <c r="H21" t="s">
        <v>62</v>
      </c>
      <c r="I21">
        <v>7.2249999999999996</v>
      </c>
      <c r="J21" t="s">
        <v>15</v>
      </c>
      <c r="K21" t="s">
        <v>21</v>
      </c>
      <c r="L21">
        <v>0</v>
      </c>
    </row>
    <row r="22" spans="1:12" x14ac:dyDescent="0.3">
      <c r="A22">
        <v>21</v>
      </c>
      <c r="B22">
        <v>2</v>
      </c>
      <c r="C22" t="s">
        <v>63</v>
      </c>
      <c r="D22" t="s">
        <v>13</v>
      </c>
      <c r="E22">
        <v>35</v>
      </c>
      <c r="F22">
        <v>0</v>
      </c>
      <c r="G22">
        <v>0</v>
      </c>
      <c r="H22" t="s">
        <v>64</v>
      </c>
      <c r="I22">
        <v>26</v>
      </c>
      <c r="J22" t="s">
        <v>15</v>
      </c>
      <c r="K22" t="s">
        <v>16</v>
      </c>
      <c r="L22">
        <v>1</v>
      </c>
    </row>
    <row r="23" spans="1:12" x14ac:dyDescent="0.3">
      <c r="A23">
        <v>22</v>
      </c>
      <c r="B23">
        <v>2</v>
      </c>
      <c r="C23" t="s">
        <v>65</v>
      </c>
      <c r="D23" t="s">
        <v>13</v>
      </c>
      <c r="E23">
        <v>34</v>
      </c>
      <c r="F23">
        <v>0</v>
      </c>
      <c r="G23">
        <v>0</v>
      </c>
      <c r="H23" t="s">
        <v>66</v>
      </c>
      <c r="I23">
        <v>13</v>
      </c>
      <c r="J23" t="s">
        <v>67</v>
      </c>
      <c r="K23" t="s">
        <v>16</v>
      </c>
      <c r="L23">
        <v>1</v>
      </c>
    </row>
    <row r="24" spans="1:12" x14ac:dyDescent="0.3">
      <c r="A24">
        <v>23</v>
      </c>
      <c r="B24">
        <v>3</v>
      </c>
      <c r="C24" t="s">
        <v>68</v>
      </c>
      <c r="D24" t="s">
        <v>18</v>
      </c>
      <c r="E24">
        <v>15</v>
      </c>
      <c r="F24">
        <v>0</v>
      </c>
      <c r="G24">
        <v>0</v>
      </c>
      <c r="H24" t="s">
        <v>69</v>
      </c>
      <c r="I24">
        <v>8.0291999999999994</v>
      </c>
      <c r="J24" t="s">
        <v>15</v>
      </c>
      <c r="K24" t="s">
        <v>31</v>
      </c>
      <c r="L24">
        <v>1</v>
      </c>
    </row>
    <row r="25" spans="1:12" x14ac:dyDescent="0.3">
      <c r="A25">
        <v>24</v>
      </c>
      <c r="B25">
        <v>1</v>
      </c>
      <c r="C25" t="s">
        <v>70</v>
      </c>
      <c r="D25" t="s">
        <v>13</v>
      </c>
      <c r="E25">
        <v>28</v>
      </c>
      <c r="F25">
        <v>0</v>
      </c>
      <c r="G25">
        <v>0</v>
      </c>
      <c r="H25" t="s">
        <v>71</v>
      </c>
      <c r="I25">
        <v>35.5</v>
      </c>
      <c r="J25" t="s">
        <v>72</v>
      </c>
      <c r="K25" t="s">
        <v>16</v>
      </c>
      <c r="L25">
        <v>0</v>
      </c>
    </row>
    <row r="26" spans="1:12" x14ac:dyDescent="0.3">
      <c r="A26">
        <v>25</v>
      </c>
      <c r="B26">
        <v>3</v>
      </c>
      <c r="C26" t="s">
        <v>73</v>
      </c>
      <c r="D26" t="s">
        <v>18</v>
      </c>
      <c r="E26">
        <v>8</v>
      </c>
      <c r="F26">
        <v>3</v>
      </c>
      <c r="G26">
        <v>1</v>
      </c>
      <c r="H26" t="s">
        <v>36</v>
      </c>
      <c r="I26">
        <v>21.074999999999999</v>
      </c>
      <c r="J26" t="s">
        <v>15</v>
      </c>
      <c r="K26" t="s">
        <v>16</v>
      </c>
      <c r="L26">
        <v>1</v>
      </c>
    </row>
    <row r="27" spans="1:12" x14ac:dyDescent="0.3">
      <c r="A27">
        <v>26</v>
      </c>
      <c r="B27">
        <v>3</v>
      </c>
      <c r="C27" t="s">
        <v>74</v>
      </c>
      <c r="D27" t="s">
        <v>18</v>
      </c>
      <c r="E27">
        <v>38</v>
      </c>
      <c r="F27">
        <v>1</v>
      </c>
      <c r="G27">
        <v>5</v>
      </c>
      <c r="H27" t="s">
        <v>75</v>
      </c>
      <c r="I27">
        <v>31.387499999999999</v>
      </c>
      <c r="J27" t="s">
        <v>15</v>
      </c>
      <c r="K27" t="s">
        <v>16</v>
      </c>
      <c r="L27">
        <v>0</v>
      </c>
    </row>
    <row r="28" spans="1:12" x14ac:dyDescent="0.3">
      <c r="A28">
        <v>27</v>
      </c>
      <c r="B28">
        <v>3</v>
      </c>
      <c r="C28" t="s">
        <v>76</v>
      </c>
      <c r="D28" t="s">
        <v>13</v>
      </c>
      <c r="F28">
        <v>0</v>
      </c>
      <c r="G28">
        <v>0</v>
      </c>
      <c r="H28" t="s">
        <v>77</v>
      </c>
      <c r="I28">
        <v>7.2249999999999996</v>
      </c>
      <c r="J28" t="s">
        <v>15</v>
      </c>
      <c r="K28" t="s">
        <v>21</v>
      </c>
      <c r="L28">
        <v>0</v>
      </c>
    </row>
    <row r="29" spans="1:12" x14ac:dyDescent="0.3">
      <c r="A29">
        <v>28</v>
      </c>
      <c r="B29">
        <v>1</v>
      </c>
      <c r="C29" t="s">
        <v>78</v>
      </c>
      <c r="D29" t="s">
        <v>13</v>
      </c>
      <c r="E29">
        <v>19</v>
      </c>
      <c r="F29">
        <v>3</v>
      </c>
      <c r="G29">
        <v>2</v>
      </c>
      <c r="H29" t="s">
        <v>79</v>
      </c>
      <c r="I29">
        <v>263</v>
      </c>
      <c r="J29" t="s">
        <v>80</v>
      </c>
      <c r="K29" t="s">
        <v>16</v>
      </c>
      <c r="L29">
        <v>1</v>
      </c>
    </row>
    <row r="30" spans="1:12" x14ac:dyDescent="0.3">
      <c r="A30">
        <v>29</v>
      </c>
      <c r="B30">
        <v>3</v>
      </c>
      <c r="C30" t="s">
        <v>81</v>
      </c>
      <c r="D30" t="s">
        <v>18</v>
      </c>
      <c r="F30">
        <v>0</v>
      </c>
      <c r="G30">
        <v>0</v>
      </c>
      <c r="H30" t="s">
        <v>82</v>
      </c>
      <c r="I30">
        <v>7.8792</v>
      </c>
      <c r="J30" t="s">
        <v>15</v>
      </c>
      <c r="K30" t="s">
        <v>31</v>
      </c>
      <c r="L30">
        <v>0</v>
      </c>
    </row>
    <row r="31" spans="1:12" x14ac:dyDescent="0.3">
      <c r="A31">
        <v>30</v>
      </c>
      <c r="B31">
        <v>3</v>
      </c>
      <c r="C31" t="s">
        <v>83</v>
      </c>
      <c r="D31" t="s">
        <v>13</v>
      </c>
      <c r="F31">
        <v>0</v>
      </c>
      <c r="G31">
        <v>0</v>
      </c>
      <c r="H31" t="s">
        <v>84</v>
      </c>
      <c r="I31">
        <v>7.8958000000000004</v>
      </c>
      <c r="J31" t="s">
        <v>15</v>
      </c>
      <c r="K31" t="s">
        <v>16</v>
      </c>
      <c r="L31">
        <v>0</v>
      </c>
    </row>
    <row r="32" spans="1:12" x14ac:dyDescent="0.3">
      <c r="A32">
        <v>31</v>
      </c>
      <c r="B32">
        <v>1</v>
      </c>
      <c r="C32" t="s">
        <v>85</v>
      </c>
      <c r="D32" t="s">
        <v>13</v>
      </c>
      <c r="E32">
        <v>40</v>
      </c>
      <c r="F32">
        <v>0</v>
      </c>
      <c r="G32">
        <v>0</v>
      </c>
      <c r="H32" t="s">
        <v>86</v>
      </c>
      <c r="I32">
        <v>27.720800000000001</v>
      </c>
      <c r="J32" t="s">
        <v>15</v>
      </c>
      <c r="K32" t="s">
        <v>21</v>
      </c>
      <c r="L32">
        <v>1</v>
      </c>
    </row>
    <row r="33" spans="1:12" x14ac:dyDescent="0.3">
      <c r="A33">
        <v>32</v>
      </c>
      <c r="B33">
        <v>1</v>
      </c>
      <c r="C33" t="s">
        <v>87</v>
      </c>
      <c r="D33" t="s">
        <v>18</v>
      </c>
      <c r="F33">
        <v>1</v>
      </c>
      <c r="G33">
        <v>0</v>
      </c>
      <c r="H33" t="s">
        <v>88</v>
      </c>
      <c r="I33">
        <v>146.52080000000001</v>
      </c>
      <c r="J33" t="s">
        <v>89</v>
      </c>
      <c r="K33" t="s">
        <v>21</v>
      </c>
      <c r="L33">
        <v>1</v>
      </c>
    </row>
    <row r="34" spans="1:12" x14ac:dyDescent="0.3">
      <c r="A34">
        <v>33</v>
      </c>
      <c r="B34">
        <v>3</v>
      </c>
      <c r="C34" t="s">
        <v>90</v>
      </c>
      <c r="D34" t="s">
        <v>18</v>
      </c>
      <c r="F34">
        <v>0</v>
      </c>
      <c r="G34">
        <v>0</v>
      </c>
      <c r="H34" t="s">
        <v>91</v>
      </c>
      <c r="I34">
        <v>7.75</v>
      </c>
      <c r="J34" t="s">
        <v>15</v>
      </c>
      <c r="K34" t="s">
        <v>31</v>
      </c>
      <c r="L34">
        <v>0</v>
      </c>
    </row>
    <row r="35" spans="1:12" x14ac:dyDescent="0.3">
      <c r="A35">
        <v>34</v>
      </c>
      <c r="B35">
        <v>2</v>
      </c>
      <c r="C35" t="s">
        <v>92</v>
      </c>
      <c r="D35" t="s">
        <v>13</v>
      </c>
      <c r="E35">
        <v>66</v>
      </c>
      <c r="F35">
        <v>0</v>
      </c>
      <c r="G35">
        <v>0</v>
      </c>
      <c r="H35" t="s">
        <v>93</v>
      </c>
      <c r="I35">
        <v>10.5</v>
      </c>
      <c r="J35" t="s">
        <v>15</v>
      </c>
      <c r="K35" t="s">
        <v>16</v>
      </c>
      <c r="L35">
        <v>0</v>
      </c>
    </row>
    <row r="36" spans="1:12" x14ac:dyDescent="0.3">
      <c r="A36">
        <v>35</v>
      </c>
      <c r="B36">
        <v>1</v>
      </c>
      <c r="C36" t="s">
        <v>94</v>
      </c>
      <c r="D36" t="s">
        <v>13</v>
      </c>
      <c r="E36">
        <v>28</v>
      </c>
      <c r="F36">
        <v>1</v>
      </c>
      <c r="G36">
        <v>0</v>
      </c>
      <c r="H36" t="s">
        <v>95</v>
      </c>
      <c r="I36">
        <v>82.1708</v>
      </c>
      <c r="J36" t="s">
        <v>15</v>
      </c>
      <c r="K36" t="s">
        <v>21</v>
      </c>
      <c r="L36">
        <v>0</v>
      </c>
    </row>
    <row r="37" spans="1:12" x14ac:dyDescent="0.3">
      <c r="A37">
        <v>36</v>
      </c>
      <c r="B37">
        <v>1</v>
      </c>
      <c r="C37" t="s">
        <v>96</v>
      </c>
      <c r="D37" t="s">
        <v>13</v>
      </c>
      <c r="E37">
        <v>42</v>
      </c>
      <c r="F37">
        <v>1</v>
      </c>
      <c r="G37">
        <v>0</v>
      </c>
      <c r="H37" t="s">
        <v>97</v>
      </c>
      <c r="I37">
        <v>52</v>
      </c>
      <c r="J37" t="s">
        <v>15</v>
      </c>
      <c r="K37" t="s">
        <v>16</v>
      </c>
      <c r="L37">
        <v>1</v>
      </c>
    </row>
    <row r="38" spans="1:12" x14ac:dyDescent="0.3">
      <c r="A38">
        <v>37</v>
      </c>
      <c r="B38">
        <v>3</v>
      </c>
      <c r="C38" t="s">
        <v>98</v>
      </c>
      <c r="D38" t="s">
        <v>13</v>
      </c>
      <c r="F38">
        <v>0</v>
      </c>
      <c r="G38">
        <v>0</v>
      </c>
      <c r="H38" t="s">
        <v>99</v>
      </c>
      <c r="I38">
        <v>7.2291999999999996</v>
      </c>
      <c r="J38" t="s">
        <v>15</v>
      </c>
      <c r="K38" t="s">
        <v>21</v>
      </c>
      <c r="L38">
        <v>0</v>
      </c>
    </row>
    <row r="39" spans="1:12" x14ac:dyDescent="0.3">
      <c r="A39">
        <v>38</v>
      </c>
      <c r="B39">
        <v>3</v>
      </c>
      <c r="C39" t="s">
        <v>100</v>
      </c>
      <c r="D39" t="s">
        <v>13</v>
      </c>
      <c r="E39">
        <v>21</v>
      </c>
      <c r="F39">
        <v>0</v>
      </c>
      <c r="G39">
        <v>0</v>
      </c>
      <c r="H39" t="s">
        <v>101</v>
      </c>
      <c r="I39">
        <v>8.0500000000000007</v>
      </c>
      <c r="J39" t="s">
        <v>15</v>
      </c>
      <c r="K39" t="s">
        <v>16</v>
      </c>
      <c r="L39">
        <v>0</v>
      </c>
    </row>
    <row r="40" spans="1:12" x14ac:dyDescent="0.3">
      <c r="A40">
        <v>39</v>
      </c>
      <c r="B40">
        <v>3</v>
      </c>
      <c r="C40" t="s">
        <v>102</v>
      </c>
      <c r="D40" t="s">
        <v>18</v>
      </c>
      <c r="E40">
        <v>18</v>
      </c>
      <c r="F40">
        <v>2</v>
      </c>
      <c r="G40">
        <v>0</v>
      </c>
      <c r="H40" t="s">
        <v>103</v>
      </c>
      <c r="I40">
        <v>18</v>
      </c>
      <c r="J40" t="s">
        <v>15</v>
      </c>
      <c r="K40" t="s">
        <v>16</v>
      </c>
      <c r="L40">
        <v>1</v>
      </c>
    </row>
    <row r="41" spans="1:12" x14ac:dyDescent="0.3">
      <c r="A41">
        <v>40</v>
      </c>
      <c r="B41">
        <v>3</v>
      </c>
      <c r="C41" t="s">
        <v>104</v>
      </c>
      <c r="D41" t="s">
        <v>18</v>
      </c>
      <c r="E41">
        <v>14</v>
      </c>
      <c r="F41">
        <v>1</v>
      </c>
      <c r="G41">
        <v>0</v>
      </c>
      <c r="H41" t="s">
        <v>105</v>
      </c>
      <c r="I41">
        <v>11.2417</v>
      </c>
      <c r="J41" t="s">
        <v>15</v>
      </c>
      <c r="K41" t="s">
        <v>21</v>
      </c>
      <c r="L41">
        <v>0</v>
      </c>
    </row>
    <row r="42" spans="1:12" x14ac:dyDescent="0.3">
      <c r="A42">
        <v>41</v>
      </c>
      <c r="B42">
        <v>3</v>
      </c>
      <c r="C42" t="s">
        <v>106</v>
      </c>
      <c r="D42" t="s">
        <v>18</v>
      </c>
      <c r="E42">
        <v>40</v>
      </c>
      <c r="F42">
        <v>1</v>
      </c>
      <c r="G42">
        <v>0</v>
      </c>
      <c r="H42" t="s">
        <v>107</v>
      </c>
      <c r="I42">
        <v>9.4749999999999996</v>
      </c>
      <c r="J42" t="s">
        <v>15</v>
      </c>
      <c r="K42" t="s">
        <v>16</v>
      </c>
      <c r="L42">
        <v>0</v>
      </c>
    </row>
    <row r="43" spans="1:12" x14ac:dyDescent="0.3">
      <c r="A43">
        <v>42</v>
      </c>
      <c r="B43">
        <v>2</v>
      </c>
      <c r="C43" t="s">
        <v>108</v>
      </c>
      <c r="D43" t="s">
        <v>18</v>
      </c>
      <c r="E43">
        <v>27</v>
      </c>
      <c r="F43">
        <v>1</v>
      </c>
      <c r="G43">
        <v>0</v>
      </c>
      <c r="H43" t="s">
        <v>109</v>
      </c>
      <c r="I43">
        <v>21</v>
      </c>
      <c r="J43" t="s">
        <v>15</v>
      </c>
      <c r="K43" t="s">
        <v>16</v>
      </c>
      <c r="L43">
        <v>0</v>
      </c>
    </row>
    <row r="44" spans="1:12" x14ac:dyDescent="0.3">
      <c r="A44">
        <v>43</v>
      </c>
      <c r="B44">
        <v>3</v>
      </c>
      <c r="C44" t="s">
        <v>110</v>
      </c>
      <c r="D44" t="s">
        <v>13</v>
      </c>
      <c r="F44">
        <v>0</v>
      </c>
      <c r="G44">
        <v>0</v>
      </c>
      <c r="H44" t="s">
        <v>111</v>
      </c>
      <c r="I44">
        <v>7.8958000000000004</v>
      </c>
      <c r="J44" t="s">
        <v>15</v>
      </c>
      <c r="K44" t="s">
        <v>21</v>
      </c>
      <c r="L44">
        <v>1</v>
      </c>
    </row>
    <row r="45" spans="1:12" x14ac:dyDescent="0.3">
      <c r="A45">
        <v>44</v>
      </c>
      <c r="B45">
        <v>2</v>
      </c>
      <c r="C45" t="s">
        <v>112</v>
      </c>
      <c r="D45" t="s">
        <v>18</v>
      </c>
      <c r="E45">
        <v>3</v>
      </c>
      <c r="F45">
        <v>1</v>
      </c>
      <c r="G45">
        <v>2</v>
      </c>
      <c r="H45" t="s">
        <v>113</v>
      </c>
      <c r="I45">
        <v>41.5792</v>
      </c>
      <c r="J45" t="s">
        <v>15</v>
      </c>
      <c r="K45" t="s">
        <v>21</v>
      </c>
      <c r="L45">
        <v>1</v>
      </c>
    </row>
    <row r="46" spans="1:12" x14ac:dyDescent="0.3">
      <c r="A46">
        <v>45</v>
      </c>
      <c r="B46">
        <v>3</v>
      </c>
      <c r="C46" t="s">
        <v>114</v>
      </c>
      <c r="D46" t="s">
        <v>18</v>
      </c>
      <c r="E46">
        <v>19</v>
      </c>
      <c r="F46">
        <v>0</v>
      </c>
      <c r="G46">
        <v>0</v>
      </c>
      <c r="H46" t="s">
        <v>115</v>
      </c>
      <c r="I46">
        <v>7.8792</v>
      </c>
      <c r="J46" t="s">
        <v>15</v>
      </c>
      <c r="K46" t="s">
        <v>31</v>
      </c>
      <c r="L46">
        <v>0</v>
      </c>
    </row>
    <row r="47" spans="1:12" x14ac:dyDescent="0.3">
      <c r="A47">
        <v>46</v>
      </c>
      <c r="B47">
        <v>3</v>
      </c>
      <c r="C47" t="s">
        <v>116</v>
      </c>
      <c r="D47" t="s">
        <v>13</v>
      </c>
      <c r="F47">
        <v>0</v>
      </c>
      <c r="G47">
        <v>0</v>
      </c>
      <c r="H47" t="s">
        <v>117</v>
      </c>
      <c r="I47">
        <v>8.0500000000000007</v>
      </c>
      <c r="J47" t="s">
        <v>15</v>
      </c>
      <c r="K47" t="s">
        <v>16</v>
      </c>
      <c r="L47">
        <v>0</v>
      </c>
    </row>
    <row r="48" spans="1:12" x14ac:dyDescent="0.3">
      <c r="A48">
        <v>47</v>
      </c>
      <c r="B48">
        <v>3</v>
      </c>
      <c r="C48" t="s">
        <v>118</v>
      </c>
      <c r="D48" t="s">
        <v>13</v>
      </c>
      <c r="F48">
        <v>1</v>
      </c>
      <c r="G48">
        <v>0</v>
      </c>
      <c r="H48" t="s">
        <v>119</v>
      </c>
      <c r="I48">
        <v>15.5</v>
      </c>
      <c r="J48" t="s">
        <v>15</v>
      </c>
      <c r="K48" t="s">
        <v>31</v>
      </c>
      <c r="L48">
        <v>1</v>
      </c>
    </row>
    <row r="49" spans="1:12" x14ac:dyDescent="0.3">
      <c r="A49">
        <v>48</v>
      </c>
      <c r="B49">
        <v>3</v>
      </c>
      <c r="C49" t="s">
        <v>120</v>
      </c>
      <c r="D49" t="s">
        <v>18</v>
      </c>
      <c r="F49">
        <v>0</v>
      </c>
      <c r="G49">
        <v>0</v>
      </c>
      <c r="H49" t="s">
        <v>121</v>
      </c>
      <c r="I49">
        <v>7.75</v>
      </c>
      <c r="J49" t="s">
        <v>15</v>
      </c>
      <c r="K49" t="s">
        <v>31</v>
      </c>
      <c r="L49">
        <v>0</v>
      </c>
    </row>
    <row r="50" spans="1:12" x14ac:dyDescent="0.3">
      <c r="A50">
        <v>49</v>
      </c>
      <c r="B50">
        <v>3</v>
      </c>
      <c r="C50" t="s">
        <v>122</v>
      </c>
      <c r="D50" t="s">
        <v>13</v>
      </c>
      <c r="F50">
        <v>2</v>
      </c>
      <c r="G50">
        <v>0</v>
      </c>
      <c r="H50" t="s">
        <v>123</v>
      </c>
      <c r="I50">
        <v>21.679200000000002</v>
      </c>
      <c r="J50" t="s">
        <v>15</v>
      </c>
      <c r="K50" t="s">
        <v>21</v>
      </c>
      <c r="L50">
        <v>0</v>
      </c>
    </row>
    <row r="51" spans="1:12" x14ac:dyDescent="0.3">
      <c r="A51">
        <v>50</v>
      </c>
      <c r="B51">
        <v>3</v>
      </c>
      <c r="C51" t="s">
        <v>124</v>
      </c>
      <c r="D51" t="s">
        <v>18</v>
      </c>
      <c r="E51">
        <v>18</v>
      </c>
      <c r="F51">
        <v>1</v>
      </c>
      <c r="G51">
        <v>0</v>
      </c>
      <c r="H51" t="s">
        <v>125</v>
      </c>
      <c r="I51">
        <v>17.8</v>
      </c>
      <c r="J51" t="s">
        <v>15</v>
      </c>
      <c r="K51" t="s">
        <v>16</v>
      </c>
      <c r="L51">
        <v>0</v>
      </c>
    </row>
    <row r="52" spans="1:12" x14ac:dyDescent="0.3">
      <c r="A52">
        <v>51</v>
      </c>
      <c r="B52">
        <v>3</v>
      </c>
      <c r="C52" t="s">
        <v>126</v>
      </c>
      <c r="D52" t="s">
        <v>13</v>
      </c>
      <c r="E52">
        <v>7</v>
      </c>
      <c r="F52">
        <v>4</v>
      </c>
      <c r="G52">
        <v>1</v>
      </c>
      <c r="H52" t="s">
        <v>127</v>
      </c>
      <c r="I52">
        <v>39.6875</v>
      </c>
      <c r="J52" t="s">
        <v>15</v>
      </c>
      <c r="K52" t="s">
        <v>16</v>
      </c>
      <c r="L52">
        <v>0</v>
      </c>
    </row>
    <row r="53" spans="1:12" x14ac:dyDescent="0.3">
      <c r="A53">
        <v>52</v>
      </c>
      <c r="B53">
        <v>3</v>
      </c>
      <c r="C53" t="s">
        <v>128</v>
      </c>
      <c r="D53" t="s">
        <v>13</v>
      </c>
      <c r="E53">
        <v>21</v>
      </c>
      <c r="F53">
        <v>0</v>
      </c>
      <c r="G53">
        <v>0</v>
      </c>
      <c r="H53" t="s">
        <v>129</v>
      </c>
      <c r="I53">
        <v>7.8</v>
      </c>
      <c r="J53" t="s">
        <v>15</v>
      </c>
      <c r="K53" t="s">
        <v>16</v>
      </c>
      <c r="L53">
        <v>1</v>
      </c>
    </row>
    <row r="54" spans="1:12" x14ac:dyDescent="0.3">
      <c r="A54">
        <v>53</v>
      </c>
      <c r="B54">
        <v>1</v>
      </c>
      <c r="C54" t="s">
        <v>130</v>
      </c>
      <c r="D54" t="s">
        <v>18</v>
      </c>
      <c r="E54">
        <v>49</v>
      </c>
      <c r="F54">
        <v>1</v>
      </c>
      <c r="G54">
        <v>0</v>
      </c>
      <c r="H54" t="s">
        <v>131</v>
      </c>
      <c r="I54">
        <v>76.729200000000006</v>
      </c>
      <c r="J54" t="s">
        <v>132</v>
      </c>
      <c r="K54" t="s">
        <v>21</v>
      </c>
      <c r="L54">
        <v>1</v>
      </c>
    </row>
    <row r="55" spans="1:12" x14ac:dyDescent="0.3">
      <c r="A55">
        <v>54</v>
      </c>
      <c r="B55">
        <v>2</v>
      </c>
      <c r="C55" t="s">
        <v>133</v>
      </c>
      <c r="D55" t="s">
        <v>18</v>
      </c>
      <c r="E55">
        <v>29</v>
      </c>
      <c r="F55">
        <v>1</v>
      </c>
      <c r="G55">
        <v>0</v>
      </c>
      <c r="H55" t="s">
        <v>134</v>
      </c>
      <c r="I55">
        <v>26</v>
      </c>
      <c r="J55" t="s">
        <v>15</v>
      </c>
      <c r="K55" t="s">
        <v>16</v>
      </c>
      <c r="L55">
        <v>0</v>
      </c>
    </row>
    <row r="56" spans="1:12" x14ac:dyDescent="0.3">
      <c r="A56">
        <v>55</v>
      </c>
      <c r="B56">
        <v>1</v>
      </c>
      <c r="C56" t="s">
        <v>135</v>
      </c>
      <c r="D56" t="s">
        <v>13</v>
      </c>
      <c r="E56">
        <v>65</v>
      </c>
      <c r="F56">
        <v>0</v>
      </c>
      <c r="G56">
        <v>1</v>
      </c>
      <c r="H56" t="s">
        <v>136</v>
      </c>
      <c r="I56">
        <v>61.979199999999999</v>
      </c>
      <c r="J56" t="s">
        <v>137</v>
      </c>
      <c r="K56" t="s">
        <v>21</v>
      </c>
      <c r="L56">
        <v>1</v>
      </c>
    </row>
    <row r="57" spans="1:12" x14ac:dyDescent="0.3">
      <c r="A57">
        <v>56</v>
      </c>
      <c r="B57">
        <v>1</v>
      </c>
      <c r="C57" t="s">
        <v>138</v>
      </c>
      <c r="D57" t="s">
        <v>13</v>
      </c>
      <c r="F57">
        <v>0</v>
      </c>
      <c r="G57">
        <v>0</v>
      </c>
      <c r="H57" t="s">
        <v>139</v>
      </c>
      <c r="I57">
        <v>35.5</v>
      </c>
      <c r="J57" t="s">
        <v>140</v>
      </c>
      <c r="K57" t="s">
        <v>16</v>
      </c>
      <c r="L57">
        <v>1</v>
      </c>
    </row>
    <row r="58" spans="1:12" x14ac:dyDescent="0.3">
      <c r="A58">
        <v>57</v>
      </c>
      <c r="B58">
        <v>2</v>
      </c>
      <c r="C58" t="s">
        <v>141</v>
      </c>
      <c r="D58" t="s">
        <v>18</v>
      </c>
      <c r="E58">
        <v>21</v>
      </c>
      <c r="F58">
        <v>0</v>
      </c>
      <c r="G58">
        <v>0</v>
      </c>
      <c r="H58" t="s">
        <v>142</v>
      </c>
      <c r="I58">
        <v>10.5</v>
      </c>
      <c r="J58" t="s">
        <v>15</v>
      </c>
      <c r="K58" t="s">
        <v>16</v>
      </c>
      <c r="L58">
        <v>0</v>
      </c>
    </row>
    <row r="59" spans="1:12" x14ac:dyDescent="0.3">
      <c r="A59">
        <v>58</v>
      </c>
      <c r="B59">
        <v>3</v>
      </c>
      <c r="C59" t="s">
        <v>143</v>
      </c>
      <c r="D59" t="s">
        <v>13</v>
      </c>
      <c r="E59">
        <v>28.5</v>
      </c>
      <c r="F59">
        <v>0</v>
      </c>
      <c r="G59">
        <v>0</v>
      </c>
      <c r="H59" t="s">
        <v>144</v>
      </c>
      <c r="I59">
        <v>7.2291999999999996</v>
      </c>
      <c r="J59" t="s">
        <v>15</v>
      </c>
      <c r="K59" t="s">
        <v>21</v>
      </c>
      <c r="L59">
        <v>1</v>
      </c>
    </row>
    <row r="60" spans="1:12" x14ac:dyDescent="0.3">
      <c r="A60">
        <v>59</v>
      </c>
      <c r="B60">
        <v>2</v>
      </c>
      <c r="C60" t="s">
        <v>145</v>
      </c>
      <c r="D60" t="s">
        <v>18</v>
      </c>
      <c r="E60">
        <v>5</v>
      </c>
      <c r="F60">
        <v>1</v>
      </c>
      <c r="G60">
        <v>2</v>
      </c>
      <c r="H60" t="s">
        <v>146</v>
      </c>
      <c r="I60">
        <v>27.75</v>
      </c>
      <c r="J60" t="s">
        <v>15</v>
      </c>
      <c r="K60" t="s">
        <v>16</v>
      </c>
      <c r="L60">
        <v>0</v>
      </c>
    </row>
    <row r="61" spans="1:12" x14ac:dyDescent="0.3">
      <c r="A61">
        <v>60</v>
      </c>
      <c r="B61">
        <v>3</v>
      </c>
      <c r="C61" t="s">
        <v>147</v>
      </c>
      <c r="D61" t="s">
        <v>13</v>
      </c>
      <c r="E61">
        <v>11</v>
      </c>
      <c r="F61">
        <v>5</v>
      </c>
      <c r="G61">
        <v>2</v>
      </c>
      <c r="H61" t="s">
        <v>148</v>
      </c>
      <c r="I61">
        <v>46.9</v>
      </c>
      <c r="J61" t="s">
        <v>15</v>
      </c>
      <c r="K61" t="s">
        <v>16</v>
      </c>
      <c r="L61">
        <v>0</v>
      </c>
    </row>
    <row r="62" spans="1:12" x14ac:dyDescent="0.3">
      <c r="A62">
        <v>61</v>
      </c>
      <c r="B62">
        <v>3</v>
      </c>
      <c r="C62" t="s">
        <v>149</v>
      </c>
      <c r="D62" t="s">
        <v>13</v>
      </c>
      <c r="E62">
        <v>22</v>
      </c>
      <c r="F62">
        <v>0</v>
      </c>
      <c r="G62">
        <v>0</v>
      </c>
      <c r="H62" t="s">
        <v>150</v>
      </c>
      <c r="I62">
        <v>7.2291999999999996</v>
      </c>
      <c r="J62" t="s">
        <v>15</v>
      </c>
      <c r="K62" t="s">
        <v>21</v>
      </c>
      <c r="L62">
        <v>1</v>
      </c>
    </row>
    <row r="63" spans="1:12" x14ac:dyDescent="0.3">
      <c r="A63">
        <v>62</v>
      </c>
      <c r="B63">
        <v>1</v>
      </c>
      <c r="C63" t="s">
        <v>151</v>
      </c>
      <c r="D63" t="s">
        <v>18</v>
      </c>
      <c r="E63">
        <v>38</v>
      </c>
      <c r="F63">
        <v>0</v>
      </c>
      <c r="G63">
        <v>0</v>
      </c>
      <c r="H63" t="s">
        <v>152</v>
      </c>
      <c r="I63">
        <v>80</v>
      </c>
      <c r="J63" t="s">
        <v>153</v>
      </c>
      <c r="K63" t="s">
        <v>15</v>
      </c>
      <c r="L63">
        <v>0</v>
      </c>
    </row>
    <row r="64" spans="1:12" x14ac:dyDescent="0.3">
      <c r="A64">
        <v>63</v>
      </c>
      <c r="B64">
        <v>1</v>
      </c>
      <c r="C64" t="s">
        <v>154</v>
      </c>
      <c r="D64" t="s">
        <v>13</v>
      </c>
      <c r="E64">
        <v>45</v>
      </c>
      <c r="F64">
        <v>1</v>
      </c>
      <c r="G64">
        <v>0</v>
      </c>
      <c r="H64" t="s">
        <v>155</v>
      </c>
      <c r="I64">
        <v>83.474999999999994</v>
      </c>
      <c r="J64" t="s">
        <v>156</v>
      </c>
      <c r="K64" t="s">
        <v>16</v>
      </c>
      <c r="L64">
        <v>0</v>
      </c>
    </row>
    <row r="65" spans="1:12" x14ac:dyDescent="0.3">
      <c r="A65">
        <v>64</v>
      </c>
      <c r="B65">
        <v>3</v>
      </c>
      <c r="C65" t="s">
        <v>157</v>
      </c>
      <c r="D65" t="s">
        <v>13</v>
      </c>
      <c r="E65">
        <v>4</v>
      </c>
      <c r="F65">
        <v>3</v>
      </c>
      <c r="G65">
        <v>2</v>
      </c>
      <c r="H65" t="s">
        <v>158</v>
      </c>
      <c r="I65">
        <v>27.9</v>
      </c>
      <c r="J65" t="s">
        <v>15</v>
      </c>
      <c r="K65" t="s">
        <v>16</v>
      </c>
      <c r="L65">
        <v>0</v>
      </c>
    </row>
    <row r="66" spans="1:12" x14ac:dyDescent="0.3">
      <c r="A66">
        <v>65</v>
      </c>
      <c r="B66">
        <v>1</v>
      </c>
      <c r="C66" t="s">
        <v>159</v>
      </c>
      <c r="D66" t="s">
        <v>13</v>
      </c>
      <c r="F66">
        <v>0</v>
      </c>
      <c r="G66">
        <v>0</v>
      </c>
      <c r="H66" t="s">
        <v>160</v>
      </c>
      <c r="I66">
        <v>27.720800000000001</v>
      </c>
      <c r="J66" t="s">
        <v>15</v>
      </c>
      <c r="K66" t="s">
        <v>21</v>
      </c>
      <c r="L66">
        <v>1</v>
      </c>
    </row>
    <row r="67" spans="1:12" x14ac:dyDescent="0.3">
      <c r="A67">
        <v>66</v>
      </c>
      <c r="B67">
        <v>3</v>
      </c>
      <c r="C67" t="s">
        <v>161</v>
      </c>
      <c r="D67" t="s">
        <v>13</v>
      </c>
      <c r="F67">
        <v>1</v>
      </c>
      <c r="G67">
        <v>1</v>
      </c>
      <c r="H67" t="s">
        <v>162</v>
      </c>
      <c r="I67">
        <v>15.245799999999999</v>
      </c>
      <c r="J67" t="s">
        <v>15</v>
      </c>
      <c r="K67" t="s">
        <v>21</v>
      </c>
      <c r="L67">
        <v>1</v>
      </c>
    </row>
    <row r="68" spans="1:12" x14ac:dyDescent="0.3">
      <c r="A68">
        <v>67</v>
      </c>
      <c r="B68">
        <v>2</v>
      </c>
      <c r="C68" t="s">
        <v>163</v>
      </c>
      <c r="D68" t="s">
        <v>18</v>
      </c>
      <c r="E68">
        <v>29</v>
      </c>
      <c r="F68">
        <v>0</v>
      </c>
      <c r="G68">
        <v>0</v>
      </c>
      <c r="H68" t="s">
        <v>164</v>
      </c>
      <c r="I68">
        <v>10.5</v>
      </c>
      <c r="J68" t="s">
        <v>165</v>
      </c>
      <c r="K68" t="s">
        <v>16</v>
      </c>
      <c r="L68">
        <v>0</v>
      </c>
    </row>
    <row r="69" spans="1:12" x14ac:dyDescent="0.3">
      <c r="A69">
        <v>68</v>
      </c>
      <c r="B69">
        <v>3</v>
      </c>
      <c r="C69" t="s">
        <v>166</v>
      </c>
      <c r="D69" t="s">
        <v>13</v>
      </c>
      <c r="E69">
        <v>19</v>
      </c>
      <c r="F69">
        <v>0</v>
      </c>
      <c r="G69">
        <v>0</v>
      </c>
      <c r="H69" t="s">
        <v>167</v>
      </c>
      <c r="I69">
        <v>8.1583000000000006</v>
      </c>
      <c r="J69" t="s">
        <v>15</v>
      </c>
      <c r="K69" t="s">
        <v>16</v>
      </c>
      <c r="L69">
        <v>1</v>
      </c>
    </row>
    <row r="70" spans="1:12" x14ac:dyDescent="0.3">
      <c r="A70">
        <v>69</v>
      </c>
      <c r="B70">
        <v>3</v>
      </c>
      <c r="C70" t="s">
        <v>168</v>
      </c>
      <c r="D70" t="s">
        <v>18</v>
      </c>
      <c r="E70">
        <v>17</v>
      </c>
      <c r="F70">
        <v>4</v>
      </c>
      <c r="G70">
        <v>2</v>
      </c>
      <c r="H70" t="s">
        <v>169</v>
      </c>
      <c r="I70">
        <v>7.9249999999999998</v>
      </c>
      <c r="J70" t="s">
        <v>15</v>
      </c>
      <c r="K70" t="s">
        <v>16</v>
      </c>
      <c r="L70">
        <v>0</v>
      </c>
    </row>
    <row r="71" spans="1:12" x14ac:dyDescent="0.3">
      <c r="A71">
        <v>70</v>
      </c>
      <c r="B71">
        <v>3</v>
      </c>
      <c r="C71" t="s">
        <v>170</v>
      </c>
      <c r="D71" t="s">
        <v>13</v>
      </c>
      <c r="E71">
        <v>26</v>
      </c>
      <c r="F71">
        <v>2</v>
      </c>
      <c r="G71">
        <v>0</v>
      </c>
      <c r="H71" t="s">
        <v>171</v>
      </c>
      <c r="I71">
        <v>8.6624999999999996</v>
      </c>
      <c r="J71" t="s">
        <v>15</v>
      </c>
      <c r="K71" t="s">
        <v>16</v>
      </c>
      <c r="L71">
        <v>0</v>
      </c>
    </row>
    <row r="72" spans="1:12" x14ac:dyDescent="0.3">
      <c r="A72">
        <v>71</v>
      </c>
      <c r="B72">
        <v>2</v>
      </c>
      <c r="C72" t="s">
        <v>172</v>
      </c>
      <c r="D72" t="s">
        <v>13</v>
      </c>
      <c r="E72">
        <v>32</v>
      </c>
      <c r="F72">
        <v>0</v>
      </c>
      <c r="G72">
        <v>0</v>
      </c>
      <c r="H72" t="s">
        <v>173</v>
      </c>
      <c r="I72">
        <v>10.5</v>
      </c>
      <c r="J72" t="s">
        <v>15</v>
      </c>
      <c r="K72" t="s">
        <v>16</v>
      </c>
      <c r="L72">
        <v>0</v>
      </c>
    </row>
    <row r="73" spans="1:12" x14ac:dyDescent="0.3">
      <c r="A73">
        <v>72</v>
      </c>
      <c r="B73">
        <v>3</v>
      </c>
      <c r="C73" t="s">
        <v>174</v>
      </c>
      <c r="D73" t="s">
        <v>18</v>
      </c>
      <c r="E73">
        <v>16</v>
      </c>
      <c r="F73">
        <v>5</v>
      </c>
      <c r="G73">
        <v>2</v>
      </c>
      <c r="H73" t="s">
        <v>148</v>
      </c>
      <c r="I73">
        <v>46.9</v>
      </c>
      <c r="J73" t="s">
        <v>15</v>
      </c>
      <c r="K73" t="s">
        <v>16</v>
      </c>
      <c r="L73">
        <v>0</v>
      </c>
    </row>
    <row r="74" spans="1:12" x14ac:dyDescent="0.3">
      <c r="A74">
        <v>73</v>
      </c>
      <c r="B74">
        <v>2</v>
      </c>
      <c r="C74" t="s">
        <v>175</v>
      </c>
      <c r="D74" t="s">
        <v>13</v>
      </c>
      <c r="E74">
        <v>21</v>
      </c>
      <c r="F74">
        <v>0</v>
      </c>
      <c r="G74">
        <v>0</v>
      </c>
      <c r="H74" t="s">
        <v>176</v>
      </c>
      <c r="I74">
        <v>73.5</v>
      </c>
      <c r="J74" t="s">
        <v>15</v>
      </c>
      <c r="K74" t="s">
        <v>16</v>
      </c>
      <c r="L74">
        <v>0</v>
      </c>
    </row>
    <row r="75" spans="1:12" x14ac:dyDescent="0.3">
      <c r="A75">
        <v>74</v>
      </c>
      <c r="B75">
        <v>3</v>
      </c>
      <c r="C75" t="s">
        <v>177</v>
      </c>
      <c r="D75" t="s">
        <v>13</v>
      </c>
      <c r="E75">
        <v>26</v>
      </c>
      <c r="F75">
        <v>1</v>
      </c>
      <c r="G75">
        <v>0</v>
      </c>
      <c r="H75" t="s">
        <v>178</v>
      </c>
      <c r="I75">
        <v>14.4542</v>
      </c>
      <c r="J75" t="s">
        <v>15</v>
      </c>
      <c r="K75" t="s">
        <v>21</v>
      </c>
      <c r="L75">
        <v>1</v>
      </c>
    </row>
    <row r="76" spans="1:12" x14ac:dyDescent="0.3">
      <c r="A76">
        <v>75</v>
      </c>
      <c r="B76">
        <v>3</v>
      </c>
      <c r="C76" t="s">
        <v>179</v>
      </c>
      <c r="D76" t="s">
        <v>13</v>
      </c>
      <c r="E76">
        <v>32</v>
      </c>
      <c r="F76">
        <v>0</v>
      </c>
      <c r="G76">
        <v>0</v>
      </c>
      <c r="H76" t="s">
        <v>180</v>
      </c>
      <c r="I76">
        <v>56.495800000000003</v>
      </c>
      <c r="J76" t="s">
        <v>15</v>
      </c>
      <c r="K76" t="s">
        <v>16</v>
      </c>
      <c r="L76">
        <v>0</v>
      </c>
    </row>
    <row r="77" spans="1:12" x14ac:dyDescent="0.3">
      <c r="A77">
        <v>76</v>
      </c>
      <c r="B77">
        <v>3</v>
      </c>
      <c r="C77" t="s">
        <v>181</v>
      </c>
      <c r="D77" t="s">
        <v>13</v>
      </c>
      <c r="E77">
        <v>25</v>
      </c>
      <c r="F77">
        <v>0</v>
      </c>
      <c r="G77">
        <v>0</v>
      </c>
      <c r="H77" t="s">
        <v>182</v>
      </c>
      <c r="I77">
        <v>7.65</v>
      </c>
      <c r="J77" t="s">
        <v>183</v>
      </c>
      <c r="K77" t="s">
        <v>16</v>
      </c>
      <c r="L77">
        <v>0</v>
      </c>
    </row>
    <row r="78" spans="1:12" x14ac:dyDescent="0.3">
      <c r="A78">
        <v>77</v>
      </c>
      <c r="B78">
        <v>3</v>
      </c>
      <c r="C78" t="s">
        <v>184</v>
      </c>
      <c r="D78" t="s">
        <v>13</v>
      </c>
      <c r="F78">
        <v>0</v>
      </c>
      <c r="G78">
        <v>0</v>
      </c>
      <c r="H78" t="s">
        <v>185</v>
      </c>
      <c r="I78">
        <v>7.8958000000000004</v>
      </c>
      <c r="J78" t="s">
        <v>15</v>
      </c>
      <c r="K78" t="s">
        <v>16</v>
      </c>
      <c r="L78">
        <v>0</v>
      </c>
    </row>
    <row r="79" spans="1:12" x14ac:dyDescent="0.3">
      <c r="A79">
        <v>78</v>
      </c>
      <c r="B79">
        <v>3</v>
      </c>
      <c r="C79" t="s">
        <v>186</v>
      </c>
      <c r="D79" t="s">
        <v>13</v>
      </c>
      <c r="F79">
        <v>0</v>
      </c>
      <c r="G79">
        <v>0</v>
      </c>
      <c r="H79" t="s">
        <v>187</v>
      </c>
      <c r="I79">
        <v>8.0500000000000007</v>
      </c>
      <c r="J79" t="s">
        <v>15</v>
      </c>
      <c r="K79" t="s">
        <v>16</v>
      </c>
      <c r="L79">
        <v>1</v>
      </c>
    </row>
    <row r="80" spans="1:12" x14ac:dyDescent="0.3">
      <c r="A80">
        <v>79</v>
      </c>
      <c r="B80">
        <v>2</v>
      </c>
      <c r="C80" t="s">
        <v>188</v>
      </c>
      <c r="D80" t="s">
        <v>13</v>
      </c>
      <c r="E80">
        <v>0.83</v>
      </c>
      <c r="F80">
        <v>0</v>
      </c>
      <c r="G80">
        <v>2</v>
      </c>
      <c r="H80" t="s">
        <v>189</v>
      </c>
      <c r="I80">
        <v>29</v>
      </c>
      <c r="J80" t="s">
        <v>15</v>
      </c>
      <c r="K80" t="s">
        <v>16</v>
      </c>
      <c r="L80">
        <v>1</v>
      </c>
    </row>
    <row r="81" spans="1:12" x14ac:dyDescent="0.3">
      <c r="A81">
        <v>80</v>
      </c>
      <c r="B81">
        <v>3</v>
      </c>
      <c r="C81" t="s">
        <v>190</v>
      </c>
      <c r="D81" t="s">
        <v>18</v>
      </c>
      <c r="E81">
        <v>30</v>
      </c>
      <c r="F81">
        <v>0</v>
      </c>
      <c r="G81">
        <v>0</v>
      </c>
      <c r="H81" t="s">
        <v>191</v>
      </c>
      <c r="I81">
        <v>12.475</v>
      </c>
      <c r="J81" t="s">
        <v>15</v>
      </c>
      <c r="K81" t="s">
        <v>16</v>
      </c>
      <c r="L81">
        <v>0</v>
      </c>
    </row>
    <row r="82" spans="1:12" x14ac:dyDescent="0.3">
      <c r="A82">
        <v>81</v>
      </c>
      <c r="B82">
        <v>3</v>
      </c>
      <c r="C82" t="s">
        <v>192</v>
      </c>
      <c r="D82" t="s">
        <v>13</v>
      </c>
      <c r="E82">
        <v>22</v>
      </c>
      <c r="F82">
        <v>0</v>
      </c>
      <c r="G82">
        <v>0</v>
      </c>
      <c r="H82" t="s">
        <v>193</v>
      </c>
      <c r="I82">
        <v>9</v>
      </c>
      <c r="J82" t="s">
        <v>15</v>
      </c>
      <c r="K82" t="s">
        <v>16</v>
      </c>
      <c r="L82">
        <v>1</v>
      </c>
    </row>
    <row r="83" spans="1:12" x14ac:dyDescent="0.3">
      <c r="A83">
        <v>82</v>
      </c>
      <c r="B83">
        <v>3</v>
      </c>
      <c r="C83" t="s">
        <v>194</v>
      </c>
      <c r="D83" t="s">
        <v>13</v>
      </c>
      <c r="E83">
        <v>29</v>
      </c>
      <c r="F83">
        <v>0</v>
      </c>
      <c r="G83">
        <v>0</v>
      </c>
      <c r="H83" t="s">
        <v>195</v>
      </c>
      <c r="I83">
        <v>9.5</v>
      </c>
      <c r="J83" t="s">
        <v>15</v>
      </c>
      <c r="K83" t="s">
        <v>16</v>
      </c>
      <c r="L83">
        <v>1</v>
      </c>
    </row>
    <row r="84" spans="1:12" x14ac:dyDescent="0.3">
      <c r="A84">
        <v>83</v>
      </c>
      <c r="B84">
        <v>3</v>
      </c>
      <c r="C84" t="s">
        <v>196</v>
      </c>
      <c r="D84" t="s">
        <v>18</v>
      </c>
      <c r="F84">
        <v>0</v>
      </c>
      <c r="G84">
        <v>0</v>
      </c>
      <c r="H84" t="s">
        <v>197</v>
      </c>
      <c r="I84">
        <v>7.7874999999999996</v>
      </c>
      <c r="J84" t="s">
        <v>15</v>
      </c>
      <c r="K84" t="s">
        <v>31</v>
      </c>
      <c r="L84">
        <v>0</v>
      </c>
    </row>
    <row r="85" spans="1:12" x14ac:dyDescent="0.3">
      <c r="A85">
        <v>84</v>
      </c>
      <c r="B85">
        <v>1</v>
      </c>
      <c r="C85" t="s">
        <v>198</v>
      </c>
      <c r="D85" t="s">
        <v>13</v>
      </c>
      <c r="E85">
        <v>28</v>
      </c>
      <c r="F85">
        <v>0</v>
      </c>
      <c r="G85">
        <v>0</v>
      </c>
      <c r="H85" t="s">
        <v>199</v>
      </c>
      <c r="I85">
        <v>47.1</v>
      </c>
      <c r="J85" t="s">
        <v>15</v>
      </c>
      <c r="K85" t="s">
        <v>16</v>
      </c>
      <c r="L85">
        <v>1</v>
      </c>
    </row>
    <row r="86" spans="1:12" x14ac:dyDescent="0.3">
      <c r="A86">
        <v>85</v>
      </c>
      <c r="B86">
        <v>2</v>
      </c>
      <c r="C86" t="s">
        <v>200</v>
      </c>
      <c r="D86" t="s">
        <v>18</v>
      </c>
      <c r="E86">
        <v>17</v>
      </c>
      <c r="F86">
        <v>0</v>
      </c>
      <c r="G86">
        <v>0</v>
      </c>
      <c r="H86" t="s">
        <v>201</v>
      </c>
      <c r="I86">
        <v>10.5</v>
      </c>
      <c r="J86" t="s">
        <v>15</v>
      </c>
      <c r="K86" t="s">
        <v>16</v>
      </c>
      <c r="L86">
        <v>1</v>
      </c>
    </row>
    <row r="87" spans="1:12" x14ac:dyDescent="0.3">
      <c r="A87">
        <v>86</v>
      </c>
      <c r="B87">
        <v>3</v>
      </c>
      <c r="C87" t="s">
        <v>202</v>
      </c>
      <c r="D87" t="s">
        <v>18</v>
      </c>
      <c r="E87">
        <v>33</v>
      </c>
      <c r="F87">
        <v>3</v>
      </c>
      <c r="G87">
        <v>0</v>
      </c>
      <c r="H87" t="s">
        <v>203</v>
      </c>
      <c r="I87">
        <v>15.85</v>
      </c>
      <c r="J87" t="s">
        <v>15</v>
      </c>
      <c r="K87" t="s">
        <v>16</v>
      </c>
      <c r="L87">
        <v>0</v>
      </c>
    </row>
    <row r="88" spans="1:12" x14ac:dyDescent="0.3">
      <c r="A88">
        <v>87</v>
      </c>
      <c r="B88">
        <v>3</v>
      </c>
      <c r="C88" t="s">
        <v>204</v>
      </c>
      <c r="D88" t="s">
        <v>13</v>
      </c>
      <c r="E88">
        <v>16</v>
      </c>
      <c r="F88">
        <v>1</v>
      </c>
      <c r="G88">
        <v>3</v>
      </c>
      <c r="H88" t="s">
        <v>205</v>
      </c>
      <c r="I88">
        <v>34.375</v>
      </c>
      <c r="J88" t="s">
        <v>15</v>
      </c>
      <c r="K88" t="s">
        <v>16</v>
      </c>
      <c r="L88">
        <v>0</v>
      </c>
    </row>
    <row r="89" spans="1:12" x14ac:dyDescent="0.3">
      <c r="A89">
        <v>88</v>
      </c>
      <c r="B89">
        <v>3</v>
      </c>
      <c r="C89" t="s">
        <v>206</v>
      </c>
      <c r="D89" t="s">
        <v>13</v>
      </c>
      <c r="F89">
        <v>0</v>
      </c>
      <c r="G89">
        <v>0</v>
      </c>
      <c r="H89" t="s">
        <v>207</v>
      </c>
      <c r="I89">
        <v>8.0500000000000007</v>
      </c>
      <c r="J89" t="s">
        <v>15</v>
      </c>
      <c r="K89" t="s">
        <v>16</v>
      </c>
      <c r="L89">
        <v>1</v>
      </c>
    </row>
    <row r="90" spans="1:12" x14ac:dyDescent="0.3">
      <c r="A90">
        <v>89</v>
      </c>
      <c r="B90">
        <v>1</v>
      </c>
      <c r="C90" t="s">
        <v>208</v>
      </c>
      <c r="D90" t="s">
        <v>18</v>
      </c>
      <c r="E90">
        <v>23</v>
      </c>
      <c r="F90">
        <v>3</v>
      </c>
      <c r="G90">
        <v>2</v>
      </c>
      <c r="H90" t="s">
        <v>79</v>
      </c>
      <c r="I90">
        <v>263</v>
      </c>
      <c r="J90" t="s">
        <v>80</v>
      </c>
      <c r="K90" t="s">
        <v>16</v>
      </c>
      <c r="L90">
        <v>0</v>
      </c>
    </row>
    <row r="91" spans="1:12" x14ac:dyDescent="0.3">
      <c r="A91">
        <v>90</v>
      </c>
      <c r="B91">
        <v>3</v>
      </c>
      <c r="C91" t="s">
        <v>209</v>
      </c>
      <c r="D91" t="s">
        <v>13</v>
      </c>
      <c r="E91">
        <v>24</v>
      </c>
      <c r="F91">
        <v>0</v>
      </c>
      <c r="G91">
        <v>0</v>
      </c>
      <c r="H91" t="s">
        <v>210</v>
      </c>
      <c r="I91">
        <v>8.0500000000000007</v>
      </c>
      <c r="J91" t="s">
        <v>15</v>
      </c>
      <c r="K91" t="s">
        <v>16</v>
      </c>
      <c r="L91">
        <v>0</v>
      </c>
    </row>
    <row r="92" spans="1:12" x14ac:dyDescent="0.3">
      <c r="A92">
        <v>91</v>
      </c>
      <c r="B92">
        <v>3</v>
      </c>
      <c r="C92" t="s">
        <v>211</v>
      </c>
      <c r="D92" t="s">
        <v>13</v>
      </c>
      <c r="E92">
        <v>29</v>
      </c>
      <c r="F92">
        <v>0</v>
      </c>
      <c r="G92">
        <v>0</v>
      </c>
      <c r="H92" t="s">
        <v>212</v>
      </c>
      <c r="I92">
        <v>8.0500000000000007</v>
      </c>
      <c r="J92" t="s">
        <v>15</v>
      </c>
      <c r="K92" t="s">
        <v>16</v>
      </c>
      <c r="L92">
        <v>0</v>
      </c>
    </row>
    <row r="93" spans="1:12" x14ac:dyDescent="0.3">
      <c r="A93">
        <v>92</v>
      </c>
      <c r="B93">
        <v>3</v>
      </c>
      <c r="C93" t="s">
        <v>213</v>
      </c>
      <c r="D93" t="s">
        <v>13</v>
      </c>
      <c r="E93">
        <v>20</v>
      </c>
      <c r="F93">
        <v>0</v>
      </c>
      <c r="G93">
        <v>0</v>
      </c>
      <c r="H93" t="s">
        <v>214</v>
      </c>
      <c r="I93">
        <v>7.8541999999999996</v>
      </c>
      <c r="J93" t="s">
        <v>15</v>
      </c>
      <c r="K93" t="s">
        <v>16</v>
      </c>
      <c r="L93">
        <v>0</v>
      </c>
    </row>
    <row r="94" spans="1:12" x14ac:dyDescent="0.3">
      <c r="A94">
        <v>93</v>
      </c>
      <c r="B94">
        <v>1</v>
      </c>
      <c r="C94" t="s">
        <v>215</v>
      </c>
      <c r="D94" t="s">
        <v>13</v>
      </c>
      <c r="E94">
        <v>46</v>
      </c>
      <c r="F94">
        <v>1</v>
      </c>
      <c r="G94">
        <v>0</v>
      </c>
      <c r="H94" t="s">
        <v>216</v>
      </c>
      <c r="I94">
        <v>61.174999999999997</v>
      </c>
      <c r="J94" t="s">
        <v>217</v>
      </c>
      <c r="K94" t="s">
        <v>16</v>
      </c>
      <c r="L94">
        <v>0</v>
      </c>
    </row>
    <row r="95" spans="1:12" x14ac:dyDescent="0.3">
      <c r="A95">
        <v>94</v>
      </c>
      <c r="B95">
        <v>3</v>
      </c>
      <c r="C95" t="s">
        <v>218</v>
      </c>
      <c r="D95" t="s">
        <v>13</v>
      </c>
      <c r="E95">
        <v>26</v>
      </c>
      <c r="F95">
        <v>1</v>
      </c>
      <c r="G95">
        <v>2</v>
      </c>
      <c r="H95" t="s">
        <v>219</v>
      </c>
      <c r="I95">
        <v>20.574999999999999</v>
      </c>
      <c r="J95" t="s">
        <v>15</v>
      </c>
      <c r="K95" t="s">
        <v>16</v>
      </c>
      <c r="L95">
        <v>0</v>
      </c>
    </row>
    <row r="96" spans="1:12" x14ac:dyDescent="0.3">
      <c r="A96">
        <v>95</v>
      </c>
      <c r="B96">
        <v>3</v>
      </c>
      <c r="C96" t="s">
        <v>220</v>
      </c>
      <c r="D96" t="s">
        <v>13</v>
      </c>
      <c r="E96">
        <v>59</v>
      </c>
      <c r="F96">
        <v>0</v>
      </c>
      <c r="G96">
        <v>0</v>
      </c>
      <c r="H96" t="s">
        <v>221</v>
      </c>
      <c r="I96">
        <v>7.25</v>
      </c>
      <c r="J96" t="s">
        <v>15</v>
      </c>
      <c r="K96" t="s">
        <v>16</v>
      </c>
      <c r="L96">
        <v>0</v>
      </c>
    </row>
    <row r="97" spans="1:12" x14ac:dyDescent="0.3">
      <c r="A97">
        <v>96</v>
      </c>
      <c r="B97">
        <v>3</v>
      </c>
      <c r="C97" t="s">
        <v>222</v>
      </c>
      <c r="D97" t="s">
        <v>13</v>
      </c>
      <c r="F97">
        <v>0</v>
      </c>
      <c r="G97">
        <v>0</v>
      </c>
      <c r="H97" t="s">
        <v>223</v>
      </c>
      <c r="I97">
        <v>8.0500000000000007</v>
      </c>
      <c r="J97" t="s">
        <v>15</v>
      </c>
      <c r="K97" t="s">
        <v>16</v>
      </c>
      <c r="L97">
        <v>0</v>
      </c>
    </row>
    <row r="98" spans="1:12" x14ac:dyDescent="0.3">
      <c r="A98">
        <v>97</v>
      </c>
      <c r="B98">
        <v>1</v>
      </c>
      <c r="C98" t="s">
        <v>224</v>
      </c>
      <c r="D98" t="s">
        <v>13</v>
      </c>
      <c r="E98">
        <v>71</v>
      </c>
      <c r="F98">
        <v>0</v>
      </c>
      <c r="G98">
        <v>0</v>
      </c>
      <c r="H98" t="s">
        <v>225</v>
      </c>
      <c r="I98">
        <v>34.654200000000003</v>
      </c>
      <c r="J98" t="s">
        <v>226</v>
      </c>
      <c r="K98" t="s">
        <v>21</v>
      </c>
      <c r="L98">
        <v>1</v>
      </c>
    </row>
    <row r="99" spans="1:12" x14ac:dyDescent="0.3">
      <c r="A99">
        <v>98</v>
      </c>
      <c r="B99">
        <v>1</v>
      </c>
      <c r="C99" t="s">
        <v>227</v>
      </c>
      <c r="D99" t="s">
        <v>13</v>
      </c>
      <c r="E99">
        <v>23</v>
      </c>
      <c r="F99">
        <v>0</v>
      </c>
      <c r="G99">
        <v>1</v>
      </c>
      <c r="H99" t="s">
        <v>228</v>
      </c>
      <c r="I99">
        <v>63.3583</v>
      </c>
      <c r="J99" t="s">
        <v>229</v>
      </c>
      <c r="K99" t="s">
        <v>21</v>
      </c>
      <c r="L99">
        <v>1</v>
      </c>
    </row>
    <row r="100" spans="1:12" x14ac:dyDescent="0.3">
      <c r="A100">
        <v>99</v>
      </c>
      <c r="B100">
        <v>2</v>
      </c>
      <c r="C100" t="s">
        <v>230</v>
      </c>
      <c r="D100" t="s">
        <v>18</v>
      </c>
      <c r="E100">
        <v>34</v>
      </c>
      <c r="F100">
        <v>0</v>
      </c>
      <c r="G100">
        <v>1</v>
      </c>
      <c r="H100" t="s">
        <v>231</v>
      </c>
      <c r="I100">
        <v>23</v>
      </c>
      <c r="J100" t="s">
        <v>15</v>
      </c>
      <c r="K100" t="s">
        <v>16</v>
      </c>
      <c r="L100">
        <v>0</v>
      </c>
    </row>
    <row r="101" spans="1:12" x14ac:dyDescent="0.3">
      <c r="A101">
        <v>100</v>
      </c>
      <c r="B101">
        <v>2</v>
      </c>
      <c r="C101" t="s">
        <v>232</v>
      </c>
      <c r="D101" t="s">
        <v>13</v>
      </c>
      <c r="E101">
        <v>34</v>
      </c>
      <c r="F101">
        <v>1</v>
      </c>
      <c r="G101">
        <v>0</v>
      </c>
      <c r="H101" t="s">
        <v>233</v>
      </c>
      <c r="I101">
        <v>26</v>
      </c>
      <c r="J101" t="s">
        <v>15</v>
      </c>
      <c r="K101" t="s">
        <v>16</v>
      </c>
      <c r="L101">
        <v>0</v>
      </c>
    </row>
    <row r="102" spans="1:12" x14ac:dyDescent="0.3">
      <c r="A102">
        <v>101</v>
      </c>
      <c r="B102">
        <v>3</v>
      </c>
      <c r="C102" t="s">
        <v>234</v>
      </c>
      <c r="D102" t="s">
        <v>18</v>
      </c>
      <c r="E102">
        <v>28</v>
      </c>
      <c r="F102">
        <v>0</v>
      </c>
      <c r="G102">
        <v>0</v>
      </c>
      <c r="H102" t="s">
        <v>235</v>
      </c>
      <c r="I102">
        <v>7.8958000000000004</v>
      </c>
      <c r="J102" t="s">
        <v>15</v>
      </c>
      <c r="K102" t="s">
        <v>16</v>
      </c>
      <c r="L102">
        <v>0</v>
      </c>
    </row>
    <row r="103" spans="1:12" x14ac:dyDescent="0.3">
      <c r="A103">
        <v>102</v>
      </c>
      <c r="B103">
        <v>3</v>
      </c>
      <c r="C103" t="s">
        <v>236</v>
      </c>
      <c r="D103" t="s">
        <v>13</v>
      </c>
      <c r="F103">
        <v>0</v>
      </c>
      <c r="G103">
        <v>0</v>
      </c>
      <c r="H103" t="s">
        <v>237</v>
      </c>
      <c r="I103">
        <v>7.8958000000000004</v>
      </c>
      <c r="J103" t="s">
        <v>15</v>
      </c>
      <c r="K103" t="s">
        <v>16</v>
      </c>
      <c r="L103">
        <v>0</v>
      </c>
    </row>
    <row r="104" spans="1:12" x14ac:dyDescent="0.3">
      <c r="A104">
        <v>103</v>
      </c>
      <c r="B104">
        <v>1</v>
      </c>
      <c r="C104" t="s">
        <v>238</v>
      </c>
      <c r="D104" t="s">
        <v>13</v>
      </c>
      <c r="E104">
        <v>21</v>
      </c>
      <c r="F104">
        <v>0</v>
      </c>
      <c r="G104">
        <v>1</v>
      </c>
      <c r="H104" t="s">
        <v>239</v>
      </c>
      <c r="I104">
        <v>77.287499999999994</v>
      </c>
      <c r="J104" t="s">
        <v>240</v>
      </c>
      <c r="K104" t="s">
        <v>16</v>
      </c>
      <c r="L104">
        <v>0</v>
      </c>
    </row>
    <row r="105" spans="1:12" x14ac:dyDescent="0.3">
      <c r="A105">
        <v>104</v>
      </c>
      <c r="B105">
        <v>3</v>
      </c>
      <c r="C105" t="s">
        <v>241</v>
      </c>
      <c r="D105" t="s">
        <v>13</v>
      </c>
      <c r="E105">
        <v>33</v>
      </c>
      <c r="F105">
        <v>0</v>
      </c>
      <c r="G105">
        <v>0</v>
      </c>
      <c r="H105" t="s">
        <v>242</v>
      </c>
      <c r="I105">
        <v>8.6541999999999994</v>
      </c>
      <c r="J105" t="s">
        <v>15</v>
      </c>
      <c r="K105" t="s">
        <v>16</v>
      </c>
      <c r="L105">
        <v>0</v>
      </c>
    </row>
    <row r="106" spans="1:12" x14ac:dyDescent="0.3">
      <c r="A106">
        <v>105</v>
      </c>
      <c r="B106">
        <v>3</v>
      </c>
      <c r="C106" t="s">
        <v>243</v>
      </c>
      <c r="D106" t="s">
        <v>13</v>
      </c>
      <c r="E106">
        <v>37</v>
      </c>
      <c r="F106">
        <v>2</v>
      </c>
      <c r="G106">
        <v>0</v>
      </c>
      <c r="H106" t="s">
        <v>244</v>
      </c>
      <c r="I106">
        <v>7.9249999999999998</v>
      </c>
      <c r="J106" t="s">
        <v>15</v>
      </c>
      <c r="K106" t="s">
        <v>16</v>
      </c>
      <c r="L106">
        <v>0</v>
      </c>
    </row>
    <row r="107" spans="1:12" x14ac:dyDescent="0.3">
      <c r="A107">
        <v>106</v>
      </c>
      <c r="B107">
        <v>3</v>
      </c>
      <c r="C107" t="s">
        <v>245</v>
      </c>
      <c r="D107" t="s">
        <v>13</v>
      </c>
      <c r="E107">
        <v>28</v>
      </c>
      <c r="F107">
        <v>0</v>
      </c>
      <c r="G107">
        <v>0</v>
      </c>
      <c r="H107" t="s">
        <v>246</v>
      </c>
      <c r="I107">
        <v>7.8958000000000004</v>
      </c>
      <c r="J107" t="s">
        <v>15</v>
      </c>
      <c r="K107" t="s">
        <v>16</v>
      </c>
      <c r="L107">
        <v>1</v>
      </c>
    </row>
    <row r="108" spans="1:12" x14ac:dyDescent="0.3">
      <c r="A108">
        <v>107</v>
      </c>
      <c r="B108">
        <v>3</v>
      </c>
      <c r="C108" t="s">
        <v>247</v>
      </c>
      <c r="D108" t="s">
        <v>18</v>
      </c>
      <c r="E108">
        <v>21</v>
      </c>
      <c r="F108">
        <v>0</v>
      </c>
      <c r="G108">
        <v>0</v>
      </c>
      <c r="H108" t="s">
        <v>248</v>
      </c>
      <c r="I108">
        <v>7.65</v>
      </c>
      <c r="J108" t="s">
        <v>15</v>
      </c>
      <c r="K108" t="s">
        <v>16</v>
      </c>
      <c r="L108">
        <v>1</v>
      </c>
    </row>
    <row r="109" spans="1:12" x14ac:dyDescent="0.3">
      <c r="A109">
        <v>108</v>
      </c>
      <c r="B109">
        <v>3</v>
      </c>
      <c r="C109" t="s">
        <v>249</v>
      </c>
      <c r="D109" t="s">
        <v>13</v>
      </c>
      <c r="F109">
        <v>0</v>
      </c>
      <c r="G109">
        <v>0</v>
      </c>
      <c r="H109" t="s">
        <v>250</v>
      </c>
      <c r="I109">
        <v>7.7750000000000004</v>
      </c>
      <c r="J109" t="s">
        <v>15</v>
      </c>
      <c r="K109" t="s">
        <v>16</v>
      </c>
      <c r="L109">
        <v>0</v>
      </c>
    </row>
    <row r="110" spans="1:12" x14ac:dyDescent="0.3">
      <c r="A110">
        <v>109</v>
      </c>
      <c r="B110">
        <v>3</v>
      </c>
      <c r="C110" t="s">
        <v>251</v>
      </c>
      <c r="D110" t="s">
        <v>13</v>
      </c>
      <c r="E110">
        <v>38</v>
      </c>
      <c r="F110">
        <v>0</v>
      </c>
      <c r="G110">
        <v>0</v>
      </c>
      <c r="H110" t="s">
        <v>252</v>
      </c>
      <c r="I110">
        <v>7.8958000000000004</v>
      </c>
      <c r="J110" t="s">
        <v>15</v>
      </c>
      <c r="K110" t="s">
        <v>16</v>
      </c>
      <c r="L110">
        <v>1</v>
      </c>
    </row>
    <row r="111" spans="1:12" x14ac:dyDescent="0.3">
      <c r="A111">
        <v>110</v>
      </c>
      <c r="B111">
        <v>3</v>
      </c>
      <c r="C111" t="s">
        <v>253</v>
      </c>
      <c r="D111" t="s">
        <v>18</v>
      </c>
      <c r="F111">
        <v>1</v>
      </c>
      <c r="G111">
        <v>0</v>
      </c>
      <c r="H111" t="s">
        <v>254</v>
      </c>
      <c r="I111">
        <v>24.15</v>
      </c>
      <c r="J111" t="s">
        <v>15</v>
      </c>
      <c r="K111" t="s">
        <v>31</v>
      </c>
      <c r="L111">
        <v>0</v>
      </c>
    </row>
    <row r="112" spans="1:12" x14ac:dyDescent="0.3">
      <c r="A112">
        <v>111</v>
      </c>
      <c r="B112">
        <v>1</v>
      </c>
      <c r="C112" t="s">
        <v>255</v>
      </c>
      <c r="D112" t="s">
        <v>13</v>
      </c>
      <c r="E112">
        <v>47</v>
      </c>
      <c r="F112">
        <v>0</v>
      </c>
      <c r="G112">
        <v>0</v>
      </c>
      <c r="H112" t="s">
        <v>256</v>
      </c>
      <c r="I112">
        <v>52</v>
      </c>
      <c r="J112" t="s">
        <v>257</v>
      </c>
      <c r="K112" t="s">
        <v>16</v>
      </c>
      <c r="L112">
        <v>0</v>
      </c>
    </row>
    <row r="113" spans="1:12" x14ac:dyDescent="0.3">
      <c r="A113">
        <v>112</v>
      </c>
      <c r="B113">
        <v>3</v>
      </c>
      <c r="C113" t="s">
        <v>258</v>
      </c>
      <c r="D113" t="s">
        <v>18</v>
      </c>
      <c r="E113">
        <v>14.5</v>
      </c>
      <c r="F113">
        <v>1</v>
      </c>
      <c r="G113">
        <v>0</v>
      </c>
      <c r="H113" t="s">
        <v>259</v>
      </c>
      <c r="I113">
        <v>14.4542</v>
      </c>
      <c r="J113" t="s">
        <v>15</v>
      </c>
      <c r="K113" t="s">
        <v>21</v>
      </c>
      <c r="L113">
        <v>0</v>
      </c>
    </row>
    <row r="114" spans="1:12" x14ac:dyDescent="0.3">
      <c r="A114">
        <v>113</v>
      </c>
      <c r="B114">
        <v>3</v>
      </c>
      <c r="C114" t="s">
        <v>260</v>
      </c>
      <c r="D114" t="s">
        <v>13</v>
      </c>
      <c r="E114">
        <v>22</v>
      </c>
      <c r="F114">
        <v>0</v>
      </c>
      <c r="G114">
        <v>0</v>
      </c>
      <c r="H114" t="s">
        <v>261</v>
      </c>
      <c r="I114">
        <v>8.0500000000000007</v>
      </c>
      <c r="J114" t="s">
        <v>15</v>
      </c>
      <c r="K114" t="s">
        <v>16</v>
      </c>
      <c r="L114">
        <v>0</v>
      </c>
    </row>
    <row r="115" spans="1:12" x14ac:dyDescent="0.3">
      <c r="A115">
        <v>114</v>
      </c>
      <c r="B115">
        <v>3</v>
      </c>
      <c r="C115" t="s">
        <v>262</v>
      </c>
      <c r="D115" t="s">
        <v>18</v>
      </c>
      <c r="E115">
        <v>20</v>
      </c>
      <c r="F115">
        <v>1</v>
      </c>
      <c r="G115">
        <v>0</v>
      </c>
      <c r="H115" t="s">
        <v>263</v>
      </c>
      <c r="I115">
        <v>9.8249999999999993</v>
      </c>
      <c r="J115" t="s">
        <v>15</v>
      </c>
      <c r="K115" t="s">
        <v>16</v>
      </c>
      <c r="L115">
        <v>0</v>
      </c>
    </row>
    <row r="116" spans="1:12" x14ac:dyDescent="0.3">
      <c r="A116">
        <v>115</v>
      </c>
      <c r="B116">
        <v>3</v>
      </c>
      <c r="C116" t="s">
        <v>264</v>
      </c>
      <c r="D116" t="s">
        <v>18</v>
      </c>
      <c r="E116">
        <v>17</v>
      </c>
      <c r="F116">
        <v>0</v>
      </c>
      <c r="G116">
        <v>0</v>
      </c>
      <c r="H116" t="s">
        <v>265</v>
      </c>
      <c r="I116">
        <v>14.458299999999999</v>
      </c>
      <c r="J116" t="s">
        <v>15</v>
      </c>
      <c r="K116" t="s">
        <v>21</v>
      </c>
      <c r="L116">
        <v>0</v>
      </c>
    </row>
    <row r="117" spans="1:12" x14ac:dyDescent="0.3">
      <c r="A117">
        <v>116</v>
      </c>
      <c r="B117">
        <v>3</v>
      </c>
      <c r="C117" t="s">
        <v>266</v>
      </c>
      <c r="D117" t="s">
        <v>13</v>
      </c>
      <c r="E117">
        <v>21</v>
      </c>
      <c r="F117">
        <v>0</v>
      </c>
      <c r="G117">
        <v>0</v>
      </c>
      <c r="H117" t="s">
        <v>267</v>
      </c>
      <c r="I117">
        <v>7.9249999999999998</v>
      </c>
      <c r="J117" t="s">
        <v>15</v>
      </c>
      <c r="K117" t="s">
        <v>16</v>
      </c>
      <c r="L117">
        <v>0</v>
      </c>
    </row>
    <row r="118" spans="1:12" x14ac:dyDescent="0.3">
      <c r="A118">
        <v>117</v>
      </c>
      <c r="B118">
        <v>3</v>
      </c>
      <c r="C118" t="s">
        <v>268</v>
      </c>
      <c r="D118" t="s">
        <v>13</v>
      </c>
      <c r="E118">
        <v>70.5</v>
      </c>
      <c r="F118">
        <v>0</v>
      </c>
      <c r="G118">
        <v>0</v>
      </c>
      <c r="H118" t="s">
        <v>269</v>
      </c>
      <c r="I118">
        <v>7.75</v>
      </c>
      <c r="J118" t="s">
        <v>15</v>
      </c>
      <c r="K118" t="s">
        <v>31</v>
      </c>
      <c r="L118">
        <v>0</v>
      </c>
    </row>
    <row r="119" spans="1:12" x14ac:dyDescent="0.3">
      <c r="A119">
        <v>118</v>
      </c>
      <c r="B119">
        <v>2</v>
      </c>
      <c r="C119" t="s">
        <v>270</v>
      </c>
      <c r="D119" t="s">
        <v>13</v>
      </c>
      <c r="E119">
        <v>29</v>
      </c>
      <c r="F119">
        <v>1</v>
      </c>
      <c r="G119">
        <v>0</v>
      </c>
      <c r="H119" t="s">
        <v>109</v>
      </c>
      <c r="I119">
        <v>21</v>
      </c>
      <c r="J119" t="s">
        <v>15</v>
      </c>
      <c r="K119" t="s">
        <v>16</v>
      </c>
      <c r="L119">
        <v>0</v>
      </c>
    </row>
    <row r="120" spans="1:12" x14ac:dyDescent="0.3">
      <c r="A120">
        <v>119</v>
      </c>
      <c r="B120">
        <v>1</v>
      </c>
      <c r="C120" t="s">
        <v>271</v>
      </c>
      <c r="D120" t="s">
        <v>13</v>
      </c>
      <c r="E120">
        <v>24</v>
      </c>
      <c r="F120">
        <v>0</v>
      </c>
      <c r="G120">
        <v>1</v>
      </c>
      <c r="H120" t="s">
        <v>272</v>
      </c>
      <c r="I120">
        <v>247.52080000000001</v>
      </c>
      <c r="J120" t="s">
        <v>273</v>
      </c>
      <c r="K120" t="s">
        <v>21</v>
      </c>
      <c r="L120">
        <v>0</v>
      </c>
    </row>
    <row r="121" spans="1:12" x14ac:dyDescent="0.3">
      <c r="A121">
        <v>120</v>
      </c>
      <c r="B121">
        <v>3</v>
      </c>
      <c r="C121" t="s">
        <v>274</v>
      </c>
      <c r="D121" t="s">
        <v>18</v>
      </c>
      <c r="E121">
        <v>2</v>
      </c>
      <c r="F121">
        <v>4</v>
      </c>
      <c r="G121">
        <v>2</v>
      </c>
      <c r="H121" t="s">
        <v>50</v>
      </c>
      <c r="I121">
        <v>31.274999999999999</v>
      </c>
      <c r="J121" t="s">
        <v>15</v>
      </c>
      <c r="K121" t="s">
        <v>16</v>
      </c>
      <c r="L121">
        <v>0</v>
      </c>
    </row>
    <row r="122" spans="1:12" x14ac:dyDescent="0.3">
      <c r="A122">
        <v>121</v>
      </c>
      <c r="B122">
        <v>2</v>
      </c>
      <c r="C122" t="s">
        <v>275</v>
      </c>
      <c r="D122" t="s">
        <v>13</v>
      </c>
      <c r="E122">
        <v>21</v>
      </c>
      <c r="F122">
        <v>2</v>
      </c>
      <c r="G122">
        <v>0</v>
      </c>
      <c r="H122" t="s">
        <v>176</v>
      </c>
      <c r="I122">
        <v>73.5</v>
      </c>
      <c r="J122" t="s">
        <v>15</v>
      </c>
      <c r="K122" t="s">
        <v>16</v>
      </c>
      <c r="L122">
        <v>0</v>
      </c>
    </row>
    <row r="123" spans="1:12" x14ac:dyDescent="0.3">
      <c r="A123">
        <v>122</v>
      </c>
      <c r="B123">
        <v>3</v>
      </c>
      <c r="C123" t="s">
        <v>276</v>
      </c>
      <c r="D123" t="s">
        <v>13</v>
      </c>
      <c r="F123">
        <v>0</v>
      </c>
      <c r="G123">
        <v>0</v>
      </c>
      <c r="H123" t="s">
        <v>277</v>
      </c>
      <c r="I123">
        <v>8.0500000000000007</v>
      </c>
      <c r="J123" t="s">
        <v>15</v>
      </c>
      <c r="K123" t="s">
        <v>16</v>
      </c>
      <c r="L123">
        <v>0</v>
      </c>
    </row>
    <row r="124" spans="1:12" x14ac:dyDescent="0.3">
      <c r="A124">
        <v>123</v>
      </c>
      <c r="B124">
        <v>2</v>
      </c>
      <c r="C124" t="s">
        <v>278</v>
      </c>
      <c r="D124" t="s">
        <v>13</v>
      </c>
      <c r="E124">
        <v>32.5</v>
      </c>
      <c r="F124">
        <v>1</v>
      </c>
      <c r="G124">
        <v>0</v>
      </c>
      <c r="H124" t="s">
        <v>40</v>
      </c>
      <c r="I124">
        <v>30.070799999999998</v>
      </c>
      <c r="J124" t="s">
        <v>15</v>
      </c>
      <c r="K124" t="s">
        <v>21</v>
      </c>
      <c r="L124">
        <v>1</v>
      </c>
    </row>
    <row r="125" spans="1:12" x14ac:dyDescent="0.3">
      <c r="A125">
        <v>124</v>
      </c>
      <c r="B125">
        <v>2</v>
      </c>
      <c r="C125" t="s">
        <v>279</v>
      </c>
      <c r="D125" t="s">
        <v>18</v>
      </c>
      <c r="E125">
        <v>32.5</v>
      </c>
      <c r="F125">
        <v>0</v>
      </c>
      <c r="G125">
        <v>0</v>
      </c>
      <c r="H125" t="s">
        <v>280</v>
      </c>
      <c r="I125">
        <v>13</v>
      </c>
      <c r="J125" t="s">
        <v>281</v>
      </c>
      <c r="K125" t="s">
        <v>16</v>
      </c>
      <c r="L125">
        <v>0</v>
      </c>
    </row>
    <row r="126" spans="1:12" x14ac:dyDescent="0.3">
      <c r="A126">
        <v>125</v>
      </c>
      <c r="B126">
        <v>1</v>
      </c>
      <c r="C126" t="s">
        <v>282</v>
      </c>
      <c r="D126" t="s">
        <v>13</v>
      </c>
      <c r="E126">
        <v>54</v>
      </c>
      <c r="F126">
        <v>0</v>
      </c>
      <c r="G126">
        <v>1</v>
      </c>
      <c r="H126" t="s">
        <v>239</v>
      </c>
      <c r="I126">
        <v>77.287499999999994</v>
      </c>
      <c r="J126" t="s">
        <v>240</v>
      </c>
      <c r="K126" t="s">
        <v>16</v>
      </c>
      <c r="L126">
        <v>1</v>
      </c>
    </row>
    <row r="127" spans="1:12" x14ac:dyDescent="0.3">
      <c r="A127">
        <v>126</v>
      </c>
      <c r="B127">
        <v>3</v>
      </c>
      <c r="C127" t="s">
        <v>283</v>
      </c>
      <c r="D127" t="s">
        <v>13</v>
      </c>
      <c r="E127">
        <v>12</v>
      </c>
      <c r="F127">
        <v>1</v>
      </c>
      <c r="G127">
        <v>0</v>
      </c>
      <c r="H127" t="s">
        <v>105</v>
      </c>
      <c r="I127">
        <v>11.2417</v>
      </c>
      <c r="J127" t="s">
        <v>15</v>
      </c>
      <c r="K127" t="s">
        <v>21</v>
      </c>
      <c r="L127">
        <v>0</v>
      </c>
    </row>
    <row r="128" spans="1:12" x14ac:dyDescent="0.3">
      <c r="A128">
        <v>127</v>
      </c>
      <c r="B128">
        <v>3</v>
      </c>
      <c r="C128" t="s">
        <v>284</v>
      </c>
      <c r="D128" t="s">
        <v>13</v>
      </c>
      <c r="F128">
        <v>0</v>
      </c>
      <c r="G128">
        <v>0</v>
      </c>
      <c r="H128" t="s">
        <v>285</v>
      </c>
      <c r="I128">
        <v>7.75</v>
      </c>
      <c r="J128" t="s">
        <v>15</v>
      </c>
      <c r="K128" t="s">
        <v>31</v>
      </c>
      <c r="L128">
        <v>1</v>
      </c>
    </row>
    <row r="129" spans="1:12" x14ac:dyDescent="0.3">
      <c r="A129">
        <v>128</v>
      </c>
      <c r="B129">
        <v>3</v>
      </c>
      <c r="C129" t="s">
        <v>286</v>
      </c>
      <c r="D129" t="s">
        <v>13</v>
      </c>
      <c r="E129">
        <v>24</v>
      </c>
      <c r="F129">
        <v>0</v>
      </c>
      <c r="G129">
        <v>0</v>
      </c>
      <c r="H129" t="s">
        <v>287</v>
      </c>
      <c r="I129">
        <v>7.1417000000000002</v>
      </c>
      <c r="J129" t="s">
        <v>15</v>
      </c>
      <c r="K129" t="s">
        <v>16</v>
      </c>
      <c r="L129">
        <v>1</v>
      </c>
    </row>
    <row r="130" spans="1:12" x14ac:dyDescent="0.3">
      <c r="A130">
        <v>129</v>
      </c>
      <c r="B130">
        <v>3</v>
      </c>
      <c r="C130" t="s">
        <v>288</v>
      </c>
      <c r="D130" t="s">
        <v>18</v>
      </c>
      <c r="F130">
        <v>1</v>
      </c>
      <c r="G130">
        <v>1</v>
      </c>
      <c r="H130" t="s">
        <v>289</v>
      </c>
      <c r="I130">
        <v>22.3583</v>
      </c>
      <c r="J130" t="s">
        <v>290</v>
      </c>
      <c r="K130" t="s">
        <v>21</v>
      </c>
      <c r="L130">
        <v>0</v>
      </c>
    </row>
    <row r="131" spans="1:12" x14ac:dyDescent="0.3">
      <c r="A131">
        <v>130</v>
      </c>
      <c r="B131">
        <v>3</v>
      </c>
      <c r="C131" t="s">
        <v>291</v>
      </c>
      <c r="D131" t="s">
        <v>13</v>
      </c>
      <c r="E131">
        <v>45</v>
      </c>
      <c r="F131">
        <v>0</v>
      </c>
      <c r="G131">
        <v>0</v>
      </c>
      <c r="H131" t="s">
        <v>292</v>
      </c>
      <c r="I131">
        <v>6.9749999999999996</v>
      </c>
      <c r="J131" t="s">
        <v>15</v>
      </c>
      <c r="K131" t="s">
        <v>16</v>
      </c>
      <c r="L131">
        <v>0</v>
      </c>
    </row>
    <row r="132" spans="1:12" x14ac:dyDescent="0.3">
      <c r="A132">
        <v>131</v>
      </c>
      <c r="B132">
        <v>3</v>
      </c>
      <c r="C132" t="s">
        <v>293</v>
      </c>
      <c r="D132" t="s">
        <v>13</v>
      </c>
      <c r="E132">
        <v>33</v>
      </c>
      <c r="F132">
        <v>0</v>
      </c>
      <c r="G132">
        <v>0</v>
      </c>
      <c r="H132" t="s">
        <v>294</v>
      </c>
      <c r="I132">
        <v>7.8958000000000004</v>
      </c>
      <c r="J132" t="s">
        <v>15</v>
      </c>
      <c r="K132" t="s">
        <v>21</v>
      </c>
      <c r="L132">
        <v>0</v>
      </c>
    </row>
    <row r="133" spans="1:12" x14ac:dyDescent="0.3">
      <c r="A133">
        <v>132</v>
      </c>
      <c r="B133">
        <v>3</v>
      </c>
      <c r="C133" t="s">
        <v>295</v>
      </c>
      <c r="D133" t="s">
        <v>13</v>
      </c>
      <c r="E133">
        <v>20</v>
      </c>
      <c r="F133">
        <v>0</v>
      </c>
      <c r="G133">
        <v>0</v>
      </c>
      <c r="H133" t="s">
        <v>296</v>
      </c>
      <c r="I133">
        <v>7.05</v>
      </c>
      <c r="J133" t="s">
        <v>15</v>
      </c>
      <c r="K133" t="s">
        <v>16</v>
      </c>
      <c r="L133">
        <v>0</v>
      </c>
    </row>
    <row r="134" spans="1:12" x14ac:dyDescent="0.3">
      <c r="A134">
        <v>133</v>
      </c>
      <c r="B134">
        <v>3</v>
      </c>
      <c r="C134" t="s">
        <v>297</v>
      </c>
      <c r="D134" t="s">
        <v>18</v>
      </c>
      <c r="E134">
        <v>47</v>
      </c>
      <c r="F134">
        <v>1</v>
      </c>
      <c r="G134">
        <v>0</v>
      </c>
      <c r="H134" t="s">
        <v>298</v>
      </c>
      <c r="I134">
        <v>14.5</v>
      </c>
      <c r="J134" t="s">
        <v>15</v>
      </c>
      <c r="K134" t="s">
        <v>16</v>
      </c>
      <c r="L134">
        <v>1</v>
      </c>
    </row>
    <row r="135" spans="1:12" x14ac:dyDescent="0.3">
      <c r="A135">
        <v>134</v>
      </c>
      <c r="B135">
        <v>2</v>
      </c>
      <c r="C135" t="s">
        <v>299</v>
      </c>
      <c r="D135" t="s">
        <v>18</v>
      </c>
      <c r="E135">
        <v>29</v>
      </c>
      <c r="F135">
        <v>1</v>
      </c>
      <c r="G135">
        <v>0</v>
      </c>
      <c r="H135" t="s">
        <v>300</v>
      </c>
      <c r="I135">
        <v>26</v>
      </c>
      <c r="J135" t="s">
        <v>15</v>
      </c>
      <c r="K135" t="s">
        <v>16</v>
      </c>
      <c r="L135">
        <v>0</v>
      </c>
    </row>
    <row r="136" spans="1:12" x14ac:dyDescent="0.3">
      <c r="A136">
        <v>135</v>
      </c>
      <c r="B136">
        <v>2</v>
      </c>
      <c r="C136" t="s">
        <v>301</v>
      </c>
      <c r="D136" t="s">
        <v>13</v>
      </c>
      <c r="E136">
        <v>25</v>
      </c>
      <c r="F136">
        <v>0</v>
      </c>
      <c r="G136">
        <v>0</v>
      </c>
      <c r="H136" t="s">
        <v>302</v>
      </c>
      <c r="I136">
        <v>13</v>
      </c>
      <c r="J136" t="s">
        <v>15</v>
      </c>
      <c r="K136" t="s">
        <v>16</v>
      </c>
      <c r="L136">
        <v>0</v>
      </c>
    </row>
    <row r="137" spans="1:12" x14ac:dyDescent="0.3">
      <c r="A137">
        <v>136</v>
      </c>
      <c r="B137">
        <v>2</v>
      </c>
      <c r="C137" t="s">
        <v>303</v>
      </c>
      <c r="D137" t="s">
        <v>13</v>
      </c>
      <c r="E137">
        <v>23</v>
      </c>
      <c r="F137">
        <v>0</v>
      </c>
      <c r="G137">
        <v>0</v>
      </c>
      <c r="H137" t="s">
        <v>304</v>
      </c>
      <c r="I137">
        <v>15.0458</v>
      </c>
      <c r="J137" t="s">
        <v>15</v>
      </c>
      <c r="K137" t="s">
        <v>21</v>
      </c>
      <c r="L137">
        <v>1</v>
      </c>
    </row>
    <row r="138" spans="1:12" x14ac:dyDescent="0.3">
      <c r="A138">
        <v>137</v>
      </c>
      <c r="B138">
        <v>1</v>
      </c>
      <c r="C138" t="s">
        <v>305</v>
      </c>
      <c r="D138" t="s">
        <v>18</v>
      </c>
      <c r="E138">
        <v>19</v>
      </c>
      <c r="F138">
        <v>0</v>
      </c>
      <c r="G138">
        <v>2</v>
      </c>
      <c r="H138" t="s">
        <v>306</v>
      </c>
      <c r="I138">
        <v>26.283300000000001</v>
      </c>
      <c r="J138" t="s">
        <v>307</v>
      </c>
      <c r="K138" t="s">
        <v>16</v>
      </c>
      <c r="L138">
        <v>0</v>
      </c>
    </row>
    <row r="139" spans="1:12" x14ac:dyDescent="0.3">
      <c r="A139">
        <v>138</v>
      </c>
      <c r="B139">
        <v>1</v>
      </c>
      <c r="C139" t="s">
        <v>308</v>
      </c>
      <c r="D139" t="s">
        <v>13</v>
      </c>
      <c r="E139">
        <v>37</v>
      </c>
      <c r="F139">
        <v>1</v>
      </c>
      <c r="G139">
        <v>0</v>
      </c>
      <c r="H139" t="s">
        <v>25</v>
      </c>
      <c r="I139">
        <v>53.1</v>
      </c>
      <c r="J139" t="s">
        <v>26</v>
      </c>
      <c r="K139" t="s">
        <v>16</v>
      </c>
      <c r="L139">
        <v>0</v>
      </c>
    </row>
    <row r="140" spans="1:12" x14ac:dyDescent="0.3">
      <c r="A140">
        <v>139</v>
      </c>
      <c r="B140">
        <v>3</v>
      </c>
      <c r="C140" t="s">
        <v>309</v>
      </c>
      <c r="D140" t="s">
        <v>13</v>
      </c>
      <c r="E140">
        <v>16</v>
      </c>
      <c r="F140">
        <v>0</v>
      </c>
      <c r="G140">
        <v>0</v>
      </c>
      <c r="H140" t="s">
        <v>310</v>
      </c>
      <c r="I140">
        <v>9.2166999999999994</v>
      </c>
      <c r="J140" t="s">
        <v>15</v>
      </c>
      <c r="K140" t="s">
        <v>16</v>
      </c>
      <c r="L140">
        <v>0</v>
      </c>
    </row>
    <row r="141" spans="1:12" x14ac:dyDescent="0.3">
      <c r="A141">
        <v>140</v>
      </c>
      <c r="B141">
        <v>1</v>
      </c>
      <c r="C141" t="s">
        <v>311</v>
      </c>
      <c r="D141" t="s">
        <v>13</v>
      </c>
      <c r="E141">
        <v>24</v>
      </c>
      <c r="F141">
        <v>0</v>
      </c>
      <c r="G141">
        <v>0</v>
      </c>
      <c r="H141" t="s">
        <v>312</v>
      </c>
      <c r="I141">
        <v>79.2</v>
      </c>
      <c r="J141" t="s">
        <v>313</v>
      </c>
      <c r="K141" t="s">
        <v>21</v>
      </c>
      <c r="L141">
        <v>0</v>
      </c>
    </row>
    <row r="142" spans="1:12" x14ac:dyDescent="0.3">
      <c r="A142">
        <v>141</v>
      </c>
      <c r="B142">
        <v>3</v>
      </c>
      <c r="C142" t="s">
        <v>314</v>
      </c>
      <c r="D142" t="s">
        <v>18</v>
      </c>
      <c r="F142">
        <v>0</v>
      </c>
      <c r="G142">
        <v>2</v>
      </c>
      <c r="H142" t="s">
        <v>315</v>
      </c>
      <c r="I142">
        <v>15.245799999999999</v>
      </c>
      <c r="J142" t="s">
        <v>15</v>
      </c>
      <c r="K142" t="s">
        <v>21</v>
      </c>
      <c r="L142">
        <v>1</v>
      </c>
    </row>
    <row r="143" spans="1:12" x14ac:dyDescent="0.3">
      <c r="A143">
        <v>142</v>
      </c>
      <c r="B143">
        <v>3</v>
      </c>
      <c r="C143" t="s">
        <v>316</v>
      </c>
      <c r="D143" t="s">
        <v>18</v>
      </c>
      <c r="E143">
        <v>22</v>
      </c>
      <c r="F143">
        <v>0</v>
      </c>
      <c r="G143">
        <v>0</v>
      </c>
      <c r="H143" t="s">
        <v>317</v>
      </c>
      <c r="I143">
        <v>7.75</v>
      </c>
      <c r="J143" t="s">
        <v>15</v>
      </c>
      <c r="K143" t="s">
        <v>16</v>
      </c>
      <c r="L143">
        <v>1</v>
      </c>
    </row>
    <row r="144" spans="1:12" x14ac:dyDescent="0.3">
      <c r="A144">
        <v>143</v>
      </c>
      <c r="B144">
        <v>3</v>
      </c>
      <c r="C144" t="s">
        <v>318</v>
      </c>
      <c r="D144" t="s">
        <v>18</v>
      </c>
      <c r="E144">
        <v>24</v>
      </c>
      <c r="F144">
        <v>1</v>
      </c>
      <c r="G144">
        <v>0</v>
      </c>
      <c r="H144" t="s">
        <v>319</v>
      </c>
      <c r="I144">
        <v>15.85</v>
      </c>
      <c r="J144" t="s">
        <v>15</v>
      </c>
      <c r="K144" t="s">
        <v>16</v>
      </c>
      <c r="L144">
        <v>0</v>
      </c>
    </row>
    <row r="145" spans="1:12" x14ac:dyDescent="0.3">
      <c r="A145">
        <v>144</v>
      </c>
      <c r="B145">
        <v>3</v>
      </c>
      <c r="C145" t="s">
        <v>320</v>
      </c>
      <c r="D145" t="s">
        <v>13</v>
      </c>
      <c r="E145">
        <v>19</v>
      </c>
      <c r="F145">
        <v>0</v>
      </c>
      <c r="G145">
        <v>0</v>
      </c>
      <c r="H145" t="s">
        <v>321</v>
      </c>
      <c r="I145">
        <v>6.75</v>
      </c>
      <c r="J145" t="s">
        <v>15</v>
      </c>
      <c r="K145" t="s">
        <v>31</v>
      </c>
      <c r="L145">
        <v>0</v>
      </c>
    </row>
    <row r="146" spans="1:12" x14ac:dyDescent="0.3">
      <c r="A146">
        <v>145</v>
      </c>
      <c r="B146">
        <v>2</v>
      </c>
      <c r="C146" t="s">
        <v>322</v>
      </c>
      <c r="D146" t="s">
        <v>13</v>
      </c>
      <c r="E146">
        <v>18</v>
      </c>
      <c r="F146">
        <v>0</v>
      </c>
      <c r="G146">
        <v>0</v>
      </c>
      <c r="H146" t="s">
        <v>323</v>
      </c>
      <c r="I146">
        <v>11.5</v>
      </c>
      <c r="J146" t="s">
        <v>15</v>
      </c>
      <c r="K146" t="s">
        <v>16</v>
      </c>
      <c r="L146">
        <v>0</v>
      </c>
    </row>
    <row r="147" spans="1:12" x14ac:dyDescent="0.3">
      <c r="A147">
        <v>146</v>
      </c>
      <c r="B147">
        <v>2</v>
      </c>
      <c r="C147" t="s">
        <v>324</v>
      </c>
      <c r="D147" t="s">
        <v>13</v>
      </c>
      <c r="E147">
        <v>19</v>
      </c>
      <c r="F147">
        <v>1</v>
      </c>
      <c r="G147">
        <v>1</v>
      </c>
      <c r="H147" t="s">
        <v>325</v>
      </c>
      <c r="I147">
        <v>36.75</v>
      </c>
      <c r="J147" t="s">
        <v>15</v>
      </c>
      <c r="K147" t="s">
        <v>16</v>
      </c>
      <c r="L147">
        <v>1</v>
      </c>
    </row>
    <row r="148" spans="1:12" x14ac:dyDescent="0.3">
      <c r="A148">
        <v>147</v>
      </c>
      <c r="B148">
        <v>3</v>
      </c>
      <c r="C148" t="s">
        <v>326</v>
      </c>
      <c r="D148" t="s">
        <v>13</v>
      </c>
      <c r="E148">
        <v>27</v>
      </c>
      <c r="F148">
        <v>0</v>
      </c>
      <c r="G148">
        <v>0</v>
      </c>
      <c r="H148" t="s">
        <v>327</v>
      </c>
      <c r="I148">
        <v>7.7957999999999998</v>
      </c>
      <c r="J148" t="s">
        <v>15</v>
      </c>
      <c r="K148" t="s">
        <v>16</v>
      </c>
      <c r="L148">
        <v>0</v>
      </c>
    </row>
    <row r="149" spans="1:12" x14ac:dyDescent="0.3">
      <c r="A149">
        <v>148</v>
      </c>
      <c r="B149">
        <v>3</v>
      </c>
      <c r="C149" t="s">
        <v>328</v>
      </c>
      <c r="D149" t="s">
        <v>18</v>
      </c>
      <c r="E149">
        <v>9</v>
      </c>
      <c r="F149">
        <v>2</v>
      </c>
      <c r="G149">
        <v>2</v>
      </c>
      <c r="H149" t="s">
        <v>205</v>
      </c>
      <c r="I149">
        <v>34.375</v>
      </c>
      <c r="J149" t="s">
        <v>15</v>
      </c>
      <c r="K149" t="s">
        <v>16</v>
      </c>
      <c r="L149">
        <v>0</v>
      </c>
    </row>
    <row r="150" spans="1:12" x14ac:dyDescent="0.3">
      <c r="A150">
        <v>149</v>
      </c>
      <c r="B150">
        <v>2</v>
      </c>
      <c r="C150" t="s">
        <v>329</v>
      </c>
      <c r="D150" t="s">
        <v>13</v>
      </c>
      <c r="E150">
        <v>36.5</v>
      </c>
      <c r="F150">
        <v>0</v>
      </c>
      <c r="G150">
        <v>2</v>
      </c>
      <c r="H150" t="s">
        <v>330</v>
      </c>
      <c r="I150">
        <v>26</v>
      </c>
      <c r="J150" t="s">
        <v>331</v>
      </c>
      <c r="K150" t="s">
        <v>16</v>
      </c>
      <c r="L150">
        <v>0</v>
      </c>
    </row>
    <row r="151" spans="1:12" x14ac:dyDescent="0.3">
      <c r="A151">
        <v>150</v>
      </c>
      <c r="B151">
        <v>2</v>
      </c>
      <c r="C151" t="s">
        <v>332</v>
      </c>
      <c r="D151" t="s">
        <v>13</v>
      </c>
      <c r="E151">
        <v>42</v>
      </c>
      <c r="F151">
        <v>0</v>
      </c>
      <c r="G151">
        <v>0</v>
      </c>
      <c r="H151" t="s">
        <v>333</v>
      </c>
      <c r="I151">
        <v>13</v>
      </c>
      <c r="J151" t="s">
        <v>15</v>
      </c>
      <c r="K151" t="s">
        <v>16</v>
      </c>
      <c r="L151">
        <v>0</v>
      </c>
    </row>
    <row r="152" spans="1:12" x14ac:dyDescent="0.3">
      <c r="A152">
        <v>151</v>
      </c>
      <c r="B152">
        <v>2</v>
      </c>
      <c r="C152" t="s">
        <v>334</v>
      </c>
      <c r="D152" t="s">
        <v>13</v>
      </c>
      <c r="E152">
        <v>51</v>
      </c>
      <c r="F152">
        <v>0</v>
      </c>
      <c r="G152">
        <v>0</v>
      </c>
      <c r="H152" t="s">
        <v>335</v>
      </c>
      <c r="I152">
        <v>12.525</v>
      </c>
      <c r="J152" t="s">
        <v>15</v>
      </c>
      <c r="K152" t="s">
        <v>16</v>
      </c>
      <c r="L152">
        <v>1</v>
      </c>
    </row>
    <row r="153" spans="1:12" x14ac:dyDescent="0.3">
      <c r="A153">
        <v>152</v>
      </c>
      <c r="B153">
        <v>1</v>
      </c>
      <c r="C153" t="s">
        <v>336</v>
      </c>
      <c r="D153" t="s">
        <v>18</v>
      </c>
      <c r="E153">
        <v>22</v>
      </c>
      <c r="F153">
        <v>1</v>
      </c>
      <c r="G153">
        <v>0</v>
      </c>
      <c r="H153" t="s">
        <v>337</v>
      </c>
      <c r="I153">
        <v>66.599999999999994</v>
      </c>
      <c r="J153" t="s">
        <v>338</v>
      </c>
      <c r="K153" t="s">
        <v>16</v>
      </c>
      <c r="L153">
        <v>0</v>
      </c>
    </row>
    <row r="154" spans="1:12" x14ac:dyDescent="0.3">
      <c r="A154">
        <v>153</v>
      </c>
      <c r="B154">
        <v>3</v>
      </c>
      <c r="C154" t="s">
        <v>339</v>
      </c>
      <c r="D154" t="s">
        <v>13</v>
      </c>
      <c r="E154">
        <v>55.5</v>
      </c>
      <c r="F154">
        <v>0</v>
      </c>
      <c r="G154">
        <v>0</v>
      </c>
      <c r="H154" t="s">
        <v>340</v>
      </c>
      <c r="I154">
        <v>8.0500000000000007</v>
      </c>
      <c r="J154" t="s">
        <v>15</v>
      </c>
      <c r="K154" t="s">
        <v>16</v>
      </c>
      <c r="L154">
        <v>0</v>
      </c>
    </row>
    <row r="155" spans="1:12" x14ac:dyDescent="0.3">
      <c r="A155">
        <v>154</v>
      </c>
      <c r="B155">
        <v>3</v>
      </c>
      <c r="C155" t="s">
        <v>341</v>
      </c>
      <c r="D155" t="s">
        <v>13</v>
      </c>
      <c r="E155">
        <v>40.5</v>
      </c>
      <c r="F155">
        <v>0</v>
      </c>
      <c r="G155">
        <v>2</v>
      </c>
      <c r="H155" t="s">
        <v>342</v>
      </c>
      <c r="I155">
        <v>14.5</v>
      </c>
      <c r="J155" t="s">
        <v>15</v>
      </c>
      <c r="K155" t="s">
        <v>16</v>
      </c>
      <c r="L155">
        <v>0</v>
      </c>
    </row>
    <row r="156" spans="1:12" x14ac:dyDescent="0.3">
      <c r="A156">
        <v>155</v>
      </c>
      <c r="B156">
        <v>3</v>
      </c>
      <c r="C156" t="s">
        <v>343</v>
      </c>
      <c r="D156" t="s">
        <v>13</v>
      </c>
      <c r="F156">
        <v>0</v>
      </c>
      <c r="G156">
        <v>0</v>
      </c>
      <c r="H156" t="s">
        <v>344</v>
      </c>
      <c r="I156">
        <v>7.3125</v>
      </c>
      <c r="J156" t="s">
        <v>15</v>
      </c>
      <c r="K156" t="s">
        <v>16</v>
      </c>
      <c r="L156">
        <v>0</v>
      </c>
    </row>
    <row r="157" spans="1:12" x14ac:dyDescent="0.3">
      <c r="A157">
        <v>156</v>
      </c>
      <c r="B157">
        <v>1</v>
      </c>
      <c r="C157" t="s">
        <v>345</v>
      </c>
      <c r="D157" t="s">
        <v>13</v>
      </c>
      <c r="E157">
        <v>51</v>
      </c>
      <c r="F157">
        <v>0</v>
      </c>
      <c r="G157">
        <v>1</v>
      </c>
      <c r="H157" t="s">
        <v>346</v>
      </c>
      <c r="I157">
        <v>61.379199999999997</v>
      </c>
      <c r="J157" t="s">
        <v>15</v>
      </c>
      <c r="K157" t="s">
        <v>21</v>
      </c>
      <c r="L157">
        <v>1</v>
      </c>
    </row>
    <row r="158" spans="1:12" x14ac:dyDescent="0.3">
      <c r="A158">
        <v>157</v>
      </c>
      <c r="B158">
        <v>3</v>
      </c>
      <c r="C158" t="s">
        <v>347</v>
      </c>
      <c r="D158" t="s">
        <v>18</v>
      </c>
      <c r="E158">
        <v>16</v>
      </c>
      <c r="F158">
        <v>0</v>
      </c>
      <c r="G158">
        <v>0</v>
      </c>
      <c r="H158" t="s">
        <v>348</v>
      </c>
      <c r="I158">
        <v>7.7332999999999998</v>
      </c>
      <c r="J158" t="s">
        <v>15</v>
      </c>
      <c r="K158" t="s">
        <v>31</v>
      </c>
      <c r="L158">
        <v>0</v>
      </c>
    </row>
    <row r="159" spans="1:12" x14ac:dyDescent="0.3">
      <c r="A159">
        <v>158</v>
      </c>
      <c r="B159">
        <v>3</v>
      </c>
      <c r="C159" t="s">
        <v>349</v>
      </c>
      <c r="D159" t="s">
        <v>13</v>
      </c>
      <c r="E159">
        <v>30</v>
      </c>
      <c r="F159">
        <v>0</v>
      </c>
      <c r="G159">
        <v>0</v>
      </c>
      <c r="H159" t="s">
        <v>350</v>
      </c>
      <c r="I159">
        <v>8.0500000000000007</v>
      </c>
      <c r="J159" t="s">
        <v>15</v>
      </c>
      <c r="K159" t="s">
        <v>16</v>
      </c>
      <c r="L159">
        <v>0</v>
      </c>
    </row>
    <row r="160" spans="1:12" x14ac:dyDescent="0.3">
      <c r="A160">
        <v>159</v>
      </c>
      <c r="B160">
        <v>3</v>
      </c>
      <c r="C160" t="s">
        <v>351</v>
      </c>
      <c r="D160" t="s">
        <v>13</v>
      </c>
      <c r="F160">
        <v>0</v>
      </c>
      <c r="G160">
        <v>0</v>
      </c>
      <c r="H160" t="s">
        <v>352</v>
      </c>
      <c r="I160">
        <v>8.6624999999999996</v>
      </c>
      <c r="J160" t="s">
        <v>15</v>
      </c>
      <c r="K160" t="s">
        <v>16</v>
      </c>
      <c r="L160">
        <v>0</v>
      </c>
    </row>
    <row r="161" spans="1:12" x14ac:dyDescent="0.3">
      <c r="A161">
        <v>160</v>
      </c>
      <c r="B161">
        <v>3</v>
      </c>
      <c r="C161" t="s">
        <v>353</v>
      </c>
      <c r="D161" t="s">
        <v>13</v>
      </c>
      <c r="F161">
        <v>8</v>
      </c>
      <c r="G161">
        <v>2</v>
      </c>
      <c r="H161" t="s">
        <v>354</v>
      </c>
      <c r="I161">
        <v>69.55</v>
      </c>
      <c r="J161" t="s">
        <v>15</v>
      </c>
      <c r="K161" t="s">
        <v>16</v>
      </c>
      <c r="L161">
        <v>0</v>
      </c>
    </row>
    <row r="162" spans="1:12" x14ac:dyDescent="0.3">
      <c r="A162">
        <v>161</v>
      </c>
      <c r="B162">
        <v>3</v>
      </c>
      <c r="C162" t="s">
        <v>355</v>
      </c>
      <c r="D162" t="s">
        <v>13</v>
      </c>
      <c r="E162">
        <v>44</v>
      </c>
      <c r="F162">
        <v>0</v>
      </c>
      <c r="G162">
        <v>1</v>
      </c>
      <c r="H162" t="s">
        <v>356</v>
      </c>
      <c r="I162">
        <v>16.100000000000001</v>
      </c>
      <c r="J162" t="s">
        <v>15</v>
      </c>
      <c r="K162" t="s">
        <v>16</v>
      </c>
      <c r="L162">
        <v>1</v>
      </c>
    </row>
    <row r="163" spans="1:12" x14ac:dyDescent="0.3">
      <c r="A163">
        <v>162</v>
      </c>
      <c r="B163">
        <v>2</v>
      </c>
      <c r="C163" t="s">
        <v>357</v>
      </c>
      <c r="D163" t="s">
        <v>18</v>
      </c>
      <c r="E163">
        <v>40</v>
      </c>
      <c r="F163">
        <v>0</v>
      </c>
      <c r="G163">
        <v>0</v>
      </c>
      <c r="H163" t="s">
        <v>358</v>
      </c>
      <c r="I163">
        <v>15.75</v>
      </c>
      <c r="J163" t="s">
        <v>15</v>
      </c>
      <c r="K163" t="s">
        <v>16</v>
      </c>
      <c r="L163">
        <v>0</v>
      </c>
    </row>
    <row r="164" spans="1:12" x14ac:dyDescent="0.3">
      <c r="A164">
        <v>163</v>
      </c>
      <c r="B164">
        <v>3</v>
      </c>
      <c r="C164" t="s">
        <v>359</v>
      </c>
      <c r="D164" t="s">
        <v>13</v>
      </c>
      <c r="E164">
        <v>26</v>
      </c>
      <c r="F164">
        <v>0</v>
      </c>
      <c r="G164">
        <v>0</v>
      </c>
      <c r="H164" t="s">
        <v>360</v>
      </c>
      <c r="I164">
        <v>7.7750000000000004</v>
      </c>
      <c r="J164" t="s">
        <v>15</v>
      </c>
      <c r="K164" t="s">
        <v>16</v>
      </c>
      <c r="L164">
        <v>0</v>
      </c>
    </row>
    <row r="165" spans="1:12" x14ac:dyDescent="0.3">
      <c r="A165">
        <v>164</v>
      </c>
      <c r="B165">
        <v>3</v>
      </c>
      <c r="C165" t="s">
        <v>361</v>
      </c>
      <c r="D165" t="s">
        <v>13</v>
      </c>
      <c r="E165">
        <v>17</v>
      </c>
      <c r="F165">
        <v>0</v>
      </c>
      <c r="G165">
        <v>0</v>
      </c>
      <c r="H165" t="s">
        <v>362</v>
      </c>
      <c r="I165">
        <v>8.6624999999999996</v>
      </c>
      <c r="J165" t="s">
        <v>15</v>
      </c>
      <c r="K165" t="s">
        <v>16</v>
      </c>
      <c r="L165">
        <v>0</v>
      </c>
    </row>
    <row r="166" spans="1:12" x14ac:dyDescent="0.3">
      <c r="A166">
        <v>165</v>
      </c>
      <c r="B166">
        <v>3</v>
      </c>
      <c r="C166" t="s">
        <v>363</v>
      </c>
      <c r="D166" t="s">
        <v>13</v>
      </c>
      <c r="E166">
        <v>1</v>
      </c>
      <c r="F166">
        <v>4</v>
      </c>
      <c r="G166">
        <v>1</v>
      </c>
      <c r="H166" t="s">
        <v>127</v>
      </c>
      <c r="I166">
        <v>39.6875</v>
      </c>
      <c r="J166" t="s">
        <v>15</v>
      </c>
      <c r="K166" t="s">
        <v>16</v>
      </c>
      <c r="L166">
        <v>1</v>
      </c>
    </row>
    <row r="167" spans="1:12" x14ac:dyDescent="0.3">
      <c r="A167">
        <v>166</v>
      </c>
      <c r="B167">
        <v>3</v>
      </c>
      <c r="C167" t="s">
        <v>364</v>
      </c>
      <c r="D167" t="s">
        <v>13</v>
      </c>
      <c r="E167">
        <v>9</v>
      </c>
      <c r="F167">
        <v>0</v>
      </c>
      <c r="G167">
        <v>2</v>
      </c>
      <c r="H167" t="s">
        <v>365</v>
      </c>
      <c r="I167">
        <v>20.524999999999999</v>
      </c>
      <c r="J167" t="s">
        <v>15</v>
      </c>
      <c r="K167" t="s">
        <v>16</v>
      </c>
      <c r="L167">
        <v>1</v>
      </c>
    </row>
    <row r="168" spans="1:12" x14ac:dyDescent="0.3">
      <c r="A168">
        <v>167</v>
      </c>
      <c r="B168">
        <v>1</v>
      </c>
      <c r="C168" t="s">
        <v>366</v>
      </c>
      <c r="D168" t="s">
        <v>18</v>
      </c>
      <c r="F168">
        <v>0</v>
      </c>
      <c r="G168">
        <v>1</v>
      </c>
      <c r="H168" t="s">
        <v>367</v>
      </c>
      <c r="I168">
        <v>55</v>
      </c>
      <c r="J168" t="s">
        <v>368</v>
      </c>
      <c r="K168" t="s">
        <v>16</v>
      </c>
      <c r="L168">
        <v>0</v>
      </c>
    </row>
    <row r="169" spans="1:12" x14ac:dyDescent="0.3">
      <c r="A169">
        <v>168</v>
      </c>
      <c r="B169">
        <v>3</v>
      </c>
      <c r="C169" t="s">
        <v>369</v>
      </c>
      <c r="D169" t="s">
        <v>18</v>
      </c>
      <c r="E169">
        <v>45</v>
      </c>
      <c r="F169">
        <v>1</v>
      </c>
      <c r="G169">
        <v>4</v>
      </c>
      <c r="H169" t="s">
        <v>158</v>
      </c>
      <c r="I169">
        <v>27.9</v>
      </c>
      <c r="J169" t="s">
        <v>15</v>
      </c>
      <c r="K169" t="s">
        <v>16</v>
      </c>
      <c r="L169">
        <v>0</v>
      </c>
    </row>
    <row r="170" spans="1:12" x14ac:dyDescent="0.3">
      <c r="A170">
        <v>169</v>
      </c>
      <c r="B170">
        <v>1</v>
      </c>
      <c r="C170" t="s">
        <v>370</v>
      </c>
      <c r="D170" t="s">
        <v>13</v>
      </c>
      <c r="F170">
        <v>0</v>
      </c>
      <c r="G170">
        <v>0</v>
      </c>
      <c r="H170" t="s">
        <v>371</v>
      </c>
      <c r="I170">
        <v>25.925000000000001</v>
      </c>
      <c r="J170" t="s">
        <v>15</v>
      </c>
      <c r="K170" t="s">
        <v>16</v>
      </c>
      <c r="L170">
        <v>0</v>
      </c>
    </row>
    <row r="171" spans="1:12" x14ac:dyDescent="0.3">
      <c r="A171">
        <v>170</v>
      </c>
      <c r="B171">
        <v>3</v>
      </c>
      <c r="C171" t="s">
        <v>372</v>
      </c>
      <c r="D171" t="s">
        <v>13</v>
      </c>
      <c r="E171">
        <v>28</v>
      </c>
      <c r="F171">
        <v>0</v>
      </c>
      <c r="G171">
        <v>0</v>
      </c>
      <c r="H171" t="s">
        <v>180</v>
      </c>
      <c r="I171">
        <v>56.495800000000003</v>
      </c>
      <c r="J171" t="s">
        <v>15</v>
      </c>
      <c r="K171" t="s">
        <v>16</v>
      </c>
      <c r="L171">
        <v>0</v>
      </c>
    </row>
    <row r="172" spans="1:12" x14ac:dyDescent="0.3">
      <c r="A172">
        <v>171</v>
      </c>
      <c r="B172">
        <v>1</v>
      </c>
      <c r="C172" t="s">
        <v>373</v>
      </c>
      <c r="D172" t="s">
        <v>13</v>
      </c>
      <c r="E172">
        <v>61</v>
      </c>
      <c r="F172">
        <v>0</v>
      </c>
      <c r="G172">
        <v>0</v>
      </c>
      <c r="H172" t="s">
        <v>374</v>
      </c>
      <c r="I172">
        <v>33.5</v>
      </c>
      <c r="J172" t="s">
        <v>375</v>
      </c>
      <c r="K172" t="s">
        <v>16</v>
      </c>
      <c r="L172">
        <v>0</v>
      </c>
    </row>
    <row r="173" spans="1:12" x14ac:dyDescent="0.3">
      <c r="A173">
        <v>172</v>
      </c>
      <c r="B173">
        <v>3</v>
      </c>
      <c r="C173" t="s">
        <v>376</v>
      </c>
      <c r="D173" t="s">
        <v>13</v>
      </c>
      <c r="E173">
        <v>4</v>
      </c>
      <c r="F173">
        <v>4</v>
      </c>
      <c r="G173">
        <v>1</v>
      </c>
      <c r="H173" t="s">
        <v>56</v>
      </c>
      <c r="I173">
        <v>29.125</v>
      </c>
      <c r="J173" t="s">
        <v>15</v>
      </c>
      <c r="K173" t="s">
        <v>31</v>
      </c>
      <c r="L173">
        <v>1</v>
      </c>
    </row>
    <row r="174" spans="1:12" x14ac:dyDescent="0.3">
      <c r="A174">
        <v>173</v>
      </c>
      <c r="B174">
        <v>3</v>
      </c>
      <c r="C174" t="s">
        <v>377</v>
      </c>
      <c r="D174" t="s">
        <v>18</v>
      </c>
      <c r="E174">
        <v>1</v>
      </c>
      <c r="F174">
        <v>1</v>
      </c>
      <c r="G174">
        <v>1</v>
      </c>
      <c r="H174" t="s">
        <v>38</v>
      </c>
      <c r="I174">
        <v>11.1333</v>
      </c>
      <c r="J174" t="s">
        <v>15</v>
      </c>
      <c r="K174" t="s">
        <v>16</v>
      </c>
      <c r="L174">
        <v>0</v>
      </c>
    </row>
    <row r="175" spans="1:12" x14ac:dyDescent="0.3">
      <c r="A175">
        <v>174</v>
      </c>
      <c r="B175">
        <v>3</v>
      </c>
      <c r="C175" t="s">
        <v>378</v>
      </c>
      <c r="D175" t="s">
        <v>13</v>
      </c>
      <c r="E175">
        <v>21</v>
      </c>
      <c r="F175">
        <v>0</v>
      </c>
      <c r="G175">
        <v>0</v>
      </c>
      <c r="H175" t="s">
        <v>379</v>
      </c>
      <c r="I175">
        <v>7.9249999999999998</v>
      </c>
      <c r="J175" t="s">
        <v>15</v>
      </c>
      <c r="K175" t="s">
        <v>16</v>
      </c>
      <c r="L175">
        <v>0</v>
      </c>
    </row>
    <row r="176" spans="1:12" x14ac:dyDescent="0.3">
      <c r="A176">
        <v>175</v>
      </c>
      <c r="B176">
        <v>1</v>
      </c>
      <c r="C176" t="s">
        <v>380</v>
      </c>
      <c r="D176" t="s">
        <v>13</v>
      </c>
      <c r="E176">
        <v>56</v>
      </c>
      <c r="F176">
        <v>0</v>
      </c>
      <c r="G176">
        <v>0</v>
      </c>
      <c r="H176" t="s">
        <v>381</v>
      </c>
      <c r="I176">
        <v>30.695799999999998</v>
      </c>
      <c r="J176" t="s">
        <v>382</v>
      </c>
      <c r="K176" t="s">
        <v>21</v>
      </c>
      <c r="L176">
        <v>0</v>
      </c>
    </row>
    <row r="177" spans="1:12" x14ac:dyDescent="0.3">
      <c r="A177">
        <v>176</v>
      </c>
      <c r="B177">
        <v>3</v>
      </c>
      <c r="C177" t="s">
        <v>383</v>
      </c>
      <c r="D177" t="s">
        <v>13</v>
      </c>
      <c r="E177">
        <v>18</v>
      </c>
      <c r="F177">
        <v>1</v>
      </c>
      <c r="G177">
        <v>1</v>
      </c>
      <c r="H177" t="s">
        <v>384</v>
      </c>
      <c r="I177">
        <v>7.8541999999999996</v>
      </c>
      <c r="J177" t="s">
        <v>15</v>
      </c>
      <c r="K177" t="s">
        <v>16</v>
      </c>
      <c r="L177">
        <v>0</v>
      </c>
    </row>
    <row r="178" spans="1:12" x14ac:dyDescent="0.3">
      <c r="A178">
        <v>177</v>
      </c>
      <c r="B178">
        <v>3</v>
      </c>
      <c r="C178" t="s">
        <v>385</v>
      </c>
      <c r="D178" t="s">
        <v>13</v>
      </c>
      <c r="F178">
        <v>3</v>
      </c>
      <c r="G178">
        <v>1</v>
      </c>
      <c r="H178" t="s">
        <v>386</v>
      </c>
      <c r="I178">
        <v>25.466699999999999</v>
      </c>
      <c r="J178" t="s">
        <v>15</v>
      </c>
      <c r="K178" t="s">
        <v>16</v>
      </c>
      <c r="L178">
        <v>0</v>
      </c>
    </row>
    <row r="179" spans="1:12" x14ac:dyDescent="0.3">
      <c r="A179">
        <v>178</v>
      </c>
      <c r="B179">
        <v>1</v>
      </c>
      <c r="C179" t="s">
        <v>387</v>
      </c>
      <c r="D179" t="s">
        <v>18</v>
      </c>
      <c r="E179">
        <v>50</v>
      </c>
      <c r="F179">
        <v>0</v>
      </c>
      <c r="G179">
        <v>0</v>
      </c>
      <c r="H179" t="s">
        <v>388</v>
      </c>
      <c r="I179">
        <v>28.712499999999999</v>
      </c>
      <c r="J179" t="s">
        <v>389</v>
      </c>
      <c r="K179" t="s">
        <v>21</v>
      </c>
      <c r="L179">
        <v>0</v>
      </c>
    </row>
    <row r="180" spans="1:12" x14ac:dyDescent="0.3">
      <c r="A180">
        <v>179</v>
      </c>
      <c r="B180">
        <v>2</v>
      </c>
      <c r="C180" t="s">
        <v>390</v>
      </c>
      <c r="D180" t="s">
        <v>13</v>
      </c>
      <c r="E180">
        <v>30</v>
      </c>
      <c r="F180">
        <v>0</v>
      </c>
      <c r="G180">
        <v>0</v>
      </c>
      <c r="H180" t="s">
        <v>391</v>
      </c>
      <c r="I180">
        <v>13</v>
      </c>
      <c r="J180" t="s">
        <v>15</v>
      </c>
      <c r="K180" t="s">
        <v>16</v>
      </c>
      <c r="L180">
        <v>0</v>
      </c>
    </row>
    <row r="181" spans="1:12" x14ac:dyDescent="0.3">
      <c r="A181">
        <v>180</v>
      </c>
      <c r="B181">
        <v>3</v>
      </c>
      <c r="C181" t="s">
        <v>392</v>
      </c>
      <c r="D181" t="s">
        <v>13</v>
      </c>
      <c r="E181">
        <v>36</v>
      </c>
      <c r="F181">
        <v>0</v>
      </c>
      <c r="G181">
        <v>0</v>
      </c>
      <c r="H181" t="s">
        <v>393</v>
      </c>
      <c r="I181">
        <v>0</v>
      </c>
      <c r="J181" t="s">
        <v>15</v>
      </c>
      <c r="K181" t="s">
        <v>16</v>
      </c>
      <c r="L181">
        <v>0</v>
      </c>
    </row>
    <row r="182" spans="1:12" x14ac:dyDescent="0.3">
      <c r="A182">
        <v>181</v>
      </c>
      <c r="B182">
        <v>3</v>
      </c>
      <c r="C182" t="s">
        <v>394</v>
      </c>
      <c r="D182" t="s">
        <v>18</v>
      </c>
      <c r="F182">
        <v>8</v>
      </c>
      <c r="G182">
        <v>2</v>
      </c>
      <c r="H182" t="s">
        <v>354</v>
      </c>
      <c r="I182">
        <v>69.55</v>
      </c>
      <c r="J182" t="s">
        <v>15</v>
      </c>
      <c r="K182" t="s">
        <v>16</v>
      </c>
      <c r="L182">
        <v>0</v>
      </c>
    </row>
    <row r="183" spans="1:12" x14ac:dyDescent="0.3">
      <c r="A183">
        <v>182</v>
      </c>
      <c r="B183">
        <v>2</v>
      </c>
      <c r="C183" t="s">
        <v>395</v>
      </c>
      <c r="D183" t="s">
        <v>13</v>
      </c>
      <c r="F183">
        <v>0</v>
      </c>
      <c r="G183">
        <v>0</v>
      </c>
      <c r="H183" t="s">
        <v>396</v>
      </c>
      <c r="I183">
        <v>15.05</v>
      </c>
      <c r="J183" t="s">
        <v>15</v>
      </c>
      <c r="K183" t="s">
        <v>21</v>
      </c>
      <c r="L183">
        <v>0</v>
      </c>
    </row>
    <row r="184" spans="1:12" x14ac:dyDescent="0.3">
      <c r="A184">
        <v>183</v>
      </c>
      <c r="B184">
        <v>3</v>
      </c>
      <c r="C184" t="s">
        <v>397</v>
      </c>
      <c r="D184" t="s">
        <v>13</v>
      </c>
      <c r="E184">
        <v>9</v>
      </c>
      <c r="F184">
        <v>4</v>
      </c>
      <c r="G184">
        <v>2</v>
      </c>
      <c r="H184" t="s">
        <v>75</v>
      </c>
      <c r="I184">
        <v>31.387499999999999</v>
      </c>
      <c r="J184" t="s">
        <v>15</v>
      </c>
      <c r="K184" t="s">
        <v>16</v>
      </c>
      <c r="L184">
        <v>1</v>
      </c>
    </row>
    <row r="185" spans="1:12" x14ac:dyDescent="0.3">
      <c r="A185">
        <v>184</v>
      </c>
      <c r="B185">
        <v>2</v>
      </c>
      <c r="C185" t="s">
        <v>398</v>
      </c>
      <c r="D185" t="s">
        <v>13</v>
      </c>
      <c r="E185">
        <v>1</v>
      </c>
      <c r="F185">
        <v>2</v>
      </c>
      <c r="G185">
        <v>1</v>
      </c>
      <c r="H185" t="s">
        <v>399</v>
      </c>
      <c r="I185">
        <v>39</v>
      </c>
      <c r="J185" t="s">
        <v>400</v>
      </c>
      <c r="K185" t="s">
        <v>16</v>
      </c>
      <c r="L185">
        <v>1</v>
      </c>
    </row>
    <row r="186" spans="1:12" x14ac:dyDescent="0.3">
      <c r="A186">
        <v>185</v>
      </c>
      <c r="B186">
        <v>3</v>
      </c>
      <c r="C186" t="s">
        <v>401</v>
      </c>
      <c r="D186" t="s">
        <v>18</v>
      </c>
      <c r="E186">
        <v>4</v>
      </c>
      <c r="F186">
        <v>0</v>
      </c>
      <c r="G186">
        <v>2</v>
      </c>
      <c r="H186" t="s">
        <v>402</v>
      </c>
      <c r="I186">
        <v>22.024999999999999</v>
      </c>
      <c r="J186" t="s">
        <v>15</v>
      </c>
      <c r="K186" t="s">
        <v>16</v>
      </c>
      <c r="L186">
        <v>0</v>
      </c>
    </row>
    <row r="187" spans="1:12" x14ac:dyDescent="0.3">
      <c r="A187">
        <v>186</v>
      </c>
      <c r="B187">
        <v>1</v>
      </c>
      <c r="C187" t="s">
        <v>403</v>
      </c>
      <c r="D187" t="s">
        <v>13</v>
      </c>
      <c r="F187">
        <v>0</v>
      </c>
      <c r="G187">
        <v>0</v>
      </c>
      <c r="H187" t="s">
        <v>404</v>
      </c>
      <c r="I187">
        <v>50</v>
      </c>
      <c r="J187" t="s">
        <v>405</v>
      </c>
      <c r="K187" t="s">
        <v>16</v>
      </c>
      <c r="L187">
        <v>1</v>
      </c>
    </row>
    <row r="188" spans="1:12" x14ac:dyDescent="0.3">
      <c r="A188">
        <v>187</v>
      </c>
      <c r="B188">
        <v>3</v>
      </c>
      <c r="C188" t="s">
        <v>406</v>
      </c>
      <c r="D188" t="s">
        <v>18</v>
      </c>
      <c r="F188">
        <v>1</v>
      </c>
      <c r="G188">
        <v>0</v>
      </c>
      <c r="H188" t="s">
        <v>407</v>
      </c>
      <c r="I188">
        <v>15.5</v>
      </c>
      <c r="J188" t="s">
        <v>15</v>
      </c>
      <c r="K188" t="s">
        <v>31</v>
      </c>
      <c r="L188">
        <v>1</v>
      </c>
    </row>
    <row r="189" spans="1:12" x14ac:dyDescent="0.3">
      <c r="A189">
        <v>188</v>
      </c>
      <c r="B189">
        <v>1</v>
      </c>
      <c r="C189" t="s">
        <v>408</v>
      </c>
      <c r="D189" t="s">
        <v>13</v>
      </c>
      <c r="E189">
        <v>45</v>
      </c>
      <c r="F189">
        <v>0</v>
      </c>
      <c r="G189">
        <v>0</v>
      </c>
      <c r="H189" t="s">
        <v>409</v>
      </c>
      <c r="I189">
        <v>26.55</v>
      </c>
      <c r="J189" t="s">
        <v>15</v>
      </c>
      <c r="K189" t="s">
        <v>16</v>
      </c>
      <c r="L189">
        <v>0</v>
      </c>
    </row>
    <row r="190" spans="1:12" x14ac:dyDescent="0.3">
      <c r="A190">
        <v>189</v>
      </c>
      <c r="B190">
        <v>3</v>
      </c>
      <c r="C190" t="s">
        <v>410</v>
      </c>
      <c r="D190" t="s">
        <v>13</v>
      </c>
      <c r="E190">
        <v>40</v>
      </c>
      <c r="F190">
        <v>1</v>
      </c>
      <c r="G190">
        <v>1</v>
      </c>
      <c r="H190" t="s">
        <v>411</v>
      </c>
      <c r="I190">
        <v>15.5</v>
      </c>
      <c r="J190" t="s">
        <v>15</v>
      </c>
      <c r="K190" t="s">
        <v>31</v>
      </c>
      <c r="L190">
        <v>0</v>
      </c>
    </row>
    <row r="191" spans="1:12" x14ac:dyDescent="0.3">
      <c r="A191">
        <v>190</v>
      </c>
      <c r="B191">
        <v>3</v>
      </c>
      <c r="C191" t="s">
        <v>412</v>
      </c>
      <c r="D191" t="s">
        <v>13</v>
      </c>
      <c r="E191">
        <v>36</v>
      </c>
      <c r="F191">
        <v>0</v>
      </c>
      <c r="G191">
        <v>0</v>
      </c>
      <c r="H191" t="s">
        <v>413</v>
      </c>
      <c r="I191">
        <v>7.8958000000000004</v>
      </c>
      <c r="J191" t="s">
        <v>15</v>
      </c>
      <c r="K191" t="s">
        <v>16</v>
      </c>
      <c r="L191">
        <v>1</v>
      </c>
    </row>
    <row r="192" spans="1:12" x14ac:dyDescent="0.3">
      <c r="A192">
        <v>191</v>
      </c>
      <c r="B192">
        <v>2</v>
      </c>
      <c r="C192" t="s">
        <v>414</v>
      </c>
      <c r="D192" t="s">
        <v>18</v>
      </c>
      <c r="E192">
        <v>32</v>
      </c>
      <c r="F192">
        <v>0</v>
      </c>
      <c r="G192">
        <v>0</v>
      </c>
      <c r="H192" t="s">
        <v>415</v>
      </c>
      <c r="I192">
        <v>13</v>
      </c>
      <c r="J192" t="s">
        <v>15</v>
      </c>
      <c r="K192" t="s">
        <v>16</v>
      </c>
      <c r="L192">
        <v>0</v>
      </c>
    </row>
    <row r="193" spans="1:12" x14ac:dyDescent="0.3">
      <c r="A193">
        <v>192</v>
      </c>
      <c r="B193">
        <v>2</v>
      </c>
      <c r="C193" t="s">
        <v>416</v>
      </c>
      <c r="D193" t="s">
        <v>13</v>
      </c>
      <c r="E193">
        <v>19</v>
      </c>
      <c r="F193">
        <v>0</v>
      </c>
      <c r="G193">
        <v>0</v>
      </c>
      <c r="H193" t="s">
        <v>417</v>
      </c>
      <c r="I193">
        <v>13</v>
      </c>
      <c r="J193" t="s">
        <v>15</v>
      </c>
      <c r="K193" t="s">
        <v>16</v>
      </c>
      <c r="L193">
        <v>1</v>
      </c>
    </row>
    <row r="194" spans="1:12" x14ac:dyDescent="0.3">
      <c r="A194">
        <v>193</v>
      </c>
      <c r="B194">
        <v>3</v>
      </c>
      <c r="C194" t="s">
        <v>418</v>
      </c>
      <c r="D194" t="s">
        <v>18</v>
      </c>
      <c r="E194">
        <v>19</v>
      </c>
      <c r="F194">
        <v>1</v>
      </c>
      <c r="G194">
        <v>0</v>
      </c>
      <c r="H194" t="s">
        <v>419</v>
      </c>
      <c r="I194">
        <v>7.8541999999999996</v>
      </c>
      <c r="J194" t="s">
        <v>15</v>
      </c>
      <c r="K194" t="s">
        <v>16</v>
      </c>
      <c r="L194">
        <v>1</v>
      </c>
    </row>
    <row r="195" spans="1:12" x14ac:dyDescent="0.3">
      <c r="A195">
        <v>194</v>
      </c>
      <c r="B195">
        <v>2</v>
      </c>
      <c r="C195" t="s">
        <v>420</v>
      </c>
      <c r="D195" t="s">
        <v>13</v>
      </c>
      <c r="E195">
        <v>3</v>
      </c>
      <c r="F195">
        <v>1</v>
      </c>
      <c r="G195">
        <v>1</v>
      </c>
      <c r="H195" t="s">
        <v>330</v>
      </c>
      <c r="I195">
        <v>26</v>
      </c>
      <c r="J195" t="s">
        <v>331</v>
      </c>
      <c r="K195" t="s">
        <v>16</v>
      </c>
      <c r="L195">
        <v>1</v>
      </c>
    </row>
    <row r="196" spans="1:12" x14ac:dyDescent="0.3">
      <c r="A196">
        <v>195</v>
      </c>
      <c r="B196">
        <v>1</v>
      </c>
      <c r="C196" t="s">
        <v>421</v>
      </c>
      <c r="D196" t="s">
        <v>18</v>
      </c>
      <c r="E196">
        <v>44</v>
      </c>
      <c r="F196">
        <v>0</v>
      </c>
      <c r="G196">
        <v>0</v>
      </c>
      <c r="H196" t="s">
        <v>422</v>
      </c>
      <c r="I196">
        <v>27.720800000000001</v>
      </c>
      <c r="J196" t="s">
        <v>423</v>
      </c>
      <c r="K196" t="s">
        <v>21</v>
      </c>
      <c r="L196">
        <v>1</v>
      </c>
    </row>
    <row r="197" spans="1:12" x14ac:dyDescent="0.3">
      <c r="A197">
        <v>196</v>
      </c>
      <c r="B197">
        <v>1</v>
      </c>
      <c r="C197" t="s">
        <v>424</v>
      </c>
      <c r="D197" t="s">
        <v>18</v>
      </c>
      <c r="E197">
        <v>58</v>
      </c>
      <c r="F197">
        <v>0</v>
      </c>
      <c r="G197">
        <v>0</v>
      </c>
      <c r="H197" t="s">
        <v>88</v>
      </c>
      <c r="I197">
        <v>146.52080000000001</v>
      </c>
      <c r="J197" t="s">
        <v>425</v>
      </c>
      <c r="K197" t="s">
        <v>21</v>
      </c>
      <c r="L197">
        <v>0</v>
      </c>
    </row>
    <row r="198" spans="1:12" x14ac:dyDescent="0.3">
      <c r="A198">
        <v>197</v>
      </c>
      <c r="B198">
        <v>3</v>
      </c>
      <c r="C198" t="s">
        <v>426</v>
      </c>
      <c r="D198" t="s">
        <v>13</v>
      </c>
      <c r="F198">
        <v>0</v>
      </c>
      <c r="G198">
        <v>0</v>
      </c>
      <c r="H198" t="s">
        <v>427</v>
      </c>
      <c r="I198">
        <v>7.75</v>
      </c>
      <c r="J198" t="s">
        <v>15</v>
      </c>
      <c r="K198" t="s">
        <v>31</v>
      </c>
      <c r="L198">
        <v>0</v>
      </c>
    </row>
    <row r="199" spans="1:12" x14ac:dyDescent="0.3">
      <c r="A199">
        <v>198</v>
      </c>
      <c r="B199">
        <v>3</v>
      </c>
      <c r="C199" t="s">
        <v>428</v>
      </c>
      <c r="D199" t="s">
        <v>13</v>
      </c>
      <c r="E199">
        <v>42</v>
      </c>
      <c r="F199">
        <v>0</v>
      </c>
      <c r="G199">
        <v>1</v>
      </c>
      <c r="H199" t="s">
        <v>429</v>
      </c>
      <c r="I199">
        <v>8.4041999999999994</v>
      </c>
      <c r="J199" t="s">
        <v>15</v>
      </c>
      <c r="K199" t="s">
        <v>16</v>
      </c>
      <c r="L199">
        <v>1</v>
      </c>
    </row>
    <row r="200" spans="1:12" x14ac:dyDescent="0.3">
      <c r="A200">
        <v>199</v>
      </c>
      <c r="B200">
        <v>3</v>
      </c>
      <c r="C200" t="s">
        <v>430</v>
      </c>
      <c r="D200" t="s">
        <v>18</v>
      </c>
      <c r="F200">
        <v>0</v>
      </c>
      <c r="G200">
        <v>0</v>
      </c>
      <c r="H200" t="s">
        <v>431</v>
      </c>
      <c r="I200">
        <v>7.75</v>
      </c>
      <c r="J200" t="s">
        <v>15</v>
      </c>
      <c r="K200" t="s">
        <v>31</v>
      </c>
      <c r="L200">
        <v>0</v>
      </c>
    </row>
    <row r="201" spans="1:12" x14ac:dyDescent="0.3">
      <c r="A201">
        <v>200</v>
      </c>
      <c r="B201">
        <v>2</v>
      </c>
      <c r="C201" t="s">
        <v>432</v>
      </c>
      <c r="D201" t="s">
        <v>18</v>
      </c>
      <c r="E201">
        <v>24</v>
      </c>
      <c r="F201">
        <v>0</v>
      </c>
      <c r="G201">
        <v>0</v>
      </c>
      <c r="H201" t="s">
        <v>433</v>
      </c>
      <c r="I201">
        <v>13</v>
      </c>
      <c r="J201" t="s">
        <v>15</v>
      </c>
      <c r="K201" t="s">
        <v>16</v>
      </c>
      <c r="L201">
        <v>0</v>
      </c>
    </row>
    <row r="202" spans="1:12" x14ac:dyDescent="0.3">
      <c r="A202">
        <v>201</v>
      </c>
      <c r="B202">
        <v>3</v>
      </c>
      <c r="C202" t="s">
        <v>434</v>
      </c>
      <c r="D202" t="s">
        <v>13</v>
      </c>
      <c r="E202">
        <v>28</v>
      </c>
      <c r="F202">
        <v>0</v>
      </c>
      <c r="G202">
        <v>0</v>
      </c>
      <c r="H202" t="s">
        <v>435</v>
      </c>
      <c r="I202">
        <v>9.5</v>
      </c>
      <c r="J202" t="s">
        <v>15</v>
      </c>
      <c r="K202" t="s">
        <v>16</v>
      </c>
      <c r="L202">
        <v>0</v>
      </c>
    </row>
    <row r="203" spans="1:12" x14ac:dyDescent="0.3">
      <c r="A203">
        <v>202</v>
      </c>
      <c r="B203">
        <v>3</v>
      </c>
      <c r="C203" t="s">
        <v>436</v>
      </c>
      <c r="D203" t="s">
        <v>13</v>
      </c>
      <c r="F203">
        <v>8</v>
      </c>
      <c r="G203">
        <v>2</v>
      </c>
      <c r="H203" t="s">
        <v>354</v>
      </c>
      <c r="I203">
        <v>69.55</v>
      </c>
      <c r="J203" t="s">
        <v>15</v>
      </c>
      <c r="K203" t="s">
        <v>16</v>
      </c>
      <c r="L203">
        <v>0</v>
      </c>
    </row>
    <row r="204" spans="1:12" x14ac:dyDescent="0.3">
      <c r="A204">
        <v>203</v>
      </c>
      <c r="B204">
        <v>3</v>
      </c>
      <c r="C204" t="s">
        <v>437</v>
      </c>
      <c r="D204" t="s">
        <v>13</v>
      </c>
      <c r="E204">
        <v>34</v>
      </c>
      <c r="F204">
        <v>0</v>
      </c>
      <c r="G204">
        <v>0</v>
      </c>
      <c r="H204" t="s">
        <v>438</v>
      </c>
      <c r="I204">
        <v>6.4958</v>
      </c>
      <c r="J204" t="s">
        <v>15</v>
      </c>
      <c r="K204" t="s">
        <v>16</v>
      </c>
      <c r="L204">
        <v>0</v>
      </c>
    </row>
    <row r="205" spans="1:12" x14ac:dyDescent="0.3">
      <c r="A205">
        <v>204</v>
      </c>
      <c r="B205">
        <v>3</v>
      </c>
      <c r="C205" t="s">
        <v>439</v>
      </c>
      <c r="D205" t="s">
        <v>13</v>
      </c>
      <c r="E205">
        <v>45.5</v>
      </c>
      <c r="F205">
        <v>0</v>
      </c>
      <c r="G205">
        <v>0</v>
      </c>
      <c r="H205" t="s">
        <v>440</v>
      </c>
      <c r="I205">
        <v>7.2249999999999996</v>
      </c>
      <c r="J205" t="s">
        <v>15</v>
      </c>
      <c r="K205" t="s">
        <v>21</v>
      </c>
      <c r="L205">
        <v>1</v>
      </c>
    </row>
    <row r="206" spans="1:12" x14ac:dyDescent="0.3">
      <c r="A206">
        <v>205</v>
      </c>
      <c r="B206">
        <v>3</v>
      </c>
      <c r="C206" t="s">
        <v>441</v>
      </c>
      <c r="D206" t="s">
        <v>13</v>
      </c>
      <c r="E206">
        <v>18</v>
      </c>
      <c r="F206">
        <v>0</v>
      </c>
      <c r="G206">
        <v>0</v>
      </c>
      <c r="H206" t="s">
        <v>442</v>
      </c>
      <c r="I206">
        <v>8.0500000000000007</v>
      </c>
      <c r="J206" t="s">
        <v>15</v>
      </c>
      <c r="K206" t="s">
        <v>16</v>
      </c>
      <c r="L206">
        <v>0</v>
      </c>
    </row>
    <row r="207" spans="1:12" x14ac:dyDescent="0.3">
      <c r="A207">
        <v>206</v>
      </c>
      <c r="B207">
        <v>3</v>
      </c>
      <c r="C207" t="s">
        <v>443</v>
      </c>
      <c r="D207" t="s">
        <v>18</v>
      </c>
      <c r="E207">
        <v>2</v>
      </c>
      <c r="F207">
        <v>0</v>
      </c>
      <c r="G207">
        <v>1</v>
      </c>
      <c r="H207" t="s">
        <v>444</v>
      </c>
      <c r="I207">
        <v>10.4625</v>
      </c>
      <c r="J207" t="s">
        <v>43</v>
      </c>
      <c r="K207" t="s">
        <v>16</v>
      </c>
      <c r="L207">
        <v>0</v>
      </c>
    </row>
    <row r="208" spans="1:12" x14ac:dyDescent="0.3">
      <c r="A208">
        <v>207</v>
      </c>
      <c r="B208">
        <v>3</v>
      </c>
      <c r="C208" t="s">
        <v>445</v>
      </c>
      <c r="D208" t="s">
        <v>13</v>
      </c>
      <c r="E208">
        <v>32</v>
      </c>
      <c r="F208">
        <v>1</v>
      </c>
      <c r="G208">
        <v>0</v>
      </c>
      <c r="H208" t="s">
        <v>203</v>
      </c>
      <c r="I208">
        <v>15.85</v>
      </c>
      <c r="J208" t="s">
        <v>15</v>
      </c>
      <c r="K208" t="s">
        <v>16</v>
      </c>
      <c r="L208">
        <v>1</v>
      </c>
    </row>
    <row r="209" spans="1:12" x14ac:dyDescent="0.3">
      <c r="A209">
        <v>208</v>
      </c>
      <c r="B209">
        <v>3</v>
      </c>
      <c r="C209" t="s">
        <v>446</v>
      </c>
      <c r="D209" t="s">
        <v>13</v>
      </c>
      <c r="E209">
        <v>26</v>
      </c>
      <c r="F209">
        <v>0</v>
      </c>
      <c r="G209">
        <v>0</v>
      </c>
      <c r="H209" t="s">
        <v>447</v>
      </c>
      <c r="I209">
        <v>18.787500000000001</v>
      </c>
      <c r="J209" t="s">
        <v>15</v>
      </c>
      <c r="K209" t="s">
        <v>21</v>
      </c>
      <c r="L209">
        <v>1</v>
      </c>
    </row>
    <row r="210" spans="1:12" x14ac:dyDescent="0.3">
      <c r="A210">
        <v>209</v>
      </c>
      <c r="B210">
        <v>3</v>
      </c>
      <c r="C210" t="s">
        <v>448</v>
      </c>
      <c r="D210" t="s">
        <v>18</v>
      </c>
      <c r="E210">
        <v>16</v>
      </c>
      <c r="F210">
        <v>0</v>
      </c>
      <c r="G210">
        <v>0</v>
      </c>
      <c r="H210" t="s">
        <v>449</v>
      </c>
      <c r="I210">
        <v>7.75</v>
      </c>
      <c r="J210" t="s">
        <v>15</v>
      </c>
      <c r="K210" t="s">
        <v>31</v>
      </c>
      <c r="L210">
        <v>1</v>
      </c>
    </row>
    <row r="211" spans="1:12" x14ac:dyDescent="0.3">
      <c r="A211">
        <v>210</v>
      </c>
      <c r="B211">
        <v>1</v>
      </c>
      <c r="C211" t="s">
        <v>450</v>
      </c>
      <c r="D211" t="s">
        <v>13</v>
      </c>
      <c r="E211">
        <v>40</v>
      </c>
      <c r="F211">
        <v>0</v>
      </c>
      <c r="G211">
        <v>0</v>
      </c>
      <c r="H211" t="s">
        <v>451</v>
      </c>
      <c r="I211">
        <v>31</v>
      </c>
      <c r="J211" t="s">
        <v>452</v>
      </c>
      <c r="K211" t="s">
        <v>21</v>
      </c>
      <c r="L211">
        <v>0</v>
      </c>
    </row>
    <row r="212" spans="1:12" x14ac:dyDescent="0.3">
      <c r="A212">
        <v>211</v>
      </c>
      <c r="B212">
        <v>3</v>
      </c>
      <c r="C212" t="s">
        <v>453</v>
      </c>
      <c r="D212" t="s">
        <v>13</v>
      </c>
      <c r="E212">
        <v>24</v>
      </c>
      <c r="F212">
        <v>0</v>
      </c>
      <c r="G212">
        <v>0</v>
      </c>
      <c r="H212" t="s">
        <v>454</v>
      </c>
      <c r="I212">
        <v>7.05</v>
      </c>
      <c r="J212" t="s">
        <v>15</v>
      </c>
      <c r="K212" t="s">
        <v>16</v>
      </c>
      <c r="L212">
        <v>1</v>
      </c>
    </row>
    <row r="213" spans="1:12" x14ac:dyDescent="0.3">
      <c r="A213">
        <v>212</v>
      </c>
      <c r="B213">
        <v>2</v>
      </c>
      <c r="C213" t="s">
        <v>455</v>
      </c>
      <c r="D213" t="s">
        <v>18</v>
      </c>
      <c r="E213">
        <v>35</v>
      </c>
      <c r="F213">
        <v>0</v>
      </c>
      <c r="G213">
        <v>0</v>
      </c>
      <c r="H213" t="s">
        <v>456</v>
      </c>
      <c r="I213">
        <v>21</v>
      </c>
      <c r="J213" t="s">
        <v>15</v>
      </c>
      <c r="K213" t="s">
        <v>16</v>
      </c>
      <c r="L213">
        <v>0</v>
      </c>
    </row>
    <row r="214" spans="1:12" x14ac:dyDescent="0.3">
      <c r="A214">
        <v>213</v>
      </c>
      <c r="B214">
        <v>3</v>
      </c>
      <c r="C214" t="s">
        <v>457</v>
      </c>
      <c r="D214" t="s">
        <v>13</v>
      </c>
      <c r="E214">
        <v>22</v>
      </c>
      <c r="F214">
        <v>0</v>
      </c>
      <c r="G214">
        <v>0</v>
      </c>
      <c r="H214" t="s">
        <v>458</v>
      </c>
      <c r="I214">
        <v>7.25</v>
      </c>
      <c r="J214" t="s">
        <v>15</v>
      </c>
      <c r="K214" t="s">
        <v>16</v>
      </c>
      <c r="L214">
        <v>0</v>
      </c>
    </row>
    <row r="215" spans="1:12" x14ac:dyDescent="0.3">
      <c r="A215">
        <v>214</v>
      </c>
      <c r="B215">
        <v>2</v>
      </c>
      <c r="C215" t="s">
        <v>459</v>
      </c>
      <c r="D215" t="s">
        <v>13</v>
      </c>
      <c r="E215">
        <v>30</v>
      </c>
      <c r="F215">
        <v>0</v>
      </c>
      <c r="G215">
        <v>0</v>
      </c>
      <c r="H215" t="s">
        <v>460</v>
      </c>
      <c r="I215">
        <v>13</v>
      </c>
      <c r="J215" t="s">
        <v>15</v>
      </c>
      <c r="K215" t="s">
        <v>16</v>
      </c>
      <c r="L215">
        <v>0</v>
      </c>
    </row>
    <row r="216" spans="1:12" x14ac:dyDescent="0.3">
      <c r="A216">
        <v>215</v>
      </c>
      <c r="B216">
        <v>3</v>
      </c>
      <c r="C216" t="s">
        <v>461</v>
      </c>
      <c r="D216" t="s">
        <v>13</v>
      </c>
      <c r="F216">
        <v>1</v>
      </c>
      <c r="G216">
        <v>0</v>
      </c>
      <c r="H216" t="s">
        <v>462</v>
      </c>
      <c r="I216">
        <v>7.75</v>
      </c>
      <c r="J216" t="s">
        <v>15</v>
      </c>
      <c r="K216" t="s">
        <v>31</v>
      </c>
      <c r="L216">
        <v>1</v>
      </c>
    </row>
    <row r="217" spans="1:12" x14ac:dyDescent="0.3">
      <c r="A217">
        <v>216</v>
      </c>
      <c r="B217">
        <v>1</v>
      </c>
      <c r="C217" t="s">
        <v>463</v>
      </c>
      <c r="D217" t="s">
        <v>18</v>
      </c>
      <c r="E217">
        <v>31</v>
      </c>
      <c r="F217">
        <v>1</v>
      </c>
      <c r="G217">
        <v>0</v>
      </c>
      <c r="H217" t="s">
        <v>464</v>
      </c>
      <c r="I217">
        <v>113.27500000000001</v>
      </c>
      <c r="J217" t="s">
        <v>465</v>
      </c>
      <c r="K217" t="s">
        <v>21</v>
      </c>
      <c r="L217">
        <v>1</v>
      </c>
    </row>
    <row r="218" spans="1:12" x14ac:dyDescent="0.3">
      <c r="A218">
        <v>217</v>
      </c>
      <c r="B218">
        <v>3</v>
      </c>
      <c r="C218" t="s">
        <v>466</v>
      </c>
      <c r="D218" t="s">
        <v>18</v>
      </c>
      <c r="E218">
        <v>27</v>
      </c>
      <c r="F218">
        <v>0</v>
      </c>
      <c r="G218">
        <v>0</v>
      </c>
      <c r="H218" t="s">
        <v>467</v>
      </c>
      <c r="I218">
        <v>7.9249999999999998</v>
      </c>
      <c r="J218" t="s">
        <v>15</v>
      </c>
      <c r="K218" t="s">
        <v>16</v>
      </c>
      <c r="L218">
        <v>0</v>
      </c>
    </row>
    <row r="219" spans="1:12" x14ac:dyDescent="0.3">
      <c r="A219">
        <v>218</v>
      </c>
      <c r="B219">
        <v>2</v>
      </c>
      <c r="C219" t="s">
        <v>468</v>
      </c>
      <c r="D219" t="s">
        <v>13</v>
      </c>
      <c r="E219">
        <v>42</v>
      </c>
      <c r="F219">
        <v>1</v>
      </c>
      <c r="G219">
        <v>0</v>
      </c>
      <c r="H219" t="s">
        <v>469</v>
      </c>
      <c r="I219">
        <v>27</v>
      </c>
      <c r="J219" t="s">
        <v>15</v>
      </c>
      <c r="K219" t="s">
        <v>16</v>
      </c>
      <c r="L219">
        <v>1</v>
      </c>
    </row>
    <row r="220" spans="1:12" x14ac:dyDescent="0.3">
      <c r="A220">
        <v>219</v>
      </c>
      <c r="B220">
        <v>1</v>
      </c>
      <c r="C220" t="s">
        <v>470</v>
      </c>
      <c r="D220" t="s">
        <v>18</v>
      </c>
      <c r="E220">
        <v>32</v>
      </c>
      <c r="F220">
        <v>0</v>
      </c>
      <c r="G220">
        <v>0</v>
      </c>
      <c r="H220" t="s">
        <v>471</v>
      </c>
      <c r="I220">
        <v>76.291700000000006</v>
      </c>
      <c r="J220" t="s">
        <v>472</v>
      </c>
      <c r="K220" t="s">
        <v>21</v>
      </c>
      <c r="L220">
        <v>0</v>
      </c>
    </row>
    <row r="221" spans="1:12" x14ac:dyDescent="0.3">
      <c r="A221">
        <v>220</v>
      </c>
      <c r="B221">
        <v>2</v>
      </c>
      <c r="C221" t="s">
        <v>473</v>
      </c>
      <c r="D221" t="s">
        <v>13</v>
      </c>
      <c r="E221">
        <v>30</v>
      </c>
      <c r="F221">
        <v>0</v>
      </c>
      <c r="G221">
        <v>0</v>
      </c>
      <c r="H221" t="s">
        <v>474</v>
      </c>
      <c r="I221">
        <v>10.5</v>
      </c>
      <c r="J221" t="s">
        <v>15</v>
      </c>
      <c r="K221" t="s">
        <v>16</v>
      </c>
      <c r="L221">
        <v>1</v>
      </c>
    </row>
    <row r="222" spans="1:12" x14ac:dyDescent="0.3">
      <c r="A222">
        <v>221</v>
      </c>
      <c r="B222">
        <v>3</v>
      </c>
      <c r="C222" t="s">
        <v>475</v>
      </c>
      <c r="D222" t="s">
        <v>13</v>
      </c>
      <c r="E222">
        <v>16</v>
      </c>
      <c r="F222">
        <v>0</v>
      </c>
      <c r="G222">
        <v>0</v>
      </c>
      <c r="H222" t="s">
        <v>476</v>
      </c>
      <c r="I222">
        <v>8.0500000000000007</v>
      </c>
      <c r="J222" t="s">
        <v>15</v>
      </c>
      <c r="K222" t="s">
        <v>16</v>
      </c>
      <c r="L222">
        <v>0</v>
      </c>
    </row>
    <row r="223" spans="1:12" x14ac:dyDescent="0.3">
      <c r="A223">
        <v>222</v>
      </c>
      <c r="B223">
        <v>2</v>
      </c>
      <c r="C223" t="s">
        <v>477</v>
      </c>
      <c r="D223" t="s">
        <v>13</v>
      </c>
      <c r="E223">
        <v>27</v>
      </c>
      <c r="F223">
        <v>0</v>
      </c>
      <c r="G223">
        <v>0</v>
      </c>
      <c r="H223" t="s">
        <v>478</v>
      </c>
      <c r="I223">
        <v>13</v>
      </c>
      <c r="J223" t="s">
        <v>15</v>
      </c>
      <c r="K223" t="s">
        <v>16</v>
      </c>
      <c r="L223">
        <v>0</v>
      </c>
    </row>
    <row r="224" spans="1:12" x14ac:dyDescent="0.3">
      <c r="A224">
        <v>223</v>
      </c>
      <c r="B224">
        <v>3</v>
      </c>
      <c r="C224" t="s">
        <v>479</v>
      </c>
      <c r="D224" t="s">
        <v>13</v>
      </c>
      <c r="E224">
        <v>51</v>
      </c>
      <c r="F224">
        <v>0</v>
      </c>
      <c r="G224">
        <v>0</v>
      </c>
      <c r="H224" t="s">
        <v>480</v>
      </c>
      <c r="I224">
        <v>8.0500000000000007</v>
      </c>
      <c r="J224" t="s">
        <v>15</v>
      </c>
      <c r="K224" t="s">
        <v>16</v>
      </c>
      <c r="L224">
        <v>0</v>
      </c>
    </row>
    <row r="225" spans="1:12" x14ac:dyDescent="0.3">
      <c r="A225">
        <v>224</v>
      </c>
      <c r="B225">
        <v>3</v>
      </c>
      <c r="C225" t="s">
        <v>481</v>
      </c>
      <c r="D225" t="s">
        <v>13</v>
      </c>
      <c r="F225">
        <v>0</v>
      </c>
      <c r="G225">
        <v>0</v>
      </c>
      <c r="H225" t="s">
        <v>482</v>
      </c>
      <c r="I225">
        <v>7.8958000000000004</v>
      </c>
      <c r="J225" t="s">
        <v>15</v>
      </c>
      <c r="K225" t="s">
        <v>16</v>
      </c>
      <c r="L225">
        <v>1</v>
      </c>
    </row>
    <row r="226" spans="1:12" x14ac:dyDescent="0.3">
      <c r="A226">
        <v>225</v>
      </c>
      <c r="B226">
        <v>1</v>
      </c>
      <c r="C226" t="s">
        <v>483</v>
      </c>
      <c r="D226" t="s">
        <v>13</v>
      </c>
      <c r="E226">
        <v>38</v>
      </c>
      <c r="F226">
        <v>1</v>
      </c>
      <c r="G226">
        <v>0</v>
      </c>
      <c r="H226" t="s">
        <v>484</v>
      </c>
      <c r="I226">
        <v>90</v>
      </c>
      <c r="J226" t="s">
        <v>485</v>
      </c>
      <c r="K226" t="s">
        <v>16</v>
      </c>
      <c r="L226">
        <v>0</v>
      </c>
    </row>
    <row r="227" spans="1:12" x14ac:dyDescent="0.3">
      <c r="A227">
        <v>226</v>
      </c>
      <c r="B227">
        <v>3</v>
      </c>
      <c r="C227" t="s">
        <v>486</v>
      </c>
      <c r="D227" t="s">
        <v>13</v>
      </c>
      <c r="E227">
        <v>22</v>
      </c>
      <c r="F227">
        <v>0</v>
      </c>
      <c r="G227">
        <v>0</v>
      </c>
      <c r="H227" t="s">
        <v>487</v>
      </c>
      <c r="I227">
        <v>9.35</v>
      </c>
      <c r="J227" t="s">
        <v>15</v>
      </c>
      <c r="K227" t="s">
        <v>16</v>
      </c>
      <c r="L227">
        <v>1</v>
      </c>
    </row>
    <row r="228" spans="1:12" x14ac:dyDescent="0.3">
      <c r="A228">
        <v>227</v>
      </c>
      <c r="B228">
        <v>2</v>
      </c>
      <c r="C228" t="s">
        <v>488</v>
      </c>
      <c r="D228" t="s">
        <v>13</v>
      </c>
      <c r="E228">
        <v>19</v>
      </c>
      <c r="F228">
        <v>0</v>
      </c>
      <c r="G228">
        <v>0</v>
      </c>
      <c r="H228" t="s">
        <v>489</v>
      </c>
      <c r="I228">
        <v>10.5</v>
      </c>
      <c r="J228" t="s">
        <v>15</v>
      </c>
      <c r="K228" t="s">
        <v>16</v>
      </c>
      <c r="L228">
        <v>0</v>
      </c>
    </row>
    <row r="229" spans="1:12" x14ac:dyDescent="0.3">
      <c r="A229">
        <v>228</v>
      </c>
      <c r="B229">
        <v>3</v>
      </c>
      <c r="C229" t="s">
        <v>490</v>
      </c>
      <c r="D229" t="s">
        <v>13</v>
      </c>
      <c r="E229">
        <v>20.5</v>
      </c>
      <c r="F229">
        <v>0</v>
      </c>
      <c r="G229">
        <v>0</v>
      </c>
      <c r="H229" t="s">
        <v>491</v>
      </c>
      <c r="I229">
        <v>7.25</v>
      </c>
      <c r="J229" t="s">
        <v>15</v>
      </c>
      <c r="K229" t="s">
        <v>16</v>
      </c>
      <c r="L229">
        <v>0</v>
      </c>
    </row>
    <row r="230" spans="1:12" x14ac:dyDescent="0.3">
      <c r="A230">
        <v>229</v>
      </c>
      <c r="B230">
        <v>2</v>
      </c>
      <c r="C230" t="s">
        <v>492</v>
      </c>
      <c r="D230" t="s">
        <v>13</v>
      </c>
      <c r="E230">
        <v>18</v>
      </c>
      <c r="F230">
        <v>0</v>
      </c>
      <c r="G230">
        <v>0</v>
      </c>
      <c r="H230" t="s">
        <v>493</v>
      </c>
      <c r="I230">
        <v>13</v>
      </c>
      <c r="J230" t="s">
        <v>15</v>
      </c>
      <c r="K230" t="s">
        <v>16</v>
      </c>
      <c r="L230">
        <v>0</v>
      </c>
    </row>
    <row r="231" spans="1:12" x14ac:dyDescent="0.3">
      <c r="A231">
        <v>230</v>
      </c>
      <c r="B231">
        <v>3</v>
      </c>
      <c r="C231" t="s">
        <v>494</v>
      </c>
      <c r="D231" t="s">
        <v>18</v>
      </c>
      <c r="F231">
        <v>3</v>
      </c>
      <c r="G231">
        <v>1</v>
      </c>
      <c r="H231" t="s">
        <v>386</v>
      </c>
      <c r="I231">
        <v>25.466699999999999</v>
      </c>
      <c r="J231" t="s">
        <v>15</v>
      </c>
      <c r="K231" t="s">
        <v>16</v>
      </c>
      <c r="L231">
        <v>1</v>
      </c>
    </row>
    <row r="232" spans="1:12" x14ac:dyDescent="0.3">
      <c r="A232">
        <v>231</v>
      </c>
      <c r="B232">
        <v>1</v>
      </c>
      <c r="C232" t="s">
        <v>495</v>
      </c>
      <c r="D232" t="s">
        <v>18</v>
      </c>
      <c r="E232">
        <v>35</v>
      </c>
      <c r="F232">
        <v>1</v>
      </c>
      <c r="G232">
        <v>0</v>
      </c>
      <c r="H232" t="s">
        <v>155</v>
      </c>
      <c r="I232">
        <v>83.474999999999994</v>
      </c>
      <c r="J232" t="s">
        <v>156</v>
      </c>
      <c r="K232" t="s">
        <v>16</v>
      </c>
      <c r="L232">
        <v>0</v>
      </c>
    </row>
    <row r="233" spans="1:12" x14ac:dyDescent="0.3">
      <c r="A233">
        <v>232</v>
      </c>
      <c r="B233">
        <v>3</v>
      </c>
      <c r="C233" t="s">
        <v>496</v>
      </c>
      <c r="D233" t="s">
        <v>13</v>
      </c>
      <c r="E233">
        <v>29</v>
      </c>
      <c r="F233">
        <v>0</v>
      </c>
      <c r="G233">
        <v>0</v>
      </c>
      <c r="H233" t="s">
        <v>497</v>
      </c>
      <c r="I233">
        <v>7.7750000000000004</v>
      </c>
      <c r="J233" t="s">
        <v>15</v>
      </c>
      <c r="K233" t="s">
        <v>16</v>
      </c>
      <c r="L233">
        <v>0</v>
      </c>
    </row>
    <row r="234" spans="1:12" x14ac:dyDescent="0.3">
      <c r="A234">
        <v>233</v>
      </c>
      <c r="B234">
        <v>2</v>
      </c>
      <c r="C234" t="s">
        <v>498</v>
      </c>
      <c r="D234" t="s">
        <v>13</v>
      </c>
      <c r="E234">
        <v>59</v>
      </c>
      <c r="F234">
        <v>0</v>
      </c>
      <c r="G234">
        <v>0</v>
      </c>
      <c r="H234" t="s">
        <v>499</v>
      </c>
      <c r="I234">
        <v>13.5</v>
      </c>
      <c r="J234" t="s">
        <v>15</v>
      </c>
      <c r="K234" t="s">
        <v>16</v>
      </c>
      <c r="L234">
        <v>1</v>
      </c>
    </row>
    <row r="235" spans="1:12" x14ac:dyDescent="0.3">
      <c r="A235">
        <v>234</v>
      </c>
      <c r="B235">
        <v>3</v>
      </c>
      <c r="C235" t="s">
        <v>500</v>
      </c>
      <c r="D235" t="s">
        <v>18</v>
      </c>
      <c r="E235">
        <v>5</v>
      </c>
      <c r="F235">
        <v>4</v>
      </c>
      <c r="G235">
        <v>2</v>
      </c>
      <c r="H235" t="s">
        <v>75</v>
      </c>
      <c r="I235">
        <v>31.387499999999999</v>
      </c>
      <c r="J235" t="s">
        <v>15</v>
      </c>
      <c r="K235" t="s">
        <v>16</v>
      </c>
      <c r="L235">
        <v>0</v>
      </c>
    </row>
    <row r="236" spans="1:12" x14ac:dyDescent="0.3">
      <c r="A236">
        <v>235</v>
      </c>
      <c r="B236">
        <v>2</v>
      </c>
      <c r="C236" t="s">
        <v>501</v>
      </c>
      <c r="D236" t="s">
        <v>13</v>
      </c>
      <c r="E236">
        <v>24</v>
      </c>
      <c r="F236">
        <v>0</v>
      </c>
      <c r="G236">
        <v>0</v>
      </c>
      <c r="H236" t="s">
        <v>502</v>
      </c>
      <c r="I236">
        <v>10.5</v>
      </c>
      <c r="J236" t="s">
        <v>15</v>
      </c>
      <c r="K236" t="s">
        <v>16</v>
      </c>
      <c r="L236">
        <v>0</v>
      </c>
    </row>
    <row r="237" spans="1:12" x14ac:dyDescent="0.3">
      <c r="A237">
        <v>236</v>
      </c>
      <c r="B237">
        <v>3</v>
      </c>
      <c r="C237" t="s">
        <v>503</v>
      </c>
      <c r="D237" t="s">
        <v>18</v>
      </c>
      <c r="F237">
        <v>0</v>
      </c>
      <c r="G237">
        <v>0</v>
      </c>
      <c r="H237" t="s">
        <v>504</v>
      </c>
      <c r="I237">
        <v>7.55</v>
      </c>
      <c r="J237" t="s">
        <v>15</v>
      </c>
      <c r="K237" t="s">
        <v>16</v>
      </c>
      <c r="L237">
        <v>0</v>
      </c>
    </row>
    <row r="238" spans="1:12" x14ac:dyDescent="0.3">
      <c r="A238">
        <v>237</v>
      </c>
      <c r="B238">
        <v>2</v>
      </c>
      <c r="C238" t="s">
        <v>505</v>
      </c>
      <c r="D238" t="s">
        <v>13</v>
      </c>
      <c r="E238">
        <v>44</v>
      </c>
      <c r="F238">
        <v>1</v>
      </c>
      <c r="G238">
        <v>0</v>
      </c>
      <c r="H238" t="s">
        <v>506</v>
      </c>
      <c r="I238">
        <v>26</v>
      </c>
      <c r="J238" t="s">
        <v>15</v>
      </c>
      <c r="K238" t="s">
        <v>16</v>
      </c>
      <c r="L238">
        <v>1</v>
      </c>
    </row>
    <row r="239" spans="1:12" x14ac:dyDescent="0.3">
      <c r="A239">
        <v>238</v>
      </c>
      <c r="B239">
        <v>2</v>
      </c>
      <c r="C239" t="s">
        <v>507</v>
      </c>
      <c r="D239" t="s">
        <v>18</v>
      </c>
      <c r="E239">
        <v>8</v>
      </c>
      <c r="F239">
        <v>0</v>
      </c>
      <c r="G239">
        <v>2</v>
      </c>
      <c r="H239" t="s">
        <v>508</v>
      </c>
      <c r="I239">
        <v>26.25</v>
      </c>
      <c r="J239" t="s">
        <v>15</v>
      </c>
      <c r="K239" t="s">
        <v>16</v>
      </c>
      <c r="L239">
        <v>0</v>
      </c>
    </row>
    <row r="240" spans="1:12" x14ac:dyDescent="0.3">
      <c r="A240">
        <v>239</v>
      </c>
      <c r="B240">
        <v>2</v>
      </c>
      <c r="C240" t="s">
        <v>509</v>
      </c>
      <c r="D240" t="s">
        <v>13</v>
      </c>
      <c r="E240">
        <v>19</v>
      </c>
      <c r="F240">
        <v>0</v>
      </c>
      <c r="G240">
        <v>0</v>
      </c>
      <c r="H240" t="s">
        <v>510</v>
      </c>
      <c r="I240">
        <v>10.5</v>
      </c>
      <c r="J240" t="s">
        <v>15</v>
      </c>
      <c r="K240" t="s">
        <v>16</v>
      </c>
      <c r="L240">
        <v>0</v>
      </c>
    </row>
    <row r="241" spans="1:12" x14ac:dyDescent="0.3">
      <c r="A241">
        <v>240</v>
      </c>
      <c r="B241">
        <v>2</v>
      </c>
      <c r="C241" t="s">
        <v>511</v>
      </c>
      <c r="D241" t="s">
        <v>13</v>
      </c>
      <c r="E241">
        <v>33</v>
      </c>
      <c r="F241">
        <v>0</v>
      </c>
      <c r="G241">
        <v>0</v>
      </c>
      <c r="H241" t="s">
        <v>512</v>
      </c>
      <c r="I241">
        <v>12.275</v>
      </c>
      <c r="J241" t="s">
        <v>15</v>
      </c>
      <c r="K241" t="s">
        <v>16</v>
      </c>
      <c r="L241">
        <v>0</v>
      </c>
    </row>
    <row r="242" spans="1:12" x14ac:dyDescent="0.3">
      <c r="A242">
        <v>241</v>
      </c>
      <c r="B242">
        <v>3</v>
      </c>
      <c r="C242" t="s">
        <v>513</v>
      </c>
      <c r="D242" t="s">
        <v>18</v>
      </c>
      <c r="F242">
        <v>1</v>
      </c>
      <c r="G242">
        <v>0</v>
      </c>
      <c r="H242" t="s">
        <v>259</v>
      </c>
      <c r="I242">
        <v>14.4542</v>
      </c>
      <c r="J242" t="s">
        <v>15</v>
      </c>
      <c r="K242" t="s">
        <v>21</v>
      </c>
      <c r="L242">
        <v>1</v>
      </c>
    </row>
    <row r="243" spans="1:12" x14ac:dyDescent="0.3">
      <c r="A243">
        <v>242</v>
      </c>
      <c r="B243">
        <v>3</v>
      </c>
      <c r="C243" t="s">
        <v>514</v>
      </c>
      <c r="D243" t="s">
        <v>18</v>
      </c>
      <c r="F243">
        <v>1</v>
      </c>
      <c r="G243">
        <v>0</v>
      </c>
      <c r="H243" t="s">
        <v>515</v>
      </c>
      <c r="I243">
        <v>15.5</v>
      </c>
      <c r="J243" t="s">
        <v>15</v>
      </c>
      <c r="K243" t="s">
        <v>31</v>
      </c>
      <c r="L243">
        <v>0</v>
      </c>
    </row>
    <row r="244" spans="1:12" x14ac:dyDescent="0.3">
      <c r="A244">
        <v>243</v>
      </c>
      <c r="B244">
        <v>2</v>
      </c>
      <c r="C244" t="s">
        <v>516</v>
      </c>
      <c r="D244" t="s">
        <v>13</v>
      </c>
      <c r="E244">
        <v>29</v>
      </c>
      <c r="F244">
        <v>0</v>
      </c>
      <c r="G244">
        <v>0</v>
      </c>
      <c r="H244" t="s">
        <v>517</v>
      </c>
      <c r="I244">
        <v>10.5</v>
      </c>
      <c r="J244" t="s">
        <v>15</v>
      </c>
      <c r="K244" t="s">
        <v>16</v>
      </c>
      <c r="L244">
        <v>0</v>
      </c>
    </row>
    <row r="245" spans="1:12" x14ac:dyDescent="0.3">
      <c r="A245">
        <v>244</v>
      </c>
      <c r="B245">
        <v>3</v>
      </c>
      <c r="C245" t="s">
        <v>518</v>
      </c>
      <c r="D245" t="s">
        <v>13</v>
      </c>
      <c r="E245">
        <v>22</v>
      </c>
      <c r="F245">
        <v>0</v>
      </c>
      <c r="G245">
        <v>0</v>
      </c>
      <c r="H245" t="s">
        <v>519</v>
      </c>
      <c r="I245">
        <v>7.125</v>
      </c>
      <c r="J245" t="s">
        <v>15</v>
      </c>
      <c r="K245" t="s">
        <v>16</v>
      </c>
      <c r="L245">
        <v>0</v>
      </c>
    </row>
    <row r="246" spans="1:12" x14ac:dyDescent="0.3">
      <c r="A246">
        <v>245</v>
      </c>
      <c r="B246">
        <v>3</v>
      </c>
      <c r="C246" t="s">
        <v>520</v>
      </c>
      <c r="D246" t="s">
        <v>13</v>
      </c>
      <c r="E246">
        <v>30</v>
      </c>
      <c r="F246">
        <v>0</v>
      </c>
      <c r="G246">
        <v>0</v>
      </c>
      <c r="H246" t="s">
        <v>521</v>
      </c>
      <c r="I246">
        <v>7.2249999999999996</v>
      </c>
      <c r="J246" t="s">
        <v>15</v>
      </c>
      <c r="K246" t="s">
        <v>21</v>
      </c>
      <c r="L246">
        <v>0</v>
      </c>
    </row>
    <row r="247" spans="1:12" x14ac:dyDescent="0.3">
      <c r="A247">
        <v>246</v>
      </c>
      <c r="B247">
        <v>1</v>
      </c>
      <c r="C247" t="s">
        <v>522</v>
      </c>
      <c r="D247" t="s">
        <v>13</v>
      </c>
      <c r="E247">
        <v>44</v>
      </c>
      <c r="F247">
        <v>2</v>
      </c>
      <c r="G247">
        <v>0</v>
      </c>
      <c r="H247" t="s">
        <v>523</v>
      </c>
      <c r="I247">
        <v>90</v>
      </c>
      <c r="J247" t="s">
        <v>524</v>
      </c>
      <c r="K247" t="s">
        <v>31</v>
      </c>
      <c r="L247">
        <v>0</v>
      </c>
    </row>
    <row r="248" spans="1:12" x14ac:dyDescent="0.3">
      <c r="A248">
        <v>247</v>
      </c>
      <c r="B248">
        <v>3</v>
      </c>
      <c r="C248" t="s">
        <v>525</v>
      </c>
      <c r="D248" t="s">
        <v>18</v>
      </c>
      <c r="E248">
        <v>25</v>
      </c>
      <c r="F248">
        <v>0</v>
      </c>
      <c r="G248">
        <v>0</v>
      </c>
      <c r="H248" t="s">
        <v>526</v>
      </c>
      <c r="I248">
        <v>7.7750000000000004</v>
      </c>
      <c r="J248" t="s">
        <v>15</v>
      </c>
      <c r="K248" t="s">
        <v>16</v>
      </c>
      <c r="L248">
        <v>1</v>
      </c>
    </row>
    <row r="249" spans="1:12" x14ac:dyDescent="0.3">
      <c r="A249">
        <v>248</v>
      </c>
      <c r="B249">
        <v>2</v>
      </c>
      <c r="C249" t="s">
        <v>527</v>
      </c>
      <c r="D249" t="s">
        <v>18</v>
      </c>
      <c r="E249">
        <v>24</v>
      </c>
      <c r="F249">
        <v>0</v>
      </c>
      <c r="G249">
        <v>2</v>
      </c>
      <c r="H249" t="s">
        <v>528</v>
      </c>
      <c r="I249">
        <v>14.5</v>
      </c>
      <c r="J249" t="s">
        <v>15</v>
      </c>
      <c r="K249" t="s">
        <v>16</v>
      </c>
      <c r="L249">
        <v>1</v>
      </c>
    </row>
    <row r="250" spans="1:12" x14ac:dyDescent="0.3">
      <c r="A250">
        <v>249</v>
      </c>
      <c r="B250">
        <v>1</v>
      </c>
      <c r="C250" t="s">
        <v>529</v>
      </c>
      <c r="D250" t="s">
        <v>13</v>
      </c>
      <c r="E250">
        <v>37</v>
      </c>
      <c r="F250">
        <v>1</v>
      </c>
      <c r="G250">
        <v>1</v>
      </c>
      <c r="H250" t="s">
        <v>530</v>
      </c>
      <c r="I250">
        <v>52.554200000000002</v>
      </c>
      <c r="J250" t="s">
        <v>531</v>
      </c>
      <c r="K250" t="s">
        <v>16</v>
      </c>
      <c r="L250">
        <v>0</v>
      </c>
    </row>
    <row r="251" spans="1:12" x14ac:dyDescent="0.3">
      <c r="A251">
        <v>250</v>
      </c>
      <c r="B251">
        <v>2</v>
      </c>
      <c r="C251" t="s">
        <v>532</v>
      </c>
      <c r="D251" t="s">
        <v>13</v>
      </c>
      <c r="E251">
        <v>54</v>
      </c>
      <c r="F251">
        <v>1</v>
      </c>
      <c r="G251">
        <v>0</v>
      </c>
      <c r="H251" t="s">
        <v>533</v>
      </c>
      <c r="I251">
        <v>26</v>
      </c>
      <c r="J251" t="s">
        <v>15</v>
      </c>
      <c r="K251" t="s">
        <v>16</v>
      </c>
      <c r="L251">
        <v>0</v>
      </c>
    </row>
    <row r="252" spans="1:12" x14ac:dyDescent="0.3">
      <c r="A252">
        <v>251</v>
      </c>
      <c r="B252">
        <v>3</v>
      </c>
      <c r="C252" t="s">
        <v>534</v>
      </c>
      <c r="D252" t="s">
        <v>13</v>
      </c>
      <c r="F252">
        <v>0</v>
      </c>
      <c r="G252">
        <v>0</v>
      </c>
      <c r="H252" t="s">
        <v>535</v>
      </c>
      <c r="I252">
        <v>7.25</v>
      </c>
      <c r="J252" t="s">
        <v>15</v>
      </c>
      <c r="K252" t="s">
        <v>16</v>
      </c>
      <c r="L252">
        <v>0</v>
      </c>
    </row>
    <row r="253" spans="1:12" x14ac:dyDescent="0.3">
      <c r="A253">
        <v>252</v>
      </c>
      <c r="B253">
        <v>3</v>
      </c>
      <c r="C253" t="s">
        <v>536</v>
      </c>
      <c r="D253" t="s">
        <v>18</v>
      </c>
      <c r="E253">
        <v>29</v>
      </c>
      <c r="F253">
        <v>1</v>
      </c>
      <c r="G253">
        <v>1</v>
      </c>
      <c r="H253" t="s">
        <v>444</v>
      </c>
      <c r="I253">
        <v>10.4625</v>
      </c>
      <c r="J253" t="s">
        <v>43</v>
      </c>
      <c r="K253" t="s">
        <v>16</v>
      </c>
      <c r="L253">
        <v>0</v>
      </c>
    </row>
    <row r="254" spans="1:12" x14ac:dyDescent="0.3">
      <c r="A254">
        <v>253</v>
      </c>
      <c r="B254">
        <v>1</v>
      </c>
      <c r="C254" t="s">
        <v>537</v>
      </c>
      <c r="D254" t="s">
        <v>13</v>
      </c>
      <c r="E254">
        <v>62</v>
      </c>
      <c r="F254">
        <v>0</v>
      </c>
      <c r="G254">
        <v>0</v>
      </c>
      <c r="H254" t="s">
        <v>538</v>
      </c>
      <c r="I254">
        <v>26.55</v>
      </c>
      <c r="J254" t="s">
        <v>539</v>
      </c>
      <c r="K254" t="s">
        <v>16</v>
      </c>
      <c r="L254">
        <v>0</v>
      </c>
    </row>
    <row r="255" spans="1:12" x14ac:dyDescent="0.3">
      <c r="A255">
        <v>254</v>
      </c>
      <c r="B255">
        <v>3</v>
      </c>
      <c r="C255" t="s">
        <v>540</v>
      </c>
      <c r="D255" t="s">
        <v>13</v>
      </c>
      <c r="E255">
        <v>30</v>
      </c>
      <c r="F255">
        <v>1</v>
      </c>
      <c r="G255">
        <v>0</v>
      </c>
      <c r="H255" t="s">
        <v>541</v>
      </c>
      <c r="I255">
        <v>16.100000000000001</v>
      </c>
      <c r="J255" t="s">
        <v>15</v>
      </c>
      <c r="K255" t="s">
        <v>16</v>
      </c>
      <c r="L255">
        <v>0</v>
      </c>
    </row>
    <row r="256" spans="1:12" x14ac:dyDescent="0.3">
      <c r="A256">
        <v>255</v>
      </c>
      <c r="B256">
        <v>3</v>
      </c>
      <c r="C256" t="s">
        <v>542</v>
      </c>
      <c r="D256" t="s">
        <v>18</v>
      </c>
      <c r="E256">
        <v>41</v>
      </c>
      <c r="F256">
        <v>0</v>
      </c>
      <c r="G256">
        <v>2</v>
      </c>
      <c r="H256" t="s">
        <v>543</v>
      </c>
      <c r="I256">
        <v>20.212499999999999</v>
      </c>
      <c r="J256" t="s">
        <v>15</v>
      </c>
      <c r="K256" t="s">
        <v>16</v>
      </c>
      <c r="L256">
        <v>1</v>
      </c>
    </row>
    <row r="257" spans="1:12" x14ac:dyDescent="0.3">
      <c r="A257">
        <v>256</v>
      </c>
      <c r="B257">
        <v>3</v>
      </c>
      <c r="C257" t="s">
        <v>544</v>
      </c>
      <c r="D257" t="s">
        <v>18</v>
      </c>
      <c r="E257">
        <v>29</v>
      </c>
      <c r="F257">
        <v>0</v>
      </c>
      <c r="G257">
        <v>2</v>
      </c>
      <c r="H257" t="s">
        <v>545</v>
      </c>
      <c r="I257">
        <v>15.245799999999999</v>
      </c>
      <c r="J257" t="s">
        <v>15</v>
      </c>
      <c r="K257" t="s">
        <v>21</v>
      </c>
      <c r="L257">
        <v>1</v>
      </c>
    </row>
    <row r="258" spans="1:12" x14ac:dyDescent="0.3">
      <c r="A258">
        <v>257</v>
      </c>
      <c r="B258">
        <v>1</v>
      </c>
      <c r="C258" t="s">
        <v>546</v>
      </c>
      <c r="D258" t="s">
        <v>18</v>
      </c>
      <c r="F258">
        <v>0</v>
      </c>
      <c r="G258">
        <v>0</v>
      </c>
      <c r="H258" t="s">
        <v>547</v>
      </c>
      <c r="I258">
        <v>79.2</v>
      </c>
      <c r="J258" t="s">
        <v>15</v>
      </c>
      <c r="K258" t="s">
        <v>21</v>
      </c>
      <c r="L258">
        <v>1</v>
      </c>
    </row>
    <row r="259" spans="1:12" x14ac:dyDescent="0.3">
      <c r="A259">
        <v>258</v>
      </c>
      <c r="B259">
        <v>1</v>
      </c>
      <c r="C259" t="s">
        <v>548</v>
      </c>
      <c r="D259" t="s">
        <v>18</v>
      </c>
      <c r="E259">
        <v>30</v>
      </c>
      <c r="F259">
        <v>0</v>
      </c>
      <c r="G259">
        <v>0</v>
      </c>
      <c r="H259" t="s">
        <v>549</v>
      </c>
      <c r="I259">
        <v>86.5</v>
      </c>
      <c r="J259" t="s">
        <v>550</v>
      </c>
      <c r="K259" t="s">
        <v>16</v>
      </c>
      <c r="L259">
        <v>1</v>
      </c>
    </row>
    <row r="260" spans="1:12" x14ac:dyDescent="0.3">
      <c r="A260">
        <v>259</v>
      </c>
      <c r="B260">
        <v>1</v>
      </c>
      <c r="C260" t="s">
        <v>551</v>
      </c>
      <c r="D260" t="s">
        <v>18</v>
      </c>
      <c r="E260">
        <v>35</v>
      </c>
      <c r="F260">
        <v>0</v>
      </c>
      <c r="G260">
        <v>0</v>
      </c>
      <c r="H260" t="s">
        <v>552</v>
      </c>
      <c r="I260">
        <v>512.32920000000001</v>
      </c>
      <c r="J260" t="s">
        <v>15</v>
      </c>
      <c r="K260" t="s">
        <v>21</v>
      </c>
      <c r="L260">
        <v>1</v>
      </c>
    </row>
    <row r="261" spans="1:12" x14ac:dyDescent="0.3">
      <c r="A261">
        <v>260</v>
      </c>
      <c r="B261">
        <v>2</v>
      </c>
      <c r="C261" t="s">
        <v>553</v>
      </c>
      <c r="D261" t="s">
        <v>18</v>
      </c>
      <c r="E261">
        <v>50</v>
      </c>
      <c r="F261">
        <v>0</v>
      </c>
      <c r="G261">
        <v>1</v>
      </c>
      <c r="H261" t="s">
        <v>554</v>
      </c>
      <c r="I261">
        <v>26</v>
      </c>
      <c r="J261" t="s">
        <v>15</v>
      </c>
      <c r="K261" t="s">
        <v>16</v>
      </c>
      <c r="L261">
        <v>0</v>
      </c>
    </row>
    <row r="262" spans="1:12" x14ac:dyDescent="0.3">
      <c r="A262">
        <v>261</v>
      </c>
      <c r="B262">
        <v>3</v>
      </c>
      <c r="C262" t="s">
        <v>555</v>
      </c>
      <c r="D262" t="s">
        <v>13</v>
      </c>
      <c r="F262">
        <v>0</v>
      </c>
      <c r="G262">
        <v>0</v>
      </c>
      <c r="H262" t="s">
        <v>556</v>
      </c>
      <c r="I262">
        <v>7.75</v>
      </c>
      <c r="J262" t="s">
        <v>15</v>
      </c>
      <c r="K262" t="s">
        <v>31</v>
      </c>
      <c r="L262">
        <v>1</v>
      </c>
    </row>
    <row r="263" spans="1:12" x14ac:dyDescent="0.3">
      <c r="A263">
        <v>262</v>
      </c>
      <c r="B263">
        <v>3</v>
      </c>
      <c r="C263" t="s">
        <v>557</v>
      </c>
      <c r="D263" t="s">
        <v>13</v>
      </c>
      <c r="E263">
        <v>3</v>
      </c>
      <c r="F263">
        <v>4</v>
      </c>
      <c r="G263">
        <v>2</v>
      </c>
      <c r="H263" t="s">
        <v>75</v>
      </c>
      <c r="I263">
        <v>31.387499999999999</v>
      </c>
      <c r="J263" t="s">
        <v>15</v>
      </c>
      <c r="K263" t="s">
        <v>16</v>
      </c>
      <c r="L263">
        <v>0</v>
      </c>
    </row>
    <row r="264" spans="1:12" x14ac:dyDescent="0.3">
      <c r="A264">
        <v>263</v>
      </c>
      <c r="B264">
        <v>1</v>
      </c>
      <c r="C264" t="s">
        <v>558</v>
      </c>
      <c r="D264" t="s">
        <v>13</v>
      </c>
      <c r="E264">
        <v>52</v>
      </c>
      <c r="F264">
        <v>1</v>
      </c>
      <c r="G264">
        <v>1</v>
      </c>
      <c r="H264" t="s">
        <v>559</v>
      </c>
      <c r="I264">
        <v>79.650000000000006</v>
      </c>
      <c r="J264" t="s">
        <v>560</v>
      </c>
      <c r="K264" t="s">
        <v>16</v>
      </c>
      <c r="L264">
        <v>0</v>
      </c>
    </row>
    <row r="265" spans="1:12" x14ac:dyDescent="0.3">
      <c r="A265">
        <v>264</v>
      </c>
      <c r="B265">
        <v>1</v>
      </c>
      <c r="C265" t="s">
        <v>561</v>
      </c>
      <c r="D265" t="s">
        <v>13</v>
      </c>
      <c r="E265">
        <v>40</v>
      </c>
      <c r="F265">
        <v>0</v>
      </c>
      <c r="G265">
        <v>0</v>
      </c>
      <c r="H265" t="s">
        <v>562</v>
      </c>
      <c r="I265">
        <v>0</v>
      </c>
      <c r="J265" t="s">
        <v>563</v>
      </c>
      <c r="K265" t="s">
        <v>16</v>
      </c>
      <c r="L265">
        <v>0</v>
      </c>
    </row>
    <row r="266" spans="1:12" x14ac:dyDescent="0.3">
      <c r="A266">
        <v>265</v>
      </c>
      <c r="B266">
        <v>3</v>
      </c>
      <c r="C266" t="s">
        <v>564</v>
      </c>
      <c r="D266" t="s">
        <v>18</v>
      </c>
      <c r="F266">
        <v>0</v>
      </c>
      <c r="G266">
        <v>0</v>
      </c>
      <c r="H266" t="s">
        <v>565</v>
      </c>
      <c r="I266">
        <v>7.75</v>
      </c>
      <c r="J266" t="s">
        <v>15</v>
      </c>
      <c r="K266" t="s">
        <v>31</v>
      </c>
      <c r="L266">
        <v>0</v>
      </c>
    </row>
    <row r="267" spans="1:12" x14ac:dyDescent="0.3">
      <c r="A267">
        <v>266</v>
      </c>
      <c r="B267">
        <v>2</v>
      </c>
      <c r="C267" t="s">
        <v>566</v>
      </c>
      <c r="D267" t="s">
        <v>13</v>
      </c>
      <c r="E267">
        <v>36</v>
      </c>
      <c r="F267">
        <v>0</v>
      </c>
      <c r="G267">
        <v>0</v>
      </c>
      <c r="H267" t="s">
        <v>567</v>
      </c>
      <c r="I267">
        <v>10.5</v>
      </c>
      <c r="J267" t="s">
        <v>15</v>
      </c>
      <c r="K267" t="s">
        <v>16</v>
      </c>
      <c r="L267">
        <v>0</v>
      </c>
    </row>
    <row r="268" spans="1:12" x14ac:dyDescent="0.3">
      <c r="A268">
        <v>267</v>
      </c>
      <c r="B268">
        <v>3</v>
      </c>
      <c r="C268" t="s">
        <v>568</v>
      </c>
      <c r="D268" t="s">
        <v>13</v>
      </c>
      <c r="E268">
        <v>16</v>
      </c>
      <c r="F268">
        <v>4</v>
      </c>
      <c r="G268">
        <v>1</v>
      </c>
      <c r="H268" t="s">
        <v>127</v>
      </c>
      <c r="I268">
        <v>39.6875</v>
      </c>
      <c r="J268" t="s">
        <v>15</v>
      </c>
      <c r="K268" t="s">
        <v>16</v>
      </c>
      <c r="L268">
        <v>1</v>
      </c>
    </row>
    <row r="269" spans="1:12" x14ac:dyDescent="0.3">
      <c r="A269">
        <v>268</v>
      </c>
      <c r="B269">
        <v>3</v>
      </c>
      <c r="C269" t="s">
        <v>569</v>
      </c>
      <c r="D269" t="s">
        <v>13</v>
      </c>
      <c r="E269">
        <v>25</v>
      </c>
      <c r="F269">
        <v>1</v>
      </c>
      <c r="G269">
        <v>0</v>
      </c>
      <c r="H269" t="s">
        <v>570</v>
      </c>
      <c r="I269">
        <v>7.7750000000000004</v>
      </c>
      <c r="J269" t="s">
        <v>15</v>
      </c>
      <c r="K269" t="s">
        <v>16</v>
      </c>
      <c r="L269">
        <v>1</v>
      </c>
    </row>
    <row r="270" spans="1:12" x14ac:dyDescent="0.3">
      <c r="A270">
        <v>269</v>
      </c>
      <c r="B270">
        <v>1</v>
      </c>
      <c r="C270" t="s">
        <v>571</v>
      </c>
      <c r="D270" t="s">
        <v>18</v>
      </c>
      <c r="E270">
        <v>58</v>
      </c>
      <c r="F270">
        <v>0</v>
      </c>
      <c r="G270">
        <v>1</v>
      </c>
      <c r="H270" t="s">
        <v>572</v>
      </c>
      <c r="I270">
        <v>153.46250000000001</v>
      </c>
      <c r="J270" t="s">
        <v>573</v>
      </c>
      <c r="K270" t="s">
        <v>16</v>
      </c>
      <c r="L270">
        <v>1</v>
      </c>
    </row>
    <row r="271" spans="1:12" x14ac:dyDescent="0.3">
      <c r="A271">
        <v>270</v>
      </c>
      <c r="B271">
        <v>1</v>
      </c>
      <c r="C271" t="s">
        <v>574</v>
      </c>
      <c r="D271" t="s">
        <v>18</v>
      </c>
      <c r="E271">
        <v>35</v>
      </c>
      <c r="F271">
        <v>0</v>
      </c>
      <c r="G271">
        <v>0</v>
      </c>
      <c r="H271" t="s">
        <v>575</v>
      </c>
      <c r="I271">
        <v>135.63329999999999</v>
      </c>
      <c r="J271" t="s">
        <v>576</v>
      </c>
      <c r="K271" t="s">
        <v>16</v>
      </c>
      <c r="L271">
        <v>0</v>
      </c>
    </row>
    <row r="272" spans="1:12" x14ac:dyDescent="0.3">
      <c r="A272">
        <v>271</v>
      </c>
      <c r="B272">
        <v>1</v>
      </c>
      <c r="C272" t="s">
        <v>577</v>
      </c>
      <c r="D272" t="s">
        <v>13</v>
      </c>
      <c r="F272">
        <v>0</v>
      </c>
      <c r="G272">
        <v>0</v>
      </c>
      <c r="H272" t="s">
        <v>578</v>
      </c>
      <c r="I272">
        <v>31</v>
      </c>
      <c r="J272" t="s">
        <v>15</v>
      </c>
      <c r="K272" t="s">
        <v>16</v>
      </c>
      <c r="L272">
        <v>1</v>
      </c>
    </row>
    <row r="273" spans="1:12" x14ac:dyDescent="0.3">
      <c r="A273">
        <v>272</v>
      </c>
      <c r="B273">
        <v>3</v>
      </c>
      <c r="C273" t="s">
        <v>579</v>
      </c>
      <c r="D273" t="s">
        <v>13</v>
      </c>
      <c r="E273">
        <v>25</v>
      </c>
      <c r="F273">
        <v>0</v>
      </c>
      <c r="G273">
        <v>0</v>
      </c>
      <c r="H273" t="s">
        <v>393</v>
      </c>
      <c r="I273">
        <v>0</v>
      </c>
      <c r="J273" t="s">
        <v>15</v>
      </c>
      <c r="K273" t="s">
        <v>16</v>
      </c>
      <c r="L273">
        <v>1</v>
      </c>
    </row>
    <row r="274" spans="1:12" x14ac:dyDescent="0.3">
      <c r="A274">
        <v>273</v>
      </c>
      <c r="B274">
        <v>2</v>
      </c>
      <c r="C274" t="s">
        <v>580</v>
      </c>
      <c r="D274" t="s">
        <v>18</v>
      </c>
      <c r="E274">
        <v>41</v>
      </c>
      <c r="F274">
        <v>0</v>
      </c>
      <c r="G274">
        <v>1</v>
      </c>
      <c r="H274" t="s">
        <v>581</v>
      </c>
      <c r="I274">
        <v>19.5</v>
      </c>
      <c r="J274" t="s">
        <v>15</v>
      </c>
      <c r="K274" t="s">
        <v>16</v>
      </c>
      <c r="L274">
        <v>0</v>
      </c>
    </row>
    <row r="275" spans="1:12" x14ac:dyDescent="0.3">
      <c r="A275">
        <v>274</v>
      </c>
      <c r="B275">
        <v>1</v>
      </c>
      <c r="C275" t="s">
        <v>582</v>
      </c>
      <c r="D275" t="s">
        <v>13</v>
      </c>
      <c r="E275">
        <v>37</v>
      </c>
      <c r="F275">
        <v>0</v>
      </c>
      <c r="G275">
        <v>1</v>
      </c>
      <c r="H275" t="s">
        <v>583</v>
      </c>
      <c r="I275">
        <v>29.7</v>
      </c>
      <c r="J275" t="s">
        <v>584</v>
      </c>
      <c r="K275" t="s">
        <v>21</v>
      </c>
      <c r="L275">
        <v>1</v>
      </c>
    </row>
    <row r="276" spans="1:12" x14ac:dyDescent="0.3">
      <c r="A276">
        <v>275</v>
      </c>
      <c r="B276">
        <v>3</v>
      </c>
      <c r="C276" t="s">
        <v>585</v>
      </c>
      <c r="D276" t="s">
        <v>18</v>
      </c>
      <c r="F276">
        <v>0</v>
      </c>
      <c r="G276">
        <v>0</v>
      </c>
      <c r="H276" t="s">
        <v>586</v>
      </c>
      <c r="I276">
        <v>7.75</v>
      </c>
      <c r="J276" t="s">
        <v>15</v>
      </c>
      <c r="K276" t="s">
        <v>31</v>
      </c>
      <c r="L276">
        <v>1</v>
      </c>
    </row>
    <row r="277" spans="1:12" x14ac:dyDescent="0.3">
      <c r="A277">
        <v>276</v>
      </c>
      <c r="B277">
        <v>1</v>
      </c>
      <c r="C277" t="s">
        <v>587</v>
      </c>
      <c r="D277" t="s">
        <v>18</v>
      </c>
      <c r="E277">
        <v>63</v>
      </c>
      <c r="F277">
        <v>1</v>
      </c>
      <c r="G277">
        <v>0</v>
      </c>
      <c r="H277" t="s">
        <v>588</v>
      </c>
      <c r="I277">
        <v>77.958299999999994</v>
      </c>
      <c r="J277" t="s">
        <v>589</v>
      </c>
      <c r="K277" t="s">
        <v>16</v>
      </c>
      <c r="L277">
        <v>0</v>
      </c>
    </row>
    <row r="278" spans="1:12" x14ac:dyDescent="0.3">
      <c r="A278">
        <v>277</v>
      </c>
      <c r="B278">
        <v>3</v>
      </c>
      <c r="C278" t="s">
        <v>590</v>
      </c>
      <c r="D278" t="s">
        <v>18</v>
      </c>
      <c r="E278">
        <v>45</v>
      </c>
      <c r="F278">
        <v>0</v>
      </c>
      <c r="G278">
        <v>0</v>
      </c>
      <c r="H278" t="s">
        <v>591</v>
      </c>
      <c r="I278">
        <v>7.75</v>
      </c>
      <c r="J278" t="s">
        <v>15</v>
      </c>
      <c r="K278" t="s">
        <v>16</v>
      </c>
      <c r="L278">
        <v>0</v>
      </c>
    </row>
    <row r="279" spans="1:12" x14ac:dyDescent="0.3">
      <c r="A279">
        <v>278</v>
      </c>
      <c r="B279">
        <v>2</v>
      </c>
      <c r="C279" t="s">
        <v>592</v>
      </c>
      <c r="D279" t="s">
        <v>13</v>
      </c>
      <c r="F279">
        <v>0</v>
      </c>
      <c r="G279">
        <v>0</v>
      </c>
      <c r="H279" t="s">
        <v>593</v>
      </c>
      <c r="I279">
        <v>0</v>
      </c>
      <c r="J279" t="s">
        <v>15</v>
      </c>
      <c r="K279" t="s">
        <v>16</v>
      </c>
      <c r="L279">
        <v>0</v>
      </c>
    </row>
    <row r="280" spans="1:12" x14ac:dyDescent="0.3">
      <c r="A280">
        <v>279</v>
      </c>
      <c r="B280">
        <v>3</v>
      </c>
      <c r="C280" t="s">
        <v>594</v>
      </c>
      <c r="D280" t="s">
        <v>13</v>
      </c>
      <c r="E280">
        <v>7</v>
      </c>
      <c r="F280">
        <v>4</v>
      </c>
      <c r="G280">
        <v>1</v>
      </c>
      <c r="H280" t="s">
        <v>56</v>
      </c>
      <c r="I280">
        <v>29.125</v>
      </c>
      <c r="J280" t="s">
        <v>15</v>
      </c>
      <c r="K280" t="s">
        <v>31</v>
      </c>
      <c r="L280">
        <v>1</v>
      </c>
    </row>
    <row r="281" spans="1:12" x14ac:dyDescent="0.3">
      <c r="A281">
        <v>280</v>
      </c>
      <c r="B281">
        <v>3</v>
      </c>
      <c r="C281" t="s">
        <v>595</v>
      </c>
      <c r="D281" t="s">
        <v>18</v>
      </c>
      <c r="E281">
        <v>35</v>
      </c>
      <c r="F281">
        <v>1</v>
      </c>
      <c r="G281">
        <v>1</v>
      </c>
      <c r="H281" t="s">
        <v>596</v>
      </c>
      <c r="I281">
        <v>20.25</v>
      </c>
      <c r="J281" t="s">
        <v>15</v>
      </c>
      <c r="K281" t="s">
        <v>16</v>
      </c>
      <c r="L281">
        <v>0</v>
      </c>
    </row>
    <row r="282" spans="1:12" x14ac:dyDescent="0.3">
      <c r="A282">
        <v>281</v>
      </c>
      <c r="B282">
        <v>3</v>
      </c>
      <c r="C282" t="s">
        <v>597</v>
      </c>
      <c r="D282" t="s">
        <v>13</v>
      </c>
      <c r="E282">
        <v>65</v>
      </c>
      <c r="F282">
        <v>0</v>
      </c>
      <c r="G282">
        <v>0</v>
      </c>
      <c r="H282" t="s">
        <v>598</v>
      </c>
      <c r="I282">
        <v>7.75</v>
      </c>
      <c r="J282" t="s">
        <v>15</v>
      </c>
      <c r="K282" t="s">
        <v>31</v>
      </c>
      <c r="L282">
        <v>0</v>
      </c>
    </row>
    <row r="283" spans="1:12" x14ac:dyDescent="0.3">
      <c r="A283">
        <v>282</v>
      </c>
      <c r="B283">
        <v>3</v>
      </c>
      <c r="C283" t="s">
        <v>599</v>
      </c>
      <c r="D283" t="s">
        <v>13</v>
      </c>
      <c r="E283">
        <v>28</v>
      </c>
      <c r="F283">
        <v>0</v>
      </c>
      <c r="G283">
        <v>0</v>
      </c>
      <c r="H283" t="s">
        <v>600</v>
      </c>
      <c r="I283">
        <v>7.8541999999999996</v>
      </c>
      <c r="J283" t="s">
        <v>15</v>
      </c>
      <c r="K283" t="s">
        <v>16</v>
      </c>
      <c r="L283">
        <v>0</v>
      </c>
    </row>
    <row r="284" spans="1:12" x14ac:dyDescent="0.3">
      <c r="A284">
        <v>283</v>
      </c>
      <c r="B284">
        <v>3</v>
      </c>
      <c r="C284" t="s">
        <v>601</v>
      </c>
      <c r="D284" t="s">
        <v>13</v>
      </c>
      <c r="E284">
        <v>16</v>
      </c>
      <c r="F284">
        <v>0</v>
      </c>
      <c r="G284">
        <v>0</v>
      </c>
      <c r="H284" t="s">
        <v>602</v>
      </c>
      <c r="I284">
        <v>9.5</v>
      </c>
      <c r="J284" t="s">
        <v>15</v>
      </c>
      <c r="K284" t="s">
        <v>16</v>
      </c>
      <c r="L284">
        <v>1</v>
      </c>
    </row>
    <row r="285" spans="1:12" x14ac:dyDescent="0.3">
      <c r="A285">
        <v>284</v>
      </c>
      <c r="B285">
        <v>3</v>
      </c>
      <c r="C285" t="s">
        <v>603</v>
      </c>
      <c r="D285" t="s">
        <v>13</v>
      </c>
      <c r="E285">
        <v>19</v>
      </c>
      <c r="F285">
        <v>0</v>
      </c>
      <c r="G285">
        <v>0</v>
      </c>
      <c r="H285" t="s">
        <v>604</v>
      </c>
      <c r="I285">
        <v>8.0500000000000007</v>
      </c>
      <c r="J285" t="s">
        <v>15</v>
      </c>
      <c r="K285" t="s">
        <v>16</v>
      </c>
      <c r="L285">
        <v>0</v>
      </c>
    </row>
    <row r="286" spans="1:12" x14ac:dyDescent="0.3">
      <c r="A286">
        <v>285</v>
      </c>
      <c r="B286">
        <v>1</v>
      </c>
      <c r="C286" t="s">
        <v>605</v>
      </c>
      <c r="D286" t="s">
        <v>13</v>
      </c>
      <c r="F286">
        <v>0</v>
      </c>
      <c r="G286">
        <v>0</v>
      </c>
      <c r="H286" t="s">
        <v>606</v>
      </c>
      <c r="I286">
        <v>26</v>
      </c>
      <c r="J286" t="s">
        <v>607</v>
      </c>
      <c r="K286" t="s">
        <v>16</v>
      </c>
      <c r="L286">
        <v>0</v>
      </c>
    </row>
    <row r="287" spans="1:12" x14ac:dyDescent="0.3">
      <c r="A287">
        <v>286</v>
      </c>
      <c r="B287">
        <v>3</v>
      </c>
      <c r="C287" t="s">
        <v>608</v>
      </c>
      <c r="D287" t="s">
        <v>13</v>
      </c>
      <c r="E287">
        <v>33</v>
      </c>
      <c r="F287">
        <v>0</v>
      </c>
      <c r="G287">
        <v>0</v>
      </c>
      <c r="H287" t="s">
        <v>609</v>
      </c>
      <c r="I287">
        <v>8.6624999999999996</v>
      </c>
      <c r="J287" t="s">
        <v>15</v>
      </c>
      <c r="K287" t="s">
        <v>21</v>
      </c>
      <c r="L287">
        <v>1</v>
      </c>
    </row>
    <row r="288" spans="1:12" x14ac:dyDescent="0.3">
      <c r="A288">
        <v>287</v>
      </c>
      <c r="B288">
        <v>3</v>
      </c>
      <c r="C288" t="s">
        <v>610</v>
      </c>
      <c r="D288" t="s">
        <v>13</v>
      </c>
      <c r="E288">
        <v>30</v>
      </c>
      <c r="F288">
        <v>0</v>
      </c>
      <c r="G288">
        <v>0</v>
      </c>
      <c r="H288" t="s">
        <v>611</v>
      </c>
      <c r="I288">
        <v>9.5</v>
      </c>
      <c r="J288" t="s">
        <v>15</v>
      </c>
      <c r="K288" t="s">
        <v>16</v>
      </c>
      <c r="L288">
        <v>0</v>
      </c>
    </row>
    <row r="289" spans="1:12" x14ac:dyDescent="0.3">
      <c r="A289">
        <v>288</v>
      </c>
      <c r="B289">
        <v>3</v>
      </c>
      <c r="C289" t="s">
        <v>612</v>
      </c>
      <c r="D289" t="s">
        <v>13</v>
      </c>
      <c r="E289">
        <v>22</v>
      </c>
      <c r="F289">
        <v>0</v>
      </c>
      <c r="G289">
        <v>0</v>
      </c>
      <c r="H289" t="s">
        <v>613</v>
      </c>
      <c r="I289">
        <v>7.8958000000000004</v>
      </c>
      <c r="J289" t="s">
        <v>15</v>
      </c>
      <c r="K289" t="s">
        <v>16</v>
      </c>
      <c r="L289">
        <v>1</v>
      </c>
    </row>
    <row r="290" spans="1:12" x14ac:dyDescent="0.3">
      <c r="A290">
        <v>289</v>
      </c>
      <c r="B290">
        <v>2</v>
      </c>
      <c r="C290" t="s">
        <v>614</v>
      </c>
      <c r="D290" t="s">
        <v>13</v>
      </c>
      <c r="E290">
        <v>42</v>
      </c>
      <c r="F290">
        <v>0</v>
      </c>
      <c r="G290">
        <v>0</v>
      </c>
      <c r="H290" t="s">
        <v>615</v>
      </c>
      <c r="I290">
        <v>13</v>
      </c>
      <c r="J290" t="s">
        <v>15</v>
      </c>
      <c r="K290" t="s">
        <v>16</v>
      </c>
      <c r="L290">
        <v>1</v>
      </c>
    </row>
    <row r="291" spans="1:12" x14ac:dyDescent="0.3">
      <c r="A291">
        <v>290</v>
      </c>
      <c r="B291">
        <v>3</v>
      </c>
      <c r="C291" t="s">
        <v>616</v>
      </c>
      <c r="D291" t="s">
        <v>18</v>
      </c>
      <c r="E291">
        <v>22</v>
      </c>
      <c r="F291">
        <v>0</v>
      </c>
      <c r="G291">
        <v>0</v>
      </c>
      <c r="H291" t="s">
        <v>617</v>
      </c>
      <c r="I291">
        <v>7.75</v>
      </c>
      <c r="J291" t="s">
        <v>15</v>
      </c>
      <c r="K291" t="s">
        <v>31</v>
      </c>
      <c r="L291">
        <v>1</v>
      </c>
    </row>
    <row r="292" spans="1:12" x14ac:dyDescent="0.3">
      <c r="A292">
        <v>291</v>
      </c>
      <c r="B292">
        <v>1</v>
      </c>
      <c r="C292" t="s">
        <v>618</v>
      </c>
      <c r="D292" t="s">
        <v>18</v>
      </c>
      <c r="E292">
        <v>26</v>
      </c>
      <c r="F292">
        <v>0</v>
      </c>
      <c r="G292">
        <v>0</v>
      </c>
      <c r="H292" t="s">
        <v>619</v>
      </c>
      <c r="I292">
        <v>78.849999999999994</v>
      </c>
      <c r="J292" t="s">
        <v>15</v>
      </c>
      <c r="K292" t="s">
        <v>16</v>
      </c>
      <c r="L292">
        <v>1</v>
      </c>
    </row>
    <row r="293" spans="1:12" x14ac:dyDescent="0.3">
      <c r="A293">
        <v>292</v>
      </c>
      <c r="B293">
        <v>1</v>
      </c>
      <c r="C293" t="s">
        <v>620</v>
      </c>
      <c r="D293" t="s">
        <v>18</v>
      </c>
      <c r="E293">
        <v>19</v>
      </c>
      <c r="F293">
        <v>1</v>
      </c>
      <c r="G293">
        <v>0</v>
      </c>
      <c r="H293" t="s">
        <v>621</v>
      </c>
      <c r="I293">
        <v>91.0792</v>
      </c>
      <c r="J293" t="s">
        <v>622</v>
      </c>
      <c r="K293" t="s">
        <v>21</v>
      </c>
      <c r="L293">
        <v>0</v>
      </c>
    </row>
    <row r="294" spans="1:12" x14ac:dyDescent="0.3">
      <c r="A294">
        <v>293</v>
      </c>
      <c r="B294">
        <v>2</v>
      </c>
      <c r="C294" t="s">
        <v>623</v>
      </c>
      <c r="D294" t="s">
        <v>13</v>
      </c>
      <c r="E294">
        <v>36</v>
      </c>
      <c r="F294">
        <v>0</v>
      </c>
      <c r="G294">
        <v>0</v>
      </c>
      <c r="H294" t="s">
        <v>624</v>
      </c>
      <c r="I294">
        <v>12.875</v>
      </c>
      <c r="J294" t="s">
        <v>625</v>
      </c>
      <c r="K294" t="s">
        <v>21</v>
      </c>
      <c r="L294">
        <v>0</v>
      </c>
    </row>
    <row r="295" spans="1:12" x14ac:dyDescent="0.3">
      <c r="A295">
        <v>294</v>
      </c>
      <c r="B295">
        <v>3</v>
      </c>
      <c r="C295" t="s">
        <v>626</v>
      </c>
      <c r="D295" t="s">
        <v>18</v>
      </c>
      <c r="E295">
        <v>24</v>
      </c>
      <c r="F295">
        <v>0</v>
      </c>
      <c r="G295">
        <v>0</v>
      </c>
      <c r="H295" t="s">
        <v>627</v>
      </c>
      <c r="I295">
        <v>8.85</v>
      </c>
      <c r="J295" t="s">
        <v>15</v>
      </c>
      <c r="K295" t="s">
        <v>16</v>
      </c>
      <c r="L295">
        <v>0</v>
      </c>
    </row>
    <row r="296" spans="1:12" x14ac:dyDescent="0.3">
      <c r="A296">
        <v>295</v>
      </c>
      <c r="B296">
        <v>3</v>
      </c>
      <c r="C296" t="s">
        <v>628</v>
      </c>
      <c r="D296" t="s">
        <v>13</v>
      </c>
      <c r="E296">
        <v>24</v>
      </c>
      <c r="F296">
        <v>0</v>
      </c>
      <c r="G296">
        <v>0</v>
      </c>
      <c r="H296" t="s">
        <v>629</v>
      </c>
      <c r="I296">
        <v>7.8958000000000004</v>
      </c>
      <c r="J296" t="s">
        <v>15</v>
      </c>
      <c r="K296" t="s">
        <v>16</v>
      </c>
      <c r="L296">
        <v>0</v>
      </c>
    </row>
    <row r="297" spans="1:12" x14ac:dyDescent="0.3">
      <c r="A297">
        <v>296</v>
      </c>
      <c r="B297">
        <v>1</v>
      </c>
      <c r="C297" t="s">
        <v>630</v>
      </c>
      <c r="D297" t="s">
        <v>13</v>
      </c>
      <c r="F297">
        <v>0</v>
      </c>
      <c r="G297">
        <v>0</v>
      </c>
      <c r="H297" t="s">
        <v>631</v>
      </c>
      <c r="I297">
        <v>27.720800000000001</v>
      </c>
      <c r="J297" t="s">
        <v>15</v>
      </c>
      <c r="K297" t="s">
        <v>21</v>
      </c>
      <c r="L297">
        <v>0</v>
      </c>
    </row>
    <row r="298" spans="1:12" x14ac:dyDescent="0.3">
      <c r="A298">
        <v>297</v>
      </c>
      <c r="B298">
        <v>3</v>
      </c>
      <c r="C298" t="s">
        <v>632</v>
      </c>
      <c r="D298" t="s">
        <v>13</v>
      </c>
      <c r="E298">
        <v>23.5</v>
      </c>
      <c r="F298">
        <v>0</v>
      </c>
      <c r="G298">
        <v>0</v>
      </c>
      <c r="H298" t="s">
        <v>633</v>
      </c>
      <c r="I298">
        <v>7.2291999999999996</v>
      </c>
      <c r="J298" t="s">
        <v>15</v>
      </c>
      <c r="K298" t="s">
        <v>21</v>
      </c>
      <c r="L298">
        <v>0</v>
      </c>
    </row>
    <row r="299" spans="1:12" x14ac:dyDescent="0.3">
      <c r="A299">
        <v>298</v>
      </c>
      <c r="B299">
        <v>1</v>
      </c>
      <c r="C299" t="s">
        <v>634</v>
      </c>
      <c r="D299" t="s">
        <v>18</v>
      </c>
      <c r="E299">
        <v>2</v>
      </c>
      <c r="F299">
        <v>1</v>
      </c>
      <c r="G299">
        <v>2</v>
      </c>
      <c r="H299" t="s">
        <v>635</v>
      </c>
      <c r="I299">
        <v>151.55000000000001</v>
      </c>
      <c r="J299" t="s">
        <v>636</v>
      </c>
      <c r="K299" t="s">
        <v>16</v>
      </c>
      <c r="L299">
        <v>1</v>
      </c>
    </row>
    <row r="300" spans="1:12" x14ac:dyDescent="0.3">
      <c r="A300">
        <v>299</v>
      </c>
      <c r="B300">
        <v>1</v>
      </c>
      <c r="C300" t="s">
        <v>637</v>
      </c>
      <c r="D300" t="s">
        <v>13</v>
      </c>
      <c r="F300">
        <v>0</v>
      </c>
      <c r="G300">
        <v>0</v>
      </c>
      <c r="H300" t="s">
        <v>638</v>
      </c>
      <c r="I300">
        <v>30.5</v>
      </c>
      <c r="J300" t="s">
        <v>639</v>
      </c>
      <c r="K300" t="s">
        <v>16</v>
      </c>
      <c r="L300">
        <v>1</v>
      </c>
    </row>
    <row r="301" spans="1:12" x14ac:dyDescent="0.3">
      <c r="A301">
        <v>300</v>
      </c>
      <c r="B301">
        <v>1</v>
      </c>
      <c r="C301" t="s">
        <v>640</v>
      </c>
      <c r="D301" t="s">
        <v>18</v>
      </c>
      <c r="E301">
        <v>50</v>
      </c>
      <c r="F301">
        <v>0</v>
      </c>
      <c r="G301">
        <v>1</v>
      </c>
      <c r="H301" t="s">
        <v>272</v>
      </c>
      <c r="I301">
        <v>247.52080000000001</v>
      </c>
      <c r="J301" t="s">
        <v>273</v>
      </c>
      <c r="K301" t="s">
        <v>21</v>
      </c>
      <c r="L301">
        <v>1</v>
      </c>
    </row>
    <row r="302" spans="1:12" x14ac:dyDescent="0.3">
      <c r="A302">
        <v>301</v>
      </c>
      <c r="B302">
        <v>3</v>
      </c>
      <c r="C302" t="s">
        <v>641</v>
      </c>
      <c r="D302" t="s">
        <v>18</v>
      </c>
      <c r="F302">
        <v>0</v>
      </c>
      <c r="G302">
        <v>0</v>
      </c>
      <c r="H302" t="s">
        <v>642</v>
      </c>
      <c r="I302">
        <v>7.75</v>
      </c>
      <c r="J302" t="s">
        <v>15</v>
      </c>
      <c r="K302" t="s">
        <v>31</v>
      </c>
      <c r="L302">
        <v>1</v>
      </c>
    </row>
    <row r="303" spans="1:12" x14ac:dyDescent="0.3">
      <c r="A303">
        <v>302</v>
      </c>
      <c r="B303">
        <v>3</v>
      </c>
      <c r="C303" t="s">
        <v>643</v>
      </c>
      <c r="D303" t="s">
        <v>13</v>
      </c>
      <c r="F303">
        <v>2</v>
      </c>
      <c r="G303">
        <v>0</v>
      </c>
      <c r="H303" t="s">
        <v>644</v>
      </c>
      <c r="I303">
        <v>23.25</v>
      </c>
      <c r="J303" t="s">
        <v>15</v>
      </c>
      <c r="K303" t="s">
        <v>31</v>
      </c>
      <c r="L303">
        <v>0</v>
      </c>
    </row>
    <row r="304" spans="1:12" x14ac:dyDescent="0.3">
      <c r="A304">
        <v>303</v>
      </c>
      <c r="B304">
        <v>3</v>
      </c>
      <c r="C304" t="s">
        <v>645</v>
      </c>
      <c r="D304" t="s">
        <v>13</v>
      </c>
      <c r="E304">
        <v>19</v>
      </c>
      <c r="F304">
        <v>0</v>
      </c>
      <c r="G304">
        <v>0</v>
      </c>
      <c r="H304" t="s">
        <v>393</v>
      </c>
      <c r="I304">
        <v>0</v>
      </c>
      <c r="J304" t="s">
        <v>15</v>
      </c>
      <c r="K304" t="s">
        <v>16</v>
      </c>
      <c r="L304">
        <v>1</v>
      </c>
    </row>
    <row r="305" spans="1:12" x14ac:dyDescent="0.3">
      <c r="A305">
        <v>304</v>
      </c>
      <c r="B305">
        <v>2</v>
      </c>
      <c r="C305" t="s">
        <v>646</v>
      </c>
      <c r="D305" t="s">
        <v>18</v>
      </c>
      <c r="F305">
        <v>0</v>
      </c>
      <c r="G305">
        <v>0</v>
      </c>
      <c r="H305" t="s">
        <v>647</v>
      </c>
      <c r="I305">
        <v>12.35</v>
      </c>
      <c r="J305" t="s">
        <v>281</v>
      </c>
      <c r="K305" t="s">
        <v>31</v>
      </c>
      <c r="L305">
        <v>0</v>
      </c>
    </row>
    <row r="306" spans="1:12" x14ac:dyDescent="0.3">
      <c r="A306">
        <v>305</v>
      </c>
      <c r="B306">
        <v>3</v>
      </c>
      <c r="C306" t="s">
        <v>648</v>
      </c>
      <c r="D306" t="s">
        <v>13</v>
      </c>
      <c r="F306">
        <v>0</v>
      </c>
      <c r="G306">
        <v>0</v>
      </c>
      <c r="H306" t="s">
        <v>649</v>
      </c>
      <c r="I306">
        <v>8.0500000000000007</v>
      </c>
      <c r="J306" t="s">
        <v>15</v>
      </c>
      <c r="K306" t="s">
        <v>16</v>
      </c>
      <c r="L306">
        <v>1</v>
      </c>
    </row>
    <row r="307" spans="1:12" x14ac:dyDescent="0.3">
      <c r="A307">
        <v>306</v>
      </c>
      <c r="B307">
        <v>1</v>
      </c>
      <c r="C307" t="s">
        <v>650</v>
      </c>
      <c r="D307" t="s">
        <v>13</v>
      </c>
      <c r="E307">
        <v>0.92</v>
      </c>
      <c r="F307">
        <v>1</v>
      </c>
      <c r="G307">
        <v>2</v>
      </c>
      <c r="H307" t="s">
        <v>635</v>
      </c>
      <c r="I307">
        <v>151.55000000000001</v>
      </c>
      <c r="J307" t="s">
        <v>636</v>
      </c>
      <c r="K307" t="s">
        <v>16</v>
      </c>
      <c r="L307">
        <v>1</v>
      </c>
    </row>
    <row r="308" spans="1:12" x14ac:dyDescent="0.3">
      <c r="A308">
        <v>307</v>
      </c>
      <c r="B308">
        <v>1</v>
      </c>
      <c r="C308" t="s">
        <v>651</v>
      </c>
      <c r="D308" t="s">
        <v>18</v>
      </c>
      <c r="F308">
        <v>0</v>
      </c>
      <c r="G308">
        <v>0</v>
      </c>
      <c r="H308" t="s">
        <v>652</v>
      </c>
      <c r="I308">
        <v>110.88330000000001</v>
      </c>
      <c r="J308" t="s">
        <v>15</v>
      </c>
      <c r="K308" t="s">
        <v>21</v>
      </c>
      <c r="L308">
        <v>1</v>
      </c>
    </row>
    <row r="309" spans="1:12" x14ac:dyDescent="0.3">
      <c r="A309">
        <v>308</v>
      </c>
      <c r="B309">
        <v>1</v>
      </c>
      <c r="C309" t="s">
        <v>653</v>
      </c>
      <c r="D309" t="s">
        <v>18</v>
      </c>
      <c r="E309">
        <v>17</v>
      </c>
      <c r="F309">
        <v>1</v>
      </c>
      <c r="G309">
        <v>0</v>
      </c>
      <c r="H309" t="s">
        <v>654</v>
      </c>
      <c r="I309">
        <v>108.9</v>
      </c>
      <c r="J309" t="s">
        <v>655</v>
      </c>
      <c r="K309" t="s">
        <v>21</v>
      </c>
      <c r="L309">
        <v>0</v>
      </c>
    </row>
    <row r="310" spans="1:12" x14ac:dyDescent="0.3">
      <c r="A310">
        <v>309</v>
      </c>
      <c r="B310">
        <v>2</v>
      </c>
      <c r="C310" t="s">
        <v>656</v>
      </c>
      <c r="D310" t="s">
        <v>13</v>
      </c>
      <c r="E310">
        <v>30</v>
      </c>
      <c r="F310">
        <v>1</v>
      </c>
      <c r="G310">
        <v>0</v>
      </c>
      <c r="H310" t="s">
        <v>657</v>
      </c>
      <c r="I310">
        <v>24</v>
      </c>
      <c r="J310" t="s">
        <v>15</v>
      </c>
      <c r="K310" t="s">
        <v>21</v>
      </c>
      <c r="L310">
        <v>1</v>
      </c>
    </row>
    <row r="311" spans="1:12" x14ac:dyDescent="0.3">
      <c r="A311">
        <v>310</v>
      </c>
      <c r="B311">
        <v>1</v>
      </c>
      <c r="C311" t="s">
        <v>658</v>
      </c>
      <c r="D311" t="s">
        <v>18</v>
      </c>
      <c r="E311">
        <v>30</v>
      </c>
      <c r="F311">
        <v>0</v>
      </c>
      <c r="G311">
        <v>0</v>
      </c>
      <c r="H311" t="s">
        <v>659</v>
      </c>
      <c r="I311">
        <v>56.929200000000002</v>
      </c>
      <c r="J311" t="s">
        <v>660</v>
      </c>
      <c r="K311" t="s">
        <v>21</v>
      </c>
      <c r="L311">
        <v>1</v>
      </c>
    </row>
    <row r="312" spans="1:12" x14ac:dyDescent="0.3">
      <c r="A312">
        <v>311</v>
      </c>
      <c r="B312">
        <v>1</v>
      </c>
      <c r="C312" t="s">
        <v>661</v>
      </c>
      <c r="D312" t="s">
        <v>18</v>
      </c>
      <c r="E312">
        <v>24</v>
      </c>
      <c r="F312">
        <v>0</v>
      </c>
      <c r="G312">
        <v>0</v>
      </c>
      <c r="H312" t="s">
        <v>662</v>
      </c>
      <c r="I312">
        <v>83.158299999999997</v>
      </c>
      <c r="J312" t="s">
        <v>663</v>
      </c>
      <c r="K312" t="s">
        <v>21</v>
      </c>
      <c r="L312">
        <v>1</v>
      </c>
    </row>
    <row r="313" spans="1:12" x14ac:dyDescent="0.3">
      <c r="A313">
        <v>312</v>
      </c>
      <c r="B313">
        <v>1</v>
      </c>
      <c r="C313" t="s">
        <v>664</v>
      </c>
      <c r="D313" t="s">
        <v>18</v>
      </c>
      <c r="E313">
        <v>18</v>
      </c>
      <c r="F313">
        <v>2</v>
      </c>
      <c r="G313">
        <v>2</v>
      </c>
      <c r="H313" t="s">
        <v>665</v>
      </c>
      <c r="I313">
        <v>262.375</v>
      </c>
      <c r="J313" t="s">
        <v>666</v>
      </c>
      <c r="K313" t="s">
        <v>21</v>
      </c>
      <c r="L313">
        <v>0</v>
      </c>
    </row>
    <row r="314" spans="1:12" x14ac:dyDescent="0.3">
      <c r="A314">
        <v>313</v>
      </c>
      <c r="B314">
        <v>2</v>
      </c>
      <c r="C314" t="s">
        <v>667</v>
      </c>
      <c r="D314" t="s">
        <v>18</v>
      </c>
      <c r="E314">
        <v>26</v>
      </c>
      <c r="F314">
        <v>1</v>
      </c>
      <c r="G314">
        <v>1</v>
      </c>
      <c r="H314" t="s">
        <v>668</v>
      </c>
      <c r="I314">
        <v>26</v>
      </c>
      <c r="J314" t="s">
        <v>15</v>
      </c>
      <c r="K314" t="s">
        <v>16</v>
      </c>
      <c r="L314">
        <v>0</v>
      </c>
    </row>
    <row r="315" spans="1:12" x14ac:dyDescent="0.3">
      <c r="A315">
        <v>314</v>
      </c>
      <c r="B315">
        <v>3</v>
      </c>
      <c r="C315" t="s">
        <v>669</v>
      </c>
      <c r="D315" t="s">
        <v>13</v>
      </c>
      <c r="E315">
        <v>28</v>
      </c>
      <c r="F315">
        <v>0</v>
      </c>
      <c r="G315">
        <v>0</v>
      </c>
      <c r="H315" t="s">
        <v>670</v>
      </c>
      <c r="I315">
        <v>7.8958000000000004</v>
      </c>
      <c r="J315" t="s">
        <v>15</v>
      </c>
      <c r="K315" t="s">
        <v>16</v>
      </c>
      <c r="L315">
        <v>0</v>
      </c>
    </row>
    <row r="316" spans="1:12" x14ac:dyDescent="0.3">
      <c r="A316">
        <v>315</v>
      </c>
      <c r="B316">
        <v>2</v>
      </c>
      <c r="C316" t="s">
        <v>671</v>
      </c>
      <c r="D316" t="s">
        <v>13</v>
      </c>
      <c r="E316">
        <v>43</v>
      </c>
      <c r="F316">
        <v>1</v>
      </c>
      <c r="G316">
        <v>1</v>
      </c>
      <c r="H316" t="s">
        <v>672</v>
      </c>
      <c r="I316">
        <v>26.25</v>
      </c>
      <c r="J316" t="s">
        <v>15</v>
      </c>
      <c r="K316" t="s">
        <v>16</v>
      </c>
      <c r="L316">
        <v>1</v>
      </c>
    </row>
    <row r="317" spans="1:12" x14ac:dyDescent="0.3">
      <c r="A317">
        <v>316</v>
      </c>
      <c r="B317">
        <v>3</v>
      </c>
      <c r="C317" t="s">
        <v>673</v>
      </c>
      <c r="D317" t="s">
        <v>18</v>
      </c>
      <c r="E317">
        <v>26</v>
      </c>
      <c r="F317">
        <v>0</v>
      </c>
      <c r="G317">
        <v>0</v>
      </c>
      <c r="H317" t="s">
        <v>674</v>
      </c>
      <c r="I317">
        <v>7.8541999999999996</v>
      </c>
      <c r="J317" t="s">
        <v>15</v>
      </c>
      <c r="K317" t="s">
        <v>16</v>
      </c>
      <c r="L317">
        <v>1</v>
      </c>
    </row>
    <row r="318" spans="1:12" x14ac:dyDescent="0.3">
      <c r="A318">
        <v>317</v>
      </c>
      <c r="B318">
        <v>2</v>
      </c>
      <c r="C318" t="s">
        <v>675</v>
      </c>
      <c r="D318" t="s">
        <v>18</v>
      </c>
      <c r="E318">
        <v>24</v>
      </c>
      <c r="F318">
        <v>1</v>
      </c>
      <c r="G318">
        <v>0</v>
      </c>
      <c r="H318" t="s">
        <v>233</v>
      </c>
      <c r="I318">
        <v>26</v>
      </c>
      <c r="J318" t="s">
        <v>15</v>
      </c>
      <c r="K318" t="s">
        <v>16</v>
      </c>
      <c r="L318">
        <v>0</v>
      </c>
    </row>
    <row r="319" spans="1:12" x14ac:dyDescent="0.3">
      <c r="A319">
        <v>318</v>
      </c>
      <c r="B319">
        <v>2</v>
      </c>
      <c r="C319" t="s">
        <v>676</v>
      </c>
      <c r="D319" t="s">
        <v>13</v>
      </c>
      <c r="E319">
        <v>54</v>
      </c>
      <c r="F319">
        <v>0</v>
      </c>
      <c r="G319">
        <v>0</v>
      </c>
      <c r="H319" t="s">
        <v>677</v>
      </c>
      <c r="I319">
        <v>14</v>
      </c>
      <c r="J319" t="s">
        <v>15</v>
      </c>
      <c r="K319" t="s">
        <v>16</v>
      </c>
      <c r="L319">
        <v>1</v>
      </c>
    </row>
    <row r="320" spans="1:12" x14ac:dyDescent="0.3">
      <c r="A320">
        <v>319</v>
      </c>
      <c r="B320">
        <v>1</v>
      </c>
      <c r="C320" t="s">
        <v>678</v>
      </c>
      <c r="D320" t="s">
        <v>18</v>
      </c>
      <c r="E320">
        <v>31</v>
      </c>
      <c r="F320">
        <v>0</v>
      </c>
      <c r="G320">
        <v>2</v>
      </c>
      <c r="H320" t="s">
        <v>679</v>
      </c>
      <c r="I320">
        <v>164.86670000000001</v>
      </c>
      <c r="J320" t="s">
        <v>680</v>
      </c>
      <c r="K320" t="s">
        <v>16</v>
      </c>
      <c r="L320">
        <v>1</v>
      </c>
    </row>
    <row r="321" spans="1:12" x14ac:dyDescent="0.3">
      <c r="A321">
        <v>320</v>
      </c>
      <c r="B321">
        <v>1</v>
      </c>
      <c r="C321" t="s">
        <v>681</v>
      </c>
      <c r="D321" t="s">
        <v>18</v>
      </c>
      <c r="E321">
        <v>40</v>
      </c>
      <c r="F321">
        <v>1</v>
      </c>
      <c r="G321">
        <v>1</v>
      </c>
      <c r="H321" t="s">
        <v>682</v>
      </c>
      <c r="I321">
        <v>134.5</v>
      </c>
      <c r="J321" t="s">
        <v>683</v>
      </c>
      <c r="K321" t="s">
        <v>21</v>
      </c>
      <c r="L321">
        <v>0</v>
      </c>
    </row>
    <row r="322" spans="1:12" x14ac:dyDescent="0.3">
      <c r="A322">
        <v>321</v>
      </c>
      <c r="B322">
        <v>3</v>
      </c>
      <c r="C322" t="s">
        <v>684</v>
      </c>
      <c r="D322" t="s">
        <v>13</v>
      </c>
      <c r="E322">
        <v>22</v>
      </c>
      <c r="F322">
        <v>0</v>
      </c>
      <c r="G322">
        <v>0</v>
      </c>
      <c r="H322" t="s">
        <v>685</v>
      </c>
      <c r="I322">
        <v>7.25</v>
      </c>
      <c r="J322" t="s">
        <v>15</v>
      </c>
      <c r="K322" t="s">
        <v>16</v>
      </c>
      <c r="L322">
        <v>0</v>
      </c>
    </row>
    <row r="323" spans="1:12" x14ac:dyDescent="0.3">
      <c r="A323">
        <v>322</v>
      </c>
      <c r="B323">
        <v>3</v>
      </c>
      <c r="C323" t="s">
        <v>686</v>
      </c>
      <c r="D323" t="s">
        <v>13</v>
      </c>
      <c r="E323">
        <v>27</v>
      </c>
      <c r="F323">
        <v>0</v>
      </c>
      <c r="G323">
        <v>0</v>
      </c>
      <c r="H323" t="s">
        <v>687</v>
      </c>
      <c r="I323">
        <v>7.8958000000000004</v>
      </c>
      <c r="J323" t="s">
        <v>15</v>
      </c>
      <c r="K323" t="s">
        <v>16</v>
      </c>
      <c r="L323">
        <v>1</v>
      </c>
    </row>
    <row r="324" spans="1:12" x14ac:dyDescent="0.3">
      <c r="A324">
        <v>323</v>
      </c>
      <c r="B324">
        <v>2</v>
      </c>
      <c r="C324" t="s">
        <v>688</v>
      </c>
      <c r="D324" t="s">
        <v>18</v>
      </c>
      <c r="E324">
        <v>30</v>
      </c>
      <c r="F324">
        <v>0</v>
      </c>
      <c r="G324">
        <v>0</v>
      </c>
      <c r="H324" t="s">
        <v>689</v>
      </c>
      <c r="I324">
        <v>12.35</v>
      </c>
      <c r="J324" t="s">
        <v>15</v>
      </c>
      <c r="K324" t="s">
        <v>31</v>
      </c>
      <c r="L324">
        <v>1</v>
      </c>
    </row>
    <row r="325" spans="1:12" x14ac:dyDescent="0.3">
      <c r="A325">
        <v>324</v>
      </c>
      <c r="B325">
        <v>2</v>
      </c>
      <c r="C325" t="s">
        <v>690</v>
      </c>
      <c r="D325" t="s">
        <v>18</v>
      </c>
      <c r="E325">
        <v>22</v>
      </c>
      <c r="F325">
        <v>1</v>
      </c>
      <c r="G325">
        <v>1</v>
      </c>
      <c r="H325" t="s">
        <v>189</v>
      </c>
      <c r="I325">
        <v>29</v>
      </c>
      <c r="J325" t="s">
        <v>15</v>
      </c>
      <c r="K325" t="s">
        <v>16</v>
      </c>
      <c r="L325">
        <v>0</v>
      </c>
    </row>
    <row r="326" spans="1:12" x14ac:dyDescent="0.3">
      <c r="A326">
        <v>325</v>
      </c>
      <c r="B326">
        <v>3</v>
      </c>
      <c r="C326" t="s">
        <v>691</v>
      </c>
      <c r="D326" t="s">
        <v>13</v>
      </c>
      <c r="F326">
        <v>8</v>
      </c>
      <c r="G326">
        <v>2</v>
      </c>
      <c r="H326" t="s">
        <v>354</v>
      </c>
      <c r="I326">
        <v>69.55</v>
      </c>
      <c r="J326" t="s">
        <v>15</v>
      </c>
      <c r="K326" t="s">
        <v>16</v>
      </c>
      <c r="L326">
        <v>1</v>
      </c>
    </row>
    <row r="327" spans="1:12" x14ac:dyDescent="0.3">
      <c r="A327">
        <v>326</v>
      </c>
      <c r="B327">
        <v>1</v>
      </c>
      <c r="C327" t="s">
        <v>692</v>
      </c>
      <c r="D327" t="s">
        <v>18</v>
      </c>
      <c r="E327">
        <v>36</v>
      </c>
      <c r="F327">
        <v>0</v>
      </c>
      <c r="G327">
        <v>0</v>
      </c>
      <c r="H327" t="s">
        <v>575</v>
      </c>
      <c r="I327">
        <v>135.63329999999999</v>
      </c>
      <c r="J327" t="s">
        <v>693</v>
      </c>
      <c r="K327" t="s">
        <v>21</v>
      </c>
      <c r="L327">
        <v>0</v>
      </c>
    </row>
    <row r="328" spans="1:12" x14ac:dyDescent="0.3">
      <c r="A328">
        <v>327</v>
      </c>
      <c r="B328">
        <v>3</v>
      </c>
      <c r="C328" t="s">
        <v>694</v>
      </c>
      <c r="D328" t="s">
        <v>13</v>
      </c>
      <c r="E328">
        <v>61</v>
      </c>
      <c r="F328">
        <v>0</v>
      </c>
      <c r="G328">
        <v>0</v>
      </c>
      <c r="H328" t="s">
        <v>695</v>
      </c>
      <c r="I328">
        <v>6.2374999999999998</v>
      </c>
      <c r="J328" t="s">
        <v>15</v>
      </c>
      <c r="K328" t="s">
        <v>16</v>
      </c>
      <c r="L328">
        <v>1</v>
      </c>
    </row>
    <row r="329" spans="1:12" x14ac:dyDescent="0.3">
      <c r="A329">
        <v>328</v>
      </c>
      <c r="B329">
        <v>2</v>
      </c>
      <c r="C329" t="s">
        <v>696</v>
      </c>
      <c r="D329" t="s">
        <v>18</v>
      </c>
      <c r="E329">
        <v>36</v>
      </c>
      <c r="F329">
        <v>0</v>
      </c>
      <c r="G329">
        <v>0</v>
      </c>
      <c r="H329" t="s">
        <v>697</v>
      </c>
      <c r="I329">
        <v>13</v>
      </c>
      <c r="J329" t="s">
        <v>625</v>
      </c>
      <c r="K329" t="s">
        <v>16</v>
      </c>
      <c r="L329">
        <v>1</v>
      </c>
    </row>
    <row r="330" spans="1:12" x14ac:dyDescent="0.3">
      <c r="A330">
        <v>329</v>
      </c>
      <c r="B330">
        <v>3</v>
      </c>
      <c r="C330" t="s">
        <v>698</v>
      </c>
      <c r="D330" t="s">
        <v>18</v>
      </c>
      <c r="E330">
        <v>31</v>
      </c>
      <c r="F330">
        <v>1</v>
      </c>
      <c r="G330">
        <v>1</v>
      </c>
      <c r="H330" t="s">
        <v>365</v>
      </c>
      <c r="I330">
        <v>20.524999999999999</v>
      </c>
      <c r="J330" t="s">
        <v>15</v>
      </c>
      <c r="K330" t="s">
        <v>16</v>
      </c>
      <c r="L330">
        <v>1</v>
      </c>
    </row>
    <row r="331" spans="1:12" x14ac:dyDescent="0.3">
      <c r="A331">
        <v>330</v>
      </c>
      <c r="B331">
        <v>1</v>
      </c>
      <c r="C331" t="s">
        <v>699</v>
      </c>
      <c r="D331" t="s">
        <v>18</v>
      </c>
      <c r="E331">
        <v>16</v>
      </c>
      <c r="F331">
        <v>0</v>
      </c>
      <c r="G331">
        <v>1</v>
      </c>
      <c r="H331" t="s">
        <v>700</v>
      </c>
      <c r="I331">
        <v>57.979199999999999</v>
      </c>
      <c r="J331" t="s">
        <v>701</v>
      </c>
      <c r="K331" t="s">
        <v>21</v>
      </c>
      <c r="L331">
        <v>1</v>
      </c>
    </row>
    <row r="332" spans="1:12" x14ac:dyDescent="0.3">
      <c r="A332">
        <v>331</v>
      </c>
      <c r="B332">
        <v>3</v>
      </c>
      <c r="C332" t="s">
        <v>702</v>
      </c>
      <c r="D332" t="s">
        <v>18</v>
      </c>
      <c r="F332">
        <v>2</v>
      </c>
      <c r="G332">
        <v>0</v>
      </c>
      <c r="H332" t="s">
        <v>644</v>
      </c>
      <c r="I332">
        <v>23.25</v>
      </c>
      <c r="J332" t="s">
        <v>15</v>
      </c>
      <c r="K332" t="s">
        <v>31</v>
      </c>
      <c r="L332">
        <v>0</v>
      </c>
    </row>
    <row r="333" spans="1:12" x14ac:dyDescent="0.3">
      <c r="A333">
        <v>332</v>
      </c>
      <c r="B333">
        <v>1</v>
      </c>
      <c r="C333" t="s">
        <v>703</v>
      </c>
      <c r="D333" t="s">
        <v>13</v>
      </c>
      <c r="E333">
        <v>45.5</v>
      </c>
      <c r="F333">
        <v>0</v>
      </c>
      <c r="G333">
        <v>0</v>
      </c>
      <c r="H333" t="s">
        <v>704</v>
      </c>
      <c r="I333">
        <v>28.5</v>
      </c>
      <c r="J333" t="s">
        <v>705</v>
      </c>
      <c r="K333" t="s">
        <v>16</v>
      </c>
      <c r="L333">
        <v>0</v>
      </c>
    </row>
    <row r="334" spans="1:12" x14ac:dyDescent="0.3">
      <c r="A334">
        <v>333</v>
      </c>
      <c r="B334">
        <v>1</v>
      </c>
      <c r="C334" t="s">
        <v>706</v>
      </c>
      <c r="D334" t="s">
        <v>13</v>
      </c>
      <c r="E334">
        <v>38</v>
      </c>
      <c r="F334">
        <v>0</v>
      </c>
      <c r="G334">
        <v>1</v>
      </c>
      <c r="H334" t="s">
        <v>572</v>
      </c>
      <c r="I334">
        <v>153.46250000000001</v>
      </c>
      <c r="J334" t="s">
        <v>707</v>
      </c>
      <c r="K334" t="s">
        <v>16</v>
      </c>
      <c r="L334">
        <v>0</v>
      </c>
    </row>
    <row r="335" spans="1:12" x14ac:dyDescent="0.3">
      <c r="A335">
        <v>334</v>
      </c>
      <c r="B335">
        <v>3</v>
      </c>
      <c r="C335" t="s">
        <v>708</v>
      </c>
      <c r="D335" t="s">
        <v>13</v>
      </c>
      <c r="E335">
        <v>16</v>
      </c>
      <c r="F335">
        <v>2</v>
      </c>
      <c r="G335">
        <v>0</v>
      </c>
      <c r="H335" t="s">
        <v>103</v>
      </c>
      <c r="I335">
        <v>18</v>
      </c>
      <c r="J335" t="s">
        <v>15</v>
      </c>
      <c r="K335" t="s">
        <v>16</v>
      </c>
      <c r="L335">
        <v>1</v>
      </c>
    </row>
    <row r="336" spans="1:12" x14ac:dyDescent="0.3">
      <c r="A336">
        <v>335</v>
      </c>
      <c r="B336">
        <v>1</v>
      </c>
      <c r="C336" t="s">
        <v>709</v>
      </c>
      <c r="D336" t="s">
        <v>18</v>
      </c>
      <c r="F336">
        <v>1</v>
      </c>
      <c r="G336">
        <v>0</v>
      </c>
      <c r="H336" t="s">
        <v>710</v>
      </c>
      <c r="I336">
        <v>133.65</v>
      </c>
      <c r="J336" t="s">
        <v>15</v>
      </c>
      <c r="K336" t="s">
        <v>16</v>
      </c>
      <c r="L336">
        <v>0</v>
      </c>
    </row>
    <row r="337" spans="1:12" x14ac:dyDescent="0.3">
      <c r="A337">
        <v>336</v>
      </c>
      <c r="B337">
        <v>3</v>
      </c>
      <c r="C337" t="s">
        <v>711</v>
      </c>
      <c r="D337" t="s">
        <v>13</v>
      </c>
      <c r="F337">
        <v>0</v>
      </c>
      <c r="G337">
        <v>0</v>
      </c>
      <c r="H337" t="s">
        <v>712</v>
      </c>
      <c r="I337">
        <v>7.8958000000000004</v>
      </c>
      <c r="J337" t="s">
        <v>15</v>
      </c>
      <c r="K337" t="s">
        <v>16</v>
      </c>
      <c r="L337">
        <v>0</v>
      </c>
    </row>
    <row r="338" spans="1:12" x14ac:dyDescent="0.3">
      <c r="A338">
        <v>337</v>
      </c>
      <c r="B338">
        <v>1</v>
      </c>
      <c r="C338" t="s">
        <v>713</v>
      </c>
      <c r="D338" t="s">
        <v>13</v>
      </c>
      <c r="E338">
        <v>29</v>
      </c>
      <c r="F338">
        <v>1</v>
      </c>
      <c r="G338">
        <v>0</v>
      </c>
      <c r="H338" t="s">
        <v>337</v>
      </c>
      <c r="I338">
        <v>66.599999999999994</v>
      </c>
      <c r="J338" t="s">
        <v>338</v>
      </c>
      <c r="K338" t="s">
        <v>16</v>
      </c>
      <c r="L338">
        <v>1</v>
      </c>
    </row>
    <row r="339" spans="1:12" x14ac:dyDescent="0.3">
      <c r="A339">
        <v>338</v>
      </c>
      <c r="B339">
        <v>1</v>
      </c>
      <c r="C339" t="s">
        <v>714</v>
      </c>
      <c r="D339" t="s">
        <v>18</v>
      </c>
      <c r="E339">
        <v>41</v>
      </c>
      <c r="F339">
        <v>0</v>
      </c>
      <c r="G339">
        <v>0</v>
      </c>
      <c r="H339" t="s">
        <v>682</v>
      </c>
      <c r="I339">
        <v>134.5</v>
      </c>
      <c r="J339" t="s">
        <v>715</v>
      </c>
      <c r="K339" t="s">
        <v>21</v>
      </c>
      <c r="L339">
        <v>1</v>
      </c>
    </row>
    <row r="340" spans="1:12" x14ac:dyDescent="0.3">
      <c r="A340">
        <v>339</v>
      </c>
      <c r="B340">
        <v>3</v>
      </c>
      <c r="C340" t="s">
        <v>716</v>
      </c>
      <c r="D340" t="s">
        <v>13</v>
      </c>
      <c r="E340">
        <v>45</v>
      </c>
      <c r="F340">
        <v>0</v>
      </c>
      <c r="G340">
        <v>0</v>
      </c>
      <c r="H340" t="s">
        <v>717</v>
      </c>
      <c r="I340">
        <v>8.0500000000000007</v>
      </c>
      <c r="J340" t="s">
        <v>15</v>
      </c>
      <c r="K340" t="s">
        <v>16</v>
      </c>
      <c r="L340">
        <v>0</v>
      </c>
    </row>
    <row r="341" spans="1:12" x14ac:dyDescent="0.3">
      <c r="A341">
        <v>340</v>
      </c>
      <c r="B341">
        <v>1</v>
      </c>
      <c r="C341" t="s">
        <v>718</v>
      </c>
      <c r="D341" t="s">
        <v>13</v>
      </c>
      <c r="E341">
        <v>45</v>
      </c>
      <c r="F341">
        <v>0</v>
      </c>
      <c r="G341">
        <v>0</v>
      </c>
      <c r="H341" t="s">
        <v>719</v>
      </c>
      <c r="I341">
        <v>35.5</v>
      </c>
      <c r="J341" t="s">
        <v>720</v>
      </c>
      <c r="K341" t="s">
        <v>16</v>
      </c>
      <c r="L341">
        <v>1</v>
      </c>
    </row>
    <row r="342" spans="1:12" x14ac:dyDescent="0.3">
      <c r="A342">
        <v>341</v>
      </c>
      <c r="B342">
        <v>2</v>
      </c>
      <c r="C342" t="s">
        <v>721</v>
      </c>
      <c r="D342" t="s">
        <v>13</v>
      </c>
      <c r="E342">
        <v>2</v>
      </c>
      <c r="F342">
        <v>1</v>
      </c>
      <c r="G342">
        <v>1</v>
      </c>
      <c r="H342" t="s">
        <v>330</v>
      </c>
      <c r="I342">
        <v>26</v>
      </c>
      <c r="J342" t="s">
        <v>331</v>
      </c>
      <c r="K342" t="s">
        <v>16</v>
      </c>
      <c r="L342">
        <v>1</v>
      </c>
    </row>
    <row r="343" spans="1:12" x14ac:dyDescent="0.3">
      <c r="A343">
        <v>342</v>
      </c>
      <c r="B343">
        <v>1</v>
      </c>
      <c r="C343" t="s">
        <v>722</v>
      </c>
      <c r="D343" t="s">
        <v>18</v>
      </c>
      <c r="E343">
        <v>24</v>
      </c>
      <c r="F343">
        <v>3</v>
      </c>
      <c r="G343">
        <v>2</v>
      </c>
      <c r="H343" t="s">
        <v>79</v>
      </c>
      <c r="I343">
        <v>263</v>
      </c>
      <c r="J343" t="s">
        <v>80</v>
      </c>
      <c r="K343" t="s">
        <v>16</v>
      </c>
      <c r="L343">
        <v>0</v>
      </c>
    </row>
    <row r="344" spans="1:12" x14ac:dyDescent="0.3">
      <c r="A344">
        <v>343</v>
      </c>
      <c r="B344">
        <v>2</v>
      </c>
      <c r="C344" t="s">
        <v>723</v>
      </c>
      <c r="D344" t="s">
        <v>13</v>
      </c>
      <c r="E344">
        <v>28</v>
      </c>
      <c r="F344">
        <v>0</v>
      </c>
      <c r="G344">
        <v>0</v>
      </c>
      <c r="H344" t="s">
        <v>724</v>
      </c>
      <c r="I344">
        <v>13</v>
      </c>
      <c r="J344" t="s">
        <v>15</v>
      </c>
      <c r="K344" t="s">
        <v>16</v>
      </c>
      <c r="L344">
        <v>0</v>
      </c>
    </row>
    <row r="345" spans="1:12" x14ac:dyDescent="0.3">
      <c r="A345">
        <v>344</v>
      </c>
      <c r="B345">
        <v>2</v>
      </c>
      <c r="C345" t="s">
        <v>725</v>
      </c>
      <c r="D345" t="s">
        <v>13</v>
      </c>
      <c r="E345">
        <v>25</v>
      </c>
      <c r="F345">
        <v>0</v>
      </c>
      <c r="G345">
        <v>0</v>
      </c>
      <c r="H345" t="s">
        <v>726</v>
      </c>
      <c r="I345">
        <v>13</v>
      </c>
      <c r="J345" t="s">
        <v>15</v>
      </c>
      <c r="K345" t="s">
        <v>16</v>
      </c>
      <c r="L345">
        <v>0</v>
      </c>
    </row>
    <row r="346" spans="1:12" x14ac:dyDescent="0.3">
      <c r="A346">
        <v>345</v>
      </c>
      <c r="B346">
        <v>2</v>
      </c>
      <c r="C346" t="s">
        <v>727</v>
      </c>
      <c r="D346" t="s">
        <v>13</v>
      </c>
      <c r="E346">
        <v>36</v>
      </c>
      <c r="F346">
        <v>0</v>
      </c>
      <c r="G346">
        <v>0</v>
      </c>
      <c r="H346" t="s">
        <v>728</v>
      </c>
      <c r="I346">
        <v>13</v>
      </c>
      <c r="J346" t="s">
        <v>15</v>
      </c>
      <c r="K346" t="s">
        <v>16</v>
      </c>
      <c r="L346">
        <v>1</v>
      </c>
    </row>
    <row r="347" spans="1:12" x14ac:dyDescent="0.3">
      <c r="A347">
        <v>346</v>
      </c>
      <c r="B347">
        <v>2</v>
      </c>
      <c r="C347" t="s">
        <v>729</v>
      </c>
      <c r="D347" t="s">
        <v>18</v>
      </c>
      <c r="E347">
        <v>24</v>
      </c>
      <c r="F347">
        <v>0</v>
      </c>
      <c r="G347">
        <v>0</v>
      </c>
      <c r="H347" t="s">
        <v>730</v>
      </c>
      <c r="I347">
        <v>13</v>
      </c>
      <c r="J347" t="s">
        <v>165</v>
      </c>
      <c r="K347" t="s">
        <v>16</v>
      </c>
      <c r="L347">
        <v>1</v>
      </c>
    </row>
    <row r="348" spans="1:12" x14ac:dyDescent="0.3">
      <c r="A348">
        <v>347</v>
      </c>
      <c r="B348">
        <v>2</v>
      </c>
      <c r="C348" t="s">
        <v>731</v>
      </c>
      <c r="D348" t="s">
        <v>18</v>
      </c>
      <c r="E348">
        <v>40</v>
      </c>
      <c r="F348">
        <v>0</v>
      </c>
      <c r="G348">
        <v>0</v>
      </c>
      <c r="H348" t="s">
        <v>732</v>
      </c>
      <c r="I348">
        <v>13</v>
      </c>
      <c r="J348" t="s">
        <v>15</v>
      </c>
      <c r="K348" t="s">
        <v>16</v>
      </c>
      <c r="L348">
        <v>1</v>
      </c>
    </row>
    <row r="349" spans="1:12" x14ac:dyDescent="0.3">
      <c r="A349">
        <v>348</v>
      </c>
      <c r="B349">
        <v>3</v>
      </c>
      <c r="C349" t="s">
        <v>733</v>
      </c>
      <c r="D349" t="s">
        <v>18</v>
      </c>
      <c r="F349">
        <v>1</v>
      </c>
      <c r="G349">
        <v>0</v>
      </c>
      <c r="H349" t="s">
        <v>734</v>
      </c>
      <c r="I349">
        <v>16.100000000000001</v>
      </c>
      <c r="J349" t="s">
        <v>15</v>
      </c>
      <c r="K349" t="s">
        <v>16</v>
      </c>
      <c r="L349">
        <v>1</v>
      </c>
    </row>
    <row r="350" spans="1:12" x14ac:dyDescent="0.3">
      <c r="A350">
        <v>349</v>
      </c>
      <c r="B350">
        <v>3</v>
      </c>
      <c r="C350" t="s">
        <v>735</v>
      </c>
      <c r="D350" t="s">
        <v>13</v>
      </c>
      <c r="E350">
        <v>3</v>
      </c>
      <c r="F350">
        <v>1</v>
      </c>
      <c r="G350">
        <v>1</v>
      </c>
      <c r="H350" t="s">
        <v>736</v>
      </c>
      <c r="I350">
        <v>15.9</v>
      </c>
      <c r="J350" t="s">
        <v>15</v>
      </c>
      <c r="K350" t="s">
        <v>16</v>
      </c>
      <c r="L350">
        <v>0</v>
      </c>
    </row>
    <row r="351" spans="1:12" x14ac:dyDescent="0.3">
      <c r="A351">
        <v>350</v>
      </c>
      <c r="B351">
        <v>3</v>
      </c>
      <c r="C351" t="s">
        <v>737</v>
      </c>
      <c r="D351" t="s">
        <v>13</v>
      </c>
      <c r="E351">
        <v>42</v>
      </c>
      <c r="F351">
        <v>0</v>
      </c>
      <c r="G351">
        <v>0</v>
      </c>
      <c r="H351" t="s">
        <v>738</v>
      </c>
      <c r="I351">
        <v>8.6624999999999996</v>
      </c>
      <c r="J351" t="s">
        <v>15</v>
      </c>
      <c r="K351" t="s">
        <v>16</v>
      </c>
      <c r="L351">
        <v>0</v>
      </c>
    </row>
    <row r="352" spans="1:12" x14ac:dyDescent="0.3">
      <c r="A352">
        <v>351</v>
      </c>
      <c r="B352">
        <v>3</v>
      </c>
      <c r="C352" t="s">
        <v>739</v>
      </c>
      <c r="D352" t="s">
        <v>13</v>
      </c>
      <c r="E352">
        <v>23</v>
      </c>
      <c r="F352">
        <v>0</v>
      </c>
      <c r="G352">
        <v>0</v>
      </c>
      <c r="H352" t="s">
        <v>740</v>
      </c>
      <c r="I352">
        <v>9.2249999999999996</v>
      </c>
      <c r="J352" t="s">
        <v>15</v>
      </c>
      <c r="K352" t="s">
        <v>16</v>
      </c>
      <c r="L352">
        <v>0</v>
      </c>
    </row>
    <row r="353" spans="1:12" x14ac:dyDescent="0.3">
      <c r="A353">
        <v>352</v>
      </c>
      <c r="B353">
        <v>1</v>
      </c>
      <c r="C353" t="s">
        <v>741</v>
      </c>
      <c r="D353" t="s">
        <v>13</v>
      </c>
      <c r="F353">
        <v>0</v>
      </c>
      <c r="G353">
        <v>0</v>
      </c>
      <c r="H353" t="s">
        <v>742</v>
      </c>
      <c r="I353">
        <v>35</v>
      </c>
      <c r="J353" t="s">
        <v>743</v>
      </c>
      <c r="K353" t="s">
        <v>16</v>
      </c>
      <c r="L353">
        <v>0</v>
      </c>
    </row>
    <row r="354" spans="1:12" x14ac:dyDescent="0.3">
      <c r="A354">
        <v>353</v>
      </c>
      <c r="B354">
        <v>3</v>
      </c>
      <c r="C354" t="s">
        <v>744</v>
      </c>
      <c r="D354" t="s">
        <v>13</v>
      </c>
      <c r="E354">
        <v>15</v>
      </c>
      <c r="F354">
        <v>1</v>
      </c>
      <c r="G354">
        <v>1</v>
      </c>
      <c r="H354" t="s">
        <v>745</v>
      </c>
      <c r="I354">
        <v>7.2291999999999996</v>
      </c>
      <c r="J354" t="s">
        <v>15</v>
      </c>
      <c r="K354" t="s">
        <v>21</v>
      </c>
      <c r="L354">
        <v>0</v>
      </c>
    </row>
    <row r="355" spans="1:12" x14ac:dyDescent="0.3">
      <c r="A355">
        <v>354</v>
      </c>
      <c r="B355">
        <v>3</v>
      </c>
      <c r="C355" t="s">
        <v>746</v>
      </c>
      <c r="D355" t="s">
        <v>13</v>
      </c>
      <c r="E355">
        <v>25</v>
      </c>
      <c r="F355">
        <v>1</v>
      </c>
      <c r="G355">
        <v>0</v>
      </c>
      <c r="H355" t="s">
        <v>125</v>
      </c>
      <c r="I355">
        <v>17.8</v>
      </c>
      <c r="J355" t="s">
        <v>15</v>
      </c>
      <c r="K355" t="s">
        <v>16</v>
      </c>
      <c r="L355">
        <v>0</v>
      </c>
    </row>
    <row r="356" spans="1:12" x14ac:dyDescent="0.3">
      <c r="A356">
        <v>355</v>
      </c>
      <c r="B356">
        <v>3</v>
      </c>
      <c r="C356" t="s">
        <v>747</v>
      </c>
      <c r="D356" t="s">
        <v>13</v>
      </c>
      <c r="F356">
        <v>0</v>
      </c>
      <c r="G356">
        <v>0</v>
      </c>
      <c r="H356" t="s">
        <v>748</v>
      </c>
      <c r="I356">
        <v>7.2249999999999996</v>
      </c>
      <c r="J356" t="s">
        <v>15</v>
      </c>
      <c r="K356" t="s">
        <v>21</v>
      </c>
      <c r="L356">
        <v>0</v>
      </c>
    </row>
    <row r="357" spans="1:12" x14ac:dyDescent="0.3">
      <c r="A357">
        <v>356</v>
      </c>
      <c r="B357">
        <v>3</v>
      </c>
      <c r="C357" t="s">
        <v>749</v>
      </c>
      <c r="D357" t="s">
        <v>13</v>
      </c>
      <c r="E357">
        <v>28</v>
      </c>
      <c r="F357">
        <v>0</v>
      </c>
      <c r="G357">
        <v>0</v>
      </c>
      <c r="H357" t="s">
        <v>750</v>
      </c>
      <c r="I357">
        <v>9.5</v>
      </c>
      <c r="J357" t="s">
        <v>15</v>
      </c>
      <c r="K357" t="s">
        <v>16</v>
      </c>
      <c r="L357">
        <v>1</v>
      </c>
    </row>
    <row r="358" spans="1:12" x14ac:dyDescent="0.3">
      <c r="A358">
        <v>357</v>
      </c>
      <c r="B358">
        <v>1</v>
      </c>
      <c r="C358" t="s">
        <v>751</v>
      </c>
      <c r="D358" t="s">
        <v>18</v>
      </c>
      <c r="E358">
        <v>22</v>
      </c>
      <c r="F358">
        <v>0</v>
      </c>
      <c r="G358">
        <v>1</v>
      </c>
      <c r="H358" t="s">
        <v>367</v>
      </c>
      <c r="I358">
        <v>55</v>
      </c>
      <c r="J358" t="s">
        <v>368</v>
      </c>
      <c r="K358" t="s">
        <v>16</v>
      </c>
      <c r="L358">
        <v>0</v>
      </c>
    </row>
    <row r="359" spans="1:12" x14ac:dyDescent="0.3">
      <c r="A359">
        <v>358</v>
      </c>
      <c r="B359">
        <v>2</v>
      </c>
      <c r="C359" t="s">
        <v>752</v>
      </c>
      <c r="D359" t="s">
        <v>18</v>
      </c>
      <c r="E359">
        <v>38</v>
      </c>
      <c r="F359">
        <v>0</v>
      </c>
      <c r="G359">
        <v>0</v>
      </c>
      <c r="H359" t="s">
        <v>753</v>
      </c>
      <c r="I359">
        <v>13</v>
      </c>
      <c r="J359" t="s">
        <v>15</v>
      </c>
      <c r="K359" t="s">
        <v>16</v>
      </c>
      <c r="L359">
        <v>1</v>
      </c>
    </row>
    <row r="360" spans="1:12" x14ac:dyDescent="0.3">
      <c r="A360">
        <v>359</v>
      </c>
      <c r="B360">
        <v>3</v>
      </c>
      <c r="C360" t="s">
        <v>754</v>
      </c>
      <c r="D360" t="s">
        <v>18</v>
      </c>
      <c r="F360">
        <v>0</v>
      </c>
      <c r="G360">
        <v>0</v>
      </c>
      <c r="H360" t="s">
        <v>755</v>
      </c>
      <c r="I360">
        <v>7.8792</v>
      </c>
      <c r="J360" t="s">
        <v>15</v>
      </c>
      <c r="K360" t="s">
        <v>31</v>
      </c>
      <c r="L360">
        <v>1</v>
      </c>
    </row>
    <row r="361" spans="1:12" x14ac:dyDescent="0.3">
      <c r="A361">
        <v>360</v>
      </c>
      <c r="B361">
        <v>3</v>
      </c>
      <c r="C361" t="s">
        <v>756</v>
      </c>
      <c r="D361" t="s">
        <v>18</v>
      </c>
      <c r="F361">
        <v>0</v>
      </c>
      <c r="G361">
        <v>0</v>
      </c>
      <c r="H361" t="s">
        <v>757</v>
      </c>
      <c r="I361">
        <v>7.8792</v>
      </c>
      <c r="J361" t="s">
        <v>15</v>
      </c>
      <c r="K361" t="s">
        <v>31</v>
      </c>
      <c r="L361">
        <v>0</v>
      </c>
    </row>
    <row r="362" spans="1:12" x14ac:dyDescent="0.3">
      <c r="A362">
        <v>361</v>
      </c>
      <c r="B362">
        <v>3</v>
      </c>
      <c r="C362" t="s">
        <v>758</v>
      </c>
      <c r="D362" t="s">
        <v>13</v>
      </c>
      <c r="E362">
        <v>40</v>
      </c>
      <c r="F362">
        <v>1</v>
      </c>
      <c r="G362">
        <v>4</v>
      </c>
      <c r="H362" t="s">
        <v>158</v>
      </c>
      <c r="I362">
        <v>27.9</v>
      </c>
      <c r="J362" t="s">
        <v>15</v>
      </c>
      <c r="K362" t="s">
        <v>16</v>
      </c>
      <c r="L362">
        <v>0</v>
      </c>
    </row>
    <row r="363" spans="1:12" x14ac:dyDescent="0.3">
      <c r="A363">
        <v>362</v>
      </c>
      <c r="B363">
        <v>2</v>
      </c>
      <c r="C363" t="s">
        <v>759</v>
      </c>
      <c r="D363" t="s">
        <v>13</v>
      </c>
      <c r="E363">
        <v>29</v>
      </c>
      <c r="F363">
        <v>1</v>
      </c>
      <c r="G363">
        <v>0</v>
      </c>
      <c r="H363" t="s">
        <v>760</v>
      </c>
      <c r="I363">
        <v>27.720800000000001</v>
      </c>
      <c r="J363" t="s">
        <v>15</v>
      </c>
      <c r="K363" t="s">
        <v>21</v>
      </c>
      <c r="L363">
        <v>0</v>
      </c>
    </row>
    <row r="364" spans="1:12" x14ac:dyDescent="0.3">
      <c r="A364">
        <v>363</v>
      </c>
      <c r="B364">
        <v>3</v>
      </c>
      <c r="C364" t="s">
        <v>761</v>
      </c>
      <c r="D364" t="s">
        <v>18</v>
      </c>
      <c r="E364">
        <v>45</v>
      </c>
      <c r="F364">
        <v>0</v>
      </c>
      <c r="G364">
        <v>1</v>
      </c>
      <c r="H364" t="s">
        <v>762</v>
      </c>
      <c r="I364">
        <v>14.4542</v>
      </c>
      <c r="J364" t="s">
        <v>15</v>
      </c>
      <c r="K364" t="s">
        <v>21</v>
      </c>
      <c r="L364">
        <v>0</v>
      </c>
    </row>
    <row r="365" spans="1:12" x14ac:dyDescent="0.3">
      <c r="A365">
        <v>364</v>
      </c>
      <c r="B365">
        <v>3</v>
      </c>
      <c r="C365" t="s">
        <v>763</v>
      </c>
      <c r="D365" t="s">
        <v>13</v>
      </c>
      <c r="E365">
        <v>35</v>
      </c>
      <c r="F365">
        <v>0</v>
      </c>
      <c r="G365">
        <v>0</v>
      </c>
      <c r="H365" t="s">
        <v>764</v>
      </c>
      <c r="I365">
        <v>7.05</v>
      </c>
      <c r="J365" t="s">
        <v>15</v>
      </c>
      <c r="K365" t="s">
        <v>16</v>
      </c>
      <c r="L365">
        <v>0</v>
      </c>
    </row>
    <row r="366" spans="1:12" x14ac:dyDescent="0.3">
      <c r="A366">
        <v>365</v>
      </c>
      <c r="B366">
        <v>3</v>
      </c>
      <c r="C366" t="s">
        <v>765</v>
      </c>
      <c r="D366" t="s">
        <v>13</v>
      </c>
      <c r="F366">
        <v>1</v>
      </c>
      <c r="G366">
        <v>0</v>
      </c>
      <c r="H366" t="s">
        <v>407</v>
      </c>
      <c r="I366">
        <v>15.5</v>
      </c>
      <c r="J366" t="s">
        <v>15</v>
      </c>
      <c r="K366" t="s">
        <v>31</v>
      </c>
      <c r="L366">
        <v>0</v>
      </c>
    </row>
    <row r="367" spans="1:12" x14ac:dyDescent="0.3">
      <c r="A367">
        <v>366</v>
      </c>
      <c r="B367">
        <v>3</v>
      </c>
      <c r="C367" t="s">
        <v>766</v>
      </c>
      <c r="D367" t="s">
        <v>13</v>
      </c>
      <c r="E367">
        <v>30</v>
      </c>
      <c r="F367">
        <v>0</v>
      </c>
      <c r="G367">
        <v>0</v>
      </c>
      <c r="H367" t="s">
        <v>767</v>
      </c>
      <c r="I367">
        <v>7.25</v>
      </c>
      <c r="J367" t="s">
        <v>15</v>
      </c>
      <c r="K367" t="s">
        <v>16</v>
      </c>
      <c r="L367">
        <v>1</v>
      </c>
    </row>
    <row r="368" spans="1:12" x14ac:dyDescent="0.3">
      <c r="A368">
        <v>367</v>
      </c>
      <c r="B368">
        <v>1</v>
      </c>
      <c r="C368" t="s">
        <v>768</v>
      </c>
      <c r="D368" t="s">
        <v>18</v>
      </c>
      <c r="E368">
        <v>60</v>
      </c>
      <c r="F368">
        <v>1</v>
      </c>
      <c r="G368">
        <v>0</v>
      </c>
      <c r="H368" t="s">
        <v>769</v>
      </c>
      <c r="I368">
        <v>75.25</v>
      </c>
      <c r="J368" t="s">
        <v>770</v>
      </c>
      <c r="K368" t="s">
        <v>21</v>
      </c>
      <c r="L368">
        <v>1</v>
      </c>
    </row>
    <row r="369" spans="1:12" x14ac:dyDescent="0.3">
      <c r="A369">
        <v>368</v>
      </c>
      <c r="B369">
        <v>3</v>
      </c>
      <c r="C369" t="s">
        <v>771</v>
      </c>
      <c r="D369" t="s">
        <v>18</v>
      </c>
      <c r="F369">
        <v>0</v>
      </c>
      <c r="G369">
        <v>0</v>
      </c>
      <c r="H369" t="s">
        <v>772</v>
      </c>
      <c r="I369">
        <v>7.2291999999999996</v>
      </c>
      <c r="J369" t="s">
        <v>15</v>
      </c>
      <c r="K369" t="s">
        <v>21</v>
      </c>
      <c r="L369">
        <v>1</v>
      </c>
    </row>
    <row r="370" spans="1:12" x14ac:dyDescent="0.3">
      <c r="A370">
        <v>369</v>
      </c>
      <c r="B370">
        <v>3</v>
      </c>
      <c r="C370" t="s">
        <v>773</v>
      </c>
      <c r="D370" t="s">
        <v>18</v>
      </c>
      <c r="F370">
        <v>0</v>
      </c>
      <c r="G370">
        <v>0</v>
      </c>
      <c r="H370" t="s">
        <v>774</v>
      </c>
      <c r="I370">
        <v>7.75</v>
      </c>
      <c r="J370" t="s">
        <v>15</v>
      </c>
      <c r="K370" t="s">
        <v>31</v>
      </c>
      <c r="L370">
        <v>1</v>
      </c>
    </row>
    <row r="371" spans="1:12" x14ac:dyDescent="0.3">
      <c r="A371">
        <v>370</v>
      </c>
      <c r="B371">
        <v>1</v>
      </c>
      <c r="C371" t="s">
        <v>775</v>
      </c>
      <c r="D371" t="s">
        <v>18</v>
      </c>
      <c r="E371">
        <v>24</v>
      </c>
      <c r="F371">
        <v>0</v>
      </c>
      <c r="G371">
        <v>0</v>
      </c>
      <c r="H371" t="s">
        <v>776</v>
      </c>
      <c r="I371">
        <v>69.3</v>
      </c>
      <c r="J371" t="s">
        <v>777</v>
      </c>
      <c r="K371" t="s">
        <v>21</v>
      </c>
      <c r="L371">
        <v>1</v>
      </c>
    </row>
    <row r="372" spans="1:12" x14ac:dyDescent="0.3">
      <c r="A372">
        <v>371</v>
      </c>
      <c r="B372">
        <v>1</v>
      </c>
      <c r="C372" t="s">
        <v>778</v>
      </c>
      <c r="D372" t="s">
        <v>13</v>
      </c>
      <c r="E372">
        <v>25</v>
      </c>
      <c r="F372">
        <v>1</v>
      </c>
      <c r="G372">
        <v>0</v>
      </c>
      <c r="H372" t="s">
        <v>779</v>
      </c>
      <c r="I372">
        <v>55.441699999999997</v>
      </c>
      <c r="J372" t="s">
        <v>780</v>
      </c>
      <c r="K372" t="s">
        <v>21</v>
      </c>
      <c r="L372">
        <v>0</v>
      </c>
    </row>
    <row r="373" spans="1:12" x14ac:dyDescent="0.3">
      <c r="A373">
        <v>372</v>
      </c>
      <c r="B373">
        <v>3</v>
      </c>
      <c r="C373" t="s">
        <v>781</v>
      </c>
      <c r="D373" t="s">
        <v>13</v>
      </c>
      <c r="E373">
        <v>18</v>
      </c>
      <c r="F373">
        <v>1</v>
      </c>
      <c r="G373">
        <v>0</v>
      </c>
      <c r="H373" t="s">
        <v>782</v>
      </c>
      <c r="I373">
        <v>6.4958</v>
      </c>
      <c r="J373" t="s">
        <v>15</v>
      </c>
      <c r="K373" t="s">
        <v>16</v>
      </c>
      <c r="L373">
        <v>0</v>
      </c>
    </row>
    <row r="374" spans="1:12" x14ac:dyDescent="0.3">
      <c r="A374">
        <v>373</v>
      </c>
      <c r="B374">
        <v>3</v>
      </c>
      <c r="C374" t="s">
        <v>783</v>
      </c>
      <c r="D374" t="s">
        <v>13</v>
      </c>
      <c r="E374">
        <v>19</v>
      </c>
      <c r="F374">
        <v>0</v>
      </c>
      <c r="G374">
        <v>0</v>
      </c>
      <c r="H374" t="s">
        <v>784</v>
      </c>
      <c r="I374">
        <v>8.0500000000000007</v>
      </c>
      <c r="J374" t="s">
        <v>15</v>
      </c>
      <c r="K374" t="s">
        <v>16</v>
      </c>
      <c r="L374">
        <v>0</v>
      </c>
    </row>
    <row r="375" spans="1:12" x14ac:dyDescent="0.3">
      <c r="A375">
        <v>374</v>
      </c>
      <c r="B375">
        <v>1</v>
      </c>
      <c r="C375" t="s">
        <v>785</v>
      </c>
      <c r="D375" t="s">
        <v>13</v>
      </c>
      <c r="E375">
        <v>22</v>
      </c>
      <c r="F375">
        <v>0</v>
      </c>
      <c r="G375">
        <v>0</v>
      </c>
      <c r="H375" t="s">
        <v>575</v>
      </c>
      <c r="I375">
        <v>135.63329999999999</v>
      </c>
      <c r="J375" t="s">
        <v>15</v>
      </c>
      <c r="K375" t="s">
        <v>21</v>
      </c>
      <c r="L375">
        <v>0</v>
      </c>
    </row>
    <row r="376" spans="1:12" x14ac:dyDescent="0.3">
      <c r="A376">
        <v>375</v>
      </c>
      <c r="B376">
        <v>3</v>
      </c>
      <c r="C376" t="s">
        <v>786</v>
      </c>
      <c r="D376" t="s">
        <v>18</v>
      </c>
      <c r="E376">
        <v>3</v>
      </c>
      <c r="F376">
        <v>3</v>
      </c>
      <c r="G376">
        <v>1</v>
      </c>
      <c r="H376" t="s">
        <v>36</v>
      </c>
      <c r="I376">
        <v>21.074999999999999</v>
      </c>
      <c r="J376" t="s">
        <v>15</v>
      </c>
      <c r="K376" t="s">
        <v>16</v>
      </c>
      <c r="L376">
        <v>1</v>
      </c>
    </row>
    <row r="377" spans="1:12" x14ac:dyDescent="0.3">
      <c r="A377">
        <v>376</v>
      </c>
      <c r="B377">
        <v>1</v>
      </c>
      <c r="C377" t="s">
        <v>787</v>
      </c>
      <c r="D377" t="s">
        <v>18</v>
      </c>
      <c r="F377">
        <v>1</v>
      </c>
      <c r="G377">
        <v>0</v>
      </c>
      <c r="H377" t="s">
        <v>95</v>
      </c>
      <c r="I377">
        <v>82.1708</v>
      </c>
      <c r="J377" t="s">
        <v>15</v>
      </c>
      <c r="K377" t="s">
        <v>21</v>
      </c>
      <c r="L377">
        <v>1</v>
      </c>
    </row>
    <row r="378" spans="1:12" x14ac:dyDescent="0.3">
      <c r="A378">
        <v>377</v>
      </c>
      <c r="B378">
        <v>3</v>
      </c>
      <c r="C378" t="s">
        <v>788</v>
      </c>
      <c r="D378" t="s">
        <v>18</v>
      </c>
      <c r="E378">
        <v>22</v>
      </c>
      <c r="F378">
        <v>0</v>
      </c>
      <c r="G378">
        <v>0</v>
      </c>
      <c r="H378" t="s">
        <v>789</v>
      </c>
      <c r="I378">
        <v>7.25</v>
      </c>
      <c r="J378" t="s">
        <v>15</v>
      </c>
      <c r="K378" t="s">
        <v>16</v>
      </c>
      <c r="L378">
        <v>0</v>
      </c>
    </row>
    <row r="379" spans="1:12" x14ac:dyDescent="0.3">
      <c r="A379">
        <v>378</v>
      </c>
      <c r="B379">
        <v>1</v>
      </c>
      <c r="C379" t="s">
        <v>790</v>
      </c>
      <c r="D379" t="s">
        <v>13</v>
      </c>
      <c r="E379">
        <v>27</v>
      </c>
      <c r="F379">
        <v>0</v>
      </c>
      <c r="G379">
        <v>2</v>
      </c>
      <c r="H379" t="s">
        <v>791</v>
      </c>
      <c r="I379">
        <v>211.5</v>
      </c>
      <c r="J379" t="s">
        <v>792</v>
      </c>
      <c r="K379" t="s">
        <v>21</v>
      </c>
      <c r="L379">
        <v>0</v>
      </c>
    </row>
    <row r="380" spans="1:12" x14ac:dyDescent="0.3">
      <c r="A380">
        <v>379</v>
      </c>
      <c r="B380">
        <v>3</v>
      </c>
      <c r="C380" t="s">
        <v>793</v>
      </c>
      <c r="D380" t="s">
        <v>13</v>
      </c>
      <c r="E380">
        <v>20</v>
      </c>
      <c r="F380">
        <v>0</v>
      </c>
      <c r="G380">
        <v>0</v>
      </c>
      <c r="H380" t="s">
        <v>794</v>
      </c>
      <c r="I380">
        <v>4.0125000000000002</v>
      </c>
      <c r="J380" t="s">
        <v>15</v>
      </c>
      <c r="K380" t="s">
        <v>21</v>
      </c>
      <c r="L380">
        <v>0</v>
      </c>
    </row>
    <row r="381" spans="1:12" x14ac:dyDescent="0.3">
      <c r="A381">
        <v>380</v>
      </c>
      <c r="B381">
        <v>3</v>
      </c>
      <c r="C381" t="s">
        <v>795</v>
      </c>
      <c r="D381" t="s">
        <v>13</v>
      </c>
      <c r="E381">
        <v>19</v>
      </c>
      <c r="F381">
        <v>0</v>
      </c>
      <c r="G381">
        <v>0</v>
      </c>
      <c r="H381" t="s">
        <v>796</v>
      </c>
      <c r="I381">
        <v>7.7750000000000004</v>
      </c>
      <c r="J381" t="s">
        <v>15</v>
      </c>
      <c r="K381" t="s">
        <v>16</v>
      </c>
      <c r="L381">
        <v>1</v>
      </c>
    </row>
    <row r="382" spans="1:12" x14ac:dyDescent="0.3">
      <c r="A382">
        <v>381</v>
      </c>
      <c r="B382">
        <v>1</v>
      </c>
      <c r="C382" t="s">
        <v>797</v>
      </c>
      <c r="D382" t="s">
        <v>18</v>
      </c>
      <c r="E382">
        <v>42</v>
      </c>
      <c r="F382">
        <v>0</v>
      </c>
      <c r="G382">
        <v>0</v>
      </c>
      <c r="H382" t="s">
        <v>798</v>
      </c>
      <c r="I382">
        <v>227.52500000000001</v>
      </c>
      <c r="J382" t="s">
        <v>15</v>
      </c>
      <c r="K382" t="s">
        <v>21</v>
      </c>
      <c r="L382">
        <v>1</v>
      </c>
    </row>
    <row r="383" spans="1:12" x14ac:dyDescent="0.3">
      <c r="A383">
        <v>382</v>
      </c>
      <c r="B383">
        <v>3</v>
      </c>
      <c r="C383" t="s">
        <v>799</v>
      </c>
      <c r="D383" t="s">
        <v>18</v>
      </c>
      <c r="E383">
        <v>1</v>
      </c>
      <c r="F383">
        <v>0</v>
      </c>
      <c r="G383">
        <v>2</v>
      </c>
      <c r="H383" t="s">
        <v>800</v>
      </c>
      <c r="I383">
        <v>15.7417</v>
      </c>
      <c r="J383" t="s">
        <v>15</v>
      </c>
      <c r="K383" t="s">
        <v>21</v>
      </c>
      <c r="L383">
        <v>0</v>
      </c>
    </row>
    <row r="384" spans="1:12" x14ac:dyDescent="0.3">
      <c r="A384">
        <v>383</v>
      </c>
      <c r="B384">
        <v>3</v>
      </c>
      <c r="C384" t="s">
        <v>801</v>
      </c>
      <c r="D384" t="s">
        <v>13</v>
      </c>
      <c r="E384">
        <v>32</v>
      </c>
      <c r="F384">
        <v>0</v>
      </c>
      <c r="G384">
        <v>0</v>
      </c>
      <c r="H384" t="s">
        <v>802</v>
      </c>
      <c r="I384">
        <v>7.9249999999999998</v>
      </c>
      <c r="J384" t="s">
        <v>15</v>
      </c>
      <c r="K384" t="s">
        <v>16</v>
      </c>
      <c r="L384">
        <v>1</v>
      </c>
    </row>
    <row r="385" spans="1:12" x14ac:dyDescent="0.3">
      <c r="A385">
        <v>384</v>
      </c>
      <c r="B385">
        <v>1</v>
      </c>
      <c r="C385" t="s">
        <v>803</v>
      </c>
      <c r="D385" t="s">
        <v>18</v>
      </c>
      <c r="E385">
        <v>35</v>
      </c>
      <c r="F385">
        <v>1</v>
      </c>
      <c r="G385">
        <v>0</v>
      </c>
      <c r="H385" t="s">
        <v>97</v>
      </c>
      <c r="I385">
        <v>52</v>
      </c>
      <c r="J385" t="s">
        <v>15</v>
      </c>
      <c r="K385" t="s">
        <v>16</v>
      </c>
      <c r="L385">
        <v>0</v>
      </c>
    </row>
    <row r="386" spans="1:12" x14ac:dyDescent="0.3">
      <c r="A386">
        <v>385</v>
      </c>
      <c r="B386">
        <v>3</v>
      </c>
      <c r="C386" t="s">
        <v>804</v>
      </c>
      <c r="D386" t="s">
        <v>13</v>
      </c>
      <c r="F386">
        <v>0</v>
      </c>
      <c r="G386">
        <v>0</v>
      </c>
      <c r="H386" t="s">
        <v>805</v>
      </c>
      <c r="I386">
        <v>7.8958000000000004</v>
      </c>
      <c r="J386" t="s">
        <v>15</v>
      </c>
      <c r="K386" t="s">
        <v>16</v>
      </c>
      <c r="L386">
        <v>0</v>
      </c>
    </row>
    <row r="387" spans="1:12" x14ac:dyDescent="0.3">
      <c r="A387">
        <v>386</v>
      </c>
      <c r="B387">
        <v>2</v>
      </c>
      <c r="C387" t="s">
        <v>806</v>
      </c>
      <c r="D387" t="s">
        <v>13</v>
      </c>
      <c r="E387">
        <v>18</v>
      </c>
      <c r="F387">
        <v>0</v>
      </c>
      <c r="G387">
        <v>0</v>
      </c>
      <c r="H387" t="s">
        <v>176</v>
      </c>
      <c r="I387">
        <v>73.5</v>
      </c>
      <c r="J387" t="s">
        <v>15</v>
      </c>
      <c r="K387" t="s">
        <v>16</v>
      </c>
      <c r="L387">
        <v>0</v>
      </c>
    </row>
    <row r="388" spans="1:12" x14ac:dyDescent="0.3">
      <c r="A388">
        <v>387</v>
      </c>
      <c r="B388">
        <v>3</v>
      </c>
      <c r="C388" t="s">
        <v>807</v>
      </c>
      <c r="D388" t="s">
        <v>13</v>
      </c>
      <c r="E388">
        <v>1</v>
      </c>
      <c r="F388">
        <v>5</v>
      </c>
      <c r="G388">
        <v>2</v>
      </c>
      <c r="H388" t="s">
        <v>148</v>
      </c>
      <c r="I388">
        <v>46.9</v>
      </c>
      <c r="J388" t="s">
        <v>15</v>
      </c>
      <c r="K388" t="s">
        <v>16</v>
      </c>
      <c r="L388">
        <v>1</v>
      </c>
    </row>
    <row r="389" spans="1:12" x14ac:dyDescent="0.3">
      <c r="A389">
        <v>388</v>
      </c>
      <c r="B389">
        <v>2</v>
      </c>
      <c r="C389" t="s">
        <v>808</v>
      </c>
      <c r="D389" t="s">
        <v>18</v>
      </c>
      <c r="E389">
        <v>36</v>
      </c>
      <c r="F389">
        <v>0</v>
      </c>
      <c r="G389">
        <v>0</v>
      </c>
      <c r="H389" t="s">
        <v>809</v>
      </c>
      <c r="I389">
        <v>13</v>
      </c>
      <c r="J389" t="s">
        <v>15</v>
      </c>
      <c r="K389" t="s">
        <v>16</v>
      </c>
      <c r="L389">
        <v>0</v>
      </c>
    </row>
    <row r="390" spans="1:12" x14ac:dyDescent="0.3">
      <c r="A390">
        <v>389</v>
      </c>
      <c r="B390">
        <v>3</v>
      </c>
      <c r="C390" t="s">
        <v>810</v>
      </c>
      <c r="D390" t="s">
        <v>13</v>
      </c>
      <c r="F390">
        <v>0</v>
      </c>
      <c r="G390">
        <v>0</v>
      </c>
      <c r="H390" t="s">
        <v>811</v>
      </c>
      <c r="I390">
        <v>7.7291999999999996</v>
      </c>
      <c r="J390" t="s">
        <v>15</v>
      </c>
      <c r="K390" t="s">
        <v>31</v>
      </c>
      <c r="L390">
        <v>1</v>
      </c>
    </row>
    <row r="391" spans="1:12" x14ac:dyDescent="0.3">
      <c r="A391">
        <v>390</v>
      </c>
      <c r="B391">
        <v>2</v>
      </c>
      <c r="C391" t="s">
        <v>812</v>
      </c>
      <c r="D391" t="s">
        <v>18</v>
      </c>
      <c r="E391">
        <v>17</v>
      </c>
      <c r="F391">
        <v>0</v>
      </c>
      <c r="G391">
        <v>0</v>
      </c>
      <c r="H391" t="s">
        <v>813</v>
      </c>
      <c r="I391">
        <v>12</v>
      </c>
      <c r="J391" t="s">
        <v>15</v>
      </c>
      <c r="K391" t="s">
        <v>21</v>
      </c>
      <c r="L391">
        <v>1</v>
      </c>
    </row>
    <row r="392" spans="1:12" x14ac:dyDescent="0.3">
      <c r="A392">
        <v>391</v>
      </c>
      <c r="B392">
        <v>1</v>
      </c>
      <c r="C392" t="s">
        <v>814</v>
      </c>
      <c r="D392" t="s">
        <v>13</v>
      </c>
      <c r="E392">
        <v>36</v>
      </c>
      <c r="F392">
        <v>1</v>
      </c>
      <c r="G392">
        <v>2</v>
      </c>
      <c r="H392" t="s">
        <v>815</v>
      </c>
      <c r="I392">
        <v>120</v>
      </c>
      <c r="J392" t="s">
        <v>816</v>
      </c>
      <c r="K392" t="s">
        <v>16</v>
      </c>
      <c r="L392">
        <v>1</v>
      </c>
    </row>
    <row r="393" spans="1:12" x14ac:dyDescent="0.3">
      <c r="A393">
        <v>392</v>
      </c>
      <c r="B393">
        <v>3</v>
      </c>
      <c r="C393" t="s">
        <v>817</v>
      </c>
      <c r="D393" t="s">
        <v>13</v>
      </c>
      <c r="E393">
        <v>21</v>
      </c>
      <c r="F393">
        <v>0</v>
      </c>
      <c r="G393">
        <v>0</v>
      </c>
      <c r="H393" t="s">
        <v>818</v>
      </c>
      <c r="I393">
        <v>7.7957999999999998</v>
      </c>
      <c r="J393" t="s">
        <v>15</v>
      </c>
      <c r="K393" t="s">
        <v>16</v>
      </c>
      <c r="L393">
        <v>0</v>
      </c>
    </row>
    <row r="394" spans="1:12" x14ac:dyDescent="0.3">
      <c r="A394">
        <v>393</v>
      </c>
      <c r="B394">
        <v>3</v>
      </c>
      <c r="C394" t="s">
        <v>819</v>
      </c>
      <c r="D394" t="s">
        <v>13</v>
      </c>
      <c r="E394">
        <v>28</v>
      </c>
      <c r="F394">
        <v>2</v>
      </c>
      <c r="G394">
        <v>0</v>
      </c>
      <c r="H394" t="s">
        <v>820</v>
      </c>
      <c r="I394">
        <v>7.9249999999999998</v>
      </c>
      <c r="J394" t="s">
        <v>15</v>
      </c>
      <c r="K394" t="s">
        <v>16</v>
      </c>
      <c r="L394">
        <v>1</v>
      </c>
    </row>
    <row r="395" spans="1:12" x14ac:dyDescent="0.3">
      <c r="A395">
        <v>394</v>
      </c>
      <c r="B395">
        <v>1</v>
      </c>
      <c r="C395" t="s">
        <v>821</v>
      </c>
      <c r="D395" t="s">
        <v>18</v>
      </c>
      <c r="E395">
        <v>23</v>
      </c>
      <c r="F395">
        <v>1</v>
      </c>
      <c r="G395">
        <v>0</v>
      </c>
      <c r="H395" t="s">
        <v>464</v>
      </c>
      <c r="I395">
        <v>113.27500000000001</v>
      </c>
      <c r="J395" t="s">
        <v>465</v>
      </c>
      <c r="K395" t="s">
        <v>21</v>
      </c>
      <c r="L395">
        <v>1</v>
      </c>
    </row>
    <row r="396" spans="1:12" x14ac:dyDescent="0.3">
      <c r="A396">
        <v>395</v>
      </c>
      <c r="B396">
        <v>3</v>
      </c>
      <c r="C396" t="s">
        <v>822</v>
      </c>
      <c r="D396" t="s">
        <v>18</v>
      </c>
      <c r="E396">
        <v>24</v>
      </c>
      <c r="F396">
        <v>0</v>
      </c>
      <c r="G396">
        <v>2</v>
      </c>
      <c r="H396" t="s">
        <v>42</v>
      </c>
      <c r="I396">
        <v>16.7</v>
      </c>
      <c r="J396" t="s">
        <v>43</v>
      </c>
      <c r="K396" t="s">
        <v>16</v>
      </c>
      <c r="L396">
        <v>0</v>
      </c>
    </row>
    <row r="397" spans="1:12" x14ac:dyDescent="0.3">
      <c r="A397">
        <v>396</v>
      </c>
      <c r="B397">
        <v>3</v>
      </c>
      <c r="C397" t="s">
        <v>823</v>
      </c>
      <c r="D397" t="s">
        <v>13</v>
      </c>
      <c r="E397">
        <v>22</v>
      </c>
      <c r="F397">
        <v>0</v>
      </c>
      <c r="G397">
        <v>0</v>
      </c>
      <c r="H397" t="s">
        <v>824</v>
      </c>
      <c r="I397">
        <v>7.7957999999999998</v>
      </c>
      <c r="J397" t="s">
        <v>15</v>
      </c>
      <c r="K397" t="s">
        <v>16</v>
      </c>
      <c r="L397">
        <v>0</v>
      </c>
    </row>
    <row r="398" spans="1:12" x14ac:dyDescent="0.3">
      <c r="A398">
        <v>397</v>
      </c>
      <c r="B398">
        <v>3</v>
      </c>
      <c r="C398" t="s">
        <v>825</v>
      </c>
      <c r="D398" t="s">
        <v>18</v>
      </c>
      <c r="E398">
        <v>31</v>
      </c>
      <c r="F398">
        <v>0</v>
      </c>
      <c r="G398">
        <v>0</v>
      </c>
      <c r="H398" t="s">
        <v>826</v>
      </c>
      <c r="I398">
        <v>7.8541999999999996</v>
      </c>
      <c r="J398" t="s">
        <v>15</v>
      </c>
      <c r="K398" t="s">
        <v>16</v>
      </c>
      <c r="L398">
        <v>0</v>
      </c>
    </row>
    <row r="399" spans="1:12" x14ac:dyDescent="0.3">
      <c r="A399">
        <v>398</v>
      </c>
      <c r="B399">
        <v>2</v>
      </c>
      <c r="C399" t="s">
        <v>827</v>
      </c>
      <c r="D399" t="s">
        <v>13</v>
      </c>
      <c r="E399">
        <v>46</v>
      </c>
      <c r="F399">
        <v>0</v>
      </c>
      <c r="G399">
        <v>0</v>
      </c>
      <c r="H399" t="s">
        <v>828</v>
      </c>
      <c r="I399">
        <v>26</v>
      </c>
      <c r="J399" t="s">
        <v>15</v>
      </c>
      <c r="K399" t="s">
        <v>16</v>
      </c>
      <c r="L399">
        <v>0</v>
      </c>
    </row>
    <row r="400" spans="1:12" x14ac:dyDescent="0.3">
      <c r="A400">
        <v>399</v>
      </c>
      <c r="B400">
        <v>2</v>
      </c>
      <c r="C400" t="s">
        <v>829</v>
      </c>
      <c r="D400" t="s">
        <v>13</v>
      </c>
      <c r="E400">
        <v>23</v>
      </c>
      <c r="F400">
        <v>0</v>
      </c>
      <c r="G400">
        <v>0</v>
      </c>
      <c r="H400" t="s">
        <v>830</v>
      </c>
      <c r="I400">
        <v>10.5</v>
      </c>
      <c r="J400" t="s">
        <v>15</v>
      </c>
      <c r="K400" t="s">
        <v>16</v>
      </c>
      <c r="L400">
        <v>1</v>
      </c>
    </row>
    <row r="401" spans="1:12" x14ac:dyDescent="0.3">
      <c r="A401">
        <v>400</v>
      </c>
      <c r="B401">
        <v>2</v>
      </c>
      <c r="C401" t="s">
        <v>831</v>
      </c>
      <c r="D401" t="s">
        <v>18</v>
      </c>
      <c r="E401">
        <v>28</v>
      </c>
      <c r="F401">
        <v>0</v>
      </c>
      <c r="G401">
        <v>0</v>
      </c>
      <c r="H401" t="s">
        <v>832</v>
      </c>
      <c r="I401">
        <v>12.65</v>
      </c>
      <c r="J401" t="s">
        <v>15</v>
      </c>
      <c r="K401" t="s">
        <v>16</v>
      </c>
      <c r="L401">
        <v>1</v>
      </c>
    </row>
    <row r="402" spans="1:12" x14ac:dyDescent="0.3">
      <c r="A402">
        <v>401</v>
      </c>
      <c r="B402">
        <v>3</v>
      </c>
      <c r="C402" t="s">
        <v>833</v>
      </c>
      <c r="D402" t="s">
        <v>13</v>
      </c>
      <c r="E402">
        <v>39</v>
      </c>
      <c r="F402">
        <v>0</v>
      </c>
      <c r="G402">
        <v>0</v>
      </c>
      <c r="H402" t="s">
        <v>834</v>
      </c>
      <c r="I402">
        <v>7.9249999999999998</v>
      </c>
      <c r="J402" t="s">
        <v>15</v>
      </c>
      <c r="K402" t="s">
        <v>16</v>
      </c>
      <c r="L402">
        <v>0</v>
      </c>
    </row>
    <row r="403" spans="1:12" x14ac:dyDescent="0.3">
      <c r="A403">
        <v>402</v>
      </c>
      <c r="B403">
        <v>3</v>
      </c>
      <c r="C403" t="s">
        <v>835</v>
      </c>
      <c r="D403" t="s">
        <v>13</v>
      </c>
      <c r="E403">
        <v>26</v>
      </c>
      <c r="F403">
        <v>0</v>
      </c>
      <c r="G403">
        <v>0</v>
      </c>
      <c r="H403" t="s">
        <v>836</v>
      </c>
      <c r="I403">
        <v>8.0500000000000007</v>
      </c>
      <c r="J403" t="s">
        <v>15</v>
      </c>
      <c r="K403" t="s">
        <v>16</v>
      </c>
      <c r="L403">
        <v>0</v>
      </c>
    </row>
    <row r="404" spans="1:12" x14ac:dyDescent="0.3">
      <c r="A404">
        <v>403</v>
      </c>
      <c r="B404">
        <v>3</v>
      </c>
      <c r="C404" t="s">
        <v>837</v>
      </c>
      <c r="D404" t="s">
        <v>18</v>
      </c>
      <c r="E404">
        <v>21</v>
      </c>
      <c r="F404">
        <v>1</v>
      </c>
      <c r="G404">
        <v>0</v>
      </c>
      <c r="H404" t="s">
        <v>838</v>
      </c>
      <c r="I404">
        <v>9.8249999999999993</v>
      </c>
      <c r="J404" t="s">
        <v>15</v>
      </c>
      <c r="K404" t="s">
        <v>16</v>
      </c>
      <c r="L404">
        <v>0</v>
      </c>
    </row>
    <row r="405" spans="1:12" x14ac:dyDescent="0.3">
      <c r="A405">
        <v>404</v>
      </c>
      <c r="B405">
        <v>3</v>
      </c>
      <c r="C405" t="s">
        <v>839</v>
      </c>
      <c r="D405" t="s">
        <v>13</v>
      </c>
      <c r="E405">
        <v>28</v>
      </c>
      <c r="F405">
        <v>1</v>
      </c>
      <c r="G405">
        <v>0</v>
      </c>
      <c r="H405" t="s">
        <v>319</v>
      </c>
      <c r="I405">
        <v>15.85</v>
      </c>
      <c r="J405" t="s">
        <v>15</v>
      </c>
      <c r="K405" t="s">
        <v>16</v>
      </c>
      <c r="L405">
        <v>0</v>
      </c>
    </row>
    <row r="406" spans="1:12" x14ac:dyDescent="0.3">
      <c r="A406">
        <v>405</v>
      </c>
      <c r="B406">
        <v>3</v>
      </c>
      <c r="C406" t="s">
        <v>840</v>
      </c>
      <c r="D406" t="s">
        <v>18</v>
      </c>
      <c r="E406">
        <v>20</v>
      </c>
      <c r="F406">
        <v>0</v>
      </c>
      <c r="G406">
        <v>0</v>
      </c>
      <c r="H406" t="s">
        <v>841</v>
      </c>
      <c r="I406">
        <v>8.6624999999999996</v>
      </c>
      <c r="J406" t="s">
        <v>15</v>
      </c>
      <c r="K406" t="s">
        <v>16</v>
      </c>
      <c r="L406">
        <v>0</v>
      </c>
    </row>
    <row r="407" spans="1:12" x14ac:dyDescent="0.3">
      <c r="A407">
        <v>406</v>
      </c>
      <c r="B407">
        <v>2</v>
      </c>
      <c r="C407" t="s">
        <v>842</v>
      </c>
      <c r="D407" t="s">
        <v>13</v>
      </c>
      <c r="E407">
        <v>34</v>
      </c>
      <c r="F407">
        <v>1</v>
      </c>
      <c r="G407">
        <v>0</v>
      </c>
      <c r="H407" t="s">
        <v>843</v>
      </c>
      <c r="I407">
        <v>21</v>
      </c>
      <c r="J407" t="s">
        <v>15</v>
      </c>
      <c r="K407" t="s">
        <v>16</v>
      </c>
      <c r="L407">
        <v>0</v>
      </c>
    </row>
    <row r="408" spans="1:12" x14ac:dyDescent="0.3">
      <c r="A408">
        <v>407</v>
      </c>
      <c r="B408">
        <v>3</v>
      </c>
      <c r="C408" t="s">
        <v>844</v>
      </c>
      <c r="D408" t="s">
        <v>13</v>
      </c>
      <c r="E408">
        <v>51</v>
      </c>
      <c r="F408">
        <v>0</v>
      </c>
      <c r="G408">
        <v>0</v>
      </c>
      <c r="H408" t="s">
        <v>845</v>
      </c>
      <c r="I408">
        <v>7.75</v>
      </c>
      <c r="J408" t="s">
        <v>15</v>
      </c>
      <c r="K408" t="s">
        <v>16</v>
      </c>
      <c r="L408">
        <v>1</v>
      </c>
    </row>
    <row r="409" spans="1:12" x14ac:dyDescent="0.3">
      <c r="A409">
        <v>408</v>
      </c>
      <c r="B409">
        <v>2</v>
      </c>
      <c r="C409" t="s">
        <v>846</v>
      </c>
      <c r="D409" t="s">
        <v>13</v>
      </c>
      <c r="E409">
        <v>3</v>
      </c>
      <c r="F409">
        <v>1</v>
      </c>
      <c r="G409">
        <v>1</v>
      </c>
      <c r="H409" t="s">
        <v>847</v>
      </c>
      <c r="I409">
        <v>18.75</v>
      </c>
      <c r="J409" t="s">
        <v>15</v>
      </c>
      <c r="K409" t="s">
        <v>16</v>
      </c>
      <c r="L409">
        <v>0</v>
      </c>
    </row>
    <row r="410" spans="1:12" x14ac:dyDescent="0.3">
      <c r="A410">
        <v>409</v>
      </c>
      <c r="B410">
        <v>3</v>
      </c>
      <c r="C410" t="s">
        <v>848</v>
      </c>
      <c r="D410" t="s">
        <v>13</v>
      </c>
      <c r="E410">
        <v>21</v>
      </c>
      <c r="F410">
        <v>0</v>
      </c>
      <c r="G410">
        <v>0</v>
      </c>
      <c r="H410" t="s">
        <v>849</v>
      </c>
      <c r="I410">
        <v>7.7750000000000004</v>
      </c>
      <c r="J410" t="s">
        <v>15</v>
      </c>
      <c r="K410" t="s">
        <v>16</v>
      </c>
      <c r="L410">
        <v>0</v>
      </c>
    </row>
    <row r="411" spans="1:12" x14ac:dyDescent="0.3">
      <c r="A411">
        <v>410</v>
      </c>
      <c r="B411">
        <v>3</v>
      </c>
      <c r="C411" t="s">
        <v>850</v>
      </c>
      <c r="D411" t="s">
        <v>18</v>
      </c>
      <c r="F411">
        <v>3</v>
      </c>
      <c r="G411">
        <v>1</v>
      </c>
      <c r="H411" t="s">
        <v>386</v>
      </c>
      <c r="I411">
        <v>25.466699999999999</v>
      </c>
      <c r="J411" t="s">
        <v>15</v>
      </c>
      <c r="K411" t="s">
        <v>16</v>
      </c>
      <c r="L411">
        <v>0</v>
      </c>
    </row>
    <row r="412" spans="1:12" x14ac:dyDescent="0.3">
      <c r="A412">
        <v>411</v>
      </c>
      <c r="B412">
        <v>3</v>
      </c>
      <c r="C412" t="s">
        <v>851</v>
      </c>
      <c r="D412" t="s">
        <v>13</v>
      </c>
      <c r="F412">
        <v>0</v>
      </c>
      <c r="G412">
        <v>0</v>
      </c>
      <c r="H412" t="s">
        <v>852</v>
      </c>
      <c r="I412">
        <v>7.8958000000000004</v>
      </c>
      <c r="J412" t="s">
        <v>15</v>
      </c>
      <c r="K412" t="s">
        <v>16</v>
      </c>
      <c r="L412">
        <v>0</v>
      </c>
    </row>
    <row r="413" spans="1:12" x14ac:dyDescent="0.3">
      <c r="A413">
        <v>412</v>
      </c>
      <c r="B413">
        <v>3</v>
      </c>
      <c r="C413" t="s">
        <v>853</v>
      </c>
      <c r="D413" t="s">
        <v>13</v>
      </c>
      <c r="F413">
        <v>0</v>
      </c>
      <c r="G413">
        <v>0</v>
      </c>
      <c r="H413" t="s">
        <v>854</v>
      </c>
      <c r="I413">
        <v>6.8582999999999998</v>
      </c>
      <c r="J413" t="s">
        <v>15</v>
      </c>
      <c r="K413" t="s">
        <v>31</v>
      </c>
      <c r="L413">
        <v>1</v>
      </c>
    </row>
    <row r="414" spans="1:12" x14ac:dyDescent="0.3">
      <c r="A414">
        <v>413</v>
      </c>
      <c r="B414">
        <v>1</v>
      </c>
      <c r="C414" t="s">
        <v>855</v>
      </c>
      <c r="D414" t="s">
        <v>18</v>
      </c>
      <c r="E414">
        <v>33</v>
      </c>
      <c r="F414">
        <v>1</v>
      </c>
      <c r="G414">
        <v>0</v>
      </c>
      <c r="H414" t="s">
        <v>523</v>
      </c>
      <c r="I414">
        <v>90</v>
      </c>
      <c r="J414" t="s">
        <v>524</v>
      </c>
      <c r="K414" t="s">
        <v>31</v>
      </c>
      <c r="L414">
        <v>0</v>
      </c>
    </row>
    <row r="415" spans="1:12" x14ac:dyDescent="0.3">
      <c r="A415">
        <v>414</v>
      </c>
      <c r="B415">
        <v>2</v>
      </c>
      <c r="C415" t="s">
        <v>856</v>
      </c>
      <c r="D415" t="s">
        <v>13</v>
      </c>
      <c r="F415">
        <v>0</v>
      </c>
      <c r="G415">
        <v>0</v>
      </c>
      <c r="H415" t="s">
        <v>593</v>
      </c>
      <c r="I415">
        <v>0</v>
      </c>
      <c r="J415" t="s">
        <v>15</v>
      </c>
      <c r="K415" t="s">
        <v>16</v>
      </c>
      <c r="L415">
        <v>1</v>
      </c>
    </row>
    <row r="416" spans="1:12" x14ac:dyDescent="0.3">
      <c r="A416">
        <v>415</v>
      </c>
      <c r="B416">
        <v>3</v>
      </c>
      <c r="C416" t="s">
        <v>857</v>
      </c>
      <c r="D416" t="s">
        <v>13</v>
      </c>
      <c r="E416">
        <v>44</v>
      </c>
      <c r="F416">
        <v>0</v>
      </c>
      <c r="G416">
        <v>0</v>
      </c>
      <c r="H416" t="s">
        <v>858</v>
      </c>
      <c r="I416">
        <v>7.9249999999999998</v>
      </c>
      <c r="J416" t="s">
        <v>15</v>
      </c>
      <c r="K416" t="s">
        <v>16</v>
      </c>
      <c r="L416">
        <v>0</v>
      </c>
    </row>
    <row r="417" spans="1:12" x14ac:dyDescent="0.3">
      <c r="A417">
        <v>416</v>
      </c>
      <c r="B417">
        <v>3</v>
      </c>
      <c r="C417" t="s">
        <v>859</v>
      </c>
      <c r="D417" t="s">
        <v>18</v>
      </c>
      <c r="F417">
        <v>0</v>
      </c>
      <c r="G417">
        <v>0</v>
      </c>
      <c r="H417" t="s">
        <v>860</v>
      </c>
      <c r="I417">
        <v>8.0500000000000007</v>
      </c>
      <c r="J417" t="s">
        <v>15</v>
      </c>
      <c r="K417" t="s">
        <v>16</v>
      </c>
      <c r="L417">
        <v>1</v>
      </c>
    </row>
    <row r="418" spans="1:12" x14ac:dyDescent="0.3">
      <c r="A418">
        <v>417</v>
      </c>
      <c r="B418">
        <v>2</v>
      </c>
      <c r="C418" t="s">
        <v>861</v>
      </c>
      <c r="D418" t="s">
        <v>18</v>
      </c>
      <c r="E418">
        <v>34</v>
      </c>
      <c r="F418">
        <v>1</v>
      </c>
      <c r="G418">
        <v>1</v>
      </c>
      <c r="H418" t="s">
        <v>862</v>
      </c>
      <c r="I418">
        <v>32.5</v>
      </c>
      <c r="J418" t="s">
        <v>15</v>
      </c>
      <c r="K418" t="s">
        <v>16</v>
      </c>
      <c r="L418">
        <v>1</v>
      </c>
    </row>
    <row r="419" spans="1:12" x14ac:dyDescent="0.3">
      <c r="A419">
        <v>418</v>
      </c>
      <c r="B419">
        <v>2</v>
      </c>
      <c r="C419" t="s">
        <v>863</v>
      </c>
      <c r="D419" t="s">
        <v>18</v>
      </c>
      <c r="E419">
        <v>18</v>
      </c>
      <c r="F419">
        <v>0</v>
      </c>
      <c r="G419">
        <v>2</v>
      </c>
      <c r="H419" t="s">
        <v>864</v>
      </c>
      <c r="I419">
        <v>13</v>
      </c>
      <c r="J419" t="s">
        <v>15</v>
      </c>
      <c r="K419" t="s">
        <v>16</v>
      </c>
      <c r="L419">
        <v>0</v>
      </c>
    </row>
    <row r="420" spans="1:12" x14ac:dyDescent="0.3">
      <c r="A420">
        <v>419</v>
      </c>
      <c r="B420">
        <v>2</v>
      </c>
      <c r="C420" t="s">
        <v>865</v>
      </c>
      <c r="D420" t="s">
        <v>13</v>
      </c>
      <c r="E420">
        <v>30</v>
      </c>
      <c r="F420">
        <v>0</v>
      </c>
      <c r="G420">
        <v>0</v>
      </c>
      <c r="H420" t="s">
        <v>866</v>
      </c>
      <c r="I420">
        <v>13</v>
      </c>
      <c r="J420" t="s">
        <v>15</v>
      </c>
      <c r="K420" t="s">
        <v>16</v>
      </c>
      <c r="L420">
        <v>0</v>
      </c>
    </row>
    <row r="421" spans="1:12" x14ac:dyDescent="0.3">
      <c r="A421">
        <v>420</v>
      </c>
      <c r="B421">
        <v>3</v>
      </c>
      <c r="C421" t="s">
        <v>867</v>
      </c>
      <c r="D421" t="s">
        <v>18</v>
      </c>
      <c r="E421">
        <v>10</v>
      </c>
      <c r="F421">
        <v>0</v>
      </c>
      <c r="G421">
        <v>2</v>
      </c>
      <c r="H421" t="s">
        <v>868</v>
      </c>
      <c r="I421">
        <v>24.15</v>
      </c>
      <c r="J421" t="s">
        <v>15</v>
      </c>
      <c r="K421" t="s">
        <v>16</v>
      </c>
      <c r="L421">
        <v>0</v>
      </c>
    </row>
    <row r="422" spans="1:12" x14ac:dyDescent="0.3">
      <c r="A422">
        <v>421</v>
      </c>
      <c r="B422">
        <v>3</v>
      </c>
      <c r="C422" t="s">
        <v>869</v>
      </c>
      <c r="D422" t="s">
        <v>13</v>
      </c>
      <c r="F422">
        <v>0</v>
      </c>
      <c r="G422">
        <v>0</v>
      </c>
      <c r="H422" t="s">
        <v>870</v>
      </c>
      <c r="I422">
        <v>7.8958000000000004</v>
      </c>
      <c r="J422" t="s">
        <v>15</v>
      </c>
      <c r="K422" t="s">
        <v>21</v>
      </c>
      <c r="L422">
        <v>0</v>
      </c>
    </row>
    <row r="423" spans="1:12" x14ac:dyDescent="0.3">
      <c r="A423">
        <v>422</v>
      </c>
      <c r="B423">
        <v>3</v>
      </c>
      <c r="C423" t="s">
        <v>871</v>
      </c>
      <c r="D423" t="s">
        <v>13</v>
      </c>
      <c r="E423">
        <v>21</v>
      </c>
      <c r="F423">
        <v>0</v>
      </c>
      <c r="G423">
        <v>0</v>
      </c>
      <c r="H423" t="s">
        <v>872</v>
      </c>
      <c r="I423">
        <v>7.7332999999999998</v>
      </c>
      <c r="J423" t="s">
        <v>15</v>
      </c>
      <c r="K423" t="s">
        <v>31</v>
      </c>
      <c r="L423">
        <v>0</v>
      </c>
    </row>
    <row r="424" spans="1:12" x14ac:dyDescent="0.3">
      <c r="A424">
        <v>423</v>
      </c>
      <c r="B424">
        <v>3</v>
      </c>
      <c r="C424" t="s">
        <v>873</v>
      </c>
      <c r="D424" t="s">
        <v>13</v>
      </c>
      <c r="E424">
        <v>29</v>
      </c>
      <c r="F424">
        <v>0</v>
      </c>
      <c r="G424">
        <v>0</v>
      </c>
      <c r="H424" t="s">
        <v>874</v>
      </c>
      <c r="I424">
        <v>7.875</v>
      </c>
      <c r="J424" t="s">
        <v>15</v>
      </c>
      <c r="K424" t="s">
        <v>16</v>
      </c>
      <c r="L424">
        <v>0</v>
      </c>
    </row>
    <row r="425" spans="1:12" x14ac:dyDescent="0.3">
      <c r="A425">
        <v>424</v>
      </c>
      <c r="B425">
        <v>3</v>
      </c>
      <c r="C425" t="s">
        <v>875</v>
      </c>
      <c r="D425" t="s">
        <v>18</v>
      </c>
      <c r="E425">
        <v>28</v>
      </c>
      <c r="F425">
        <v>1</v>
      </c>
      <c r="G425">
        <v>1</v>
      </c>
      <c r="H425" t="s">
        <v>876</v>
      </c>
      <c r="I425">
        <v>14.4</v>
      </c>
      <c r="J425" t="s">
        <v>15</v>
      </c>
      <c r="K425" t="s">
        <v>16</v>
      </c>
      <c r="L425">
        <v>0</v>
      </c>
    </row>
    <row r="426" spans="1:12" x14ac:dyDescent="0.3">
      <c r="A426">
        <v>425</v>
      </c>
      <c r="B426">
        <v>3</v>
      </c>
      <c r="C426" t="s">
        <v>877</v>
      </c>
      <c r="D426" t="s">
        <v>13</v>
      </c>
      <c r="E426">
        <v>18</v>
      </c>
      <c r="F426">
        <v>1</v>
      </c>
      <c r="G426">
        <v>1</v>
      </c>
      <c r="H426" t="s">
        <v>543</v>
      </c>
      <c r="I426">
        <v>20.212499999999999</v>
      </c>
      <c r="J426" t="s">
        <v>15</v>
      </c>
      <c r="K426" t="s">
        <v>16</v>
      </c>
      <c r="L426">
        <v>0</v>
      </c>
    </row>
    <row r="427" spans="1:12" x14ac:dyDescent="0.3">
      <c r="A427">
        <v>426</v>
      </c>
      <c r="B427">
        <v>3</v>
      </c>
      <c r="C427" t="s">
        <v>878</v>
      </c>
      <c r="D427" t="s">
        <v>13</v>
      </c>
      <c r="F427">
        <v>0</v>
      </c>
      <c r="G427">
        <v>0</v>
      </c>
      <c r="H427" t="s">
        <v>879</v>
      </c>
      <c r="I427">
        <v>7.25</v>
      </c>
      <c r="J427" t="s">
        <v>15</v>
      </c>
      <c r="K427" t="s">
        <v>16</v>
      </c>
      <c r="L427">
        <v>1</v>
      </c>
    </row>
    <row r="428" spans="1:12" x14ac:dyDescent="0.3">
      <c r="A428">
        <v>427</v>
      </c>
      <c r="B428">
        <v>2</v>
      </c>
      <c r="C428" t="s">
        <v>880</v>
      </c>
      <c r="D428" t="s">
        <v>18</v>
      </c>
      <c r="E428">
        <v>28</v>
      </c>
      <c r="F428">
        <v>1</v>
      </c>
      <c r="G428">
        <v>0</v>
      </c>
      <c r="H428" t="s">
        <v>881</v>
      </c>
      <c r="I428">
        <v>26</v>
      </c>
      <c r="J428" t="s">
        <v>15</v>
      </c>
      <c r="K428" t="s">
        <v>16</v>
      </c>
      <c r="L428">
        <v>1</v>
      </c>
    </row>
    <row r="429" spans="1:12" x14ac:dyDescent="0.3">
      <c r="A429">
        <v>428</v>
      </c>
      <c r="B429">
        <v>2</v>
      </c>
      <c r="C429" t="s">
        <v>882</v>
      </c>
      <c r="D429" t="s">
        <v>18</v>
      </c>
      <c r="E429">
        <v>19</v>
      </c>
      <c r="F429">
        <v>0</v>
      </c>
      <c r="G429">
        <v>0</v>
      </c>
      <c r="H429" t="s">
        <v>883</v>
      </c>
      <c r="I429">
        <v>26</v>
      </c>
      <c r="J429" t="s">
        <v>15</v>
      </c>
      <c r="K429" t="s">
        <v>16</v>
      </c>
      <c r="L429">
        <v>0</v>
      </c>
    </row>
    <row r="430" spans="1:12" x14ac:dyDescent="0.3">
      <c r="A430">
        <v>429</v>
      </c>
      <c r="B430">
        <v>3</v>
      </c>
      <c r="C430" t="s">
        <v>884</v>
      </c>
      <c r="D430" t="s">
        <v>13</v>
      </c>
      <c r="F430">
        <v>0</v>
      </c>
      <c r="G430">
        <v>0</v>
      </c>
      <c r="H430" t="s">
        <v>885</v>
      </c>
      <c r="I430">
        <v>7.75</v>
      </c>
      <c r="J430" t="s">
        <v>15</v>
      </c>
      <c r="K430" t="s">
        <v>31</v>
      </c>
      <c r="L430">
        <v>1</v>
      </c>
    </row>
    <row r="431" spans="1:12" x14ac:dyDescent="0.3">
      <c r="A431">
        <v>430</v>
      </c>
      <c r="B431">
        <v>3</v>
      </c>
      <c r="C431" t="s">
        <v>886</v>
      </c>
      <c r="D431" t="s">
        <v>13</v>
      </c>
      <c r="E431">
        <v>32</v>
      </c>
      <c r="F431">
        <v>0</v>
      </c>
      <c r="G431">
        <v>0</v>
      </c>
      <c r="H431" t="s">
        <v>887</v>
      </c>
      <c r="I431">
        <v>8.0500000000000007</v>
      </c>
      <c r="J431" t="s">
        <v>888</v>
      </c>
      <c r="K431" t="s">
        <v>16</v>
      </c>
      <c r="L431">
        <v>1</v>
      </c>
    </row>
    <row r="432" spans="1:12" x14ac:dyDescent="0.3">
      <c r="A432">
        <v>431</v>
      </c>
      <c r="B432">
        <v>1</v>
      </c>
      <c r="C432" t="s">
        <v>889</v>
      </c>
      <c r="D432" t="s">
        <v>13</v>
      </c>
      <c r="E432">
        <v>28</v>
      </c>
      <c r="F432">
        <v>0</v>
      </c>
      <c r="G432">
        <v>0</v>
      </c>
      <c r="H432" t="s">
        <v>890</v>
      </c>
      <c r="I432">
        <v>26.55</v>
      </c>
      <c r="J432" t="s">
        <v>140</v>
      </c>
      <c r="K432" t="s">
        <v>16</v>
      </c>
      <c r="L432">
        <v>1</v>
      </c>
    </row>
    <row r="433" spans="1:12" x14ac:dyDescent="0.3">
      <c r="A433">
        <v>432</v>
      </c>
      <c r="B433">
        <v>3</v>
      </c>
      <c r="C433" t="s">
        <v>891</v>
      </c>
      <c r="D433" t="s">
        <v>18</v>
      </c>
      <c r="F433">
        <v>1</v>
      </c>
      <c r="G433">
        <v>0</v>
      </c>
      <c r="H433" t="s">
        <v>892</v>
      </c>
      <c r="I433">
        <v>16.100000000000001</v>
      </c>
      <c r="J433" t="s">
        <v>15</v>
      </c>
      <c r="K433" t="s">
        <v>16</v>
      </c>
      <c r="L433">
        <v>1</v>
      </c>
    </row>
    <row r="434" spans="1:12" x14ac:dyDescent="0.3">
      <c r="A434">
        <v>433</v>
      </c>
      <c r="B434">
        <v>2</v>
      </c>
      <c r="C434" t="s">
        <v>893</v>
      </c>
      <c r="D434" t="s">
        <v>18</v>
      </c>
      <c r="E434">
        <v>42</v>
      </c>
      <c r="F434">
        <v>1</v>
      </c>
      <c r="G434">
        <v>0</v>
      </c>
      <c r="H434" t="s">
        <v>894</v>
      </c>
      <c r="I434">
        <v>26</v>
      </c>
      <c r="J434" t="s">
        <v>15</v>
      </c>
      <c r="K434" t="s">
        <v>16</v>
      </c>
      <c r="L434">
        <v>0</v>
      </c>
    </row>
    <row r="435" spans="1:12" x14ac:dyDescent="0.3">
      <c r="A435">
        <v>434</v>
      </c>
      <c r="B435">
        <v>3</v>
      </c>
      <c r="C435" t="s">
        <v>895</v>
      </c>
      <c r="D435" t="s">
        <v>13</v>
      </c>
      <c r="E435">
        <v>17</v>
      </c>
      <c r="F435">
        <v>0</v>
      </c>
      <c r="G435">
        <v>0</v>
      </c>
      <c r="H435" t="s">
        <v>896</v>
      </c>
      <c r="I435">
        <v>7.125</v>
      </c>
      <c r="J435" t="s">
        <v>15</v>
      </c>
      <c r="K435" t="s">
        <v>16</v>
      </c>
      <c r="L435">
        <v>0</v>
      </c>
    </row>
    <row r="436" spans="1:12" x14ac:dyDescent="0.3">
      <c r="A436">
        <v>435</v>
      </c>
      <c r="B436">
        <v>1</v>
      </c>
      <c r="C436" t="s">
        <v>897</v>
      </c>
      <c r="D436" t="s">
        <v>13</v>
      </c>
      <c r="E436">
        <v>50</v>
      </c>
      <c r="F436">
        <v>1</v>
      </c>
      <c r="G436">
        <v>0</v>
      </c>
      <c r="H436" t="s">
        <v>898</v>
      </c>
      <c r="I436">
        <v>55.9</v>
      </c>
      <c r="J436" t="s">
        <v>899</v>
      </c>
      <c r="K436" t="s">
        <v>16</v>
      </c>
      <c r="L436">
        <v>1</v>
      </c>
    </row>
    <row r="437" spans="1:12" x14ac:dyDescent="0.3">
      <c r="A437">
        <v>436</v>
      </c>
      <c r="B437">
        <v>1</v>
      </c>
      <c r="C437" t="s">
        <v>900</v>
      </c>
      <c r="D437" t="s">
        <v>18</v>
      </c>
      <c r="E437">
        <v>14</v>
      </c>
      <c r="F437">
        <v>1</v>
      </c>
      <c r="G437">
        <v>2</v>
      </c>
      <c r="H437" t="s">
        <v>815</v>
      </c>
      <c r="I437">
        <v>120</v>
      </c>
      <c r="J437" t="s">
        <v>816</v>
      </c>
      <c r="K437" t="s">
        <v>16</v>
      </c>
      <c r="L437">
        <v>0</v>
      </c>
    </row>
    <row r="438" spans="1:12" x14ac:dyDescent="0.3">
      <c r="A438">
        <v>437</v>
      </c>
      <c r="B438">
        <v>3</v>
      </c>
      <c r="C438" t="s">
        <v>901</v>
      </c>
      <c r="D438" t="s">
        <v>18</v>
      </c>
      <c r="E438">
        <v>21</v>
      </c>
      <c r="F438">
        <v>2</v>
      </c>
      <c r="G438">
        <v>2</v>
      </c>
      <c r="H438" t="s">
        <v>205</v>
      </c>
      <c r="I438">
        <v>34.375</v>
      </c>
      <c r="J438" t="s">
        <v>15</v>
      </c>
      <c r="K438" t="s">
        <v>16</v>
      </c>
      <c r="L438">
        <v>1</v>
      </c>
    </row>
    <row r="439" spans="1:12" x14ac:dyDescent="0.3">
      <c r="A439">
        <v>438</v>
      </c>
      <c r="B439">
        <v>2</v>
      </c>
      <c r="C439" t="s">
        <v>902</v>
      </c>
      <c r="D439" t="s">
        <v>18</v>
      </c>
      <c r="E439">
        <v>24</v>
      </c>
      <c r="F439">
        <v>2</v>
      </c>
      <c r="G439">
        <v>3</v>
      </c>
      <c r="H439" t="s">
        <v>847</v>
      </c>
      <c r="I439">
        <v>18.75</v>
      </c>
      <c r="J439" t="s">
        <v>15</v>
      </c>
      <c r="K439" t="s">
        <v>16</v>
      </c>
      <c r="L439">
        <v>0</v>
      </c>
    </row>
    <row r="440" spans="1:12" x14ac:dyDescent="0.3">
      <c r="A440">
        <v>439</v>
      </c>
      <c r="B440">
        <v>1</v>
      </c>
      <c r="C440" t="s">
        <v>903</v>
      </c>
      <c r="D440" t="s">
        <v>13</v>
      </c>
      <c r="E440">
        <v>64</v>
      </c>
      <c r="F440">
        <v>1</v>
      </c>
      <c r="G440">
        <v>4</v>
      </c>
      <c r="H440" t="s">
        <v>79</v>
      </c>
      <c r="I440">
        <v>263</v>
      </c>
      <c r="J440" t="s">
        <v>80</v>
      </c>
      <c r="K440" t="s">
        <v>16</v>
      </c>
      <c r="L440">
        <v>0</v>
      </c>
    </row>
    <row r="441" spans="1:12" x14ac:dyDescent="0.3">
      <c r="A441">
        <v>440</v>
      </c>
      <c r="B441">
        <v>2</v>
      </c>
      <c r="C441" t="s">
        <v>904</v>
      </c>
      <c r="D441" t="s">
        <v>13</v>
      </c>
      <c r="E441">
        <v>31</v>
      </c>
      <c r="F441">
        <v>0</v>
      </c>
      <c r="G441">
        <v>0</v>
      </c>
      <c r="H441" t="s">
        <v>905</v>
      </c>
      <c r="I441">
        <v>10.5</v>
      </c>
      <c r="J441" t="s">
        <v>15</v>
      </c>
      <c r="K441" t="s">
        <v>16</v>
      </c>
      <c r="L441">
        <v>1</v>
      </c>
    </row>
    <row r="442" spans="1:12" x14ac:dyDescent="0.3">
      <c r="A442">
        <v>441</v>
      </c>
      <c r="B442">
        <v>2</v>
      </c>
      <c r="C442" t="s">
        <v>906</v>
      </c>
      <c r="D442" t="s">
        <v>18</v>
      </c>
      <c r="E442">
        <v>45</v>
      </c>
      <c r="F442">
        <v>1</v>
      </c>
      <c r="G442">
        <v>1</v>
      </c>
      <c r="H442" t="s">
        <v>672</v>
      </c>
      <c r="I442">
        <v>26.25</v>
      </c>
      <c r="J442" t="s">
        <v>15</v>
      </c>
      <c r="K442" t="s">
        <v>16</v>
      </c>
      <c r="L442">
        <v>0</v>
      </c>
    </row>
    <row r="443" spans="1:12" x14ac:dyDescent="0.3">
      <c r="A443">
        <v>442</v>
      </c>
      <c r="B443">
        <v>3</v>
      </c>
      <c r="C443" t="s">
        <v>907</v>
      </c>
      <c r="D443" t="s">
        <v>13</v>
      </c>
      <c r="E443">
        <v>20</v>
      </c>
      <c r="F443">
        <v>0</v>
      </c>
      <c r="G443">
        <v>0</v>
      </c>
      <c r="H443" t="s">
        <v>908</v>
      </c>
      <c r="I443">
        <v>9.5</v>
      </c>
      <c r="J443" t="s">
        <v>15</v>
      </c>
      <c r="K443" t="s">
        <v>16</v>
      </c>
      <c r="L443">
        <v>0</v>
      </c>
    </row>
    <row r="444" spans="1:12" x14ac:dyDescent="0.3">
      <c r="A444">
        <v>443</v>
      </c>
      <c r="B444">
        <v>3</v>
      </c>
      <c r="C444" t="s">
        <v>909</v>
      </c>
      <c r="D444" t="s">
        <v>13</v>
      </c>
      <c r="E444">
        <v>25</v>
      </c>
      <c r="F444">
        <v>1</v>
      </c>
      <c r="G444">
        <v>0</v>
      </c>
      <c r="H444" t="s">
        <v>910</v>
      </c>
      <c r="I444">
        <v>7.7750000000000004</v>
      </c>
      <c r="J444" t="s">
        <v>15</v>
      </c>
      <c r="K444" t="s">
        <v>16</v>
      </c>
      <c r="L444">
        <v>1</v>
      </c>
    </row>
    <row r="445" spans="1:12" x14ac:dyDescent="0.3">
      <c r="A445">
        <v>444</v>
      </c>
      <c r="B445">
        <v>2</v>
      </c>
      <c r="C445" t="s">
        <v>911</v>
      </c>
      <c r="D445" t="s">
        <v>18</v>
      </c>
      <c r="E445">
        <v>28</v>
      </c>
      <c r="F445">
        <v>0</v>
      </c>
      <c r="G445">
        <v>0</v>
      </c>
      <c r="H445" t="s">
        <v>912</v>
      </c>
      <c r="I445">
        <v>13</v>
      </c>
      <c r="J445" t="s">
        <v>15</v>
      </c>
      <c r="K445" t="s">
        <v>16</v>
      </c>
      <c r="L445">
        <v>1</v>
      </c>
    </row>
    <row r="446" spans="1:12" x14ac:dyDescent="0.3">
      <c r="A446">
        <v>445</v>
      </c>
      <c r="B446">
        <v>3</v>
      </c>
      <c r="C446" t="s">
        <v>913</v>
      </c>
      <c r="D446" t="s">
        <v>13</v>
      </c>
      <c r="F446">
        <v>0</v>
      </c>
      <c r="G446">
        <v>0</v>
      </c>
      <c r="H446" t="s">
        <v>914</v>
      </c>
      <c r="I446">
        <v>8.1125000000000007</v>
      </c>
      <c r="J446" t="s">
        <v>15</v>
      </c>
      <c r="K446" t="s">
        <v>16</v>
      </c>
      <c r="L446">
        <v>1</v>
      </c>
    </row>
    <row r="447" spans="1:12" x14ac:dyDescent="0.3">
      <c r="A447">
        <v>446</v>
      </c>
      <c r="B447">
        <v>1</v>
      </c>
      <c r="C447" t="s">
        <v>915</v>
      </c>
      <c r="D447" t="s">
        <v>13</v>
      </c>
      <c r="E447">
        <v>4</v>
      </c>
      <c r="F447">
        <v>0</v>
      </c>
      <c r="G447">
        <v>2</v>
      </c>
      <c r="H447" t="s">
        <v>916</v>
      </c>
      <c r="I447">
        <v>81.8583</v>
      </c>
      <c r="J447" t="s">
        <v>917</v>
      </c>
      <c r="K447" t="s">
        <v>16</v>
      </c>
      <c r="L447">
        <v>1</v>
      </c>
    </row>
    <row r="448" spans="1:12" x14ac:dyDescent="0.3">
      <c r="A448">
        <v>447</v>
      </c>
      <c r="B448">
        <v>2</v>
      </c>
      <c r="C448" t="s">
        <v>918</v>
      </c>
      <c r="D448" t="s">
        <v>18</v>
      </c>
      <c r="E448">
        <v>13</v>
      </c>
      <c r="F448">
        <v>0</v>
      </c>
      <c r="G448">
        <v>1</v>
      </c>
      <c r="H448" t="s">
        <v>581</v>
      </c>
      <c r="I448">
        <v>19.5</v>
      </c>
      <c r="J448" t="s">
        <v>15</v>
      </c>
      <c r="K448" t="s">
        <v>16</v>
      </c>
      <c r="L448">
        <v>1</v>
      </c>
    </row>
    <row r="449" spans="1:12" x14ac:dyDescent="0.3">
      <c r="A449">
        <v>448</v>
      </c>
      <c r="B449">
        <v>1</v>
      </c>
      <c r="C449" t="s">
        <v>919</v>
      </c>
      <c r="D449" t="s">
        <v>13</v>
      </c>
      <c r="E449">
        <v>34</v>
      </c>
      <c r="F449">
        <v>0</v>
      </c>
      <c r="G449">
        <v>0</v>
      </c>
      <c r="H449" t="s">
        <v>920</v>
      </c>
      <c r="I449">
        <v>26.55</v>
      </c>
      <c r="J449" t="s">
        <v>15</v>
      </c>
      <c r="K449" t="s">
        <v>16</v>
      </c>
      <c r="L449">
        <v>1</v>
      </c>
    </row>
    <row r="450" spans="1:12" x14ac:dyDescent="0.3">
      <c r="A450">
        <v>449</v>
      </c>
      <c r="B450">
        <v>3</v>
      </c>
      <c r="C450" t="s">
        <v>921</v>
      </c>
      <c r="D450" t="s">
        <v>18</v>
      </c>
      <c r="E450">
        <v>5</v>
      </c>
      <c r="F450">
        <v>2</v>
      </c>
      <c r="G450">
        <v>1</v>
      </c>
      <c r="H450" t="s">
        <v>922</v>
      </c>
      <c r="I450">
        <v>19.258299999999998</v>
      </c>
      <c r="J450" t="s">
        <v>15</v>
      </c>
      <c r="K450" t="s">
        <v>21</v>
      </c>
      <c r="L450">
        <v>1</v>
      </c>
    </row>
    <row r="451" spans="1:12" x14ac:dyDescent="0.3">
      <c r="A451">
        <v>450</v>
      </c>
      <c r="B451">
        <v>1</v>
      </c>
      <c r="C451" t="s">
        <v>923</v>
      </c>
      <c r="D451" t="s">
        <v>13</v>
      </c>
      <c r="E451">
        <v>52</v>
      </c>
      <c r="F451">
        <v>0</v>
      </c>
      <c r="G451">
        <v>0</v>
      </c>
      <c r="H451" t="s">
        <v>924</v>
      </c>
      <c r="I451">
        <v>30.5</v>
      </c>
      <c r="J451" t="s">
        <v>925</v>
      </c>
      <c r="K451" t="s">
        <v>16</v>
      </c>
      <c r="L451">
        <v>0</v>
      </c>
    </row>
    <row r="452" spans="1:12" x14ac:dyDescent="0.3">
      <c r="A452">
        <v>451</v>
      </c>
      <c r="B452">
        <v>2</v>
      </c>
      <c r="C452" t="s">
        <v>926</v>
      </c>
      <c r="D452" t="s">
        <v>13</v>
      </c>
      <c r="E452">
        <v>36</v>
      </c>
      <c r="F452">
        <v>1</v>
      </c>
      <c r="G452">
        <v>2</v>
      </c>
      <c r="H452" t="s">
        <v>146</v>
      </c>
      <c r="I452">
        <v>27.75</v>
      </c>
      <c r="J452" t="s">
        <v>15</v>
      </c>
      <c r="K452" t="s">
        <v>16</v>
      </c>
      <c r="L452">
        <v>0</v>
      </c>
    </row>
    <row r="453" spans="1:12" x14ac:dyDescent="0.3">
      <c r="A453">
        <v>452</v>
      </c>
      <c r="B453">
        <v>3</v>
      </c>
      <c r="C453" t="s">
        <v>927</v>
      </c>
      <c r="D453" t="s">
        <v>13</v>
      </c>
      <c r="F453">
        <v>1</v>
      </c>
      <c r="G453">
        <v>0</v>
      </c>
      <c r="H453" t="s">
        <v>928</v>
      </c>
      <c r="I453">
        <v>19.966699999999999</v>
      </c>
      <c r="J453" t="s">
        <v>15</v>
      </c>
      <c r="K453" t="s">
        <v>16</v>
      </c>
      <c r="L453">
        <v>0</v>
      </c>
    </row>
    <row r="454" spans="1:12" x14ac:dyDescent="0.3">
      <c r="A454">
        <v>453</v>
      </c>
      <c r="B454">
        <v>1</v>
      </c>
      <c r="C454" t="s">
        <v>929</v>
      </c>
      <c r="D454" t="s">
        <v>13</v>
      </c>
      <c r="E454">
        <v>30</v>
      </c>
      <c r="F454">
        <v>0</v>
      </c>
      <c r="G454">
        <v>0</v>
      </c>
      <c r="H454" t="s">
        <v>930</v>
      </c>
      <c r="I454">
        <v>27.75</v>
      </c>
      <c r="J454" t="s">
        <v>931</v>
      </c>
      <c r="K454" t="s">
        <v>21</v>
      </c>
      <c r="L454">
        <v>1</v>
      </c>
    </row>
    <row r="455" spans="1:12" x14ac:dyDescent="0.3">
      <c r="A455">
        <v>454</v>
      </c>
      <c r="B455">
        <v>1</v>
      </c>
      <c r="C455" t="s">
        <v>932</v>
      </c>
      <c r="D455" t="s">
        <v>13</v>
      </c>
      <c r="E455">
        <v>49</v>
      </c>
      <c r="F455">
        <v>1</v>
      </c>
      <c r="G455">
        <v>0</v>
      </c>
      <c r="H455" t="s">
        <v>933</v>
      </c>
      <c r="I455">
        <v>89.104200000000006</v>
      </c>
      <c r="J455" t="s">
        <v>934</v>
      </c>
      <c r="K455" t="s">
        <v>21</v>
      </c>
      <c r="L455">
        <v>0</v>
      </c>
    </row>
    <row r="456" spans="1:12" x14ac:dyDescent="0.3">
      <c r="A456">
        <v>455</v>
      </c>
      <c r="B456">
        <v>3</v>
      </c>
      <c r="C456" t="s">
        <v>935</v>
      </c>
      <c r="D456" t="s">
        <v>13</v>
      </c>
      <c r="F456">
        <v>0</v>
      </c>
      <c r="G456">
        <v>0</v>
      </c>
      <c r="H456" t="s">
        <v>936</v>
      </c>
      <c r="I456">
        <v>8.0500000000000007</v>
      </c>
      <c r="J456" t="s">
        <v>15</v>
      </c>
      <c r="K456" t="s">
        <v>16</v>
      </c>
      <c r="L456">
        <v>1</v>
      </c>
    </row>
    <row r="457" spans="1:12" x14ac:dyDescent="0.3">
      <c r="A457">
        <v>456</v>
      </c>
      <c r="B457">
        <v>3</v>
      </c>
      <c r="C457" t="s">
        <v>937</v>
      </c>
      <c r="D457" t="s">
        <v>13</v>
      </c>
      <c r="E457">
        <v>29</v>
      </c>
      <c r="F457">
        <v>0</v>
      </c>
      <c r="G457">
        <v>0</v>
      </c>
      <c r="H457" t="s">
        <v>938</v>
      </c>
      <c r="I457">
        <v>7.8958000000000004</v>
      </c>
      <c r="J457" t="s">
        <v>15</v>
      </c>
      <c r="K457" t="s">
        <v>21</v>
      </c>
      <c r="L457">
        <v>0</v>
      </c>
    </row>
    <row r="458" spans="1:12" x14ac:dyDescent="0.3">
      <c r="A458">
        <v>457</v>
      </c>
      <c r="B458">
        <v>1</v>
      </c>
      <c r="C458" t="s">
        <v>939</v>
      </c>
      <c r="D458" t="s">
        <v>13</v>
      </c>
      <c r="E458">
        <v>65</v>
      </c>
      <c r="F458">
        <v>0</v>
      </c>
      <c r="G458">
        <v>0</v>
      </c>
      <c r="H458" t="s">
        <v>940</v>
      </c>
      <c r="I458">
        <v>26.55</v>
      </c>
      <c r="J458" t="s">
        <v>941</v>
      </c>
      <c r="K458" t="s">
        <v>16</v>
      </c>
      <c r="L458">
        <v>1</v>
      </c>
    </row>
    <row r="459" spans="1:12" x14ac:dyDescent="0.3">
      <c r="A459">
        <v>458</v>
      </c>
      <c r="B459">
        <v>1</v>
      </c>
      <c r="C459" t="s">
        <v>942</v>
      </c>
      <c r="D459" t="s">
        <v>18</v>
      </c>
      <c r="F459">
        <v>1</v>
      </c>
      <c r="G459">
        <v>0</v>
      </c>
      <c r="H459" t="s">
        <v>943</v>
      </c>
      <c r="I459">
        <v>51.862499999999997</v>
      </c>
      <c r="J459" t="s">
        <v>944</v>
      </c>
      <c r="K459" t="s">
        <v>16</v>
      </c>
      <c r="L459">
        <v>1</v>
      </c>
    </row>
    <row r="460" spans="1:12" x14ac:dyDescent="0.3">
      <c r="A460">
        <v>459</v>
      </c>
      <c r="B460">
        <v>2</v>
      </c>
      <c r="C460" t="s">
        <v>945</v>
      </c>
      <c r="D460" t="s">
        <v>18</v>
      </c>
      <c r="E460">
        <v>50</v>
      </c>
      <c r="F460">
        <v>0</v>
      </c>
      <c r="G460">
        <v>0</v>
      </c>
      <c r="H460" t="s">
        <v>946</v>
      </c>
      <c r="I460">
        <v>10.5</v>
      </c>
      <c r="J460" t="s">
        <v>15</v>
      </c>
      <c r="K460" t="s">
        <v>16</v>
      </c>
      <c r="L460">
        <v>0</v>
      </c>
    </row>
    <row r="461" spans="1:12" x14ac:dyDescent="0.3">
      <c r="A461">
        <v>460</v>
      </c>
      <c r="B461">
        <v>3</v>
      </c>
      <c r="C461" t="s">
        <v>947</v>
      </c>
      <c r="D461" t="s">
        <v>13</v>
      </c>
      <c r="F461">
        <v>0</v>
      </c>
      <c r="G461">
        <v>0</v>
      </c>
      <c r="H461" t="s">
        <v>948</v>
      </c>
      <c r="I461">
        <v>7.75</v>
      </c>
      <c r="J461" t="s">
        <v>15</v>
      </c>
      <c r="K461" t="s">
        <v>31</v>
      </c>
      <c r="L461">
        <v>1</v>
      </c>
    </row>
    <row r="462" spans="1:12" x14ac:dyDescent="0.3">
      <c r="A462">
        <v>461</v>
      </c>
      <c r="B462">
        <v>1</v>
      </c>
      <c r="C462" t="s">
        <v>949</v>
      </c>
      <c r="D462" t="s">
        <v>13</v>
      </c>
      <c r="E462">
        <v>48</v>
      </c>
      <c r="F462">
        <v>0</v>
      </c>
      <c r="G462">
        <v>0</v>
      </c>
      <c r="H462" t="s">
        <v>950</v>
      </c>
      <c r="I462">
        <v>26.55</v>
      </c>
      <c r="J462" t="s">
        <v>951</v>
      </c>
      <c r="K462" t="s">
        <v>16</v>
      </c>
      <c r="L462">
        <v>0</v>
      </c>
    </row>
    <row r="463" spans="1:12" x14ac:dyDescent="0.3">
      <c r="A463">
        <v>462</v>
      </c>
      <c r="B463">
        <v>3</v>
      </c>
      <c r="C463" t="s">
        <v>952</v>
      </c>
      <c r="D463" t="s">
        <v>13</v>
      </c>
      <c r="E463">
        <v>34</v>
      </c>
      <c r="F463">
        <v>0</v>
      </c>
      <c r="G463">
        <v>0</v>
      </c>
      <c r="H463" t="s">
        <v>953</v>
      </c>
      <c r="I463">
        <v>8.0500000000000007</v>
      </c>
      <c r="J463" t="s">
        <v>15</v>
      </c>
      <c r="K463" t="s">
        <v>16</v>
      </c>
      <c r="L463">
        <v>0</v>
      </c>
    </row>
    <row r="464" spans="1:12" x14ac:dyDescent="0.3">
      <c r="A464">
        <v>463</v>
      </c>
      <c r="B464">
        <v>1</v>
      </c>
      <c r="C464" t="s">
        <v>954</v>
      </c>
      <c r="D464" t="s">
        <v>13</v>
      </c>
      <c r="E464">
        <v>47</v>
      </c>
      <c r="F464">
        <v>0</v>
      </c>
      <c r="G464">
        <v>0</v>
      </c>
      <c r="H464" t="s">
        <v>955</v>
      </c>
      <c r="I464">
        <v>38.5</v>
      </c>
      <c r="J464" t="s">
        <v>956</v>
      </c>
      <c r="K464" t="s">
        <v>16</v>
      </c>
      <c r="L464">
        <v>0</v>
      </c>
    </row>
    <row r="465" spans="1:12" x14ac:dyDescent="0.3">
      <c r="A465">
        <v>464</v>
      </c>
      <c r="B465">
        <v>2</v>
      </c>
      <c r="C465" t="s">
        <v>957</v>
      </c>
      <c r="D465" t="s">
        <v>13</v>
      </c>
      <c r="E465">
        <v>48</v>
      </c>
      <c r="F465">
        <v>0</v>
      </c>
      <c r="G465">
        <v>0</v>
      </c>
      <c r="H465" t="s">
        <v>958</v>
      </c>
      <c r="I465">
        <v>13</v>
      </c>
      <c r="J465" t="s">
        <v>15</v>
      </c>
      <c r="K465" t="s">
        <v>16</v>
      </c>
      <c r="L465">
        <v>0</v>
      </c>
    </row>
    <row r="466" spans="1:12" x14ac:dyDescent="0.3">
      <c r="A466">
        <v>465</v>
      </c>
      <c r="B466">
        <v>3</v>
      </c>
      <c r="C466" t="s">
        <v>959</v>
      </c>
      <c r="D466" t="s">
        <v>13</v>
      </c>
      <c r="F466">
        <v>0</v>
      </c>
      <c r="G466">
        <v>0</v>
      </c>
      <c r="H466" t="s">
        <v>960</v>
      </c>
      <c r="I466">
        <v>8.0500000000000007</v>
      </c>
      <c r="J466" t="s">
        <v>15</v>
      </c>
      <c r="K466" t="s">
        <v>16</v>
      </c>
      <c r="L466">
        <v>0</v>
      </c>
    </row>
    <row r="467" spans="1:12" x14ac:dyDescent="0.3">
      <c r="A467">
        <v>466</v>
      </c>
      <c r="B467">
        <v>3</v>
      </c>
      <c r="C467" t="s">
        <v>961</v>
      </c>
      <c r="D467" t="s">
        <v>13</v>
      </c>
      <c r="E467">
        <v>38</v>
      </c>
      <c r="F467">
        <v>0</v>
      </c>
      <c r="G467">
        <v>0</v>
      </c>
      <c r="H467" t="s">
        <v>962</v>
      </c>
      <c r="I467">
        <v>7.05</v>
      </c>
      <c r="J467" t="s">
        <v>15</v>
      </c>
      <c r="K467" t="s">
        <v>16</v>
      </c>
      <c r="L467">
        <v>0</v>
      </c>
    </row>
    <row r="468" spans="1:12" x14ac:dyDescent="0.3">
      <c r="A468">
        <v>467</v>
      </c>
      <c r="B468">
        <v>2</v>
      </c>
      <c r="C468" t="s">
        <v>963</v>
      </c>
      <c r="D468" t="s">
        <v>13</v>
      </c>
      <c r="F468">
        <v>0</v>
      </c>
      <c r="G468">
        <v>0</v>
      </c>
      <c r="H468" t="s">
        <v>593</v>
      </c>
      <c r="I468">
        <v>0</v>
      </c>
      <c r="J468" t="s">
        <v>15</v>
      </c>
      <c r="K468" t="s">
        <v>16</v>
      </c>
      <c r="L468">
        <v>0</v>
      </c>
    </row>
    <row r="469" spans="1:12" x14ac:dyDescent="0.3">
      <c r="A469">
        <v>468</v>
      </c>
      <c r="B469">
        <v>1</v>
      </c>
      <c r="C469" t="s">
        <v>964</v>
      </c>
      <c r="D469" t="s">
        <v>13</v>
      </c>
      <c r="E469">
        <v>56</v>
      </c>
      <c r="F469">
        <v>0</v>
      </c>
      <c r="G469">
        <v>0</v>
      </c>
      <c r="H469" t="s">
        <v>965</v>
      </c>
      <c r="I469">
        <v>26.55</v>
      </c>
      <c r="J469" t="s">
        <v>15</v>
      </c>
      <c r="K469" t="s">
        <v>16</v>
      </c>
      <c r="L469">
        <v>0</v>
      </c>
    </row>
    <row r="470" spans="1:12" x14ac:dyDescent="0.3">
      <c r="A470">
        <v>469</v>
      </c>
      <c r="B470">
        <v>3</v>
      </c>
      <c r="C470" t="s">
        <v>966</v>
      </c>
      <c r="D470" t="s">
        <v>13</v>
      </c>
      <c r="F470">
        <v>0</v>
      </c>
      <c r="G470">
        <v>0</v>
      </c>
      <c r="H470" t="s">
        <v>967</v>
      </c>
      <c r="I470">
        <v>7.7249999999999996</v>
      </c>
      <c r="J470" t="s">
        <v>15</v>
      </c>
      <c r="K470" t="s">
        <v>31</v>
      </c>
      <c r="L470">
        <v>1</v>
      </c>
    </row>
    <row r="471" spans="1:12" x14ac:dyDescent="0.3">
      <c r="A471">
        <v>470</v>
      </c>
      <c r="B471">
        <v>3</v>
      </c>
      <c r="C471" t="s">
        <v>968</v>
      </c>
      <c r="D471" t="s">
        <v>18</v>
      </c>
      <c r="E471">
        <v>0.75</v>
      </c>
      <c r="F471">
        <v>2</v>
      </c>
      <c r="G471">
        <v>1</v>
      </c>
      <c r="H471" t="s">
        <v>922</v>
      </c>
      <c r="I471">
        <v>19.258299999999998</v>
      </c>
      <c r="J471" t="s">
        <v>15</v>
      </c>
      <c r="K471" t="s">
        <v>21</v>
      </c>
      <c r="L471">
        <v>0</v>
      </c>
    </row>
    <row r="472" spans="1:12" x14ac:dyDescent="0.3">
      <c r="A472">
        <v>471</v>
      </c>
      <c r="B472">
        <v>3</v>
      </c>
      <c r="C472" t="s">
        <v>969</v>
      </c>
      <c r="D472" t="s">
        <v>13</v>
      </c>
      <c r="F472">
        <v>0</v>
      </c>
      <c r="G472">
        <v>0</v>
      </c>
      <c r="H472" t="s">
        <v>970</v>
      </c>
      <c r="I472">
        <v>7.25</v>
      </c>
      <c r="J472" t="s">
        <v>15</v>
      </c>
      <c r="K472" t="s">
        <v>16</v>
      </c>
      <c r="L472">
        <v>0</v>
      </c>
    </row>
    <row r="473" spans="1:12" x14ac:dyDescent="0.3">
      <c r="A473">
        <v>472</v>
      </c>
      <c r="B473">
        <v>3</v>
      </c>
      <c r="C473" t="s">
        <v>971</v>
      </c>
      <c r="D473" t="s">
        <v>13</v>
      </c>
      <c r="E473">
        <v>38</v>
      </c>
      <c r="F473">
        <v>0</v>
      </c>
      <c r="G473">
        <v>0</v>
      </c>
      <c r="H473" t="s">
        <v>972</v>
      </c>
      <c r="I473">
        <v>8.6624999999999996</v>
      </c>
      <c r="J473" t="s">
        <v>15</v>
      </c>
      <c r="K473" t="s">
        <v>16</v>
      </c>
      <c r="L473">
        <v>1</v>
      </c>
    </row>
    <row r="474" spans="1:12" x14ac:dyDescent="0.3">
      <c r="A474">
        <v>473</v>
      </c>
      <c r="B474">
        <v>2</v>
      </c>
      <c r="C474" t="s">
        <v>973</v>
      </c>
      <c r="D474" t="s">
        <v>18</v>
      </c>
      <c r="E474">
        <v>33</v>
      </c>
      <c r="F474">
        <v>1</v>
      </c>
      <c r="G474">
        <v>2</v>
      </c>
      <c r="H474" t="s">
        <v>146</v>
      </c>
      <c r="I474">
        <v>27.75</v>
      </c>
      <c r="J474" t="s">
        <v>15</v>
      </c>
      <c r="K474" t="s">
        <v>16</v>
      </c>
      <c r="L474">
        <v>1</v>
      </c>
    </row>
    <row r="475" spans="1:12" x14ac:dyDescent="0.3">
      <c r="A475">
        <v>474</v>
      </c>
      <c r="B475">
        <v>2</v>
      </c>
      <c r="C475" t="s">
        <v>974</v>
      </c>
      <c r="D475" t="s">
        <v>18</v>
      </c>
      <c r="E475">
        <v>23</v>
      </c>
      <c r="F475">
        <v>0</v>
      </c>
      <c r="G475">
        <v>0</v>
      </c>
      <c r="H475" t="s">
        <v>975</v>
      </c>
      <c r="I475">
        <v>13.791700000000001</v>
      </c>
      <c r="J475" t="s">
        <v>625</v>
      </c>
      <c r="K475" t="s">
        <v>21</v>
      </c>
      <c r="L475">
        <v>0</v>
      </c>
    </row>
    <row r="476" spans="1:12" x14ac:dyDescent="0.3">
      <c r="A476">
        <v>475</v>
      </c>
      <c r="B476">
        <v>3</v>
      </c>
      <c r="C476" t="s">
        <v>976</v>
      </c>
      <c r="D476" t="s">
        <v>18</v>
      </c>
      <c r="E476">
        <v>22</v>
      </c>
      <c r="F476">
        <v>0</v>
      </c>
      <c r="G476">
        <v>0</v>
      </c>
      <c r="H476" t="s">
        <v>977</v>
      </c>
      <c r="I476">
        <v>9.8375000000000004</v>
      </c>
      <c r="J476" t="s">
        <v>15</v>
      </c>
      <c r="K476" t="s">
        <v>16</v>
      </c>
      <c r="L476">
        <v>0</v>
      </c>
    </row>
    <row r="477" spans="1:12" x14ac:dyDescent="0.3">
      <c r="A477">
        <v>476</v>
      </c>
      <c r="B477">
        <v>1</v>
      </c>
      <c r="C477" t="s">
        <v>978</v>
      </c>
      <c r="D477" t="s">
        <v>13</v>
      </c>
      <c r="F477">
        <v>0</v>
      </c>
      <c r="G477">
        <v>0</v>
      </c>
      <c r="H477" t="s">
        <v>256</v>
      </c>
      <c r="I477">
        <v>52</v>
      </c>
      <c r="J477" t="s">
        <v>979</v>
      </c>
      <c r="K477" t="s">
        <v>16</v>
      </c>
      <c r="L477">
        <v>0</v>
      </c>
    </row>
    <row r="478" spans="1:12" x14ac:dyDescent="0.3">
      <c r="A478">
        <v>477</v>
      </c>
      <c r="B478">
        <v>2</v>
      </c>
      <c r="C478" t="s">
        <v>980</v>
      </c>
      <c r="D478" t="s">
        <v>13</v>
      </c>
      <c r="E478">
        <v>34</v>
      </c>
      <c r="F478">
        <v>1</v>
      </c>
      <c r="G478">
        <v>0</v>
      </c>
      <c r="H478" t="s">
        <v>981</v>
      </c>
      <c r="I478">
        <v>21</v>
      </c>
      <c r="J478" t="s">
        <v>15</v>
      </c>
      <c r="K478" t="s">
        <v>16</v>
      </c>
      <c r="L478">
        <v>0</v>
      </c>
    </row>
    <row r="479" spans="1:12" x14ac:dyDescent="0.3">
      <c r="A479">
        <v>478</v>
      </c>
      <c r="B479">
        <v>3</v>
      </c>
      <c r="C479" t="s">
        <v>982</v>
      </c>
      <c r="D479" t="s">
        <v>13</v>
      </c>
      <c r="E479">
        <v>29</v>
      </c>
      <c r="F479">
        <v>1</v>
      </c>
      <c r="G479">
        <v>0</v>
      </c>
      <c r="H479" t="s">
        <v>983</v>
      </c>
      <c r="I479">
        <v>7.0457999999999998</v>
      </c>
      <c r="J479" t="s">
        <v>15</v>
      </c>
      <c r="K479" t="s">
        <v>16</v>
      </c>
      <c r="L479">
        <v>0</v>
      </c>
    </row>
    <row r="480" spans="1:12" x14ac:dyDescent="0.3">
      <c r="A480">
        <v>479</v>
      </c>
      <c r="B480">
        <v>3</v>
      </c>
      <c r="C480" t="s">
        <v>984</v>
      </c>
      <c r="D480" t="s">
        <v>13</v>
      </c>
      <c r="E480">
        <v>22</v>
      </c>
      <c r="F480">
        <v>0</v>
      </c>
      <c r="G480">
        <v>0</v>
      </c>
      <c r="H480" t="s">
        <v>985</v>
      </c>
      <c r="I480">
        <v>7.5208000000000004</v>
      </c>
      <c r="J480" t="s">
        <v>15</v>
      </c>
      <c r="K480" t="s">
        <v>16</v>
      </c>
      <c r="L480">
        <v>1</v>
      </c>
    </row>
    <row r="481" spans="1:12" x14ac:dyDescent="0.3">
      <c r="A481">
        <v>480</v>
      </c>
      <c r="B481">
        <v>3</v>
      </c>
      <c r="C481" t="s">
        <v>986</v>
      </c>
      <c r="D481" t="s">
        <v>18</v>
      </c>
      <c r="E481">
        <v>2</v>
      </c>
      <c r="F481">
        <v>0</v>
      </c>
      <c r="G481">
        <v>1</v>
      </c>
      <c r="H481" t="s">
        <v>987</v>
      </c>
      <c r="I481">
        <v>12.2875</v>
      </c>
      <c r="J481" t="s">
        <v>15</v>
      </c>
      <c r="K481" t="s">
        <v>16</v>
      </c>
      <c r="L481">
        <v>0</v>
      </c>
    </row>
    <row r="482" spans="1:12" x14ac:dyDescent="0.3">
      <c r="A482">
        <v>481</v>
      </c>
      <c r="B482">
        <v>3</v>
      </c>
      <c r="C482" t="s">
        <v>988</v>
      </c>
      <c r="D482" t="s">
        <v>13</v>
      </c>
      <c r="E482">
        <v>9</v>
      </c>
      <c r="F482">
        <v>5</v>
      </c>
      <c r="G482">
        <v>2</v>
      </c>
      <c r="H482" t="s">
        <v>148</v>
      </c>
      <c r="I482">
        <v>46.9</v>
      </c>
      <c r="J482" t="s">
        <v>15</v>
      </c>
      <c r="K482" t="s">
        <v>16</v>
      </c>
      <c r="L482">
        <v>0</v>
      </c>
    </row>
    <row r="483" spans="1:12" x14ac:dyDescent="0.3">
      <c r="A483">
        <v>482</v>
      </c>
      <c r="B483">
        <v>2</v>
      </c>
      <c r="C483" t="s">
        <v>989</v>
      </c>
      <c r="D483" t="s">
        <v>13</v>
      </c>
      <c r="F483">
        <v>0</v>
      </c>
      <c r="G483">
        <v>0</v>
      </c>
      <c r="H483" t="s">
        <v>990</v>
      </c>
      <c r="I483">
        <v>0</v>
      </c>
      <c r="J483" t="s">
        <v>15</v>
      </c>
      <c r="K483" t="s">
        <v>16</v>
      </c>
      <c r="L483">
        <v>0</v>
      </c>
    </row>
    <row r="484" spans="1:12" x14ac:dyDescent="0.3">
      <c r="A484">
        <v>483</v>
      </c>
      <c r="B484">
        <v>3</v>
      </c>
      <c r="C484" t="s">
        <v>991</v>
      </c>
      <c r="D484" t="s">
        <v>13</v>
      </c>
      <c r="E484">
        <v>50</v>
      </c>
      <c r="F484">
        <v>0</v>
      </c>
      <c r="G484">
        <v>0</v>
      </c>
      <c r="H484" t="s">
        <v>992</v>
      </c>
      <c r="I484">
        <v>8.0500000000000007</v>
      </c>
      <c r="J484" t="s">
        <v>15</v>
      </c>
      <c r="K484" t="s">
        <v>16</v>
      </c>
      <c r="L484">
        <v>1</v>
      </c>
    </row>
    <row r="485" spans="1:12" x14ac:dyDescent="0.3">
      <c r="A485">
        <v>484</v>
      </c>
      <c r="B485">
        <v>3</v>
      </c>
      <c r="C485" t="s">
        <v>993</v>
      </c>
      <c r="D485" t="s">
        <v>18</v>
      </c>
      <c r="E485">
        <v>63</v>
      </c>
      <c r="F485">
        <v>0</v>
      </c>
      <c r="G485">
        <v>0</v>
      </c>
      <c r="H485" t="s">
        <v>994</v>
      </c>
      <c r="I485">
        <v>9.5875000000000004</v>
      </c>
      <c r="J485" t="s">
        <v>15</v>
      </c>
      <c r="K485" t="s">
        <v>16</v>
      </c>
      <c r="L485">
        <v>1</v>
      </c>
    </row>
    <row r="486" spans="1:12" x14ac:dyDescent="0.3">
      <c r="A486">
        <v>485</v>
      </c>
      <c r="B486">
        <v>1</v>
      </c>
      <c r="C486" t="s">
        <v>995</v>
      </c>
      <c r="D486" t="s">
        <v>13</v>
      </c>
      <c r="E486">
        <v>25</v>
      </c>
      <c r="F486">
        <v>1</v>
      </c>
      <c r="G486">
        <v>0</v>
      </c>
      <c r="H486" t="s">
        <v>621</v>
      </c>
      <c r="I486">
        <v>91.0792</v>
      </c>
      <c r="J486" t="s">
        <v>622</v>
      </c>
      <c r="K486" t="s">
        <v>21</v>
      </c>
      <c r="L486">
        <v>0</v>
      </c>
    </row>
    <row r="487" spans="1:12" x14ac:dyDescent="0.3">
      <c r="A487">
        <v>486</v>
      </c>
      <c r="B487">
        <v>3</v>
      </c>
      <c r="C487" t="s">
        <v>996</v>
      </c>
      <c r="D487" t="s">
        <v>18</v>
      </c>
      <c r="F487">
        <v>3</v>
      </c>
      <c r="G487">
        <v>1</v>
      </c>
      <c r="H487" t="s">
        <v>386</v>
      </c>
      <c r="I487">
        <v>25.466699999999999</v>
      </c>
      <c r="J487" t="s">
        <v>15</v>
      </c>
      <c r="K487" t="s">
        <v>16</v>
      </c>
      <c r="L487">
        <v>1</v>
      </c>
    </row>
    <row r="488" spans="1:12" x14ac:dyDescent="0.3">
      <c r="A488">
        <v>487</v>
      </c>
      <c r="B488">
        <v>1</v>
      </c>
      <c r="C488" t="s">
        <v>997</v>
      </c>
      <c r="D488" t="s">
        <v>18</v>
      </c>
      <c r="E488">
        <v>35</v>
      </c>
      <c r="F488">
        <v>1</v>
      </c>
      <c r="G488">
        <v>0</v>
      </c>
      <c r="H488" t="s">
        <v>484</v>
      </c>
      <c r="I488">
        <v>90</v>
      </c>
      <c r="J488" t="s">
        <v>485</v>
      </c>
      <c r="K488" t="s">
        <v>16</v>
      </c>
      <c r="L488">
        <v>0</v>
      </c>
    </row>
    <row r="489" spans="1:12" x14ac:dyDescent="0.3">
      <c r="A489">
        <v>488</v>
      </c>
      <c r="B489">
        <v>1</v>
      </c>
      <c r="C489" t="s">
        <v>998</v>
      </c>
      <c r="D489" t="s">
        <v>13</v>
      </c>
      <c r="E489">
        <v>58</v>
      </c>
      <c r="F489">
        <v>0</v>
      </c>
      <c r="G489">
        <v>0</v>
      </c>
      <c r="H489" t="s">
        <v>999</v>
      </c>
      <c r="I489">
        <v>29.7</v>
      </c>
      <c r="J489" t="s">
        <v>1000</v>
      </c>
      <c r="K489" t="s">
        <v>21</v>
      </c>
      <c r="L489">
        <v>0</v>
      </c>
    </row>
    <row r="490" spans="1:12" x14ac:dyDescent="0.3">
      <c r="A490">
        <v>489</v>
      </c>
      <c r="B490">
        <v>3</v>
      </c>
      <c r="C490" t="s">
        <v>1001</v>
      </c>
      <c r="D490" t="s">
        <v>13</v>
      </c>
      <c r="E490">
        <v>30</v>
      </c>
      <c r="F490">
        <v>0</v>
      </c>
      <c r="G490">
        <v>0</v>
      </c>
      <c r="H490" t="s">
        <v>1002</v>
      </c>
      <c r="I490">
        <v>8.0500000000000007</v>
      </c>
      <c r="J490" t="s">
        <v>15</v>
      </c>
      <c r="K490" t="s">
        <v>16</v>
      </c>
      <c r="L490">
        <v>1</v>
      </c>
    </row>
    <row r="491" spans="1:12" x14ac:dyDescent="0.3">
      <c r="A491">
        <v>490</v>
      </c>
      <c r="B491">
        <v>3</v>
      </c>
      <c r="C491" t="s">
        <v>1003</v>
      </c>
      <c r="D491" t="s">
        <v>13</v>
      </c>
      <c r="E491">
        <v>9</v>
      </c>
      <c r="F491">
        <v>1</v>
      </c>
      <c r="G491">
        <v>1</v>
      </c>
      <c r="H491" t="s">
        <v>736</v>
      </c>
      <c r="I491">
        <v>15.9</v>
      </c>
      <c r="J491" t="s">
        <v>15</v>
      </c>
      <c r="K491" t="s">
        <v>16</v>
      </c>
      <c r="L491">
        <v>0</v>
      </c>
    </row>
    <row r="492" spans="1:12" x14ac:dyDescent="0.3">
      <c r="A492">
        <v>491</v>
      </c>
      <c r="B492">
        <v>3</v>
      </c>
      <c r="C492" t="s">
        <v>1004</v>
      </c>
      <c r="D492" t="s">
        <v>13</v>
      </c>
      <c r="F492">
        <v>1</v>
      </c>
      <c r="G492">
        <v>0</v>
      </c>
      <c r="H492" t="s">
        <v>1005</v>
      </c>
      <c r="I492">
        <v>19.966699999999999</v>
      </c>
      <c r="J492" t="s">
        <v>15</v>
      </c>
      <c r="K492" t="s">
        <v>16</v>
      </c>
      <c r="L492">
        <v>0</v>
      </c>
    </row>
    <row r="493" spans="1:12" x14ac:dyDescent="0.3">
      <c r="A493">
        <v>492</v>
      </c>
      <c r="B493">
        <v>3</v>
      </c>
      <c r="C493" t="s">
        <v>1006</v>
      </c>
      <c r="D493" t="s">
        <v>13</v>
      </c>
      <c r="E493">
        <v>21</v>
      </c>
      <c r="F493">
        <v>0</v>
      </c>
      <c r="G493">
        <v>0</v>
      </c>
      <c r="H493" t="s">
        <v>1007</v>
      </c>
      <c r="I493">
        <v>7.25</v>
      </c>
      <c r="J493" t="s">
        <v>15</v>
      </c>
      <c r="K493" t="s">
        <v>16</v>
      </c>
      <c r="L493">
        <v>0</v>
      </c>
    </row>
    <row r="494" spans="1:12" x14ac:dyDescent="0.3">
      <c r="A494">
        <v>493</v>
      </c>
      <c r="B494">
        <v>1</v>
      </c>
      <c r="C494" t="s">
        <v>1008</v>
      </c>
      <c r="D494" t="s">
        <v>13</v>
      </c>
      <c r="E494">
        <v>55</v>
      </c>
      <c r="F494">
        <v>0</v>
      </c>
      <c r="G494">
        <v>0</v>
      </c>
      <c r="H494" t="s">
        <v>1009</v>
      </c>
      <c r="I494">
        <v>30.5</v>
      </c>
      <c r="J494" t="s">
        <v>1010</v>
      </c>
      <c r="K494" t="s">
        <v>16</v>
      </c>
      <c r="L494">
        <v>0</v>
      </c>
    </row>
    <row r="495" spans="1:12" x14ac:dyDescent="0.3">
      <c r="A495">
        <v>494</v>
      </c>
      <c r="B495">
        <v>1</v>
      </c>
      <c r="C495" t="s">
        <v>1011</v>
      </c>
      <c r="D495" t="s">
        <v>13</v>
      </c>
      <c r="E495">
        <v>71</v>
      </c>
      <c r="F495">
        <v>0</v>
      </c>
      <c r="G495">
        <v>0</v>
      </c>
      <c r="H495" t="s">
        <v>1012</v>
      </c>
      <c r="I495">
        <v>49.504199999999997</v>
      </c>
      <c r="J495" t="s">
        <v>15</v>
      </c>
      <c r="K495" t="s">
        <v>21</v>
      </c>
      <c r="L495">
        <v>0</v>
      </c>
    </row>
    <row r="496" spans="1:12" x14ac:dyDescent="0.3">
      <c r="A496">
        <v>495</v>
      </c>
      <c r="B496">
        <v>3</v>
      </c>
      <c r="C496" t="s">
        <v>1013</v>
      </c>
      <c r="D496" t="s">
        <v>13</v>
      </c>
      <c r="E496">
        <v>21</v>
      </c>
      <c r="F496">
        <v>0</v>
      </c>
      <c r="G496">
        <v>0</v>
      </c>
      <c r="H496" t="s">
        <v>1014</v>
      </c>
      <c r="I496">
        <v>8.0500000000000007</v>
      </c>
      <c r="J496" t="s">
        <v>15</v>
      </c>
      <c r="K496" t="s">
        <v>16</v>
      </c>
      <c r="L496">
        <v>0</v>
      </c>
    </row>
    <row r="497" spans="1:12" x14ac:dyDescent="0.3">
      <c r="A497">
        <v>496</v>
      </c>
      <c r="B497">
        <v>3</v>
      </c>
      <c r="C497" t="s">
        <v>1015</v>
      </c>
      <c r="D497" t="s">
        <v>13</v>
      </c>
      <c r="F497">
        <v>0</v>
      </c>
      <c r="G497">
        <v>0</v>
      </c>
      <c r="H497" t="s">
        <v>265</v>
      </c>
      <c r="I497">
        <v>14.458299999999999</v>
      </c>
      <c r="J497" t="s">
        <v>15</v>
      </c>
      <c r="K497" t="s">
        <v>21</v>
      </c>
      <c r="L497">
        <v>1</v>
      </c>
    </row>
    <row r="498" spans="1:12" x14ac:dyDescent="0.3">
      <c r="A498">
        <v>497</v>
      </c>
      <c r="B498">
        <v>1</v>
      </c>
      <c r="C498" t="s">
        <v>1016</v>
      </c>
      <c r="D498" t="s">
        <v>18</v>
      </c>
      <c r="E498">
        <v>54</v>
      </c>
      <c r="F498">
        <v>1</v>
      </c>
      <c r="G498">
        <v>0</v>
      </c>
      <c r="H498" t="s">
        <v>1017</v>
      </c>
      <c r="I498">
        <v>78.2667</v>
      </c>
      <c r="J498" t="s">
        <v>1018</v>
      </c>
      <c r="K498" t="s">
        <v>21</v>
      </c>
      <c r="L498">
        <v>0</v>
      </c>
    </row>
    <row r="499" spans="1:12" x14ac:dyDescent="0.3">
      <c r="A499">
        <v>498</v>
      </c>
      <c r="B499">
        <v>3</v>
      </c>
      <c r="C499" t="s">
        <v>1019</v>
      </c>
      <c r="D499" t="s">
        <v>13</v>
      </c>
      <c r="F499">
        <v>0</v>
      </c>
      <c r="G499">
        <v>0</v>
      </c>
      <c r="H499" t="s">
        <v>1020</v>
      </c>
      <c r="I499">
        <v>15.1</v>
      </c>
      <c r="J499" t="s">
        <v>15</v>
      </c>
      <c r="K499" t="s">
        <v>16</v>
      </c>
      <c r="L499">
        <v>0</v>
      </c>
    </row>
    <row r="500" spans="1:12" x14ac:dyDescent="0.3">
      <c r="A500">
        <v>499</v>
      </c>
      <c r="B500">
        <v>1</v>
      </c>
      <c r="C500" t="s">
        <v>1021</v>
      </c>
      <c r="D500" t="s">
        <v>18</v>
      </c>
      <c r="E500">
        <v>25</v>
      </c>
      <c r="F500">
        <v>1</v>
      </c>
      <c r="G500">
        <v>2</v>
      </c>
      <c r="H500" t="s">
        <v>635</v>
      </c>
      <c r="I500">
        <v>151.55000000000001</v>
      </c>
      <c r="J500" t="s">
        <v>636</v>
      </c>
      <c r="K500" t="s">
        <v>16</v>
      </c>
      <c r="L500">
        <v>0</v>
      </c>
    </row>
    <row r="501" spans="1:12" x14ac:dyDescent="0.3">
      <c r="A501">
        <v>500</v>
      </c>
      <c r="B501">
        <v>3</v>
      </c>
      <c r="C501" t="s">
        <v>1022</v>
      </c>
      <c r="D501" t="s">
        <v>13</v>
      </c>
      <c r="E501">
        <v>24</v>
      </c>
      <c r="F501">
        <v>0</v>
      </c>
      <c r="G501">
        <v>0</v>
      </c>
      <c r="H501" t="s">
        <v>1023</v>
      </c>
      <c r="I501">
        <v>7.7957999999999998</v>
      </c>
      <c r="J501" t="s">
        <v>15</v>
      </c>
      <c r="K501" t="s">
        <v>16</v>
      </c>
      <c r="L501">
        <v>0</v>
      </c>
    </row>
    <row r="502" spans="1:12" x14ac:dyDescent="0.3">
      <c r="A502">
        <v>501</v>
      </c>
      <c r="B502">
        <v>3</v>
      </c>
      <c r="C502" t="s">
        <v>1024</v>
      </c>
      <c r="D502" t="s">
        <v>13</v>
      </c>
      <c r="E502">
        <v>17</v>
      </c>
      <c r="F502">
        <v>0</v>
      </c>
      <c r="G502">
        <v>0</v>
      </c>
      <c r="H502" t="s">
        <v>1025</v>
      </c>
      <c r="I502">
        <v>8.6624999999999996</v>
      </c>
      <c r="J502" t="s">
        <v>15</v>
      </c>
      <c r="K502" t="s">
        <v>16</v>
      </c>
      <c r="L502">
        <v>0</v>
      </c>
    </row>
    <row r="503" spans="1:12" x14ac:dyDescent="0.3">
      <c r="A503">
        <v>502</v>
      </c>
      <c r="B503">
        <v>3</v>
      </c>
      <c r="C503" t="s">
        <v>1026</v>
      </c>
      <c r="D503" t="s">
        <v>18</v>
      </c>
      <c r="E503">
        <v>21</v>
      </c>
      <c r="F503">
        <v>0</v>
      </c>
      <c r="G503">
        <v>0</v>
      </c>
      <c r="H503" t="s">
        <v>1027</v>
      </c>
      <c r="I503">
        <v>7.75</v>
      </c>
      <c r="J503" t="s">
        <v>15</v>
      </c>
      <c r="K503" t="s">
        <v>31</v>
      </c>
      <c r="L503">
        <v>0</v>
      </c>
    </row>
    <row r="504" spans="1:12" x14ac:dyDescent="0.3">
      <c r="A504">
        <v>503</v>
      </c>
      <c r="B504">
        <v>3</v>
      </c>
      <c r="C504" t="s">
        <v>1028</v>
      </c>
      <c r="D504" t="s">
        <v>18</v>
      </c>
      <c r="F504">
        <v>0</v>
      </c>
      <c r="G504">
        <v>0</v>
      </c>
      <c r="H504" t="s">
        <v>1029</v>
      </c>
      <c r="I504">
        <v>7.6292</v>
      </c>
      <c r="J504" t="s">
        <v>15</v>
      </c>
      <c r="K504" t="s">
        <v>31</v>
      </c>
      <c r="L504">
        <v>0</v>
      </c>
    </row>
    <row r="505" spans="1:12" x14ac:dyDescent="0.3">
      <c r="A505">
        <v>504</v>
      </c>
      <c r="B505">
        <v>3</v>
      </c>
      <c r="C505" t="s">
        <v>1030</v>
      </c>
      <c r="D505" t="s">
        <v>18</v>
      </c>
      <c r="E505">
        <v>37</v>
      </c>
      <c r="F505">
        <v>0</v>
      </c>
      <c r="G505">
        <v>0</v>
      </c>
      <c r="H505" t="s">
        <v>1031</v>
      </c>
      <c r="I505">
        <v>9.5875000000000004</v>
      </c>
      <c r="J505" t="s">
        <v>15</v>
      </c>
      <c r="K505" t="s">
        <v>16</v>
      </c>
      <c r="L505">
        <v>1</v>
      </c>
    </row>
    <row r="506" spans="1:12" x14ac:dyDescent="0.3">
      <c r="A506">
        <v>505</v>
      </c>
      <c r="B506">
        <v>1</v>
      </c>
      <c r="C506" t="s">
        <v>1032</v>
      </c>
      <c r="D506" t="s">
        <v>18</v>
      </c>
      <c r="E506">
        <v>16</v>
      </c>
      <c r="F506">
        <v>0</v>
      </c>
      <c r="G506">
        <v>0</v>
      </c>
      <c r="H506" t="s">
        <v>549</v>
      </c>
      <c r="I506">
        <v>86.5</v>
      </c>
      <c r="J506" t="s">
        <v>1033</v>
      </c>
      <c r="K506" t="s">
        <v>16</v>
      </c>
      <c r="L506">
        <v>0</v>
      </c>
    </row>
    <row r="507" spans="1:12" x14ac:dyDescent="0.3">
      <c r="A507">
        <v>506</v>
      </c>
      <c r="B507">
        <v>1</v>
      </c>
      <c r="C507" t="s">
        <v>1034</v>
      </c>
      <c r="D507" t="s">
        <v>13</v>
      </c>
      <c r="E507">
        <v>18</v>
      </c>
      <c r="F507">
        <v>1</v>
      </c>
      <c r="G507">
        <v>0</v>
      </c>
      <c r="H507" t="s">
        <v>654</v>
      </c>
      <c r="I507">
        <v>108.9</v>
      </c>
      <c r="J507" t="s">
        <v>655</v>
      </c>
      <c r="K507" t="s">
        <v>21</v>
      </c>
      <c r="L507">
        <v>1</v>
      </c>
    </row>
    <row r="508" spans="1:12" x14ac:dyDescent="0.3">
      <c r="A508">
        <v>507</v>
      </c>
      <c r="B508">
        <v>2</v>
      </c>
      <c r="C508" t="s">
        <v>1035</v>
      </c>
      <c r="D508" t="s">
        <v>18</v>
      </c>
      <c r="E508">
        <v>33</v>
      </c>
      <c r="F508">
        <v>0</v>
      </c>
      <c r="G508">
        <v>2</v>
      </c>
      <c r="H508" t="s">
        <v>1036</v>
      </c>
      <c r="I508">
        <v>26</v>
      </c>
      <c r="J508" t="s">
        <v>15</v>
      </c>
      <c r="K508" t="s">
        <v>16</v>
      </c>
      <c r="L508">
        <v>1</v>
      </c>
    </row>
    <row r="509" spans="1:12" x14ac:dyDescent="0.3">
      <c r="A509">
        <v>508</v>
      </c>
      <c r="B509">
        <v>1</v>
      </c>
      <c r="C509" t="s">
        <v>1037</v>
      </c>
      <c r="D509" t="s">
        <v>13</v>
      </c>
      <c r="F509">
        <v>0</v>
      </c>
      <c r="G509">
        <v>0</v>
      </c>
      <c r="H509" t="s">
        <v>1038</v>
      </c>
      <c r="I509">
        <v>26.55</v>
      </c>
      <c r="J509" t="s">
        <v>15</v>
      </c>
      <c r="K509" t="s">
        <v>16</v>
      </c>
      <c r="L509">
        <v>0</v>
      </c>
    </row>
    <row r="510" spans="1:12" x14ac:dyDescent="0.3">
      <c r="A510">
        <v>509</v>
      </c>
      <c r="B510">
        <v>3</v>
      </c>
      <c r="C510" t="s">
        <v>1039</v>
      </c>
      <c r="D510" t="s">
        <v>13</v>
      </c>
      <c r="E510">
        <v>28</v>
      </c>
      <c r="F510">
        <v>0</v>
      </c>
      <c r="G510">
        <v>0</v>
      </c>
      <c r="H510" t="s">
        <v>1040</v>
      </c>
      <c r="I510">
        <v>22.524999999999999</v>
      </c>
      <c r="J510" t="s">
        <v>15</v>
      </c>
      <c r="K510" t="s">
        <v>16</v>
      </c>
      <c r="L510">
        <v>1</v>
      </c>
    </row>
    <row r="511" spans="1:12" x14ac:dyDescent="0.3">
      <c r="A511">
        <v>510</v>
      </c>
      <c r="B511">
        <v>3</v>
      </c>
      <c r="C511" t="s">
        <v>1041</v>
      </c>
      <c r="D511" t="s">
        <v>13</v>
      </c>
      <c r="E511">
        <v>26</v>
      </c>
      <c r="F511">
        <v>0</v>
      </c>
      <c r="G511">
        <v>0</v>
      </c>
      <c r="H511" t="s">
        <v>180</v>
      </c>
      <c r="I511">
        <v>56.495800000000003</v>
      </c>
      <c r="J511" t="s">
        <v>15</v>
      </c>
      <c r="K511" t="s">
        <v>16</v>
      </c>
      <c r="L511">
        <v>1</v>
      </c>
    </row>
    <row r="512" spans="1:12" x14ac:dyDescent="0.3">
      <c r="A512">
        <v>511</v>
      </c>
      <c r="B512">
        <v>3</v>
      </c>
      <c r="C512" t="s">
        <v>1042</v>
      </c>
      <c r="D512" t="s">
        <v>13</v>
      </c>
      <c r="E512">
        <v>29</v>
      </c>
      <c r="F512">
        <v>0</v>
      </c>
      <c r="G512">
        <v>0</v>
      </c>
      <c r="H512" t="s">
        <v>1043</v>
      </c>
      <c r="I512">
        <v>7.75</v>
      </c>
      <c r="J512" t="s">
        <v>15</v>
      </c>
      <c r="K512" t="s">
        <v>31</v>
      </c>
      <c r="L512">
        <v>0</v>
      </c>
    </row>
    <row r="513" spans="1:12" x14ac:dyDescent="0.3">
      <c r="A513">
        <v>512</v>
      </c>
      <c r="B513">
        <v>3</v>
      </c>
      <c r="C513" t="s">
        <v>1044</v>
      </c>
      <c r="D513" t="s">
        <v>13</v>
      </c>
      <c r="F513">
        <v>0</v>
      </c>
      <c r="G513">
        <v>0</v>
      </c>
      <c r="H513" t="s">
        <v>1045</v>
      </c>
      <c r="I513">
        <v>8.0500000000000007</v>
      </c>
      <c r="J513" t="s">
        <v>15</v>
      </c>
      <c r="K513" t="s">
        <v>16</v>
      </c>
      <c r="L513">
        <v>1</v>
      </c>
    </row>
    <row r="514" spans="1:12" x14ac:dyDescent="0.3">
      <c r="A514">
        <v>513</v>
      </c>
      <c r="B514">
        <v>1</v>
      </c>
      <c r="C514" t="s">
        <v>1046</v>
      </c>
      <c r="D514" t="s">
        <v>13</v>
      </c>
      <c r="E514">
        <v>36</v>
      </c>
      <c r="F514">
        <v>0</v>
      </c>
      <c r="G514">
        <v>0</v>
      </c>
      <c r="H514" t="s">
        <v>1047</v>
      </c>
      <c r="I514">
        <v>26.287500000000001</v>
      </c>
      <c r="J514" t="s">
        <v>1048</v>
      </c>
      <c r="K514" t="s">
        <v>16</v>
      </c>
      <c r="L514">
        <v>1</v>
      </c>
    </row>
    <row r="515" spans="1:12" x14ac:dyDescent="0.3">
      <c r="A515">
        <v>514</v>
      </c>
      <c r="B515">
        <v>1</v>
      </c>
      <c r="C515" t="s">
        <v>1049</v>
      </c>
      <c r="D515" t="s">
        <v>18</v>
      </c>
      <c r="E515">
        <v>54</v>
      </c>
      <c r="F515">
        <v>1</v>
      </c>
      <c r="G515">
        <v>0</v>
      </c>
      <c r="H515" t="s">
        <v>1050</v>
      </c>
      <c r="I515">
        <v>59.4</v>
      </c>
      <c r="J515" t="s">
        <v>15</v>
      </c>
      <c r="K515" t="s">
        <v>21</v>
      </c>
      <c r="L515">
        <v>0</v>
      </c>
    </row>
    <row r="516" spans="1:12" x14ac:dyDescent="0.3">
      <c r="A516">
        <v>515</v>
      </c>
      <c r="B516">
        <v>3</v>
      </c>
      <c r="C516" t="s">
        <v>1051</v>
      </c>
      <c r="D516" t="s">
        <v>13</v>
      </c>
      <c r="E516">
        <v>24</v>
      </c>
      <c r="F516">
        <v>0</v>
      </c>
      <c r="G516">
        <v>0</v>
      </c>
      <c r="H516" t="s">
        <v>1052</v>
      </c>
      <c r="I516">
        <v>7.4958</v>
      </c>
      <c r="J516" t="s">
        <v>15</v>
      </c>
      <c r="K516" t="s">
        <v>16</v>
      </c>
      <c r="L516">
        <v>0</v>
      </c>
    </row>
    <row r="517" spans="1:12" x14ac:dyDescent="0.3">
      <c r="A517">
        <v>516</v>
      </c>
      <c r="B517">
        <v>1</v>
      </c>
      <c r="C517" t="s">
        <v>1053</v>
      </c>
      <c r="D517" t="s">
        <v>13</v>
      </c>
      <c r="E517">
        <v>47</v>
      </c>
      <c r="F517">
        <v>0</v>
      </c>
      <c r="G517">
        <v>0</v>
      </c>
      <c r="H517" t="s">
        <v>1054</v>
      </c>
      <c r="I517">
        <v>34.020800000000001</v>
      </c>
      <c r="J517" t="s">
        <v>1055</v>
      </c>
      <c r="K517" t="s">
        <v>16</v>
      </c>
      <c r="L517">
        <v>1</v>
      </c>
    </row>
    <row r="518" spans="1:12" x14ac:dyDescent="0.3">
      <c r="A518">
        <v>517</v>
      </c>
      <c r="B518">
        <v>2</v>
      </c>
      <c r="C518" t="s">
        <v>1056</v>
      </c>
      <c r="D518" t="s">
        <v>18</v>
      </c>
      <c r="E518">
        <v>34</v>
      </c>
      <c r="F518">
        <v>0</v>
      </c>
      <c r="G518">
        <v>0</v>
      </c>
      <c r="H518" t="s">
        <v>1057</v>
      </c>
      <c r="I518">
        <v>10.5</v>
      </c>
      <c r="J518" t="s">
        <v>165</v>
      </c>
      <c r="K518" t="s">
        <v>16</v>
      </c>
      <c r="L518">
        <v>0</v>
      </c>
    </row>
    <row r="519" spans="1:12" x14ac:dyDescent="0.3">
      <c r="A519">
        <v>518</v>
      </c>
      <c r="B519">
        <v>3</v>
      </c>
      <c r="C519" t="s">
        <v>1058</v>
      </c>
      <c r="D519" t="s">
        <v>13</v>
      </c>
      <c r="F519">
        <v>0</v>
      </c>
      <c r="G519">
        <v>0</v>
      </c>
      <c r="H519" t="s">
        <v>254</v>
      </c>
      <c r="I519">
        <v>24.15</v>
      </c>
      <c r="J519" t="s">
        <v>15</v>
      </c>
      <c r="K519" t="s">
        <v>31</v>
      </c>
      <c r="L519">
        <v>1</v>
      </c>
    </row>
    <row r="520" spans="1:12" x14ac:dyDescent="0.3">
      <c r="A520">
        <v>519</v>
      </c>
      <c r="B520">
        <v>2</v>
      </c>
      <c r="C520" t="s">
        <v>1059</v>
      </c>
      <c r="D520" t="s">
        <v>18</v>
      </c>
      <c r="E520">
        <v>36</v>
      </c>
      <c r="F520">
        <v>1</v>
      </c>
      <c r="G520">
        <v>0</v>
      </c>
      <c r="H520" t="s">
        <v>1060</v>
      </c>
      <c r="I520">
        <v>26</v>
      </c>
      <c r="J520" t="s">
        <v>15</v>
      </c>
      <c r="K520" t="s">
        <v>16</v>
      </c>
      <c r="L520">
        <v>0</v>
      </c>
    </row>
    <row r="521" spans="1:12" x14ac:dyDescent="0.3">
      <c r="A521">
        <v>520</v>
      </c>
      <c r="B521">
        <v>3</v>
      </c>
      <c r="C521" t="s">
        <v>1061</v>
      </c>
      <c r="D521" t="s">
        <v>13</v>
      </c>
      <c r="E521">
        <v>32</v>
      </c>
      <c r="F521">
        <v>0</v>
      </c>
      <c r="G521">
        <v>0</v>
      </c>
      <c r="H521" t="s">
        <v>1062</v>
      </c>
      <c r="I521">
        <v>7.8958000000000004</v>
      </c>
      <c r="J521" t="s">
        <v>15</v>
      </c>
      <c r="K521" t="s">
        <v>16</v>
      </c>
      <c r="L521">
        <v>1</v>
      </c>
    </row>
    <row r="522" spans="1:12" x14ac:dyDescent="0.3">
      <c r="A522">
        <v>521</v>
      </c>
      <c r="B522">
        <v>1</v>
      </c>
      <c r="C522" t="s">
        <v>1063</v>
      </c>
      <c r="D522" t="s">
        <v>18</v>
      </c>
      <c r="E522">
        <v>30</v>
      </c>
      <c r="F522">
        <v>0</v>
      </c>
      <c r="G522">
        <v>0</v>
      </c>
      <c r="H522" t="s">
        <v>1064</v>
      </c>
      <c r="I522">
        <v>93.5</v>
      </c>
      <c r="J522" t="s">
        <v>1065</v>
      </c>
      <c r="K522" t="s">
        <v>16</v>
      </c>
      <c r="L522">
        <v>0</v>
      </c>
    </row>
    <row r="523" spans="1:12" x14ac:dyDescent="0.3">
      <c r="A523">
        <v>522</v>
      </c>
      <c r="B523">
        <v>3</v>
      </c>
      <c r="C523" t="s">
        <v>1066</v>
      </c>
      <c r="D523" t="s">
        <v>13</v>
      </c>
      <c r="E523">
        <v>22</v>
      </c>
      <c r="F523">
        <v>0</v>
      </c>
      <c r="G523">
        <v>0</v>
      </c>
      <c r="H523" t="s">
        <v>1067</v>
      </c>
      <c r="I523">
        <v>7.8958000000000004</v>
      </c>
      <c r="J523" t="s">
        <v>15</v>
      </c>
      <c r="K523" t="s">
        <v>16</v>
      </c>
      <c r="L523">
        <v>0</v>
      </c>
    </row>
    <row r="524" spans="1:12" x14ac:dyDescent="0.3">
      <c r="A524">
        <v>523</v>
      </c>
      <c r="B524">
        <v>3</v>
      </c>
      <c r="C524" t="s">
        <v>1068</v>
      </c>
      <c r="D524" t="s">
        <v>13</v>
      </c>
      <c r="F524">
        <v>0</v>
      </c>
      <c r="G524">
        <v>0</v>
      </c>
      <c r="H524" t="s">
        <v>1069</v>
      </c>
      <c r="I524">
        <v>7.2249999999999996</v>
      </c>
      <c r="J524" t="s">
        <v>15</v>
      </c>
      <c r="K524" t="s">
        <v>21</v>
      </c>
      <c r="L524">
        <v>1</v>
      </c>
    </row>
    <row r="525" spans="1:12" x14ac:dyDescent="0.3">
      <c r="A525">
        <v>524</v>
      </c>
      <c r="B525">
        <v>1</v>
      </c>
      <c r="C525" t="s">
        <v>1070</v>
      </c>
      <c r="D525" t="s">
        <v>18</v>
      </c>
      <c r="E525">
        <v>44</v>
      </c>
      <c r="F525">
        <v>0</v>
      </c>
      <c r="G525">
        <v>1</v>
      </c>
      <c r="H525" t="s">
        <v>700</v>
      </c>
      <c r="I525">
        <v>57.979199999999999</v>
      </c>
      <c r="J525" t="s">
        <v>701</v>
      </c>
      <c r="K525" t="s">
        <v>21</v>
      </c>
      <c r="L525">
        <v>0</v>
      </c>
    </row>
    <row r="526" spans="1:12" x14ac:dyDescent="0.3">
      <c r="A526">
        <v>525</v>
      </c>
      <c r="B526">
        <v>3</v>
      </c>
      <c r="C526" t="s">
        <v>1071</v>
      </c>
      <c r="D526" t="s">
        <v>13</v>
      </c>
      <c r="F526">
        <v>0</v>
      </c>
      <c r="G526">
        <v>0</v>
      </c>
      <c r="H526" t="s">
        <v>1072</v>
      </c>
      <c r="I526">
        <v>7.2291999999999996</v>
      </c>
      <c r="J526" t="s">
        <v>15</v>
      </c>
      <c r="K526" t="s">
        <v>21</v>
      </c>
      <c r="L526">
        <v>0</v>
      </c>
    </row>
    <row r="527" spans="1:12" x14ac:dyDescent="0.3">
      <c r="A527">
        <v>526</v>
      </c>
      <c r="B527">
        <v>3</v>
      </c>
      <c r="C527" t="s">
        <v>1073</v>
      </c>
      <c r="D527" t="s">
        <v>13</v>
      </c>
      <c r="E527">
        <v>40.5</v>
      </c>
      <c r="F527">
        <v>0</v>
      </c>
      <c r="G527">
        <v>0</v>
      </c>
      <c r="H527" t="s">
        <v>1074</v>
      </c>
      <c r="I527">
        <v>7.75</v>
      </c>
      <c r="J527" t="s">
        <v>15</v>
      </c>
      <c r="K527" t="s">
        <v>31</v>
      </c>
      <c r="L527">
        <v>1</v>
      </c>
    </row>
    <row r="528" spans="1:12" x14ac:dyDescent="0.3">
      <c r="A528">
        <v>527</v>
      </c>
      <c r="B528">
        <v>2</v>
      </c>
      <c r="C528" t="s">
        <v>1075</v>
      </c>
      <c r="D528" t="s">
        <v>18</v>
      </c>
      <c r="E528">
        <v>50</v>
      </c>
      <c r="F528">
        <v>0</v>
      </c>
      <c r="G528">
        <v>0</v>
      </c>
      <c r="H528" t="s">
        <v>1076</v>
      </c>
      <c r="I528">
        <v>10.5</v>
      </c>
      <c r="J528" t="s">
        <v>15</v>
      </c>
      <c r="K528" t="s">
        <v>16</v>
      </c>
      <c r="L528">
        <v>0</v>
      </c>
    </row>
    <row r="529" spans="1:12" x14ac:dyDescent="0.3">
      <c r="A529">
        <v>528</v>
      </c>
      <c r="B529">
        <v>1</v>
      </c>
      <c r="C529" t="s">
        <v>1077</v>
      </c>
      <c r="D529" t="s">
        <v>13</v>
      </c>
      <c r="F529">
        <v>0</v>
      </c>
      <c r="G529">
        <v>0</v>
      </c>
      <c r="H529" t="s">
        <v>1078</v>
      </c>
      <c r="I529">
        <v>221.7792</v>
      </c>
      <c r="J529" t="s">
        <v>1079</v>
      </c>
      <c r="K529" t="s">
        <v>16</v>
      </c>
      <c r="L529">
        <v>0</v>
      </c>
    </row>
    <row r="530" spans="1:12" x14ac:dyDescent="0.3">
      <c r="A530">
        <v>529</v>
      </c>
      <c r="B530">
        <v>3</v>
      </c>
      <c r="C530" t="s">
        <v>1080</v>
      </c>
      <c r="D530" t="s">
        <v>13</v>
      </c>
      <c r="E530">
        <v>39</v>
      </c>
      <c r="F530">
        <v>0</v>
      </c>
      <c r="G530">
        <v>0</v>
      </c>
      <c r="H530" t="s">
        <v>1081</v>
      </c>
      <c r="I530">
        <v>7.9249999999999998</v>
      </c>
      <c r="J530" t="s">
        <v>15</v>
      </c>
      <c r="K530" t="s">
        <v>16</v>
      </c>
      <c r="L530">
        <v>0</v>
      </c>
    </row>
    <row r="531" spans="1:12" x14ac:dyDescent="0.3">
      <c r="A531">
        <v>530</v>
      </c>
      <c r="B531">
        <v>2</v>
      </c>
      <c r="C531" t="s">
        <v>1082</v>
      </c>
      <c r="D531" t="s">
        <v>13</v>
      </c>
      <c r="E531">
        <v>23</v>
      </c>
      <c r="F531">
        <v>2</v>
      </c>
      <c r="G531">
        <v>1</v>
      </c>
      <c r="H531" t="s">
        <v>1083</v>
      </c>
      <c r="I531">
        <v>11.5</v>
      </c>
      <c r="J531" t="s">
        <v>15</v>
      </c>
      <c r="K531" t="s">
        <v>16</v>
      </c>
      <c r="L531">
        <v>1</v>
      </c>
    </row>
    <row r="532" spans="1:12" x14ac:dyDescent="0.3">
      <c r="A532">
        <v>531</v>
      </c>
      <c r="B532">
        <v>2</v>
      </c>
      <c r="C532" t="s">
        <v>1084</v>
      </c>
      <c r="D532" t="s">
        <v>18</v>
      </c>
      <c r="E532">
        <v>2</v>
      </c>
      <c r="F532">
        <v>1</v>
      </c>
      <c r="G532">
        <v>1</v>
      </c>
      <c r="H532" t="s">
        <v>1036</v>
      </c>
      <c r="I532">
        <v>26</v>
      </c>
      <c r="J532" t="s">
        <v>15</v>
      </c>
      <c r="K532" t="s">
        <v>16</v>
      </c>
      <c r="L532">
        <v>0</v>
      </c>
    </row>
    <row r="533" spans="1:12" x14ac:dyDescent="0.3">
      <c r="A533">
        <v>532</v>
      </c>
      <c r="B533">
        <v>3</v>
      </c>
      <c r="C533" t="s">
        <v>1085</v>
      </c>
      <c r="D533" t="s">
        <v>13</v>
      </c>
      <c r="F533">
        <v>0</v>
      </c>
      <c r="G533">
        <v>0</v>
      </c>
      <c r="H533" t="s">
        <v>1086</v>
      </c>
      <c r="I533">
        <v>7.2291999999999996</v>
      </c>
      <c r="J533" t="s">
        <v>15</v>
      </c>
      <c r="K533" t="s">
        <v>21</v>
      </c>
      <c r="L533">
        <v>0</v>
      </c>
    </row>
    <row r="534" spans="1:12" x14ac:dyDescent="0.3">
      <c r="A534">
        <v>533</v>
      </c>
      <c r="B534">
        <v>3</v>
      </c>
      <c r="C534" t="s">
        <v>1087</v>
      </c>
      <c r="D534" t="s">
        <v>13</v>
      </c>
      <c r="E534">
        <v>17</v>
      </c>
      <c r="F534">
        <v>1</v>
      </c>
      <c r="G534">
        <v>1</v>
      </c>
      <c r="H534" t="s">
        <v>1088</v>
      </c>
      <c r="I534">
        <v>7.2291999999999996</v>
      </c>
      <c r="J534" t="s">
        <v>15</v>
      </c>
      <c r="K534" t="s">
        <v>21</v>
      </c>
      <c r="L534">
        <v>1</v>
      </c>
    </row>
    <row r="535" spans="1:12" x14ac:dyDescent="0.3">
      <c r="A535">
        <v>534</v>
      </c>
      <c r="B535">
        <v>3</v>
      </c>
      <c r="C535" t="s">
        <v>1089</v>
      </c>
      <c r="D535" t="s">
        <v>18</v>
      </c>
      <c r="F535">
        <v>0</v>
      </c>
      <c r="G535">
        <v>2</v>
      </c>
      <c r="H535" t="s">
        <v>289</v>
      </c>
      <c r="I535">
        <v>22.3583</v>
      </c>
      <c r="J535" t="s">
        <v>15</v>
      </c>
      <c r="K535" t="s">
        <v>21</v>
      </c>
      <c r="L535">
        <v>0</v>
      </c>
    </row>
    <row r="536" spans="1:12" x14ac:dyDescent="0.3">
      <c r="A536">
        <v>535</v>
      </c>
      <c r="B536">
        <v>3</v>
      </c>
      <c r="C536" t="s">
        <v>1090</v>
      </c>
      <c r="D536" t="s">
        <v>18</v>
      </c>
      <c r="E536">
        <v>30</v>
      </c>
      <c r="F536">
        <v>0</v>
      </c>
      <c r="G536">
        <v>0</v>
      </c>
      <c r="H536" t="s">
        <v>1091</v>
      </c>
      <c r="I536">
        <v>8.6624999999999996</v>
      </c>
      <c r="J536" t="s">
        <v>15</v>
      </c>
      <c r="K536" t="s">
        <v>16</v>
      </c>
      <c r="L536">
        <v>1</v>
      </c>
    </row>
    <row r="537" spans="1:12" x14ac:dyDescent="0.3">
      <c r="A537">
        <v>536</v>
      </c>
      <c r="B537">
        <v>2</v>
      </c>
      <c r="C537" t="s">
        <v>1092</v>
      </c>
      <c r="D537" t="s">
        <v>18</v>
      </c>
      <c r="E537">
        <v>7</v>
      </c>
      <c r="F537">
        <v>0</v>
      </c>
      <c r="G537">
        <v>2</v>
      </c>
      <c r="H537" t="s">
        <v>672</v>
      </c>
      <c r="I537">
        <v>26.25</v>
      </c>
      <c r="J537" t="s">
        <v>15</v>
      </c>
      <c r="K537" t="s">
        <v>16</v>
      </c>
      <c r="L537">
        <v>0</v>
      </c>
    </row>
    <row r="538" spans="1:12" x14ac:dyDescent="0.3">
      <c r="A538">
        <v>537</v>
      </c>
      <c r="B538">
        <v>1</v>
      </c>
      <c r="C538" t="s">
        <v>1093</v>
      </c>
      <c r="D538" t="s">
        <v>13</v>
      </c>
      <c r="E538">
        <v>45</v>
      </c>
      <c r="F538">
        <v>0</v>
      </c>
      <c r="G538">
        <v>0</v>
      </c>
      <c r="H538" t="s">
        <v>1094</v>
      </c>
      <c r="I538">
        <v>26.55</v>
      </c>
      <c r="J538" t="s">
        <v>1095</v>
      </c>
      <c r="K538" t="s">
        <v>16</v>
      </c>
      <c r="L538">
        <v>1</v>
      </c>
    </row>
    <row r="539" spans="1:12" x14ac:dyDescent="0.3">
      <c r="A539">
        <v>538</v>
      </c>
      <c r="B539">
        <v>1</v>
      </c>
      <c r="C539" t="s">
        <v>1096</v>
      </c>
      <c r="D539" t="s">
        <v>18</v>
      </c>
      <c r="E539">
        <v>30</v>
      </c>
      <c r="F539">
        <v>0</v>
      </c>
      <c r="G539">
        <v>0</v>
      </c>
      <c r="H539" t="s">
        <v>1097</v>
      </c>
      <c r="I539">
        <v>106.425</v>
      </c>
      <c r="J539" t="s">
        <v>15</v>
      </c>
      <c r="K539" t="s">
        <v>21</v>
      </c>
      <c r="L539">
        <v>0</v>
      </c>
    </row>
    <row r="540" spans="1:12" x14ac:dyDescent="0.3">
      <c r="A540">
        <v>539</v>
      </c>
      <c r="B540">
        <v>3</v>
      </c>
      <c r="C540" t="s">
        <v>1098</v>
      </c>
      <c r="D540" t="s">
        <v>13</v>
      </c>
      <c r="F540">
        <v>0</v>
      </c>
      <c r="G540">
        <v>0</v>
      </c>
      <c r="H540" t="s">
        <v>1099</v>
      </c>
      <c r="I540">
        <v>14.5</v>
      </c>
      <c r="J540" t="s">
        <v>15</v>
      </c>
      <c r="K540" t="s">
        <v>16</v>
      </c>
      <c r="L540">
        <v>1</v>
      </c>
    </row>
    <row r="541" spans="1:12" x14ac:dyDescent="0.3">
      <c r="A541">
        <v>540</v>
      </c>
      <c r="B541">
        <v>1</v>
      </c>
      <c r="C541" t="s">
        <v>1100</v>
      </c>
      <c r="D541" t="s">
        <v>18</v>
      </c>
      <c r="E541">
        <v>22</v>
      </c>
      <c r="F541">
        <v>0</v>
      </c>
      <c r="G541">
        <v>2</v>
      </c>
      <c r="H541" t="s">
        <v>1101</v>
      </c>
      <c r="I541">
        <v>49.5</v>
      </c>
      <c r="J541" t="s">
        <v>1102</v>
      </c>
      <c r="K541" t="s">
        <v>21</v>
      </c>
      <c r="L541">
        <v>1</v>
      </c>
    </row>
    <row r="542" spans="1:12" x14ac:dyDescent="0.3">
      <c r="A542">
        <v>541</v>
      </c>
      <c r="B542">
        <v>1</v>
      </c>
      <c r="C542" t="s">
        <v>1103</v>
      </c>
      <c r="D542" t="s">
        <v>18</v>
      </c>
      <c r="E542">
        <v>36</v>
      </c>
      <c r="F542">
        <v>0</v>
      </c>
      <c r="G542">
        <v>2</v>
      </c>
      <c r="H542" t="s">
        <v>1104</v>
      </c>
      <c r="I542">
        <v>71</v>
      </c>
      <c r="J542" t="s">
        <v>1105</v>
      </c>
      <c r="K542" t="s">
        <v>16</v>
      </c>
      <c r="L542">
        <v>0</v>
      </c>
    </row>
    <row r="543" spans="1:12" x14ac:dyDescent="0.3">
      <c r="A543">
        <v>542</v>
      </c>
      <c r="B543">
        <v>3</v>
      </c>
      <c r="C543" t="s">
        <v>1106</v>
      </c>
      <c r="D543" t="s">
        <v>18</v>
      </c>
      <c r="E543">
        <v>9</v>
      </c>
      <c r="F543">
        <v>4</v>
      </c>
      <c r="G543">
        <v>2</v>
      </c>
      <c r="H543" t="s">
        <v>50</v>
      </c>
      <c r="I543">
        <v>31.274999999999999</v>
      </c>
      <c r="J543" t="s">
        <v>15</v>
      </c>
      <c r="K543" t="s">
        <v>16</v>
      </c>
      <c r="L543">
        <v>0</v>
      </c>
    </row>
    <row r="544" spans="1:12" x14ac:dyDescent="0.3">
      <c r="A544">
        <v>543</v>
      </c>
      <c r="B544">
        <v>3</v>
      </c>
      <c r="C544" t="s">
        <v>1107</v>
      </c>
      <c r="D544" t="s">
        <v>18</v>
      </c>
      <c r="E544">
        <v>11</v>
      </c>
      <c r="F544">
        <v>4</v>
      </c>
      <c r="G544">
        <v>2</v>
      </c>
      <c r="H544" t="s">
        <v>50</v>
      </c>
      <c r="I544">
        <v>31.274999999999999</v>
      </c>
      <c r="J544" t="s">
        <v>15</v>
      </c>
      <c r="K544" t="s">
        <v>16</v>
      </c>
      <c r="L544">
        <v>1</v>
      </c>
    </row>
    <row r="545" spans="1:12" x14ac:dyDescent="0.3">
      <c r="A545">
        <v>544</v>
      </c>
      <c r="B545">
        <v>2</v>
      </c>
      <c r="C545" t="s">
        <v>1108</v>
      </c>
      <c r="D545" t="s">
        <v>13</v>
      </c>
      <c r="E545">
        <v>32</v>
      </c>
      <c r="F545">
        <v>1</v>
      </c>
      <c r="G545">
        <v>0</v>
      </c>
      <c r="H545" t="s">
        <v>1109</v>
      </c>
      <c r="I545">
        <v>26</v>
      </c>
      <c r="J545" t="s">
        <v>15</v>
      </c>
      <c r="K545" t="s">
        <v>16</v>
      </c>
      <c r="L545">
        <v>0</v>
      </c>
    </row>
    <row r="546" spans="1:12" x14ac:dyDescent="0.3">
      <c r="A546">
        <v>545</v>
      </c>
      <c r="B546">
        <v>1</v>
      </c>
      <c r="C546" t="s">
        <v>1110</v>
      </c>
      <c r="D546" t="s">
        <v>13</v>
      </c>
      <c r="E546">
        <v>50</v>
      </c>
      <c r="F546">
        <v>1</v>
      </c>
      <c r="G546">
        <v>0</v>
      </c>
      <c r="H546" t="s">
        <v>1097</v>
      </c>
      <c r="I546">
        <v>106.425</v>
      </c>
      <c r="J546" t="s">
        <v>1111</v>
      </c>
      <c r="K546" t="s">
        <v>21</v>
      </c>
      <c r="L546">
        <v>0</v>
      </c>
    </row>
    <row r="547" spans="1:12" x14ac:dyDescent="0.3">
      <c r="A547">
        <v>546</v>
      </c>
      <c r="B547">
        <v>1</v>
      </c>
      <c r="C547" t="s">
        <v>1112</v>
      </c>
      <c r="D547" t="s">
        <v>13</v>
      </c>
      <c r="E547">
        <v>64</v>
      </c>
      <c r="F547">
        <v>0</v>
      </c>
      <c r="G547">
        <v>0</v>
      </c>
      <c r="H547" t="s">
        <v>1113</v>
      </c>
      <c r="I547">
        <v>26</v>
      </c>
      <c r="J547" t="s">
        <v>15</v>
      </c>
      <c r="K547" t="s">
        <v>16</v>
      </c>
      <c r="L547">
        <v>1</v>
      </c>
    </row>
    <row r="548" spans="1:12" x14ac:dyDescent="0.3">
      <c r="A548">
        <v>547</v>
      </c>
      <c r="B548">
        <v>2</v>
      </c>
      <c r="C548" t="s">
        <v>1114</v>
      </c>
      <c r="D548" t="s">
        <v>18</v>
      </c>
      <c r="E548">
        <v>19</v>
      </c>
      <c r="F548">
        <v>1</v>
      </c>
      <c r="G548">
        <v>0</v>
      </c>
      <c r="H548" t="s">
        <v>1109</v>
      </c>
      <c r="I548">
        <v>26</v>
      </c>
      <c r="J548" t="s">
        <v>15</v>
      </c>
      <c r="K548" t="s">
        <v>16</v>
      </c>
      <c r="L548">
        <v>1</v>
      </c>
    </row>
    <row r="549" spans="1:12" x14ac:dyDescent="0.3">
      <c r="A549">
        <v>548</v>
      </c>
      <c r="B549">
        <v>2</v>
      </c>
      <c r="C549" t="s">
        <v>1115</v>
      </c>
      <c r="D549" t="s">
        <v>13</v>
      </c>
      <c r="F549">
        <v>0</v>
      </c>
      <c r="G549">
        <v>0</v>
      </c>
      <c r="H549" t="s">
        <v>1116</v>
      </c>
      <c r="I549">
        <v>13.862500000000001</v>
      </c>
      <c r="J549" t="s">
        <v>15</v>
      </c>
      <c r="K549" t="s">
        <v>21</v>
      </c>
      <c r="L549">
        <v>0</v>
      </c>
    </row>
    <row r="550" spans="1:12" x14ac:dyDescent="0.3">
      <c r="A550">
        <v>549</v>
      </c>
      <c r="B550">
        <v>3</v>
      </c>
      <c r="C550" t="s">
        <v>1117</v>
      </c>
      <c r="D550" t="s">
        <v>13</v>
      </c>
      <c r="E550">
        <v>33</v>
      </c>
      <c r="F550">
        <v>1</v>
      </c>
      <c r="G550">
        <v>1</v>
      </c>
      <c r="H550" t="s">
        <v>365</v>
      </c>
      <c r="I550">
        <v>20.524999999999999</v>
      </c>
      <c r="J550" t="s">
        <v>15</v>
      </c>
      <c r="K550" t="s">
        <v>16</v>
      </c>
      <c r="L550">
        <v>1</v>
      </c>
    </row>
    <row r="551" spans="1:12" x14ac:dyDescent="0.3">
      <c r="A551">
        <v>550</v>
      </c>
      <c r="B551">
        <v>2</v>
      </c>
      <c r="C551" t="s">
        <v>1118</v>
      </c>
      <c r="D551" t="s">
        <v>13</v>
      </c>
      <c r="E551">
        <v>8</v>
      </c>
      <c r="F551">
        <v>1</v>
      </c>
      <c r="G551">
        <v>1</v>
      </c>
      <c r="H551" t="s">
        <v>325</v>
      </c>
      <c r="I551">
        <v>36.75</v>
      </c>
      <c r="J551" t="s">
        <v>15</v>
      </c>
      <c r="K551" t="s">
        <v>16</v>
      </c>
      <c r="L551">
        <v>1</v>
      </c>
    </row>
    <row r="552" spans="1:12" x14ac:dyDescent="0.3">
      <c r="A552">
        <v>551</v>
      </c>
      <c r="B552">
        <v>1</v>
      </c>
      <c r="C552" t="s">
        <v>1119</v>
      </c>
      <c r="D552" t="s">
        <v>13</v>
      </c>
      <c r="E552">
        <v>17</v>
      </c>
      <c r="F552">
        <v>0</v>
      </c>
      <c r="G552">
        <v>2</v>
      </c>
      <c r="H552" t="s">
        <v>652</v>
      </c>
      <c r="I552">
        <v>110.88330000000001</v>
      </c>
      <c r="J552" t="s">
        <v>1120</v>
      </c>
      <c r="K552" t="s">
        <v>21</v>
      </c>
      <c r="L552">
        <v>0</v>
      </c>
    </row>
    <row r="553" spans="1:12" x14ac:dyDescent="0.3">
      <c r="A553">
        <v>552</v>
      </c>
      <c r="B553">
        <v>2</v>
      </c>
      <c r="C553" t="s">
        <v>1121</v>
      </c>
      <c r="D553" t="s">
        <v>13</v>
      </c>
      <c r="E553">
        <v>27</v>
      </c>
      <c r="F553">
        <v>0</v>
      </c>
      <c r="G553">
        <v>0</v>
      </c>
      <c r="H553" t="s">
        <v>1122</v>
      </c>
      <c r="I553">
        <v>26</v>
      </c>
      <c r="J553" t="s">
        <v>15</v>
      </c>
      <c r="K553" t="s">
        <v>16</v>
      </c>
      <c r="L553">
        <v>0</v>
      </c>
    </row>
    <row r="554" spans="1:12" x14ac:dyDescent="0.3">
      <c r="A554">
        <v>553</v>
      </c>
      <c r="B554">
        <v>3</v>
      </c>
      <c r="C554" t="s">
        <v>1123</v>
      </c>
      <c r="D554" t="s">
        <v>13</v>
      </c>
      <c r="F554">
        <v>0</v>
      </c>
      <c r="G554">
        <v>0</v>
      </c>
      <c r="H554" t="s">
        <v>1124</v>
      </c>
      <c r="I554">
        <v>7.8292000000000002</v>
      </c>
      <c r="J554" t="s">
        <v>15</v>
      </c>
      <c r="K554" t="s">
        <v>31</v>
      </c>
      <c r="L554">
        <v>1</v>
      </c>
    </row>
    <row r="555" spans="1:12" x14ac:dyDescent="0.3">
      <c r="A555">
        <v>554</v>
      </c>
      <c r="B555">
        <v>3</v>
      </c>
      <c r="C555" t="s">
        <v>1125</v>
      </c>
      <c r="D555" t="s">
        <v>13</v>
      </c>
      <c r="E555">
        <v>22</v>
      </c>
      <c r="F555">
        <v>0</v>
      </c>
      <c r="G555">
        <v>0</v>
      </c>
      <c r="H555" t="s">
        <v>1126</v>
      </c>
      <c r="I555">
        <v>7.2249999999999996</v>
      </c>
      <c r="J555" t="s">
        <v>15</v>
      </c>
      <c r="K555" t="s">
        <v>21</v>
      </c>
      <c r="L555">
        <v>1</v>
      </c>
    </row>
    <row r="556" spans="1:12" x14ac:dyDescent="0.3">
      <c r="A556">
        <v>555</v>
      </c>
      <c r="B556">
        <v>3</v>
      </c>
      <c r="C556" t="s">
        <v>1127</v>
      </c>
      <c r="D556" t="s">
        <v>18</v>
      </c>
      <c r="E556">
        <v>22</v>
      </c>
      <c r="F556">
        <v>0</v>
      </c>
      <c r="G556">
        <v>0</v>
      </c>
      <c r="H556" t="s">
        <v>1128</v>
      </c>
      <c r="I556">
        <v>7.7750000000000004</v>
      </c>
      <c r="J556" t="s">
        <v>15</v>
      </c>
      <c r="K556" t="s">
        <v>16</v>
      </c>
      <c r="L556">
        <v>0</v>
      </c>
    </row>
    <row r="557" spans="1:12" x14ac:dyDescent="0.3">
      <c r="A557">
        <v>556</v>
      </c>
      <c r="B557">
        <v>1</v>
      </c>
      <c r="C557" t="s">
        <v>1129</v>
      </c>
      <c r="D557" t="s">
        <v>13</v>
      </c>
      <c r="E557">
        <v>62</v>
      </c>
      <c r="F557">
        <v>0</v>
      </c>
      <c r="G557">
        <v>0</v>
      </c>
      <c r="H557" t="s">
        <v>1130</v>
      </c>
      <c r="I557">
        <v>26.55</v>
      </c>
      <c r="J557" t="s">
        <v>15</v>
      </c>
      <c r="K557" t="s">
        <v>16</v>
      </c>
      <c r="L557">
        <v>1</v>
      </c>
    </row>
    <row r="558" spans="1:12" x14ac:dyDescent="0.3">
      <c r="A558">
        <v>557</v>
      </c>
      <c r="B558">
        <v>1</v>
      </c>
      <c r="C558" t="s">
        <v>1131</v>
      </c>
      <c r="D558" t="s">
        <v>18</v>
      </c>
      <c r="E558">
        <v>48</v>
      </c>
      <c r="F558">
        <v>1</v>
      </c>
      <c r="G558">
        <v>0</v>
      </c>
      <c r="H558" t="s">
        <v>1132</v>
      </c>
      <c r="I558">
        <v>39.6</v>
      </c>
      <c r="J558" t="s">
        <v>1133</v>
      </c>
      <c r="K558" t="s">
        <v>21</v>
      </c>
      <c r="L558">
        <v>0</v>
      </c>
    </row>
    <row r="559" spans="1:12" x14ac:dyDescent="0.3">
      <c r="A559">
        <v>558</v>
      </c>
      <c r="B559">
        <v>1</v>
      </c>
      <c r="C559" t="s">
        <v>1134</v>
      </c>
      <c r="D559" t="s">
        <v>13</v>
      </c>
      <c r="F559">
        <v>0</v>
      </c>
      <c r="G559">
        <v>0</v>
      </c>
      <c r="H559" t="s">
        <v>798</v>
      </c>
      <c r="I559">
        <v>227.52500000000001</v>
      </c>
      <c r="J559" t="s">
        <v>15</v>
      </c>
      <c r="K559" t="s">
        <v>21</v>
      </c>
      <c r="L559">
        <v>1</v>
      </c>
    </row>
    <row r="560" spans="1:12" x14ac:dyDescent="0.3">
      <c r="A560">
        <v>559</v>
      </c>
      <c r="B560">
        <v>1</v>
      </c>
      <c r="C560" t="s">
        <v>1135</v>
      </c>
      <c r="D560" t="s">
        <v>18</v>
      </c>
      <c r="E560">
        <v>39</v>
      </c>
      <c r="F560">
        <v>1</v>
      </c>
      <c r="G560">
        <v>1</v>
      </c>
      <c r="H560" t="s">
        <v>559</v>
      </c>
      <c r="I560">
        <v>79.650000000000006</v>
      </c>
      <c r="J560" t="s">
        <v>560</v>
      </c>
      <c r="K560" t="s">
        <v>16</v>
      </c>
      <c r="L560">
        <v>1</v>
      </c>
    </row>
    <row r="561" spans="1:12" x14ac:dyDescent="0.3">
      <c r="A561">
        <v>560</v>
      </c>
      <c r="B561">
        <v>3</v>
      </c>
      <c r="C561" t="s">
        <v>1136</v>
      </c>
      <c r="D561" t="s">
        <v>18</v>
      </c>
      <c r="E561">
        <v>36</v>
      </c>
      <c r="F561">
        <v>1</v>
      </c>
      <c r="G561">
        <v>0</v>
      </c>
      <c r="H561" t="s">
        <v>1137</v>
      </c>
      <c r="I561">
        <v>17.399999999999999</v>
      </c>
      <c r="J561" t="s">
        <v>15</v>
      </c>
      <c r="K561" t="s">
        <v>16</v>
      </c>
      <c r="L561">
        <v>0</v>
      </c>
    </row>
    <row r="562" spans="1:12" x14ac:dyDescent="0.3">
      <c r="A562">
        <v>561</v>
      </c>
      <c r="B562">
        <v>3</v>
      </c>
      <c r="C562" t="s">
        <v>1138</v>
      </c>
      <c r="D562" t="s">
        <v>13</v>
      </c>
      <c r="F562">
        <v>0</v>
      </c>
      <c r="G562">
        <v>0</v>
      </c>
      <c r="H562" t="s">
        <v>1139</v>
      </c>
      <c r="I562">
        <v>7.75</v>
      </c>
      <c r="J562" t="s">
        <v>15</v>
      </c>
      <c r="K562" t="s">
        <v>31</v>
      </c>
      <c r="L562">
        <v>0</v>
      </c>
    </row>
    <row r="563" spans="1:12" x14ac:dyDescent="0.3">
      <c r="A563">
        <v>562</v>
      </c>
      <c r="B563">
        <v>3</v>
      </c>
      <c r="C563" t="s">
        <v>1140</v>
      </c>
      <c r="D563" t="s">
        <v>13</v>
      </c>
      <c r="E563">
        <v>40</v>
      </c>
      <c r="F563">
        <v>0</v>
      </c>
      <c r="G563">
        <v>0</v>
      </c>
      <c r="H563" t="s">
        <v>1141</v>
      </c>
      <c r="I563">
        <v>7.8958000000000004</v>
      </c>
      <c r="J563" t="s">
        <v>15</v>
      </c>
      <c r="K563" t="s">
        <v>16</v>
      </c>
      <c r="L563">
        <v>0</v>
      </c>
    </row>
    <row r="564" spans="1:12" x14ac:dyDescent="0.3">
      <c r="A564">
        <v>563</v>
      </c>
      <c r="B564">
        <v>2</v>
      </c>
      <c r="C564" t="s">
        <v>1142</v>
      </c>
      <c r="D564" t="s">
        <v>13</v>
      </c>
      <c r="E564">
        <v>28</v>
      </c>
      <c r="F564">
        <v>0</v>
      </c>
      <c r="G564">
        <v>0</v>
      </c>
      <c r="H564" t="s">
        <v>1143</v>
      </c>
      <c r="I564">
        <v>13.5</v>
      </c>
      <c r="J564" t="s">
        <v>15</v>
      </c>
      <c r="K564" t="s">
        <v>16</v>
      </c>
      <c r="L564">
        <v>0</v>
      </c>
    </row>
    <row r="565" spans="1:12" x14ac:dyDescent="0.3">
      <c r="A565">
        <v>564</v>
      </c>
      <c r="B565">
        <v>3</v>
      </c>
      <c r="C565" t="s">
        <v>1144</v>
      </c>
      <c r="D565" t="s">
        <v>13</v>
      </c>
      <c r="F565">
        <v>0</v>
      </c>
      <c r="G565">
        <v>0</v>
      </c>
      <c r="H565" t="s">
        <v>1145</v>
      </c>
      <c r="I565">
        <v>8.0500000000000007</v>
      </c>
      <c r="J565" t="s">
        <v>15</v>
      </c>
      <c r="K565" t="s">
        <v>16</v>
      </c>
      <c r="L565">
        <v>0</v>
      </c>
    </row>
    <row r="566" spans="1:12" x14ac:dyDescent="0.3">
      <c r="A566">
        <v>565</v>
      </c>
      <c r="B566">
        <v>3</v>
      </c>
      <c r="C566" t="s">
        <v>1146</v>
      </c>
      <c r="D566" t="s">
        <v>18</v>
      </c>
      <c r="F566">
        <v>0</v>
      </c>
      <c r="G566">
        <v>0</v>
      </c>
      <c r="H566" t="s">
        <v>1147</v>
      </c>
      <c r="I566">
        <v>8.0500000000000007</v>
      </c>
      <c r="J566" t="s">
        <v>15</v>
      </c>
      <c r="K566" t="s">
        <v>16</v>
      </c>
      <c r="L566">
        <v>0</v>
      </c>
    </row>
    <row r="567" spans="1:12" x14ac:dyDescent="0.3">
      <c r="A567">
        <v>566</v>
      </c>
      <c r="B567">
        <v>3</v>
      </c>
      <c r="C567" t="s">
        <v>1148</v>
      </c>
      <c r="D567" t="s">
        <v>13</v>
      </c>
      <c r="E567">
        <v>24</v>
      </c>
      <c r="F567">
        <v>2</v>
      </c>
      <c r="G567">
        <v>0</v>
      </c>
      <c r="H567" t="s">
        <v>1149</v>
      </c>
      <c r="I567">
        <v>24.15</v>
      </c>
      <c r="J567" t="s">
        <v>15</v>
      </c>
      <c r="K567" t="s">
        <v>16</v>
      </c>
      <c r="L567">
        <v>0</v>
      </c>
    </row>
    <row r="568" spans="1:12" x14ac:dyDescent="0.3">
      <c r="A568">
        <v>567</v>
      </c>
      <c r="B568">
        <v>3</v>
      </c>
      <c r="C568" t="s">
        <v>1150</v>
      </c>
      <c r="D568" t="s">
        <v>13</v>
      </c>
      <c r="E568">
        <v>19</v>
      </c>
      <c r="F568">
        <v>0</v>
      </c>
      <c r="G568">
        <v>0</v>
      </c>
      <c r="H568" t="s">
        <v>1151</v>
      </c>
      <c r="I568">
        <v>7.8958000000000004</v>
      </c>
      <c r="J568" t="s">
        <v>15</v>
      </c>
      <c r="K568" t="s">
        <v>16</v>
      </c>
      <c r="L568">
        <v>0</v>
      </c>
    </row>
    <row r="569" spans="1:12" x14ac:dyDescent="0.3">
      <c r="A569">
        <v>568</v>
      </c>
      <c r="B569">
        <v>3</v>
      </c>
      <c r="C569" t="s">
        <v>1152</v>
      </c>
      <c r="D569" t="s">
        <v>18</v>
      </c>
      <c r="E569">
        <v>29</v>
      </c>
      <c r="F569">
        <v>0</v>
      </c>
      <c r="G569">
        <v>4</v>
      </c>
      <c r="H569" t="s">
        <v>36</v>
      </c>
      <c r="I569">
        <v>21.074999999999999</v>
      </c>
      <c r="J569" t="s">
        <v>15</v>
      </c>
      <c r="K569" t="s">
        <v>16</v>
      </c>
      <c r="L569">
        <v>0</v>
      </c>
    </row>
    <row r="570" spans="1:12" x14ac:dyDescent="0.3">
      <c r="A570">
        <v>569</v>
      </c>
      <c r="B570">
        <v>3</v>
      </c>
      <c r="C570" t="s">
        <v>1153</v>
      </c>
      <c r="D570" t="s">
        <v>13</v>
      </c>
      <c r="F570">
        <v>0</v>
      </c>
      <c r="G570">
        <v>0</v>
      </c>
      <c r="H570" t="s">
        <v>1154</v>
      </c>
      <c r="I570">
        <v>7.2291999999999996</v>
      </c>
      <c r="J570" t="s">
        <v>15</v>
      </c>
      <c r="K570" t="s">
        <v>21</v>
      </c>
      <c r="L570">
        <v>1</v>
      </c>
    </row>
    <row r="571" spans="1:12" x14ac:dyDescent="0.3">
      <c r="A571">
        <v>570</v>
      </c>
      <c r="B571">
        <v>3</v>
      </c>
      <c r="C571" t="s">
        <v>1155</v>
      </c>
      <c r="D571" t="s">
        <v>13</v>
      </c>
      <c r="E571">
        <v>32</v>
      </c>
      <c r="F571">
        <v>0</v>
      </c>
      <c r="G571">
        <v>0</v>
      </c>
      <c r="H571" t="s">
        <v>1156</v>
      </c>
      <c r="I571">
        <v>7.8541999999999996</v>
      </c>
      <c r="J571" t="s">
        <v>15</v>
      </c>
      <c r="K571" t="s">
        <v>16</v>
      </c>
      <c r="L571">
        <v>1</v>
      </c>
    </row>
    <row r="572" spans="1:12" x14ac:dyDescent="0.3">
      <c r="A572">
        <v>571</v>
      </c>
      <c r="B572">
        <v>2</v>
      </c>
      <c r="C572" t="s">
        <v>1157</v>
      </c>
      <c r="D572" t="s">
        <v>13</v>
      </c>
      <c r="E572">
        <v>62</v>
      </c>
      <c r="F572">
        <v>0</v>
      </c>
      <c r="G572">
        <v>0</v>
      </c>
      <c r="H572" t="s">
        <v>1158</v>
      </c>
      <c r="I572">
        <v>10.5</v>
      </c>
      <c r="J572" t="s">
        <v>15</v>
      </c>
      <c r="K572" t="s">
        <v>16</v>
      </c>
      <c r="L572">
        <v>1</v>
      </c>
    </row>
    <row r="573" spans="1:12" x14ac:dyDescent="0.3">
      <c r="A573">
        <v>572</v>
      </c>
      <c r="B573">
        <v>1</v>
      </c>
      <c r="C573" t="s">
        <v>1159</v>
      </c>
      <c r="D573" t="s">
        <v>18</v>
      </c>
      <c r="E573">
        <v>53</v>
      </c>
      <c r="F573">
        <v>2</v>
      </c>
      <c r="G573">
        <v>0</v>
      </c>
      <c r="H573" t="s">
        <v>1160</v>
      </c>
      <c r="I573">
        <v>51.479199999999999</v>
      </c>
      <c r="J573" t="s">
        <v>1161</v>
      </c>
      <c r="K573" t="s">
        <v>16</v>
      </c>
      <c r="L573">
        <v>1</v>
      </c>
    </row>
    <row r="574" spans="1:12" x14ac:dyDescent="0.3">
      <c r="A574">
        <v>573</v>
      </c>
      <c r="B574">
        <v>1</v>
      </c>
      <c r="C574" t="s">
        <v>1162</v>
      </c>
      <c r="D574" t="s">
        <v>13</v>
      </c>
      <c r="E574">
        <v>36</v>
      </c>
      <c r="F574">
        <v>0</v>
      </c>
      <c r="G574">
        <v>0</v>
      </c>
      <c r="H574" t="s">
        <v>1163</v>
      </c>
      <c r="I574">
        <v>26.387499999999999</v>
      </c>
      <c r="J574" t="s">
        <v>1048</v>
      </c>
      <c r="K574" t="s">
        <v>16</v>
      </c>
      <c r="L574">
        <v>1</v>
      </c>
    </row>
    <row r="575" spans="1:12" x14ac:dyDescent="0.3">
      <c r="A575">
        <v>574</v>
      </c>
      <c r="B575">
        <v>3</v>
      </c>
      <c r="C575" t="s">
        <v>1164</v>
      </c>
      <c r="D575" t="s">
        <v>18</v>
      </c>
      <c r="F575">
        <v>0</v>
      </c>
      <c r="G575">
        <v>0</v>
      </c>
      <c r="H575" t="s">
        <v>1165</v>
      </c>
      <c r="I575">
        <v>7.75</v>
      </c>
      <c r="J575" t="s">
        <v>15</v>
      </c>
      <c r="K575" t="s">
        <v>31</v>
      </c>
      <c r="L575">
        <v>0</v>
      </c>
    </row>
    <row r="576" spans="1:12" x14ac:dyDescent="0.3">
      <c r="A576">
        <v>575</v>
      </c>
      <c r="B576">
        <v>3</v>
      </c>
      <c r="C576" t="s">
        <v>1166</v>
      </c>
      <c r="D576" t="s">
        <v>13</v>
      </c>
      <c r="E576">
        <v>16</v>
      </c>
      <c r="F576">
        <v>0</v>
      </c>
      <c r="G576">
        <v>0</v>
      </c>
      <c r="H576" t="s">
        <v>1167</v>
      </c>
      <c r="I576">
        <v>8.0500000000000007</v>
      </c>
      <c r="J576" t="s">
        <v>15</v>
      </c>
      <c r="K576" t="s">
        <v>16</v>
      </c>
      <c r="L576">
        <v>0</v>
      </c>
    </row>
    <row r="577" spans="1:12" x14ac:dyDescent="0.3">
      <c r="A577">
        <v>576</v>
      </c>
      <c r="B577">
        <v>3</v>
      </c>
      <c r="C577" t="s">
        <v>1168</v>
      </c>
      <c r="D577" t="s">
        <v>13</v>
      </c>
      <c r="E577">
        <v>19</v>
      </c>
      <c r="F577">
        <v>0</v>
      </c>
      <c r="G577">
        <v>0</v>
      </c>
      <c r="H577" t="s">
        <v>1169</v>
      </c>
      <c r="I577">
        <v>14.5</v>
      </c>
      <c r="J577" t="s">
        <v>15</v>
      </c>
      <c r="K577" t="s">
        <v>16</v>
      </c>
      <c r="L577">
        <v>1</v>
      </c>
    </row>
    <row r="578" spans="1:12" x14ac:dyDescent="0.3">
      <c r="A578">
        <v>577</v>
      </c>
      <c r="B578">
        <v>2</v>
      </c>
      <c r="C578" t="s">
        <v>1170</v>
      </c>
      <c r="D578" t="s">
        <v>18</v>
      </c>
      <c r="E578">
        <v>34</v>
      </c>
      <c r="F578">
        <v>0</v>
      </c>
      <c r="G578">
        <v>0</v>
      </c>
      <c r="H578" t="s">
        <v>1171</v>
      </c>
      <c r="I578">
        <v>13</v>
      </c>
      <c r="J578" t="s">
        <v>15</v>
      </c>
      <c r="K578" t="s">
        <v>16</v>
      </c>
      <c r="L578">
        <v>1</v>
      </c>
    </row>
    <row r="579" spans="1:12" x14ac:dyDescent="0.3">
      <c r="A579">
        <v>578</v>
      </c>
      <c r="B579">
        <v>1</v>
      </c>
      <c r="C579" t="s">
        <v>1172</v>
      </c>
      <c r="D579" t="s">
        <v>18</v>
      </c>
      <c r="E579">
        <v>39</v>
      </c>
      <c r="F579">
        <v>1</v>
      </c>
      <c r="G579">
        <v>0</v>
      </c>
      <c r="H579" t="s">
        <v>898</v>
      </c>
      <c r="I579">
        <v>55.9</v>
      </c>
      <c r="J579" t="s">
        <v>899</v>
      </c>
      <c r="K579" t="s">
        <v>16</v>
      </c>
      <c r="L579">
        <v>0</v>
      </c>
    </row>
    <row r="580" spans="1:12" x14ac:dyDescent="0.3">
      <c r="A580">
        <v>579</v>
      </c>
      <c r="B580">
        <v>3</v>
      </c>
      <c r="C580" t="s">
        <v>1173</v>
      </c>
      <c r="D580" t="s">
        <v>18</v>
      </c>
      <c r="F580">
        <v>1</v>
      </c>
      <c r="G580">
        <v>0</v>
      </c>
      <c r="H580" t="s">
        <v>1174</v>
      </c>
      <c r="I580">
        <v>14.458299999999999</v>
      </c>
      <c r="J580" t="s">
        <v>15</v>
      </c>
      <c r="K580" t="s">
        <v>21</v>
      </c>
      <c r="L580">
        <v>1</v>
      </c>
    </row>
    <row r="581" spans="1:12" x14ac:dyDescent="0.3">
      <c r="A581">
        <v>580</v>
      </c>
      <c r="B581">
        <v>3</v>
      </c>
      <c r="C581" t="s">
        <v>1175</v>
      </c>
      <c r="D581" t="s">
        <v>13</v>
      </c>
      <c r="E581">
        <v>32</v>
      </c>
      <c r="F581">
        <v>0</v>
      </c>
      <c r="G581">
        <v>0</v>
      </c>
      <c r="H581" t="s">
        <v>1176</v>
      </c>
      <c r="I581">
        <v>7.9249999999999998</v>
      </c>
      <c r="J581" t="s">
        <v>15</v>
      </c>
      <c r="K581" t="s">
        <v>16</v>
      </c>
      <c r="L581">
        <v>1</v>
      </c>
    </row>
    <row r="582" spans="1:12" x14ac:dyDescent="0.3">
      <c r="A582">
        <v>581</v>
      </c>
      <c r="B582">
        <v>2</v>
      </c>
      <c r="C582" t="s">
        <v>1177</v>
      </c>
      <c r="D582" t="s">
        <v>18</v>
      </c>
      <c r="E582">
        <v>25</v>
      </c>
      <c r="F582">
        <v>1</v>
      </c>
      <c r="G582">
        <v>1</v>
      </c>
      <c r="H582" t="s">
        <v>1178</v>
      </c>
      <c r="I582">
        <v>30</v>
      </c>
      <c r="J582" t="s">
        <v>15</v>
      </c>
      <c r="K582" t="s">
        <v>16</v>
      </c>
      <c r="L582">
        <v>1</v>
      </c>
    </row>
    <row r="583" spans="1:12" x14ac:dyDescent="0.3">
      <c r="A583">
        <v>582</v>
      </c>
      <c r="B583">
        <v>1</v>
      </c>
      <c r="C583" t="s">
        <v>1179</v>
      </c>
      <c r="D583" t="s">
        <v>18</v>
      </c>
      <c r="E583">
        <v>39</v>
      </c>
      <c r="F583">
        <v>1</v>
      </c>
      <c r="G583">
        <v>1</v>
      </c>
      <c r="H583" t="s">
        <v>652</v>
      </c>
      <c r="I583">
        <v>110.88330000000001</v>
      </c>
      <c r="J583" t="s">
        <v>1180</v>
      </c>
      <c r="K583" t="s">
        <v>21</v>
      </c>
      <c r="L583">
        <v>0</v>
      </c>
    </row>
    <row r="584" spans="1:12" x14ac:dyDescent="0.3">
      <c r="A584">
        <v>583</v>
      </c>
      <c r="B584">
        <v>2</v>
      </c>
      <c r="C584" t="s">
        <v>1181</v>
      </c>
      <c r="D584" t="s">
        <v>13</v>
      </c>
      <c r="E584">
        <v>54</v>
      </c>
      <c r="F584">
        <v>0</v>
      </c>
      <c r="G584">
        <v>0</v>
      </c>
      <c r="H584" t="s">
        <v>828</v>
      </c>
      <c r="I584">
        <v>26</v>
      </c>
      <c r="J584" t="s">
        <v>15</v>
      </c>
      <c r="K584" t="s">
        <v>16</v>
      </c>
      <c r="L584">
        <v>0</v>
      </c>
    </row>
    <row r="585" spans="1:12" x14ac:dyDescent="0.3">
      <c r="A585">
        <v>584</v>
      </c>
      <c r="B585">
        <v>1</v>
      </c>
      <c r="C585" t="s">
        <v>1182</v>
      </c>
      <c r="D585" t="s">
        <v>13</v>
      </c>
      <c r="E585">
        <v>36</v>
      </c>
      <c r="F585">
        <v>0</v>
      </c>
      <c r="G585">
        <v>0</v>
      </c>
      <c r="H585" t="s">
        <v>1183</v>
      </c>
      <c r="I585">
        <v>40.125</v>
      </c>
      <c r="J585" t="s">
        <v>1184</v>
      </c>
      <c r="K585" t="s">
        <v>21</v>
      </c>
      <c r="L585">
        <v>0</v>
      </c>
    </row>
    <row r="586" spans="1:12" x14ac:dyDescent="0.3">
      <c r="A586">
        <v>585</v>
      </c>
      <c r="B586">
        <v>3</v>
      </c>
      <c r="C586" t="s">
        <v>1185</v>
      </c>
      <c r="D586" t="s">
        <v>13</v>
      </c>
      <c r="F586">
        <v>0</v>
      </c>
      <c r="G586">
        <v>0</v>
      </c>
      <c r="H586" t="s">
        <v>1186</v>
      </c>
      <c r="I586">
        <v>8.7125000000000004</v>
      </c>
      <c r="J586" t="s">
        <v>15</v>
      </c>
      <c r="K586" t="s">
        <v>21</v>
      </c>
      <c r="L586">
        <v>1</v>
      </c>
    </row>
    <row r="587" spans="1:12" x14ac:dyDescent="0.3">
      <c r="A587">
        <v>586</v>
      </c>
      <c r="B587">
        <v>1</v>
      </c>
      <c r="C587" t="s">
        <v>1187</v>
      </c>
      <c r="D587" t="s">
        <v>18</v>
      </c>
      <c r="E587">
        <v>18</v>
      </c>
      <c r="F587">
        <v>0</v>
      </c>
      <c r="G587">
        <v>2</v>
      </c>
      <c r="H587" t="s">
        <v>559</v>
      </c>
      <c r="I587">
        <v>79.650000000000006</v>
      </c>
      <c r="J587" t="s">
        <v>1188</v>
      </c>
      <c r="K587" t="s">
        <v>16</v>
      </c>
      <c r="L587">
        <v>0</v>
      </c>
    </row>
    <row r="588" spans="1:12" x14ac:dyDescent="0.3">
      <c r="A588">
        <v>587</v>
      </c>
      <c r="B588">
        <v>2</v>
      </c>
      <c r="C588" t="s">
        <v>1189</v>
      </c>
      <c r="D588" t="s">
        <v>13</v>
      </c>
      <c r="E588">
        <v>47</v>
      </c>
      <c r="F588">
        <v>0</v>
      </c>
      <c r="G588">
        <v>0</v>
      </c>
      <c r="H588" t="s">
        <v>1190</v>
      </c>
      <c r="I588">
        <v>15</v>
      </c>
      <c r="J588" t="s">
        <v>15</v>
      </c>
      <c r="K588" t="s">
        <v>16</v>
      </c>
      <c r="L588">
        <v>1</v>
      </c>
    </row>
    <row r="589" spans="1:12" x14ac:dyDescent="0.3">
      <c r="A589">
        <v>588</v>
      </c>
      <c r="B589">
        <v>1</v>
      </c>
      <c r="C589" t="s">
        <v>1191</v>
      </c>
      <c r="D589" t="s">
        <v>13</v>
      </c>
      <c r="E589">
        <v>60</v>
      </c>
      <c r="F589">
        <v>1</v>
      </c>
      <c r="G589">
        <v>1</v>
      </c>
      <c r="H589" t="s">
        <v>1192</v>
      </c>
      <c r="I589">
        <v>79.2</v>
      </c>
      <c r="J589" t="s">
        <v>1193</v>
      </c>
      <c r="K589" t="s">
        <v>21</v>
      </c>
      <c r="L589">
        <v>0</v>
      </c>
    </row>
    <row r="590" spans="1:12" x14ac:dyDescent="0.3">
      <c r="A590">
        <v>589</v>
      </c>
      <c r="B590">
        <v>3</v>
      </c>
      <c r="C590" t="s">
        <v>1194</v>
      </c>
      <c r="D590" t="s">
        <v>13</v>
      </c>
      <c r="E590">
        <v>22</v>
      </c>
      <c r="F590">
        <v>0</v>
      </c>
      <c r="G590">
        <v>0</v>
      </c>
      <c r="H590" t="s">
        <v>1195</v>
      </c>
      <c r="I590">
        <v>8.0500000000000007</v>
      </c>
      <c r="J590" t="s">
        <v>15</v>
      </c>
      <c r="K590" t="s">
        <v>16</v>
      </c>
      <c r="L590">
        <v>0</v>
      </c>
    </row>
    <row r="591" spans="1:12" x14ac:dyDescent="0.3">
      <c r="A591">
        <v>590</v>
      </c>
      <c r="B591">
        <v>3</v>
      </c>
      <c r="C591" t="s">
        <v>1196</v>
      </c>
      <c r="D591" t="s">
        <v>13</v>
      </c>
      <c r="F591">
        <v>0</v>
      </c>
      <c r="G591">
        <v>0</v>
      </c>
      <c r="H591" t="s">
        <v>1197</v>
      </c>
      <c r="I591">
        <v>8.0500000000000007</v>
      </c>
      <c r="J591" t="s">
        <v>15</v>
      </c>
      <c r="K591" t="s">
        <v>16</v>
      </c>
      <c r="L591">
        <v>0</v>
      </c>
    </row>
    <row r="592" spans="1:12" x14ac:dyDescent="0.3">
      <c r="A592">
        <v>591</v>
      </c>
      <c r="B592">
        <v>3</v>
      </c>
      <c r="C592" t="s">
        <v>1198</v>
      </c>
      <c r="D592" t="s">
        <v>13</v>
      </c>
      <c r="E592">
        <v>35</v>
      </c>
      <c r="F592">
        <v>0</v>
      </c>
      <c r="G592">
        <v>0</v>
      </c>
      <c r="H592" t="s">
        <v>1199</v>
      </c>
      <c r="I592">
        <v>7.125</v>
      </c>
      <c r="J592" t="s">
        <v>15</v>
      </c>
      <c r="K592" t="s">
        <v>16</v>
      </c>
      <c r="L592">
        <v>1</v>
      </c>
    </row>
    <row r="593" spans="1:12" x14ac:dyDescent="0.3">
      <c r="A593">
        <v>592</v>
      </c>
      <c r="B593">
        <v>1</v>
      </c>
      <c r="C593" t="s">
        <v>1200</v>
      </c>
      <c r="D593" t="s">
        <v>18</v>
      </c>
      <c r="E593">
        <v>52</v>
      </c>
      <c r="F593">
        <v>1</v>
      </c>
      <c r="G593">
        <v>0</v>
      </c>
      <c r="H593" t="s">
        <v>1017</v>
      </c>
      <c r="I593">
        <v>78.2667</v>
      </c>
      <c r="J593" t="s">
        <v>1018</v>
      </c>
      <c r="K593" t="s">
        <v>21</v>
      </c>
      <c r="L593">
        <v>0</v>
      </c>
    </row>
    <row r="594" spans="1:12" x14ac:dyDescent="0.3">
      <c r="A594">
        <v>593</v>
      </c>
      <c r="B594">
        <v>3</v>
      </c>
      <c r="C594" t="s">
        <v>1201</v>
      </c>
      <c r="D594" t="s">
        <v>13</v>
      </c>
      <c r="E594">
        <v>47</v>
      </c>
      <c r="F594">
        <v>0</v>
      </c>
      <c r="G594">
        <v>0</v>
      </c>
      <c r="H594" t="s">
        <v>1202</v>
      </c>
      <c r="I594">
        <v>7.25</v>
      </c>
      <c r="J594" t="s">
        <v>15</v>
      </c>
      <c r="K594" t="s">
        <v>16</v>
      </c>
      <c r="L594">
        <v>0</v>
      </c>
    </row>
    <row r="595" spans="1:12" x14ac:dyDescent="0.3">
      <c r="A595">
        <v>594</v>
      </c>
      <c r="B595">
        <v>3</v>
      </c>
      <c r="C595" t="s">
        <v>1203</v>
      </c>
      <c r="D595" t="s">
        <v>18</v>
      </c>
      <c r="F595">
        <v>0</v>
      </c>
      <c r="G595">
        <v>2</v>
      </c>
      <c r="H595" t="s">
        <v>1204</v>
      </c>
      <c r="I595">
        <v>7.75</v>
      </c>
      <c r="J595" t="s">
        <v>15</v>
      </c>
      <c r="K595" t="s">
        <v>31</v>
      </c>
      <c r="L595">
        <v>0</v>
      </c>
    </row>
    <row r="596" spans="1:12" x14ac:dyDescent="0.3">
      <c r="A596">
        <v>595</v>
      </c>
      <c r="B596">
        <v>2</v>
      </c>
      <c r="C596" t="s">
        <v>1205</v>
      </c>
      <c r="D596" t="s">
        <v>13</v>
      </c>
      <c r="E596">
        <v>37</v>
      </c>
      <c r="F596">
        <v>1</v>
      </c>
      <c r="G596">
        <v>0</v>
      </c>
      <c r="H596" t="s">
        <v>1206</v>
      </c>
      <c r="I596">
        <v>26</v>
      </c>
      <c r="J596" t="s">
        <v>15</v>
      </c>
      <c r="K596" t="s">
        <v>16</v>
      </c>
      <c r="L596">
        <v>0</v>
      </c>
    </row>
    <row r="597" spans="1:12" x14ac:dyDescent="0.3">
      <c r="A597">
        <v>596</v>
      </c>
      <c r="B597">
        <v>3</v>
      </c>
      <c r="C597" t="s">
        <v>1207</v>
      </c>
      <c r="D597" t="s">
        <v>13</v>
      </c>
      <c r="E597">
        <v>36</v>
      </c>
      <c r="F597">
        <v>1</v>
      </c>
      <c r="G597">
        <v>1</v>
      </c>
      <c r="H597" t="s">
        <v>868</v>
      </c>
      <c r="I597">
        <v>24.15</v>
      </c>
      <c r="J597" t="s">
        <v>15</v>
      </c>
      <c r="K597" t="s">
        <v>16</v>
      </c>
      <c r="L597">
        <v>1</v>
      </c>
    </row>
    <row r="598" spans="1:12" x14ac:dyDescent="0.3">
      <c r="A598">
        <v>597</v>
      </c>
      <c r="B598">
        <v>2</v>
      </c>
      <c r="C598" t="s">
        <v>1208</v>
      </c>
      <c r="D598" t="s">
        <v>18</v>
      </c>
      <c r="F598">
        <v>0</v>
      </c>
      <c r="G598">
        <v>0</v>
      </c>
      <c r="H598" t="s">
        <v>1209</v>
      </c>
      <c r="I598">
        <v>33</v>
      </c>
      <c r="J598" t="s">
        <v>15</v>
      </c>
      <c r="K598" t="s">
        <v>16</v>
      </c>
      <c r="L598">
        <v>0</v>
      </c>
    </row>
    <row r="599" spans="1:12" x14ac:dyDescent="0.3">
      <c r="A599">
        <v>598</v>
      </c>
      <c r="B599">
        <v>3</v>
      </c>
      <c r="C599" t="s">
        <v>1210</v>
      </c>
      <c r="D599" t="s">
        <v>13</v>
      </c>
      <c r="E599">
        <v>49</v>
      </c>
      <c r="F599">
        <v>0</v>
      </c>
      <c r="G599">
        <v>0</v>
      </c>
      <c r="H599" t="s">
        <v>393</v>
      </c>
      <c r="I599">
        <v>0</v>
      </c>
      <c r="J599" t="s">
        <v>15</v>
      </c>
      <c r="K599" t="s">
        <v>16</v>
      </c>
      <c r="L599">
        <v>0</v>
      </c>
    </row>
    <row r="600" spans="1:12" x14ac:dyDescent="0.3">
      <c r="A600">
        <v>599</v>
      </c>
      <c r="B600">
        <v>3</v>
      </c>
      <c r="C600" t="s">
        <v>1211</v>
      </c>
      <c r="D600" t="s">
        <v>13</v>
      </c>
      <c r="F600">
        <v>0</v>
      </c>
      <c r="G600">
        <v>0</v>
      </c>
      <c r="H600" t="s">
        <v>1212</v>
      </c>
      <c r="I600">
        <v>7.2249999999999996</v>
      </c>
      <c r="J600" t="s">
        <v>15</v>
      </c>
      <c r="K600" t="s">
        <v>21</v>
      </c>
      <c r="L600">
        <v>1</v>
      </c>
    </row>
    <row r="601" spans="1:12" x14ac:dyDescent="0.3">
      <c r="A601">
        <v>600</v>
      </c>
      <c r="B601">
        <v>1</v>
      </c>
      <c r="C601" t="s">
        <v>1213</v>
      </c>
      <c r="D601" t="s">
        <v>13</v>
      </c>
      <c r="E601">
        <v>49</v>
      </c>
      <c r="F601">
        <v>1</v>
      </c>
      <c r="G601">
        <v>0</v>
      </c>
      <c r="H601" t="s">
        <v>659</v>
      </c>
      <c r="I601">
        <v>56.929200000000002</v>
      </c>
      <c r="J601" t="s">
        <v>1214</v>
      </c>
      <c r="K601" t="s">
        <v>21</v>
      </c>
      <c r="L601">
        <v>1</v>
      </c>
    </row>
    <row r="602" spans="1:12" x14ac:dyDescent="0.3">
      <c r="A602">
        <v>601</v>
      </c>
      <c r="B602">
        <v>2</v>
      </c>
      <c r="C602" t="s">
        <v>1215</v>
      </c>
      <c r="D602" t="s">
        <v>18</v>
      </c>
      <c r="E602">
        <v>24</v>
      </c>
      <c r="F602">
        <v>2</v>
      </c>
      <c r="G602">
        <v>1</v>
      </c>
      <c r="H602" t="s">
        <v>469</v>
      </c>
      <c r="I602">
        <v>27</v>
      </c>
      <c r="J602" t="s">
        <v>15</v>
      </c>
      <c r="K602" t="s">
        <v>16</v>
      </c>
      <c r="L602">
        <v>0</v>
      </c>
    </row>
    <row r="603" spans="1:12" x14ac:dyDescent="0.3">
      <c r="A603">
        <v>602</v>
      </c>
      <c r="B603">
        <v>3</v>
      </c>
      <c r="C603" t="s">
        <v>1216</v>
      </c>
      <c r="D603" t="s">
        <v>13</v>
      </c>
      <c r="F603">
        <v>0</v>
      </c>
      <c r="G603">
        <v>0</v>
      </c>
      <c r="H603" t="s">
        <v>1217</v>
      </c>
      <c r="I603">
        <v>7.8958000000000004</v>
      </c>
      <c r="J603" t="s">
        <v>15</v>
      </c>
      <c r="K603" t="s">
        <v>16</v>
      </c>
      <c r="L603">
        <v>0</v>
      </c>
    </row>
    <row r="604" spans="1:12" x14ac:dyDescent="0.3">
      <c r="A604">
        <v>603</v>
      </c>
      <c r="B604">
        <v>1</v>
      </c>
      <c r="C604" t="s">
        <v>1218</v>
      </c>
      <c r="D604" t="s">
        <v>13</v>
      </c>
      <c r="F604">
        <v>0</v>
      </c>
      <c r="G604">
        <v>0</v>
      </c>
      <c r="H604" t="s">
        <v>1219</v>
      </c>
      <c r="I604">
        <v>42.4</v>
      </c>
      <c r="J604" t="s">
        <v>15</v>
      </c>
      <c r="K604" t="s">
        <v>16</v>
      </c>
      <c r="L604">
        <v>0</v>
      </c>
    </row>
    <row r="605" spans="1:12" x14ac:dyDescent="0.3">
      <c r="A605">
        <v>604</v>
      </c>
      <c r="B605">
        <v>3</v>
      </c>
      <c r="C605" t="s">
        <v>1220</v>
      </c>
      <c r="D605" t="s">
        <v>13</v>
      </c>
      <c r="E605">
        <v>44</v>
      </c>
      <c r="F605">
        <v>0</v>
      </c>
      <c r="G605">
        <v>0</v>
      </c>
      <c r="H605" t="s">
        <v>1221</v>
      </c>
      <c r="I605">
        <v>8.0500000000000007</v>
      </c>
      <c r="J605" t="s">
        <v>15</v>
      </c>
      <c r="K605" t="s">
        <v>16</v>
      </c>
      <c r="L605">
        <v>1</v>
      </c>
    </row>
    <row r="606" spans="1:12" x14ac:dyDescent="0.3">
      <c r="A606">
        <v>605</v>
      </c>
      <c r="B606">
        <v>1</v>
      </c>
      <c r="C606" t="s">
        <v>1222</v>
      </c>
      <c r="D606" t="s">
        <v>13</v>
      </c>
      <c r="E606">
        <v>35</v>
      </c>
      <c r="F606">
        <v>0</v>
      </c>
      <c r="G606">
        <v>0</v>
      </c>
      <c r="H606" t="s">
        <v>1223</v>
      </c>
      <c r="I606">
        <v>26.55</v>
      </c>
      <c r="J606" t="s">
        <v>15</v>
      </c>
      <c r="K606" t="s">
        <v>21</v>
      </c>
      <c r="L606">
        <v>0</v>
      </c>
    </row>
    <row r="607" spans="1:12" x14ac:dyDescent="0.3">
      <c r="A607">
        <v>606</v>
      </c>
      <c r="B607">
        <v>3</v>
      </c>
      <c r="C607" t="s">
        <v>1224</v>
      </c>
      <c r="D607" t="s">
        <v>13</v>
      </c>
      <c r="E607">
        <v>36</v>
      </c>
      <c r="F607">
        <v>1</v>
      </c>
      <c r="G607">
        <v>0</v>
      </c>
      <c r="H607" t="s">
        <v>1225</v>
      </c>
      <c r="I607">
        <v>15.55</v>
      </c>
      <c r="J607" t="s">
        <v>15</v>
      </c>
      <c r="K607" t="s">
        <v>16</v>
      </c>
      <c r="L607">
        <v>0</v>
      </c>
    </row>
    <row r="608" spans="1:12" x14ac:dyDescent="0.3">
      <c r="A608">
        <v>607</v>
      </c>
      <c r="B608">
        <v>3</v>
      </c>
      <c r="C608" t="s">
        <v>1226</v>
      </c>
      <c r="D608" t="s">
        <v>13</v>
      </c>
      <c r="E608">
        <v>30</v>
      </c>
      <c r="F608">
        <v>0</v>
      </c>
      <c r="G608">
        <v>0</v>
      </c>
      <c r="H608" t="s">
        <v>1227</v>
      </c>
      <c r="I608">
        <v>7.8958000000000004</v>
      </c>
      <c r="J608" t="s">
        <v>15</v>
      </c>
      <c r="K608" t="s">
        <v>16</v>
      </c>
      <c r="L608">
        <v>1</v>
      </c>
    </row>
    <row r="609" spans="1:12" x14ac:dyDescent="0.3">
      <c r="A609">
        <v>608</v>
      </c>
      <c r="B609">
        <v>1</v>
      </c>
      <c r="C609" t="s">
        <v>1228</v>
      </c>
      <c r="D609" t="s">
        <v>13</v>
      </c>
      <c r="E609">
        <v>27</v>
      </c>
      <c r="F609">
        <v>0</v>
      </c>
      <c r="G609">
        <v>0</v>
      </c>
      <c r="H609" t="s">
        <v>1229</v>
      </c>
      <c r="I609">
        <v>30.5</v>
      </c>
      <c r="J609" t="s">
        <v>15</v>
      </c>
      <c r="K609" t="s">
        <v>16</v>
      </c>
      <c r="L609">
        <v>1</v>
      </c>
    </row>
    <row r="610" spans="1:12" x14ac:dyDescent="0.3">
      <c r="A610">
        <v>609</v>
      </c>
      <c r="B610">
        <v>2</v>
      </c>
      <c r="C610" t="s">
        <v>1230</v>
      </c>
      <c r="D610" t="s">
        <v>18</v>
      </c>
      <c r="E610">
        <v>22</v>
      </c>
      <c r="F610">
        <v>1</v>
      </c>
      <c r="G610">
        <v>2</v>
      </c>
      <c r="H610" t="s">
        <v>113</v>
      </c>
      <c r="I610">
        <v>41.5792</v>
      </c>
      <c r="J610" t="s">
        <v>15</v>
      </c>
      <c r="K610" t="s">
        <v>21</v>
      </c>
      <c r="L610">
        <v>1</v>
      </c>
    </row>
    <row r="611" spans="1:12" x14ac:dyDescent="0.3">
      <c r="A611">
        <v>610</v>
      </c>
      <c r="B611">
        <v>1</v>
      </c>
      <c r="C611" t="s">
        <v>1231</v>
      </c>
      <c r="D611" t="s">
        <v>18</v>
      </c>
      <c r="E611">
        <v>40</v>
      </c>
      <c r="F611">
        <v>0</v>
      </c>
      <c r="G611">
        <v>0</v>
      </c>
      <c r="H611" t="s">
        <v>572</v>
      </c>
      <c r="I611">
        <v>153.46250000000001</v>
      </c>
      <c r="J611" t="s">
        <v>573</v>
      </c>
      <c r="K611" t="s">
        <v>16</v>
      </c>
      <c r="L611">
        <v>0</v>
      </c>
    </row>
    <row r="612" spans="1:12" x14ac:dyDescent="0.3">
      <c r="A612">
        <v>611</v>
      </c>
      <c r="B612">
        <v>3</v>
      </c>
      <c r="C612" t="s">
        <v>1232</v>
      </c>
      <c r="D612" t="s">
        <v>18</v>
      </c>
      <c r="E612">
        <v>39</v>
      </c>
      <c r="F612">
        <v>1</v>
      </c>
      <c r="G612">
        <v>5</v>
      </c>
      <c r="H612" t="s">
        <v>50</v>
      </c>
      <c r="I612">
        <v>31.274999999999999</v>
      </c>
      <c r="J612" t="s">
        <v>15</v>
      </c>
      <c r="K612" t="s">
        <v>16</v>
      </c>
      <c r="L612">
        <v>0</v>
      </c>
    </row>
    <row r="613" spans="1:12" x14ac:dyDescent="0.3">
      <c r="A613">
        <v>612</v>
      </c>
      <c r="B613">
        <v>3</v>
      </c>
      <c r="C613" t="s">
        <v>1233</v>
      </c>
      <c r="D613" t="s">
        <v>13</v>
      </c>
      <c r="F613">
        <v>0</v>
      </c>
      <c r="G613">
        <v>0</v>
      </c>
      <c r="H613" t="s">
        <v>1234</v>
      </c>
      <c r="I613">
        <v>7.05</v>
      </c>
      <c r="J613" t="s">
        <v>15</v>
      </c>
      <c r="K613" t="s">
        <v>16</v>
      </c>
      <c r="L613">
        <v>1</v>
      </c>
    </row>
    <row r="614" spans="1:12" x14ac:dyDescent="0.3">
      <c r="A614">
        <v>613</v>
      </c>
      <c r="B614">
        <v>3</v>
      </c>
      <c r="C614" t="s">
        <v>1235</v>
      </c>
      <c r="D614" t="s">
        <v>18</v>
      </c>
      <c r="F614">
        <v>1</v>
      </c>
      <c r="G614">
        <v>0</v>
      </c>
      <c r="H614" t="s">
        <v>515</v>
      </c>
      <c r="I614">
        <v>15.5</v>
      </c>
      <c r="J614" t="s">
        <v>15</v>
      </c>
      <c r="K614" t="s">
        <v>31</v>
      </c>
      <c r="L614">
        <v>0</v>
      </c>
    </row>
    <row r="615" spans="1:12" x14ac:dyDescent="0.3">
      <c r="A615">
        <v>614</v>
      </c>
      <c r="B615">
        <v>3</v>
      </c>
      <c r="C615" t="s">
        <v>1236</v>
      </c>
      <c r="D615" t="s">
        <v>13</v>
      </c>
      <c r="F615">
        <v>0</v>
      </c>
      <c r="G615">
        <v>0</v>
      </c>
      <c r="H615" t="s">
        <v>1237</v>
      </c>
      <c r="I615">
        <v>7.75</v>
      </c>
      <c r="J615" t="s">
        <v>15</v>
      </c>
      <c r="K615" t="s">
        <v>31</v>
      </c>
      <c r="L615">
        <v>0</v>
      </c>
    </row>
    <row r="616" spans="1:12" x14ac:dyDescent="0.3">
      <c r="A616">
        <v>615</v>
      </c>
      <c r="B616">
        <v>3</v>
      </c>
      <c r="C616" t="s">
        <v>1238</v>
      </c>
      <c r="D616" t="s">
        <v>13</v>
      </c>
      <c r="E616">
        <v>35</v>
      </c>
      <c r="F616">
        <v>0</v>
      </c>
      <c r="G616">
        <v>0</v>
      </c>
      <c r="H616" t="s">
        <v>1239</v>
      </c>
      <c r="I616">
        <v>8.0500000000000007</v>
      </c>
      <c r="J616" t="s">
        <v>15</v>
      </c>
      <c r="K616" t="s">
        <v>16</v>
      </c>
      <c r="L616">
        <v>1</v>
      </c>
    </row>
    <row r="617" spans="1:12" x14ac:dyDescent="0.3">
      <c r="A617">
        <v>616</v>
      </c>
      <c r="B617">
        <v>2</v>
      </c>
      <c r="C617" t="s">
        <v>1240</v>
      </c>
      <c r="D617" t="s">
        <v>18</v>
      </c>
      <c r="E617">
        <v>24</v>
      </c>
      <c r="F617">
        <v>1</v>
      </c>
      <c r="G617">
        <v>2</v>
      </c>
      <c r="H617" t="s">
        <v>1241</v>
      </c>
      <c r="I617">
        <v>65</v>
      </c>
      <c r="J617" t="s">
        <v>15</v>
      </c>
      <c r="K617" t="s">
        <v>16</v>
      </c>
      <c r="L617">
        <v>0</v>
      </c>
    </row>
    <row r="618" spans="1:12" x14ac:dyDescent="0.3">
      <c r="A618">
        <v>617</v>
      </c>
      <c r="B618">
        <v>3</v>
      </c>
      <c r="C618" t="s">
        <v>1242</v>
      </c>
      <c r="D618" t="s">
        <v>13</v>
      </c>
      <c r="E618">
        <v>34</v>
      </c>
      <c r="F618">
        <v>1</v>
      </c>
      <c r="G618">
        <v>1</v>
      </c>
      <c r="H618" t="s">
        <v>876</v>
      </c>
      <c r="I618">
        <v>14.4</v>
      </c>
      <c r="J618" t="s">
        <v>15</v>
      </c>
      <c r="K618" t="s">
        <v>16</v>
      </c>
      <c r="L618">
        <v>0</v>
      </c>
    </row>
    <row r="619" spans="1:12" x14ac:dyDescent="0.3">
      <c r="A619">
        <v>618</v>
      </c>
      <c r="B619">
        <v>3</v>
      </c>
      <c r="C619" t="s">
        <v>1243</v>
      </c>
      <c r="D619" t="s">
        <v>18</v>
      </c>
      <c r="E619">
        <v>26</v>
      </c>
      <c r="F619">
        <v>1</v>
      </c>
      <c r="G619">
        <v>0</v>
      </c>
      <c r="H619" t="s">
        <v>541</v>
      </c>
      <c r="I619">
        <v>16.100000000000001</v>
      </c>
      <c r="J619" t="s">
        <v>15</v>
      </c>
      <c r="K619" t="s">
        <v>16</v>
      </c>
      <c r="L619">
        <v>1</v>
      </c>
    </row>
    <row r="620" spans="1:12" x14ac:dyDescent="0.3">
      <c r="A620">
        <v>619</v>
      </c>
      <c r="B620">
        <v>2</v>
      </c>
      <c r="C620" t="s">
        <v>1244</v>
      </c>
      <c r="D620" t="s">
        <v>18</v>
      </c>
      <c r="E620">
        <v>4</v>
      </c>
      <c r="F620">
        <v>2</v>
      </c>
      <c r="G620">
        <v>1</v>
      </c>
      <c r="H620" t="s">
        <v>399</v>
      </c>
      <c r="I620">
        <v>39</v>
      </c>
      <c r="J620" t="s">
        <v>400</v>
      </c>
      <c r="K620" t="s">
        <v>16</v>
      </c>
      <c r="L620">
        <v>0</v>
      </c>
    </row>
    <row r="621" spans="1:12" x14ac:dyDescent="0.3">
      <c r="A621">
        <v>620</v>
      </c>
      <c r="B621">
        <v>2</v>
      </c>
      <c r="C621" t="s">
        <v>1245</v>
      </c>
      <c r="D621" t="s">
        <v>13</v>
      </c>
      <c r="E621">
        <v>26</v>
      </c>
      <c r="F621">
        <v>0</v>
      </c>
      <c r="G621">
        <v>0</v>
      </c>
      <c r="H621" t="s">
        <v>1246</v>
      </c>
      <c r="I621">
        <v>10.5</v>
      </c>
      <c r="J621" t="s">
        <v>15</v>
      </c>
      <c r="K621" t="s">
        <v>16</v>
      </c>
      <c r="L621">
        <v>0</v>
      </c>
    </row>
    <row r="622" spans="1:12" x14ac:dyDescent="0.3">
      <c r="A622">
        <v>621</v>
      </c>
      <c r="B622">
        <v>3</v>
      </c>
      <c r="C622" t="s">
        <v>1247</v>
      </c>
      <c r="D622" t="s">
        <v>13</v>
      </c>
      <c r="E622">
        <v>27</v>
      </c>
      <c r="F622">
        <v>1</v>
      </c>
      <c r="G622">
        <v>0</v>
      </c>
      <c r="H622" t="s">
        <v>1248</v>
      </c>
      <c r="I622">
        <v>14.4542</v>
      </c>
      <c r="J622" t="s">
        <v>15</v>
      </c>
      <c r="K622" t="s">
        <v>21</v>
      </c>
      <c r="L622">
        <v>1</v>
      </c>
    </row>
    <row r="623" spans="1:12" x14ac:dyDescent="0.3">
      <c r="A623">
        <v>622</v>
      </c>
      <c r="B623">
        <v>1</v>
      </c>
      <c r="C623" t="s">
        <v>1249</v>
      </c>
      <c r="D623" t="s">
        <v>13</v>
      </c>
      <c r="E623">
        <v>42</v>
      </c>
      <c r="F623">
        <v>1</v>
      </c>
      <c r="G623">
        <v>0</v>
      </c>
      <c r="H623" t="s">
        <v>1250</v>
      </c>
      <c r="I623">
        <v>52.554200000000002</v>
      </c>
      <c r="J623" t="s">
        <v>1251</v>
      </c>
      <c r="K623" t="s">
        <v>16</v>
      </c>
      <c r="L623">
        <v>1</v>
      </c>
    </row>
    <row r="624" spans="1:12" x14ac:dyDescent="0.3">
      <c r="A624">
        <v>623</v>
      </c>
      <c r="B624">
        <v>3</v>
      </c>
      <c r="C624" t="s">
        <v>1252</v>
      </c>
      <c r="D624" t="s">
        <v>13</v>
      </c>
      <c r="E624">
        <v>20</v>
      </c>
      <c r="F624">
        <v>1</v>
      </c>
      <c r="G624">
        <v>1</v>
      </c>
      <c r="H624" t="s">
        <v>800</v>
      </c>
      <c r="I624">
        <v>15.7417</v>
      </c>
      <c r="J624" t="s">
        <v>15</v>
      </c>
      <c r="K624" t="s">
        <v>21</v>
      </c>
      <c r="L624">
        <v>0</v>
      </c>
    </row>
    <row r="625" spans="1:12" x14ac:dyDescent="0.3">
      <c r="A625">
        <v>624</v>
      </c>
      <c r="B625">
        <v>3</v>
      </c>
      <c r="C625" t="s">
        <v>1253</v>
      </c>
      <c r="D625" t="s">
        <v>13</v>
      </c>
      <c r="E625">
        <v>21</v>
      </c>
      <c r="F625">
        <v>0</v>
      </c>
      <c r="G625">
        <v>0</v>
      </c>
      <c r="H625" t="s">
        <v>1254</v>
      </c>
      <c r="I625">
        <v>7.8541999999999996</v>
      </c>
      <c r="J625" t="s">
        <v>15</v>
      </c>
      <c r="K625" t="s">
        <v>16</v>
      </c>
      <c r="L625">
        <v>0</v>
      </c>
    </row>
    <row r="626" spans="1:12" x14ac:dyDescent="0.3">
      <c r="A626">
        <v>625</v>
      </c>
      <c r="B626">
        <v>3</v>
      </c>
      <c r="C626" t="s">
        <v>1255</v>
      </c>
      <c r="D626" t="s">
        <v>13</v>
      </c>
      <c r="E626">
        <v>21</v>
      </c>
      <c r="F626">
        <v>0</v>
      </c>
      <c r="G626">
        <v>0</v>
      </c>
      <c r="H626" t="s">
        <v>1256</v>
      </c>
      <c r="I626">
        <v>16.100000000000001</v>
      </c>
      <c r="J626" t="s">
        <v>15</v>
      </c>
      <c r="K626" t="s">
        <v>16</v>
      </c>
      <c r="L626">
        <v>0</v>
      </c>
    </row>
    <row r="627" spans="1:12" x14ac:dyDescent="0.3">
      <c r="A627">
        <v>626</v>
      </c>
      <c r="B627">
        <v>1</v>
      </c>
      <c r="C627" t="s">
        <v>1257</v>
      </c>
      <c r="D627" t="s">
        <v>13</v>
      </c>
      <c r="E627">
        <v>61</v>
      </c>
      <c r="F627">
        <v>0</v>
      </c>
      <c r="G627">
        <v>0</v>
      </c>
      <c r="H627" t="s">
        <v>1258</v>
      </c>
      <c r="I627">
        <v>32.320799999999998</v>
      </c>
      <c r="J627" t="s">
        <v>1259</v>
      </c>
      <c r="K627" t="s">
        <v>16</v>
      </c>
      <c r="L627">
        <v>0</v>
      </c>
    </row>
    <row r="628" spans="1:12" x14ac:dyDescent="0.3">
      <c r="A628">
        <v>627</v>
      </c>
      <c r="B628">
        <v>2</v>
      </c>
      <c r="C628" t="s">
        <v>1260</v>
      </c>
      <c r="D628" t="s">
        <v>13</v>
      </c>
      <c r="E628">
        <v>57</v>
      </c>
      <c r="F628">
        <v>0</v>
      </c>
      <c r="G628">
        <v>0</v>
      </c>
      <c r="H628" t="s">
        <v>1261</v>
      </c>
      <c r="I628">
        <v>12.35</v>
      </c>
      <c r="J628" t="s">
        <v>15</v>
      </c>
      <c r="K628" t="s">
        <v>31</v>
      </c>
      <c r="L628">
        <v>1</v>
      </c>
    </row>
    <row r="629" spans="1:12" x14ac:dyDescent="0.3">
      <c r="A629">
        <v>628</v>
      </c>
      <c r="B629">
        <v>1</v>
      </c>
      <c r="C629" t="s">
        <v>1262</v>
      </c>
      <c r="D629" t="s">
        <v>18</v>
      </c>
      <c r="E629">
        <v>21</v>
      </c>
      <c r="F629">
        <v>0</v>
      </c>
      <c r="G629">
        <v>0</v>
      </c>
      <c r="H629" t="s">
        <v>588</v>
      </c>
      <c r="I629">
        <v>77.958299999999994</v>
      </c>
      <c r="J629" t="s">
        <v>1263</v>
      </c>
      <c r="K629" t="s">
        <v>16</v>
      </c>
      <c r="L629">
        <v>0</v>
      </c>
    </row>
    <row r="630" spans="1:12" x14ac:dyDescent="0.3">
      <c r="A630">
        <v>629</v>
      </c>
      <c r="B630">
        <v>3</v>
      </c>
      <c r="C630" t="s">
        <v>1264</v>
      </c>
      <c r="D630" t="s">
        <v>13</v>
      </c>
      <c r="E630">
        <v>26</v>
      </c>
      <c r="F630">
        <v>0</v>
      </c>
      <c r="G630">
        <v>0</v>
      </c>
      <c r="H630" t="s">
        <v>1265</v>
      </c>
      <c r="I630">
        <v>7.8958000000000004</v>
      </c>
      <c r="J630" t="s">
        <v>15</v>
      </c>
      <c r="K630" t="s">
        <v>16</v>
      </c>
      <c r="L630">
        <v>0</v>
      </c>
    </row>
    <row r="631" spans="1:12" x14ac:dyDescent="0.3">
      <c r="A631">
        <v>630</v>
      </c>
      <c r="B631">
        <v>3</v>
      </c>
      <c r="C631" t="s">
        <v>1266</v>
      </c>
      <c r="D631" t="s">
        <v>13</v>
      </c>
      <c r="F631">
        <v>0</v>
      </c>
      <c r="G631">
        <v>0</v>
      </c>
      <c r="H631" t="s">
        <v>1267</v>
      </c>
      <c r="I631">
        <v>7.7332999999999998</v>
      </c>
      <c r="J631" t="s">
        <v>15</v>
      </c>
      <c r="K631" t="s">
        <v>31</v>
      </c>
      <c r="L631">
        <v>1</v>
      </c>
    </row>
    <row r="632" spans="1:12" x14ac:dyDescent="0.3">
      <c r="A632">
        <v>631</v>
      </c>
      <c r="B632">
        <v>1</v>
      </c>
      <c r="C632" t="s">
        <v>1268</v>
      </c>
      <c r="D632" t="s">
        <v>13</v>
      </c>
      <c r="E632">
        <v>80</v>
      </c>
      <c r="F632">
        <v>0</v>
      </c>
      <c r="G632">
        <v>0</v>
      </c>
      <c r="H632" t="s">
        <v>1269</v>
      </c>
      <c r="I632">
        <v>30</v>
      </c>
      <c r="J632" t="s">
        <v>1270</v>
      </c>
      <c r="K632" t="s">
        <v>16</v>
      </c>
      <c r="L632">
        <v>0</v>
      </c>
    </row>
    <row r="633" spans="1:12" x14ac:dyDescent="0.3">
      <c r="A633">
        <v>632</v>
      </c>
      <c r="B633">
        <v>3</v>
      </c>
      <c r="C633" t="s">
        <v>1271</v>
      </c>
      <c r="D633" t="s">
        <v>13</v>
      </c>
      <c r="E633">
        <v>51</v>
      </c>
      <c r="F633">
        <v>0</v>
      </c>
      <c r="G633">
        <v>0</v>
      </c>
      <c r="H633" t="s">
        <v>1272</v>
      </c>
      <c r="I633">
        <v>7.0541999999999998</v>
      </c>
      <c r="J633" t="s">
        <v>15</v>
      </c>
      <c r="K633" t="s">
        <v>16</v>
      </c>
      <c r="L633">
        <v>1</v>
      </c>
    </row>
    <row r="634" spans="1:12" x14ac:dyDescent="0.3">
      <c r="A634">
        <v>633</v>
      </c>
      <c r="B634">
        <v>1</v>
      </c>
      <c r="C634" t="s">
        <v>1273</v>
      </c>
      <c r="D634" t="s">
        <v>13</v>
      </c>
      <c r="E634">
        <v>32</v>
      </c>
      <c r="F634">
        <v>0</v>
      </c>
      <c r="G634">
        <v>0</v>
      </c>
      <c r="H634" t="s">
        <v>1274</v>
      </c>
      <c r="I634">
        <v>30.5</v>
      </c>
      <c r="J634" t="s">
        <v>1275</v>
      </c>
      <c r="K634" t="s">
        <v>21</v>
      </c>
      <c r="L634">
        <v>0</v>
      </c>
    </row>
    <row r="635" spans="1:12" x14ac:dyDescent="0.3">
      <c r="A635">
        <v>634</v>
      </c>
      <c r="B635">
        <v>1</v>
      </c>
      <c r="C635" t="s">
        <v>1276</v>
      </c>
      <c r="D635" t="s">
        <v>13</v>
      </c>
      <c r="F635">
        <v>0</v>
      </c>
      <c r="G635">
        <v>0</v>
      </c>
      <c r="H635" t="s">
        <v>1277</v>
      </c>
      <c r="I635">
        <v>0</v>
      </c>
      <c r="J635" t="s">
        <v>15</v>
      </c>
      <c r="K635" t="s">
        <v>16</v>
      </c>
      <c r="L635">
        <v>0</v>
      </c>
    </row>
    <row r="636" spans="1:12" x14ac:dyDescent="0.3">
      <c r="A636">
        <v>635</v>
      </c>
      <c r="B636">
        <v>3</v>
      </c>
      <c r="C636" t="s">
        <v>1278</v>
      </c>
      <c r="D636" t="s">
        <v>18</v>
      </c>
      <c r="E636">
        <v>9</v>
      </c>
      <c r="F636">
        <v>3</v>
      </c>
      <c r="G636">
        <v>2</v>
      </c>
      <c r="H636" t="s">
        <v>158</v>
      </c>
      <c r="I636">
        <v>27.9</v>
      </c>
      <c r="J636" t="s">
        <v>15</v>
      </c>
      <c r="K636" t="s">
        <v>16</v>
      </c>
      <c r="L636">
        <v>1</v>
      </c>
    </row>
    <row r="637" spans="1:12" x14ac:dyDescent="0.3">
      <c r="A637">
        <v>636</v>
      </c>
      <c r="B637">
        <v>2</v>
      </c>
      <c r="C637" t="s">
        <v>1279</v>
      </c>
      <c r="D637" t="s">
        <v>18</v>
      </c>
      <c r="E637">
        <v>28</v>
      </c>
      <c r="F637">
        <v>0</v>
      </c>
      <c r="G637">
        <v>0</v>
      </c>
      <c r="H637" t="s">
        <v>1280</v>
      </c>
      <c r="I637">
        <v>13</v>
      </c>
      <c r="J637" t="s">
        <v>15</v>
      </c>
      <c r="K637" t="s">
        <v>16</v>
      </c>
      <c r="L637">
        <v>0</v>
      </c>
    </row>
    <row r="638" spans="1:12" x14ac:dyDescent="0.3">
      <c r="A638">
        <v>637</v>
      </c>
      <c r="B638">
        <v>3</v>
      </c>
      <c r="C638" t="s">
        <v>1281</v>
      </c>
      <c r="D638" t="s">
        <v>13</v>
      </c>
      <c r="E638">
        <v>32</v>
      </c>
      <c r="F638">
        <v>0</v>
      </c>
      <c r="G638">
        <v>0</v>
      </c>
      <c r="H638" t="s">
        <v>1282</v>
      </c>
      <c r="I638">
        <v>7.9249999999999998</v>
      </c>
      <c r="J638" t="s">
        <v>15</v>
      </c>
      <c r="K638" t="s">
        <v>16</v>
      </c>
      <c r="L638">
        <v>0</v>
      </c>
    </row>
    <row r="639" spans="1:12" x14ac:dyDescent="0.3">
      <c r="A639">
        <v>638</v>
      </c>
      <c r="B639">
        <v>2</v>
      </c>
      <c r="C639" t="s">
        <v>1283</v>
      </c>
      <c r="D639" t="s">
        <v>13</v>
      </c>
      <c r="E639">
        <v>31</v>
      </c>
      <c r="F639">
        <v>1</v>
      </c>
      <c r="G639">
        <v>1</v>
      </c>
      <c r="H639" t="s">
        <v>508</v>
      </c>
      <c r="I639">
        <v>26.25</v>
      </c>
      <c r="J639" t="s">
        <v>15</v>
      </c>
      <c r="K639" t="s">
        <v>16</v>
      </c>
      <c r="L639">
        <v>0</v>
      </c>
    </row>
    <row r="640" spans="1:12" x14ac:dyDescent="0.3">
      <c r="A640">
        <v>639</v>
      </c>
      <c r="B640">
        <v>3</v>
      </c>
      <c r="C640" t="s">
        <v>1284</v>
      </c>
      <c r="D640" t="s">
        <v>18</v>
      </c>
      <c r="E640">
        <v>41</v>
      </c>
      <c r="F640">
        <v>0</v>
      </c>
      <c r="G640">
        <v>5</v>
      </c>
      <c r="H640" t="s">
        <v>127</v>
      </c>
      <c r="I640">
        <v>39.6875</v>
      </c>
      <c r="J640" t="s">
        <v>15</v>
      </c>
      <c r="K640" t="s">
        <v>16</v>
      </c>
      <c r="L640">
        <v>0</v>
      </c>
    </row>
    <row r="641" spans="1:12" x14ac:dyDescent="0.3">
      <c r="A641">
        <v>640</v>
      </c>
      <c r="B641">
        <v>3</v>
      </c>
      <c r="C641" t="s">
        <v>1285</v>
      </c>
      <c r="D641" t="s">
        <v>13</v>
      </c>
      <c r="F641">
        <v>1</v>
      </c>
      <c r="G641">
        <v>0</v>
      </c>
      <c r="H641" t="s">
        <v>892</v>
      </c>
      <c r="I641">
        <v>16.100000000000001</v>
      </c>
      <c r="J641" t="s">
        <v>15</v>
      </c>
      <c r="K641" t="s">
        <v>16</v>
      </c>
      <c r="L641">
        <v>0</v>
      </c>
    </row>
    <row r="642" spans="1:12" x14ac:dyDescent="0.3">
      <c r="A642">
        <v>641</v>
      </c>
      <c r="B642">
        <v>3</v>
      </c>
      <c r="C642" t="s">
        <v>1286</v>
      </c>
      <c r="D642" t="s">
        <v>13</v>
      </c>
      <c r="E642">
        <v>20</v>
      </c>
      <c r="F642">
        <v>0</v>
      </c>
      <c r="G642">
        <v>0</v>
      </c>
      <c r="H642" t="s">
        <v>1287</v>
      </c>
      <c r="I642">
        <v>7.8541999999999996</v>
      </c>
      <c r="J642" t="s">
        <v>15</v>
      </c>
      <c r="K642" t="s">
        <v>16</v>
      </c>
      <c r="L642">
        <v>1</v>
      </c>
    </row>
    <row r="643" spans="1:12" x14ac:dyDescent="0.3">
      <c r="A643">
        <v>642</v>
      </c>
      <c r="B643">
        <v>1</v>
      </c>
      <c r="C643" t="s">
        <v>1288</v>
      </c>
      <c r="D643" t="s">
        <v>18</v>
      </c>
      <c r="E643">
        <v>24</v>
      </c>
      <c r="F643">
        <v>0</v>
      </c>
      <c r="G643">
        <v>0</v>
      </c>
      <c r="H643" t="s">
        <v>776</v>
      </c>
      <c r="I643">
        <v>69.3</v>
      </c>
      <c r="J643" t="s">
        <v>777</v>
      </c>
      <c r="K643" t="s">
        <v>21</v>
      </c>
      <c r="L643">
        <v>0</v>
      </c>
    </row>
    <row r="644" spans="1:12" x14ac:dyDescent="0.3">
      <c r="A644">
        <v>643</v>
      </c>
      <c r="B644">
        <v>3</v>
      </c>
      <c r="C644" t="s">
        <v>1289</v>
      </c>
      <c r="D644" t="s">
        <v>18</v>
      </c>
      <c r="E644">
        <v>2</v>
      </c>
      <c r="F644">
        <v>3</v>
      </c>
      <c r="G644">
        <v>2</v>
      </c>
      <c r="H644" t="s">
        <v>158</v>
      </c>
      <c r="I644">
        <v>27.9</v>
      </c>
      <c r="J644" t="s">
        <v>15</v>
      </c>
      <c r="K644" t="s">
        <v>16</v>
      </c>
      <c r="L644">
        <v>1</v>
      </c>
    </row>
    <row r="645" spans="1:12" x14ac:dyDescent="0.3">
      <c r="A645">
        <v>644</v>
      </c>
      <c r="B645">
        <v>3</v>
      </c>
      <c r="C645" t="s">
        <v>1290</v>
      </c>
      <c r="D645" t="s">
        <v>13</v>
      </c>
      <c r="F645">
        <v>0</v>
      </c>
      <c r="G645">
        <v>0</v>
      </c>
      <c r="H645" t="s">
        <v>180</v>
      </c>
      <c r="I645">
        <v>56.495800000000003</v>
      </c>
      <c r="J645" t="s">
        <v>15</v>
      </c>
      <c r="K645" t="s">
        <v>16</v>
      </c>
      <c r="L645">
        <v>1</v>
      </c>
    </row>
    <row r="646" spans="1:12" x14ac:dyDescent="0.3">
      <c r="A646">
        <v>645</v>
      </c>
      <c r="B646">
        <v>3</v>
      </c>
      <c r="C646" t="s">
        <v>1291</v>
      </c>
      <c r="D646" t="s">
        <v>18</v>
      </c>
      <c r="E646">
        <v>0.75</v>
      </c>
      <c r="F646">
        <v>2</v>
      </c>
      <c r="G646">
        <v>1</v>
      </c>
      <c r="H646" t="s">
        <v>922</v>
      </c>
      <c r="I646">
        <v>19.258299999999998</v>
      </c>
      <c r="J646" t="s">
        <v>15</v>
      </c>
      <c r="K646" t="s">
        <v>21</v>
      </c>
      <c r="L646">
        <v>1</v>
      </c>
    </row>
    <row r="647" spans="1:12" x14ac:dyDescent="0.3">
      <c r="A647">
        <v>646</v>
      </c>
      <c r="B647">
        <v>1</v>
      </c>
      <c r="C647" t="s">
        <v>1292</v>
      </c>
      <c r="D647" t="s">
        <v>13</v>
      </c>
      <c r="E647">
        <v>48</v>
      </c>
      <c r="F647">
        <v>1</v>
      </c>
      <c r="G647">
        <v>0</v>
      </c>
      <c r="H647" t="s">
        <v>131</v>
      </c>
      <c r="I647">
        <v>76.729200000000006</v>
      </c>
      <c r="J647" t="s">
        <v>132</v>
      </c>
      <c r="K647" t="s">
        <v>21</v>
      </c>
      <c r="L647">
        <v>0</v>
      </c>
    </row>
    <row r="648" spans="1:12" x14ac:dyDescent="0.3">
      <c r="A648">
        <v>647</v>
      </c>
      <c r="B648">
        <v>3</v>
      </c>
      <c r="C648" t="s">
        <v>1293</v>
      </c>
      <c r="D648" t="s">
        <v>13</v>
      </c>
      <c r="E648">
        <v>19</v>
      </c>
      <c r="F648">
        <v>0</v>
      </c>
      <c r="G648">
        <v>0</v>
      </c>
      <c r="H648" t="s">
        <v>1294</v>
      </c>
      <c r="I648">
        <v>7.8958000000000004</v>
      </c>
      <c r="J648" t="s">
        <v>15</v>
      </c>
      <c r="K648" t="s">
        <v>16</v>
      </c>
      <c r="L648">
        <v>1</v>
      </c>
    </row>
    <row r="649" spans="1:12" x14ac:dyDescent="0.3">
      <c r="A649">
        <v>648</v>
      </c>
      <c r="B649">
        <v>1</v>
      </c>
      <c r="C649" t="s">
        <v>1295</v>
      </c>
      <c r="D649" t="s">
        <v>13</v>
      </c>
      <c r="E649">
        <v>56</v>
      </c>
      <c r="F649">
        <v>0</v>
      </c>
      <c r="G649">
        <v>0</v>
      </c>
      <c r="H649" t="s">
        <v>1296</v>
      </c>
      <c r="I649">
        <v>35.5</v>
      </c>
      <c r="J649" t="s">
        <v>1297</v>
      </c>
      <c r="K649" t="s">
        <v>21</v>
      </c>
      <c r="L649">
        <v>0</v>
      </c>
    </row>
    <row r="650" spans="1:12" x14ac:dyDescent="0.3">
      <c r="A650">
        <v>649</v>
      </c>
      <c r="B650">
        <v>3</v>
      </c>
      <c r="C650" t="s">
        <v>1298</v>
      </c>
      <c r="D650" t="s">
        <v>13</v>
      </c>
      <c r="F650">
        <v>0</v>
      </c>
      <c r="G650">
        <v>0</v>
      </c>
      <c r="H650" t="s">
        <v>1299</v>
      </c>
      <c r="I650">
        <v>7.55</v>
      </c>
      <c r="J650" t="s">
        <v>15</v>
      </c>
      <c r="K650" t="s">
        <v>16</v>
      </c>
      <c r="L650">
        <v>1</v>
      </c>
    </row>
    <row r="651" spans="1:12" x14ac:dyDescent="0.3">
      <c r="A651">
        <v>650</v>
      </c>
      <c r="B651">
        <v>3</v>
      </c>
      <c r="C651" t="s">
        <v>1300</v>
      </c>
      <c r="D651" t="s">
        <v>18</v>
      </c>
      <c r="E651">
        <v>23</v>
      </c>
      <c r="F651">
        <v>0</v>
      </c>
      <c r="G651">
        <v>0</v>
      </c>
      <c r="H651" t="s">
        <v>1301</v>
      </c>
      <c r="I651">
        <v>7.55</v>
      </c>
      <c r="J651" t="s">
        <v>15</v>
      </c>
      <c r="K651" t="s">
        <v>16</v>
      </c>
      <c r="L651">
        <v>0</v>
      </c>
    </row>
    <row r="652" spans="1:12" x14ac:dyDescent="0.3">
      <c r="A652">
        <v>651</v>
      </c>
      <c r="B652">
        <v>3</v>
      </c>
      <c r="C652" t="s">
        <v>1302</v>
      </c>
      <c r="D652" t="s">
        <v>13</v>
      </c>
      <c r="F652">
        <v>0</v>
      </c>
      <c r="G652">
        <v>0</v>
      </c>
      <c r="H652" t="s">
        <v>1303</v>
      </c>
      <c r="I652">
        <v>7.8958000000000004</v>
      </c>
      <c r="J652" t="s">
        <v>15</v>
      </c>
      <c r="K652" t="s">
        <v>16</v>
      </c>
      <c r="L652">
        <v>1</v>
      </c>
    </row>
    <row r="653" spans="1:12" x14ac:dyDescent="0.3">
      <c r="A653">
        <v>652</v>
      </c>
      <c r="B653">
        <v>2</v>
      </c>
      <c r="C653" t="s">
        <v>1304</v>
      </c>
      <c r="D653" t="s">
        <v>18</v>
      </c>
      <c r="E653">
        <v>18</v>
      </c>
      <c r="F653">
        <v>0</v>
      </c>
      <c r="G653">
        <v>1</v>
      </c>
      <c r="H653" t="s">
        <v>231</v>
      </c>
      <c r="I653">
        <v>23</v>
      </c>
      <c r="J653" t="s">
        <v>15</v>
      </c>
      <c r="K653" t="s">
        <v>16</v>
      </c>
      <c r="L653">
        <v>0</v>
      </c>
    </row>
    <row r="654" spans="1:12" x14ac:dyDescent="0.3">
      <c r="A654">
        <v>653</v>
      </c>
      <c r="B654">
        <v>3</v>
      </c>
      <c r="C654" t="s">
        <v>1305</v>
      </c>
      <c r="D654" t="s">
        <v>13</v>
      </c>
      <c r="E654">
        <v>21</v>
      </c>
      <c r="F654">
        <v>0</v>
      </c>
      <c r="G654">
        <v>0</v>
      </c>
      <c r="H654" t="s">
        <v>1306</v>
      </c>
      <c r="I654">
        <v>8.4332999999999991</v>
      </c>
      <c r="J654" t="s">
        <v>15</v>
      </c>
      <c r="K654" t="s">
        <v>16</v>
      </c>
      <c r="L654">
        <v>1</v>
      </c>
    </row>
    <row r="655" spans="1:12" x14ac:dyDescent="0.3">
      <c r="A655">
        <v>654</v>
      </c>
      <c r="B655">
        <v>3</v>
      </c>
      <c r="C655" t="s">
        <v>1307</v>
      </c>
      <c r="D655" t="s">
        <v>18</v>
      </c>
      <c r="F655">
        <v>0</v>
      </c>
      <c r="G655">
        <v>0</v>
      </c>
      <c r="H655" t="s">
        <v>1308</v>
      </c>
      <c r="I655">
        <v>7.8292000000000002</v>
      </c>
      <c r="J655" t="s">
        <v>15</v>
      </c>
      <c r="K655" t="s">
        <v>31</v>
      </c>
      <c r="L655">
        <v>0</v>
      </c>
    </row>
    <row r="656" spans="1:12" x14ac:dyDescent="0.3">
      <c r="A656">
        <v>655</v>
      </c>
      <c r="B656">
        <v>3</v>
      </c>
      <c r="C656" t="s">
        <v>1309</v>
      </c>
      <c r="D656" t="s">
        <v>18</v>
      </c>
      <c r="E656">
        <v>18</v>
      </c>
      <c r="F656">
        <v>0</v>
      </c>
      <c r="G656">
        <v>0</v>
      </c>
      <c r="H656" t="s">
        <v>1310</v>
      </c>
      <c r="I656">
        <v>6.75</v>
      </c>
      <c r="J656" t="s">
        <v>15</v>
      </c>
      <c r="K656" t="s">
        <v>31</v>
      </c>
      <c r="L656">
        <v>0</v>
      </c>
    </row>
    <row r="657" spans="1:12" x14ac:dyDescent="0.3">
      <c r="A657">
        <v>656</v>
      </c>
      <c r="B657">
        <v>2</v>
      </c>
      <c r="C657" t="s">
        <v>1311</v>
      </c>
      <c r="D657" t="s">
        <v>13</v>
      </c>
      <c r="E657">
        <v>24</v>
      </c>
      <c r="F657">
        <v>2</v>
      </c>
      <c r="G657">
        <v>0</v>
      </c>
      <c r="H657" t="s">
        <v>176</v>
      </c>
      <c r="I657">
        <v>73.5</v>
      </c>
      <c r="J657" t="s">
        <v>15</v>
      </c>
      <c r="K657" t="s">
        <v>16</v>
      </c>
      <c r="L657">
        <v>0</v>
      </c>
    </row>
    <row r="658" spans="1:12" x14ac:dyDescent="0.3">
      <c r="A658">
        <v>657</v>
      </c>
      <c r="B658">
        <v>3</v>
      </c>
      <c r="C658" t="s">
        <v>1312</v>
      </c>
      <c r="D658" t="s">
        <v>13</v>
      </c>
      <c r="F658">
        <v>0</v>
      </c>
      <c r="G658">
        <v>0</v>
      </c>
      <c r="H658" t="s">
        <v>1313</v>
      </c>
      <c r="I658">
        <v>7.8958000000000004</v>
      </c>
      <c r="J658" t="s">
        <v>15</v>
      </c>
      <c r="K658" t="s">
        <v>16</v>
      </c>
      <c r="L658">
        <v>0</v>
      </c>
    </row>
    <row r="659" spans="1:12" x14ac:dyDescent="0.3">
      <c r="A659">
        <v>658</v>
      </c>
      <c r="B659">
        <v>3</v>
      </c>
      <c r="C659" t="s">
        <v>1314</v>
      </c>
      <c r="D659" t="s">
        <v>18</v>
      </c>
      <c r="E659">
        <v>32</v>
      </c>
      <c r="F659">
        <v>1</v>
      </c>
      <c r="G659">
        <v>1</v>
      </c>
      <c r="H659" t="s">
        <v>411</v>
      </c>
      <c r="I659">
        <v>15.5</v>
      </c>
      <c r="J659" t="s">
        <v>15</v>
      </c>
      <c r="K659" t="s">
        <v>31</v>
      </c>
      <c r="L659">
        <v>0</v>
      </c>
    </row>
    <row r="660" spans="1:12" x14ac:dyDescent="0.3">
      <c r="A660">
        <v>659</v>
      </c>
      <c r="B660">
        <v>2</v>
      </c>
      <c r="C660" t="s">
        <v>1315</v>
      </c>
      <c r="D660" t="s">
        <v>13</v>
      </c>
      <c r="E660">
        <v>23</v>
      </c>
      <c r="F660">
        <v>0</v>
      </c>
      <c r="G660">
        <v>0</v>
      </c>
      <c r="H660" t="s">
        <v>1316</v>
      </c>
      <c r="I660">
        <v>13</v>
      </c>
      <c r="J660" t="s">
        <v>15</v>
      </c>
      <c r="K660" t="s">
        <v>16</v>
      </c>
      <c r="L660">
        <v>0</v>
      </c>
    </row>
    <row r="661" spans="1:12" x14ac:dyDescent="0.3">
      <c r="A661">
        <v>660</v>
      </c>
      <c r="B661">
        <v>1</v>
      </c>
      <c r="C661" t="s">
        <v>1317</v>
      </c>
      <c r="D661" t="s">
        <v>13</v>
      </c>
      <c r="E661">
        <v>58</v>
      </c>
      <c r="F661">
        <v>0</v>
      </c>
      <c r="G661">
        <v>2</v>
      </c>
      <c r="H661" t="s">
        <v>464</v>
      </c>
      <c r="I661">
        <v>113.27500000000001</v>
      </c>
      <c r="J661" t="s">
        <v>1318</v>
      </c>
      <c r="K661" t="s">
        <v>21</v>
      </c>
      <c r="L661">
        <v>1</v>
      </c>
    </row>
    <row r="662" spans="1:12" x14ac:dyDescent="0.3">
      <c r="A662">
        <v>661</v>
      </c>
      <c r="B662">
        <v>1</v>
      </c>
      <c r="C662" t="s">
        <v>1319</v>
      </c>
      <c r="D662" t="s">
        <v>13</v>
      </c>
      <c r="E662">
        <v>50</v>
      </c>
      <c r="F662">
        <v>2</v>
      </c>
      <c r="G662">
        <v>0</v>
      </c>
      <c r="H662" t="s">
        <v>710</v>
      </c>
      <c r="I662">
        <v>133.65</v>
      </c>
      <c r="J662" t="s">
        <v>15</v>
      </c>
      <c r="K662" t="s">
        <v>16</v>
      </c>
      <c r="L662">
        <v>0</v>
      </c>
    </row>
    <row r="663" spans="1:12" x14ac:dyDescent="0.3">
      <c r="A663">
        <v>662</v>
      </c>
      <c r="B663">
        <v>3</v>
      </c>
      <c r="C663" t="s">
        <v>1320</v>
      </c>
      <c r="D663" t="s">
        <v>13</v>
      </c>
      <c r="E663">
        <v>40</v>
      </c>
      <c r="F663">
        <v>0</v>
      </c>
      <c r="G663">
        <v>0</v>
      </c>
      <c r="H663" t="s">
        <v>1321</v>
      </c>
      <c r="I663">
        <v>7.2249999999999996</v>
      </c>
      <c r="J663" t="s">
        <v>15</v>
      </c>
      <c r="K663" t="s">
        <v>21</v>
      </c>
      <c r="L663">
        <v>0</v>
      </c>
    </row>
    <row r="664" spans="1:12" x14ac:dyDescent="0.3">
      <c r="A664">
        <v>663</v>
      </c>
      <c r="B664">
        <v>1</v>
      </c>
      <c r="C664" t="s">
        <v>1322</v>
      </c>
      <c r="D664" t="s">
        <v>13</v>
      </c>
      <c r="E664">
        <v>47</v>
      </c>
      <c r="F664">
        <v>0</v>
      </c>
      <c r="G664">
        <v>0</v>
      </c>
      <c r="H664" t="s">
        <v>1323</v>
      </c>
      <c r="I664">
        <v>25.587499999999999</v>
      </c>
      <c r="J664" t="s">
        <v>1324</v>
      </c>
      <c r="K664" t="s">
        <v>16</v>
      </c>
      <c r="L664">
        <v>0</v>
      </c>
    </row>
    <row r="665" spans="1:12" x14ac:dyDescent="0.3">
      <c r="A665">
        <v>664</v>
      </c>
      <c r="B665">
        <v>3</v>
      </c>
      <c r="C665" t="s">
        <v>1325</v>
      </c>
      <c r="D665" t="s">
        <v>13</v>
      </c>
      <c r="E665">
        <v>36</v>
      </c>
      <c r="F665">
        <v>0</v>
      </c>
      <c r="G665">
        <v>0</v>
      </c>
      <c r="H665" t="s">
        <v>1326</v>
      </c>
      <c r="I665">
        <v>7.4958</v>
      </c>
      <c r="J665" t="s">
        <v>15</v>
      </c>
      <c r="K665" t="s">
        <v>16</v>
      </c>
      <c r="L665">
        <v>1</v>
      </c>
    </row>
    <row r="666" spans="1:12" x14ac:dyDescent="0.3">
      <c r="A666">
        <v>665</v>
      </c>
      <c r="B666">
        <v>3</v>
      </c>
      <c r="C666" t="s">
        <v>1327</v>
      </c>
      <c r="D666" t="s">
        <v>13</v>
      </c>
      <c r="E666">
        <v>20</v>
      </c>
      <c r="F666">
        <v>1</v>
      </c>
      <c r="G666">
        <v>0</v>
      </c>
      <c r="H666" t="s">
        <v>1328</v>
      </c>
      <c r="I666">
        <v>7.9249999999999998</v>
      </c>
      <c r="J666" t="s">
        <v>15</v>
      </c>
      <c r="K666" t="s">
        <v>16</v>
      </c>
      <c r="L666">
        <v>0</v>
      </c>
    </row>
    <row r="667" spans="1:12" x14ac:dyDescent="0.3">
      <c r="A667">
        <v>666</v>
      </c>
      <c r="B667">
        <v>2</v>
      </c>
      <c r="C667" t="s">
        <v>1329</v>
      </c>
      <c r="D667" t="s">
        <v>13</v>
      </c>
      <c r="E667">
        <v>32</v>
      </c>
      <c r="F667">
        <v>2</v>
      </c>
      <c r="G667">
        <v>0</v>
      </c>
      <c r="H667" t="s">
        <v>176</v>
      </c>
      <c r="I667">
        <v>73.5</v>
      </c>
      <c r="J667" t="s">
        <v>15</v>
      </c>
      <c r="K667" t="s">
        <v>16</v>
      </c>
      <c r="L667">
        <v>0</v>
      </c>
    </row>
    <row r="668" spans="1:12" x14ac:dyDescent="0.3">
      <c r="A668">
        <v>667</v>
      </c>
      <c r="B668">
        <v>2</v>
      </c>
      <c r="C668" t="s">
        <v>1330</v>
      </c>
      <c r="D668" t="s">
        <v>13</v>
      </c>
      <c r="E668">
        <v>25</v>
      </c>
      <c r="F668">
        <v>0</v>
      </c>
      <c r="G668">
        <v>0</v>
      </c>
      <c r="H668" t="s">
        <v>1331</v>
      </c>
      <c r="I668">
        <v>13</v>
      </c>
      <c r="J668" t="s">
        <v>15</v>
      </c>
      <c r="K668" t="s">
        <v>16</v>
      </c>
      <c r="L668">
        <v>0</v>
      </c>
    </row>
    <row r="669" spans="1:12" x14ac:dyDescent="0.3">
      <c r="A669">
        <v>668</v>
      </c>
      <c r="B669">
        <v>3</v>
      </c>
      <c r="C669" t="s">
        <v>1332</v>
      </c>
      <c r="D669" t="s">
        <v>13</v>
      </c>
      <c r="F669">
        <v>0</v>
      </c>
      <c r="G669">
        <v>0</v>
      </c>
      <c r="H669" t="s">
        <v>1333</v>
      </c>
      <c r="I669">
        <v>7.7750000000000004</v>
      </c>
      <c r="J669" t="s">
        <v>15</v>
      </c>
      <c r="K669" t="s">
        <v>16</v>
      </c>
      <c r="L669">
        <v>0</v>
      </c>
    </row>
    <row r="670" spans="1:12" x14ac:dyDescent="0.3">
      <c r="A670">
        <v>669</v>
      </c>
      <c r="B670">
        <v>3</v>
      </c>
      <c r="C670" t="s">
        <v>1334</v>
      </c>
      <c r="D670" t="s">
        <v>13</v>
      </c>
      <c r="E670">
        <v>43</v>
      </c>
      <c r="F670">
        <v>0</v>
      </c>
      <c r="G670">
        <v>0</v>
      </c>
      <c r="H670" t="s">
        <v>1335</v>
      </c>
      <c r="I670">
        <v>8.0500000000000007</v>
      </c>
      <c r="J670" t="s">
        <v>15</v>
      </c>
      <c r="K670" t="s">
        <v>16</v>
      </c>
      <c r="L670">
        <v>1</v>
      </c>
    </row>
    <row r="671" spans="1:12" x14ac:dyDescent="0.3">
      <c r="A671">
        <v>670</v>
      </c>
      <c r="B671">
        <v>1</v>
      </c>
      <c r="C671" t="s">
        <v>1336</v>
      </c>
      <c r="D671" t="s">
        <v>18</v>
      </c>
      <c r="F671">
        <v>1</v>
      </c>
      <c r="G671">
        <v>0</v>
      </c>
      <c r="H671" t="s">
        <v>1337</v>
      </c>
      <c r="I671">
        <v>52</v>
      </c>
      <c r="J671" t="s">
        <v>1338</v>
      </c>
      <c r="K671" t="s">
        <v>16</v>
      </c>
      <c r="L671">
        <v>1</v>
      </c>
    </row>
    <row r="672" spans="1:12" x14ac:dyDescent="0.3">
      <c r="A672">
        <v>671</v>
      </c>
      <c r="B672">
        <v>2</v>
      </c>
      <c r="C672" t="s">
        <v>1339</v>
      </c>
      <c r="D672" t="s">
        <v>18</v>
      </c>
      <c r="E672">
        <v>40</v>
      </c>
      <c r="F672">
        <v>1</v>
      </c>
      <c r="G672">
        <v>1</v>
      </c>
      <c r="H672" t="s">
        <v>1340</v>
      </c>
      <c r="I672">
        <v>39</v>
      </c>
      <c r="J672" t="s">
        <v>15</v>
      </c>
      <c r="K672" t="s">
        <v>16</v>
      </c>
      <c r="L672">
        <v>0</v>
      </c>
    </row>
    <row r="673" spans="1:12" x14ac:dyDescent="0.3">
      <c r="A673">
        <v>672</v>
      </c>
      <c r="B673">
        <v>1</v>
      </c>
      <c r="C673" t="s">
        <v>1341</v>
      </c>
      <c r="D673" t="s">
        <v>13</v>
      </c>
      <c r="E673">
        <v>31</v>
      </c>
      <c r="F673">
        <v>1</v>
      </c>
      <c r="G673">
        <v>0</v>
      </c>
      <c r="H673" t="s">
        <v>1342</v>
      </c>
      <c r="I673">
        <v>52</v>
      </c>
      <c r="J673" t="s">
        <v>1343</v>
      </c>
      <c r="K673" t="s">
        <v>16</v>
      </c>
      <c r="L673">
        <v>0</v>
      </c>
    </row>
    <row r="674" spans="1:12" x14ac:dyDescent="0.3">
      <c r="A674">
        <v>673</v>
      </c>
      <c r="B674">
        <v>2</v>
      </c>
      <c r="C674" t="s">
        <v>1344</v>
      </c>
      <c r="D674" t="s">
        <v>13</v>
      </c>
      <c r="E674">
        <v>70</v>
      </c>
      <c r="F674">
        <v>0</v>
      </c>
      <c r="G674">
        <v>0</v>
      </c>
      <c r="H674" t="s">
        <v>1345</v>
      </c>
      <c r="I674">
        <v>10.5</v>
      </c>
      <c r="J674" t="s">
        <v>15</v>
      </c>
      <c r="K674" t="s">
        <v>16</v>
      </c>
      <c r="L674">
        <v>1</v>
      </c>
    </row>
    <row r="675" spans="1:12" x14ac:dyDescent="0.3">
      <c r="A675">
        <v>674</v>
      </c>
      <c r="B675">
        <v>2</v>
      </c>
      <c r="C675" t="s">
        <v>1346</v>
      </c>
      <c r="D675" t="s">
        <v>13</v>
      </c>
      <c r="E675">
        <v>31</v>
      </c>
      <c r="F675">
        <v>0</v>
      </c>
      <c r="G675">
        <v>0</v>
      </c>
      <c r="H675" t="s">
        <v>1347</v>
      </c>
      <c r="I675">
        <v>13</v>
      </c>
      <c r="J675" t="s">
        <v>15</v>
      </c>
      <c r="K675" t="s">
        <v>16</v>
      </c>
      <c r="L675">
        <v>0</v>
      </c>
    </row>
    <row r="676" spans="1:12" x14ac:dyDescent="0.3">
      <c r="A676">
        <v>675</v>
      </c>
      <c r="B676">
        <v>2</v>
      </c>
      <c r="C676" t="s">
        <v>1348</v>
      </c>
      <c r="D676" t="s">
        <v>13</v>
      </c>
      <c r="F676">
        <v>0</v>
      </c>
      <c r="G676">
        <v>0</v>
      </c>
      <c r="H676" t="s">
        <v>1349</v>
      </c>
      <c r="I676">
        <v>0</v>
      </c>
      <c r="J676" t="s">
        <v>15</v>
      </c>
      <c r="K676" t="s">
        <v>16</v>
      </c>
      <c r="L676">
        <v>0</v>
      </c>
    </row>
    <row r="677" spans="1:12" x14ac:dyDescent="0.3">
      <c r="A677">
        <v>676</v>
      </c>
      <c r="B677">
        <v>3</v>
      </c>
      <c r="C677" t="s">
        <v>1350</v>
      </c>
      <c r="D677" t="s">
        <v>13</v>
      </c>
      <c r="E677">
        <v>18</v>
      </c>
      <c r="F677">
        <v>0</v>
      </c>
      <c r="G677">
        <v>0</v>
      </c>
      <c r="H677" t="s">
        <v>1351</v>
      </c>
      <c r="I677">
        <v>7.7750000000000004</v>
      </c>
      <c r="J677" t="s">
        <v>15</v>
      </c>
      <c r="K677" t="s">
        <v>16</v>
      </c>
      <c r="L677">
        <v>0</v>
      </c>
    </row>
    <row r="678" spans="1:12" x14ac:dyDescent="0.3">
      <c r="A678">
        <v>677</v>
      </c>
      <c r="B678">
        <v>3</v>
      </c>
      <c r="C678" t="s">
        <v>1352</v>
      </c>
      <c r="D678" t="s">
        <v>13</v>
      </c>
      <c r="E678">
        <v>24.5</v>
      </c>
      <c r="F678">
        <v>0</v>
      </c>
      <c r="G678">
        <v>0</v>
      </c>
      <c r="H678" t="s">
        <v>1353</v>
      </c>
      <c r="I678">
        <v>8.0500000000000007</v>
      </c>
      <c r="J678" t="s">
        <v>15</v>
      </c>
      <c r="K678" t="s">
        <v>16</v>
      </c>
      <c r="L678">
        <v>1</v>
      </c>
    </row>
    <row r="679" spans="1:12" x14ac:dyDescent="0.3">
      <c r="A679">
        <v>678</v>
      </c>
      <c r="B679">
        <v>3</v>
      </c>
      <c r="C679" t="s">
        <v>1354</v>
      </c>
      <c r="D679" t="s">
        <v>18</v>
      </c>
      <c r="E679">
        <v>18</v>
      </c>
      <c r="F679">
        <v>0</v>
      </c>
      <c r="G679">
        <v>0</v>
      </c>
      <c r="H679" t="s">
        <v>1355</v>
      </c>
      <c r="I679">
        <v>9.8416999999999994</v>
      </c>
      <c r="J679" t="s">
        <v>15</v>
      </c>
      <c r="K679" t="s">
        <v>16</v>
      </c>
      <c r="L679">
        <v>0</v>
      </c>
    </row>
    <row r="680" spans="1:12" x14ac:dyDescent="0.3">
      <c r="A680">
        <v>679</v>
      </c>
      <c r="B680">
        <v>3</v>
      </c>
      <c r="C680" t="s">
        <v>1356</v>
      </c>
      <c r="D680" t="s">
        <v>18</v>
      </c>
      <c r="E680">
        <v>43</v>
      </c>
      <c r="F680">
        <v>1</v>
      </c>
      <c r="G680">
        <v>6</v>
      </c>
      <c r="H680" t="s">
        <v>148</v>
      </c>
      <c r="I680">
        <v>46.9</v>
      </c>
      <c r="J680" t="s">
        <v>15</v>
      </c>
      <c r="K680" t="s">
        <v>16</v>
      </c>
      <c r="L680">
        <v>1</v>
      </c>
    </row>
    <row r="681" spans="1:12" x14ac:dyDescent="0.3">
      <c r="A681">
        <v>680</v>
      </c>
      <c r="B681">
        <v>1</v>
      </c>
      <c r="C681" t="s">
        <v>1357</v>
      </c>
      <c r="D681" t="s">
        <v>13</v>
      </c>
      <c r="E681">
        <v>36</v>
      </c>
      <c r="F681">
        <v>0</v>
      </c>
      <c r="G681">
        <v>1</v>
      </c>
      <c r="H681" t="s">
        <v>552</v>
      </c>
      <c r="I681">
        <v>512.32920000000001</v>
      </c>
      <c r="J681" t="s">
        <v>1358</v>
      </c>
      <c r="K681" t="s">
        <v>21</v>
      </c>
      <c r="L681">
        <v>0</v>
      </c>
    </row>
    <row r="682" spans="1:12" x14ac:dyDescent="0.3">
      <c r="A682">
        <v>681</v>
      </c>
      <c r="B682">
        <v>3</v>
      </c>
      <c r="C682" t="s">
        <v>1359</v>
      </c>
      <c r="D682" t="s">
        <v>18</v>
      </c>
      <c r="F682">
        <v>0</v>
      </c>
      <c r="G682">
        <v>0</v>
      </c>
      <c r="H682" t="s">
        <v>1360</v>
      </c>
      <c r="I682">
        <v>8.1374999999999993</v>
      </c>
      <c r="J682" t="s">
        <v>15</v>
      </c>
      <c r="K682" t="s">
        <v>31</v>
      </c>
      <c r="L682">
        <v>1</v>
      </c>
    </row>
    <row r="683" spans="1:12" x14ac:dyDescent="0.3">
      <c r="A683">
        <v>682</v>
      </c>
      <c r="B683">
        <v>1</v>
      </c>
      <c r="C683" t="s">
        <v>1361</v>
      </c>
      <c r="D683" t="s">
        <v>13</v>
      </c>
      <c r="E683">
        <v>27</v>
      </c>
      <c r="F683">
        <v>0</v>
      </c>
      <c r="G683">
        <v>0</v>
      </c>
      <c r="H683" t="s">
        <v>131</v>
      </c>
      <c r="I683">
        <v>76.729200000000006</v>
      </c>
      <c r="J683" t="s">
        <v>1362</v>
      </c>
      <c r="K683" t="s">
        <v>21</v>
      </c>
      <c r="L683">
        <v>0</v>
      </c>
    </row>
    <row r="684" spans="1:12" x14ac:dyDescent="0.3">
      <c r="A684">
        <v>683</v>
      </c>
      <c r="B684">
        <v>3</v>
      </c>
      <c r="C684" t="s">
        <v>1363</v>
      </c>
      <c r="D684" t="s">
        <v>13</v>
      </c>
      <c r="E684">
        <v>20</v>
      </c>
      <c r="F684">
        <v>0</v>
      </c>
      <c r="G684">
        <v>0</v>
      </c>
      <c r="H684" t="s">
        <v>1364</v>
      </c>
      <c r="I684">
        <v>9.2249999999999996</v>
      </c>
      <c r="J684" t="s">
        <v>15</v>
      </c>
      <c r="K684" t="s">
        <v>16</v>
      </c>
      <c r="L684">
        <v>0</v>
      </c>
    </row>
    <row r="685" spans="1:12" x14ac:dyDescent="0.3">
      <c r="A685">
        <v>684</v>
      </c>
      <c r="B685">
        <v>3</v>
      </c>
      <c r="C685" t="s">
        <v>1365</v>
      </c>
      <c r="D685" t="s">
        <v>13</v>
      </c>
      <c r="E685">
        <v>14</v>
      </c>
      <c r="F685">
        <v>5</v>
      </c>
      <c r="G685">
        <v>2</v>
      </c>
      <c r="H685" t="s">
        <v>148</v>
      </c>
      <c r="I685">
        <v>46.9</v>
      </c>
      <c r="J685" t="s">
        <v>15</v>
      </c>
      <c r="K685" t="s">
        <v>16</v>
      </c>
      <c r="L685">
        <v>0</v>
      </c>
    </row>
    <row r="686" spans="1:12" x14ac:dyDescent="0.3">
      <c r="A686">
        <v>685</v>
      </c>
      <c r="B686">
        <v>2</v>
      </c>
      <c r="C686" t="s">
        <v>1366</v>
      </c>
      <c r="D686" t="s">
        <v>13</v>
      </c>
      <c r="E686">
        <v>60</v>
      </c>
      <c r="F686">
        <v>1</v>
      </c>
      <c r="G686">
        <v>1</v>
      </c>
      <c r="H686" t="s">
        <v>1340</v>
      </c>
      <c r="I686">
        <v>39</v>
      </c>
      <c r="J686" t="s">
        <v>15</v>
      </c>
      <c r="K686" t="s">
        <v>16</v>
      </c>
      <c r="L686">
        <v>0</v>
      </c>
    </row>
    <row r="687" spans="1:12" x14ac:dyDescent="0.3">
      <c r="A687">
        <v>686</v>
      </c>
      <c r="B687">
        <v>2</v>
      </c>
      <c r="C687" t="s">
        <v>1367</v>
      </c>
      <c r="D687" t="s">
        <v>13</v>
      </c>
      <c r="E687">
        <v>25</v>
      </c>
      <c r="F687">
        <v>1</v>
      </c>
      <c r="G687">
        <v>2</v>
      </c>
      <c r="H687" t="s">
        <v>113</v>
      </c>
      <c r="I687">
        <v>41.5792</v>
      </c>
      <c r="J687" t="s">
        <v>15</v>
      </c>
      <c r="K687" t="s">
        <v>21</v>
      </c>
      <c r="L687">
        <v>0</v>
      </c>
    </row>
    <row r="688" spans="1:12" x14ac:dyDescent="0.3">
      <c r="A688">
        <v>687</v>
      </c>
      <c r="B688">
        <v>3</v>
      </c>
      <c r="C688" t="s">
        <v>1368</v>
      </c>
      <c r="D688" t="s">
        <v>13</v>
      </c>
      <c r="E688">
        <v>14</v>
      </c>
      <c r="F688">
        <v>4</v>
      </c>
      <c r="G688">
        <v>1</v>
      </c>
      <c r="H688" t="s">
        <v>127</v>
      </c>
      <c r="I688">
        <v>39.6875</v>
      </c>
      <c r="J688" t="s">
        <v>15</v>
      </c>
      <c r="K688" t="s">
        <v>16</v>
      </c>
      <c r="L688">
        <v>0</v>
      </c>
    </row>
    <row r="689" spans="1:12" x14ac:dyDescent="0.3">
      <c r="A689">
        <v>688</v>
      </c>
      <c r="B689">
        <v>3</v>
      </c>
      <c r="C689" t="s">
        <v>1369</v>
      </c>
      <c r="D689" t="s">
        <v>13</v>
      </c>
      <c r="E689">
        <v>19</v>
      </c>
      <c r="F689">
        <v>0</v>
      </c>
      <c r="G689">
        <v>0</v>
      </c>
      <c r="H689" t="s">
        <v>1370</v>
      </c>
      <c r="I689">
        <v>10.1708</v>
      </c>
      <c r="J689" t="s">
        <v>15</v>
      </c>
      <c r="K689" t="s">
        <v>16</v>
      </c>
      <c r="L689">
        <v>0</v>
      </c>
    </row>
    <row r="690" spans="1:12" x14ac:dyDescent="0.3">
      <c r="A690">
        <v>689</v>
      </c>
      <c r="B690">
        <v>3</v>
      </c>
      <c r="C690" t="s">
        <v>1371</v>
      </c>
      <c r="D690" t="s">
        <v>13</v>
      </c>
      <c r="E690">
        <v>18</v>
      </c>
      <c r="F690">
        <v>0</v>
      </c>
      <c r="G690">
        <v>0</v>
      </c>
      <c r="H690" t="s">
        <v>1372</v>
      </c>
      <c r="I690">
        <v>7.7957999999999998</v>
      </c>
      <c r="J690" t="s">
        <v>15</v>
      </c>
      <c r="K690" t="s">
        <v>16</v>
      </c>
      <c r="L690">
        <v>1</v>
      </c>
    </row>
    <row r="691" spans="1:12" x14ac:dyDescent="0.3">
      <c r="A691">
        <v>690</v>
      </c>
      <c r="B691">
        <v>1</v>
      </c>
      <c r="C691" t="s">
        <v>1373</v>
      </c>
      <c r="D691" t="s">
        <v>18</v>
      </c>
      <c r="E691">
        <v>15</v>
      </c>
      <c r="F691">
        <v>0</v>
      </c>
      <c r="G691">
        <v>1</v>
      </c>
      <c r="H691" t="s">
        <v>1374</v>
      </c>
      <c r="I691">
        <v>211.33750000000001</v>
      </c>
      <c r="J691" t="s">
        <v>1375</v>
      </c>
      <c r="K691" t="s">
        <v>16</v>
      </c>
      <c r="L691">
        <v>1</v>
      </c>
    </row>
    <row r="692" spans="1:12" x14ac:dyDescent="0.3">
      <c r="A692">
        <v>691</v>
      </c>
      <c r="B692">
        <v>1</v>
      </c>
      <c r="C692" t="s">
        <v>1376</v>
      </c>
      <c r="D692" t="s">
        <v>13</v>
      </c>
      <c r="E692">
        <v>31</v>
      </c>
      <c r="F692">
        <v>1</v>
      </c>
      <c r="G692">
        <v>0</v>
      </c>
      <c r="H692" t="s">
        <v>1377</v>
      </c>
      <c r="I692">
        <v>57</v>
      </c>
      <c r="J692" t="s">
        <v>1378</v>
      </c>
      <c r="K692" t="s">
        <v>16</v>
      </c>
      <c r="L692">
        <v>1</v>
      </c>
    </row>
    <row r="693" spans="1:12" x14ac:dyDescent="0.3">
      <c r="A693">
        <v>692</v>
      </c>
      <c r="B693">
        <v>3</v>
      </c>
      <c r="C693" t="s">
        <v>1379</v>
      </c>
      <c r="D693" t="s">
        <v>18</v>
      </c>
      <c r="E693">
        <v>4</v>
      </c>
      <c r="F693">
        <v>0</v>
      </c>
      <c r="G693">
        <v>1</v>
      </c>
      <c r="H693" t="s">
        <v>1380</v>
      </c>
      <c r="I693">
        <v>13.416700000000001</v>
      </c>
      <c r="J693" t="s">
        <v>15</v>
      </c>
      <c r="K693" t="s">
        <v>21</v>
      </c>
      <c r="L693">
        <v>1</v>
      </c>
    </row>
    <row r="694" spans="1:12" x14ac:dyDescent="0.3">
      <c r="A694">
        <v>693</v>
      </c>
      <c r="B694">
        <v>3</v>
      </c>
      <c r="C694" t="s">
        <v>1381</v>
      </c>
      <c r="D694" t="s">
        <v>13</v>
      </c>
      <c r="F694">
        <v>0</v>
      </c>
      <c r="G694">
        <v>0</v>
      </c>
      <c r="H694" t="s">
        <v>180</v>
      </c>
      <c r="I694">
        <v>56.495800000000003</v>
      </c>
      <c r="J694" t="s">
        <v>15</v>
      </c>
      <c r="K694" t="s">
        <v>16</v>
      </c>
      <c r="L694">
        <v>0</v>
      </c>
    </row>
    <row r="695" spans="1:12" x14ac:dyDescent="0.3">
      <c r="A695">
        <v>694</v>
      </c>
      <c r="B695">
        <v>3</v>
      </c>
      <c r="C695" t="s">
        <v>1382</v>
      </c>
      <c r="D695" t="s">
        <v>13</v>
      </c>
      <c r="E695">
        <v>25</v>
      </c>
      <c r="F695">
        <v>0</v>
      </c>
      <c r="G695">
        <v>0</v>
      </c>
      <c r="H695" t="s">
        <v>1383</v>
      </c>
      <c r="I695">
        <v>7.2249999999999996</v>
      </c>
      <c r="J695" t="s">
        <v>15</v>
      </c>
      <c r="K695" t="s">
        <v>21</v>
      </c>
      <c r="L695">
        <v>0</v>
      </c>
    </row>
    <row r="696" spans="1:12" x14ac:dyDescent="0.3">
      <c r="A696">
        <v>695</v>
      </c>
      <c r="B696">
        <v>1</v>
      </c>
      <c r="C696" t="s">
        <v>1384</v>
      </c>
      <c r="D696" t="s">
        <v>13</v>
      </c>
      <c r="E696">
        <v>60</v>
      </c>
      <c r="F696">
        <v>0</v>
      </c>
      <c r="G696">
        <v>0</v>
      </c>
      <c r="H696" t="s">
        <v>1385</v>
      </c>
      <c r="I696">
        <v>26.55</v>
      </c>
      <c r="J696" t="s">
        <v>15</v>
      </c>
      <c r="K696" t="s">
        <v>16</v>
      </c>
      <c r="L696">
        <v>0</v>
      </c>
    </row>
    <row r="697" spans="1:12" x14ac:dyDescent="0.3">
      <c r="A697">
        <v>696</v>
      </c>
      <c r="B697">
        <v>2</v>
      </c>
      <c r="C697" t="s">
        <v>1386</v>
      </c>
      <c r="D697" t="s">
        <v>13</v>
      </c>
      <c r="E697">
        <v>52</v>
      </c>
      <c r="F697">
        <v>0</v>
      </c>
      <c r="G697">
        <v>0</v>
      </c>
      <c r="H697" t="s">
        <v>1387</v>
      </c>
      <c r="I697">
        <v>13.5</v>
      </c>
      <c r="J697" t="s">
        <v>15</v>
      </c>
      <c r="K697" t="s">
        <v>16</v>
      </c>
      <c r="L697">
        <v>0</v>
      </c>
    </row>
    <row r="698" spans="1:12" x14ac:dyDescent="0.3">
      <c r="A698">
        <v>697</v>
      </c>
      <c r="B698">
        <v>3</v>
      </c>
      <c r="C698" t="s">
        <v>1388</v>
      </c>
      <c r="D698" t="s">
        <v>13</v>
      </c>
      <c r="E698">
        <v>44</v>
      </c>
      <c r="F698">
        <v>0</v>
      </c>
      <c r="G698">
        <v>0</v>
      </c>
      <c r="H698" t="s">
        <v>1389</v>
      </c>
      <c r="I698">
        <v>8.0500000000000007</v>
      </c>
      <c r="J698" t="s">
        <v>15</v>
      </c>
      <c r="K698" t="s">
        <v>16</v>
      </c>
      <c r="L698">
        <v>1</v>
      </c>
    </row>
    <row r="699" spans="1:12" x14ac:dyDescent="0.3">
      <c r="A699">
        <v>698</v>
      </c>
      <c r="B699">
        <v>3</v>
      </c>
      <c r="C699" t="s">
        <v>1390</v>
      </c>
      <c r="D699" t="s">
        <v>18</v>
      </c>
      <c r="F699">
        <v>0</v>
      </c>
      <c r="G699">
        <v>0</v>
      </c>
      <c r="H699" t="s">
        <v>1391</v>
      </c>
      <c r="I699">
        <v>7.7332999999999998</v>
      </c>
      <c r="J699" t="s">
        <v>15</v>
      </c>
      <c r="K699" t="s">
        <v>31</v>
      </c>
      <c r="L699">
        <v>0</v>
      </c>
    </row>
    <row r="700" spans="1:12" x14ac:dyDescent="0.3">
      <c r="A700">
        <v>699</v>
      </c>
      <c r="B700">
        <v>1</v>
      </c>
      <c r="C700" t="s">
        <v>1392</v>
      </c>
      <c r="D700" t="s">
        <v>13</v>
      </c>
      <c r="E700">
        <v>49</v>
      </c>
      <c r="F700">
        <v>1</v>
      </c>
      <c r="G700">
        <v>1</v>
      </c>
      <c r="H700" t="s">
        <v>652</v>
      </c>
      <c r="I700">
        <v>110.88330000000001</v>
      </c>
      <c r="J700" t="s">
        <v>1180</v>
      </c>
      <c r="K700" t="s">
        <v>21</v>
      </c>
      <c r="L700">
        <v>0</v>
      </c>
    </row>
    <row r="701" spans="1:12" x14ac:dyDescent="0.3">
      <c r="A701">
        <v>700</v>
      </c>
      <c r="B701">
        <v>3</v>
      </c>
      <c r="C701" t="s">
        <v>1393</v>
      </c>
      <c r="D701" t="s">
        <v>13</v>
      </c>
      <c r="E701">
        <v>42</v>
      </c>
      <c r="F701">
        <v>0</v>
      </c>
      <c r="G701">
        <v>0</v>
      </c>
      <c r="H701" t="s">
        <v>1394</v>
      </c>
      <c r="I701">
        <v>7.65</v>
      </c>
      <c r="J701" t="s">
        <v>1395</v>
      </c>
      <c r="K701" t="s">
        <v>16</v>
      </c>
      <c r="L701">
        <v>1</v>
      </c>
    </row>
    <row r="702" spans="1:12" x14ac:dyDescent="0.3">
      <c r="A702">
        <v>701</v>
      </c>
      <c r="B702">
        <v>1</v>
      </c>
      <c r="C702" t="s">
        <v>1396</v>
      </c>
      <c r="D702" t="s">
        <v>18</v>
      </c>
      <c r="E702">
        <v>18</v>
      </c>
      <c r="F702">
        <v>1</v>
      </c>
      <c r="G702">
        <v>0</v>
      </c>
      <c r="H702" t="s">
        <v>798</v>
      </c>
      <c r="I702">
        <v>227.52500000000001</v>
      </c>
      <c r="J702" t="s">
        <v>1397</v>
      </c>
      <c r="K702" t="s">
        <v>21</v>
      </c>
      <c r="L702">
        <v>1</v>
      </c>
    </row>
    <row r="703" spans="1:12" x14ac:dyDescent="0.3">
      <c r="A703">
        <v>702</v>
      </c>
      <c r="B703">
        <v>1</v>
      </c>
      <c r="C703" t="s">
        <v>1398</v>
      </c>
      <c r="D703" t="s">
        <v>13</v>
      </c>
      <c r="E703">
        <v>35</v>
      </c>
      <c r="F703">
        <v>0</v>
      </c>
      <c r="G703">
        <v>0</v>
      </c>
      <c r="H703" t="s">
        <v>1399</v>
      </c>
      <c r="I703">
        <v>26.287500000000001</v>
      </c>
      <c r="J703" t="s">
        <v>1400</v>
      </c>
      <c r="K703" t="s">
        <v>16</v>
      </c>
      <c r="L703">
        <v>0</v>
      </c>
    </row>
    <row r="704" spans="1:12" x14ac:dyDescent="0.3">
      <c r="A704">
        <v>703</v>
      </c>
      <c r="B704">
        <v>3</v>
      </c>
      <c r="C704" t="s">
        <v>1401</v>
      </c>
      <c r="D704" t="s">
        <v>18</v>
      </c>
      <c r="E704">
        <v>18</v>
      </c>
      <c r="F704">
        <v>0</v>
      </c>
      <c r="G704">
        <v>1</v>
      </c>
      <c r="H704" t="s">
        <v>762</v>
      </c>
      <c r="I704">
        <v>14.4542</v>
      </c>
      <c r="J704" t="s">
        <v>15</v>
      </c>
      <c r="K704" t="s">
        <v>21</v>
      </c>
      <c r="L704">
        <v>0</v>
      </c>
    </row>
    <row r="705" spans="1:12" x14ac:dyDescent="0.3">
      <c r="A705">
        <v>704</v>
      </c>
      <c r="B705">
        <v>3</v>
      </c>
      <c r="C705" t="s">
        <v>1402</v>
      </c>
      <c r="D705" t="s">
        <v>13</v>
      </c>
      <c r="E705">
        <v>25</v>
      </c>
      <c r="F705">
        <v>0</v>
      </c>
      <c r="G705">
        <v>0</v>
      </c>
      <c r="H705" t="s">
        <v>1403</v>
      </c>
      <c r="I705">
        <v>7.7416999999999998</v>
      </c>
      <c r="J705" t="s">
        <v>15</v>
      </c>
      <c r="K705" t="s">
        <v>31</v>
      </c>
      <c r="L705">
        <v>0</v>
      </c>
    </row>
    <row r="706" spans="1:12" x14ac:dyDescent="0.3">
      <c r="A706">
        <v>705</v>
      </c>
      <c r="B706">
        <v>3</v>
      </c>
      <c r="C706" t="s">
        <v>1404</v>
      </c>
      <c r="D706" t="s">
        <v>13</v>
      </c>
      <c r="E706">
        <v>26</v>
      </c>
      <c r="F706">
        <v>1</v>
      </c>
      <c r="G706">
        <v>0</v>
      </c>
      <c r="H706" t="s">
        <v>1405</v>
      </c>
      <c r="I706">
        <v>7.8541999999999996</v>
      </c>
      <c r="J706" t="s">
        <v>15</v>
      </c>
      <c r="K706" t="s">
        <v>16</v>
      </c>
      <c r="L706">
        <v>0</v>
      </c>
    </row>
    <row r="707" spans="1:12" x14ac:dyDescent="0.3">
      <c r="A707">
        <v>706</v>
      </c>
      <c r="B707">
        <v>2</v>
      </c>
      <c r="C707" t="s">
        <v>1406</v>
      </c>
      <c r="D707" t="s">
        <v>13</v>
      </c>
      <c r="E707">
        <v>39</v>
      </c>
      <c r="F707">
        <v>0</v>
      </c>
      <c r="G707">
        <v>0</v>
      </c>
      <c r="H707" t="s">
        <v>883</v>
      </c>
      <c r="I707">
        <v>26</v>
      </c>
      <c r="J707" t="s">
        <v>15</v>
      </c>
      <c r="K707" t="s">
        <v>16</v>
      </c>
      <c r="L707">
        <v>1</v>
      </c>
    </row>
    <row r="708" spans="1:12" x14ac:dyDescent="0.3">
      <c r="A708">
        <v>707</v>
      </c>
      <c r="B708">
        <v>2</v>
      </c>
      <c r="C708" t="s">
        <v>1407</v>
      </c>
      <c r="D708" t="s">
        <v>18</v>
      </c>
      <c r="E708">
        <v>45</v>
      </c>
      <c r="F708">
        <v>0</v>
      </c>
      <c r="G708">
        <v>0</v>
      </c>
      <c r="H708" t="s">
        <v>1408</v>
      </c>
      <c r="I708">
        <v>13.5</v>
      </c>
      <c r="J708" t="s">
        <v>15</v>
      </c>
      <c r="K708" t="s">
        <v>16</v>
      </c>
      <c r="L708">
        <v>1</v>
      </c>
    </row>
    <row r="709" spans="1:12" x14ac:dyDescent="0.3">
      <c r="A709">
        <v>708</v>
      </c>
      <c r="B709">
        <v>1</v>
      </c>
      <c r="C709" t="s">
        <v>1409</v>
      </c>
      <c r="D709" t="s">
        <v>13</v>
      </c>
      <c r="E709">
        <v>42</v>
      </c>
      <c r="F709">
        <v>0</v>
      </c>
      <c r="G709">
        <v>0</v>
      </c>
      <c r="H709" t="s">
        <v>1410</v>
      </c>
      <c r="I709">
        <v>26.287500000000001</v>
      </c>
      <c r="J709" t="s">
        <v>1400</v>
      </c>
      <c r="K709" t="s">
        <v>16</v>
      </c>
      <c r="L709">
        <v>1</v>
      </c>
    </row>
    <row r="710" spans="1:12" x14ac:dyDescent="0.3">
      <c r="A710">
        <v>709</v>
      </c>
      <c r="B710">
        <v>1</v>
      </c>
      <c r="C710" t="s">
        <v>1411</v>
      </c>
      <c r="D710" t="s">
        <v>18</v>
      </c>
      <c r="E710">
        <v>22</v>
      </c>
      <c r="F710">
        <v>0</v>
      </c>
      <c r="G710">
        <v>0</v>
      </c>
      <c r="H710" t="s">
        <v>635</v>
      </c>
      <c r="I710">
        <v>151.55000000000001</v>
      </c>
      <c r="J710" t="s">
        <v>15</v>
      </c>
      <c r="K710" t="s">
        <v>16</v>
      </c>
      <c r="L710">
        <v>1</v>
      </c>
    </row>
    <row r="711" spans="1:12" x14ac:dyDescent="0.3">
      <c r="A711">
        <v>710</v>
      </c>
      <c r="B711">
        <v>3</v>
      </c>
      <c r="C711" t="s">
        <v>1412</v>
      </c>
      <c r="D711" t="s">
        <v>13</v>
      </c>
      <c r="F711">
        <v>1</v>
      </c>
      <c r="G711">
        <v>1</v>
      </c>
      <c r="H711" t="s">
        <v>162</v>
      </c>
      <c r="I711">
        <v>15.245799999999999</v>
      </c>
      <c r="J711" t="s">
        <v>15</v>
      </c>
      <c r="K711" t="s">
        <v>21</v>
      </c>
      <c r="L711">
        <v>1</v>
      </c>
    </row>
    <row r="712" spans="1:12" x14ac:dyDescent="0.3">
      <c r="A712">
        <v>711</v>
      </c>
      <c r="B712">
        <v>1</v>
      </c>
      <c r="C712" t="s">
        <v>1413</v>
      </c>
      <c r="D712" t="s">
        <v>18</v>
      </c>
      <c r="E712">
        <v>24</v>
      </c>
      <c r="F712">
        <v>0</v>
      </c>
      <c r="G712">
        <v>0</v>
      </c>
      <c r="H712" t="s">
        <v>1414</v>
      </c>
      <c r="I712">
        <v>49.504199999999997</v>
      </c>
      <c r="J712" t="s">
        <v>1415</v>
      </c>
      <c r="K712" t="s">
        <v>21</v>
      </c>
      <c r="L712">
        <v>0</v>
      </c>
    </row>
    <row r="713" spans="1:12" x14ac:dyDescent="0.3">
      <c r="A713">
        <v>712</v>
      </c>
      <c r="B713">
        <v>1</v>
      </c>
      <c r="C713" t="s">
        <v>1416</v>
      </c>
      <c r="D713" t="s">
        <v>13</v>
      </c>
      <c r="F713">
        <v>0</v>
      </c>
      <c r="G713">
        <v>0</v>
      </c>
      <c r="H713" t="s">
        <v>1417</v>
      </c>
      <c r="I713">
        <v>26.55</v>
      </c>
      <c r="J713" t="s">
        <v>705</v>
      </c>
      <c r="K713" t="s">
        <v>16</v>
      </c>
      <c r="L713">
        <v>1</v>
      </c>
    </row>
    <row r="714" spans="1:12" x14ac:dyDescent="0.3">
      <c r="A714">
        <v>713</v>
      </c>
      <c r="B714">
        <v>1</v>
      </c>
      <c r="C714" t="s">
        <v>1418</v>
      </c>
      <c r="D714" t="s">
        <v>13</v>
      </c>
      <c r="E714">
        <v>48</v>
      </c>
      <c r="F714">
        <v>1</v>
      </c>
      <c r="G714">
        <v>0</v>
      </c>
      <c r="H714" t="s">
        <v>1337</v>
      </c>
      <c r="I714">
        <v>52</v>
      </c>
      <c r="J714" t="s">
        <v>1338</v>
      </c>
      <c r="K714" t="s">
        <v>16</v>
      </c>
      <c r="L714">
        <v>0</v>
      </c>
    </row>
    <row r="715" spans="1:12" x14ac:dyDescent="0.3">
      <c r="A715">
        <v>714</v>
      </c>
      <c r="B715">
        <v>3</v>
      </c>
      <c r="C715" t="s">
        <v>1419</v>
      </c>
      <c r="D715" t="s">
        <v>13</v>
      </c>
      <c r="E715">
        <v>29</v>
      </c>
      <c r="F715">
        <v>0</v>
      </c>
      <c r="G715">
        <v>0</v>
      </c>
      <c r="H715" t="s">
        <v>1420</v>
      </c>
      <c r="I715">
        <v>9.4832999999999998</v>
      </c>
      <c r="J715" t="s">
        <v>15</v>
      </c>
      <c r="K715" t="s">
        <v>16</v>
      </c>
      <c r="L715">
        <v>0</v>
      </c>
    </row>
    <row r="716" spans="1:12" x14ac:dyDescent="0.3">
      <c r="A716">
        <v>715</v>
      </c>
      <c r="B716">
        <v>2</v>
      </c>
      <c r="C716" t="s">
        <v>1421</v>
      </c>
      <c r="D716" t="s">
        <v>13</v>
      </c>
      <c r="E716">
        <v>52</v>
      </c>
      <c r="F716">
        <v>0</v>
      </c>
      <c r="G716">
        <v>0</v>
      </c>
      <c r="H716" t="s">
        <v>1422</v>
      </c>
      <c r="I716">
        <v>13</v>
      </c>
      <c r="J716" t="s">
        <v>15</v>
      </c>
      <c r="K716" t="s">
        <v>16</v>
      </c>
      <c r="L716">
        <v>0</v>
      </c>
    </row>
    <row r="717" spans="1:12" x14ac:dyDescent="0.3">
      <c r="A717">
        <v>716</v>
      </c>
      <c r="B717">
        <v>3</v>
      </c>
      <c r="C717" t="s">
        <v>1423</v>
      </c>
      <c r="D717" t="s">
        <v>13</v>
      </c>
      <c r="E717">
        <v>19</v>
      </c>
      <c r="F717">
        <v>0</v>
      </c>
      <c r="G717">
        <v>0</v>
      </c>
      <c r="H717" t="s">
        <v>1424</v>
      </c>
      <c r="I717">
        <v>7.65</v>
      </c>
      <c r="J717" t="s">
        <v>183</v>
      </c>
      <c r="K717" t="s">
        <v>16</v>
      </c>
      <c r="L717">
        <v>1</v>
      </c>
    </row>
    <row r="718" spans="1:12" x14ac:dyDescent="0.3">
      <c r="A718">
        <v>717</v>
      </c>
      <c r="B718">
        <v>1</v>
      </c>
      <c r="C718" t="s">
        <v>1425</v>
      </c>
      <c r="D718" t="s">
        <v>18</v>
      </c>
      <c r="E718">
        <v>38</v>
      </c>
      <c r="F718">
        <v>0</v>
      </c>
      <c r="G718">
        <v>0</v>
      </c>
      <c r="H718" t="s">
        <v>798</v>
      </c>
      <c r="I718">
        <v>227.52500000000001</v>
      </c>
      <c r="J718" t="s">
        <v>1426</v>
      </c>
      <c r="K718" t="s">
        <v>21</v>
      </c>
      <c r="L718">
        <v>1</v>
      </c>
    </row>
    <row r="719" spans="1:12" x14ac:dyDescent="0.3">
      <c r="A719">
        <v>718</v>
      </c>
      <c r="B719">
        <v>2</v>
      </c>
      <c r="C719" t="s">
        <v>1427</v>
      </c>
      <c r="D719" t="s">
        <v>18</v>
      </c>
      <c r="E719">
        <v>27</v>
      </c>
      <c r="F719">
        <v>0</v>
      </c>
      <c r="G719">
        <v>0</v>
      </c>
      <c r="H719" t="s">
        <v>1428</v>
      </c>
      <c r="I719">
        <v>10.5</v>
      </c>
      <c r="J719" t="s">
        <v>281</v>
      </c>
      <c r="K719" t="s">
        <v>16</v>
      </c>
      <c r="L719">
        <v>0</v>
      </c>
    </row>
    <row r="720" spans="1:12" x14ac:dyDescent="0.3">
      <c r="A720">
        <v>719</v>
      </c>
      <c r="B720">
        <v>3</v>
      </c>
      <c r="C720" t="s">
        <v>1429</v>
      </c>
      <c r="D720" t="s">
        <v>13</v>
      </c>
      <c r="F720">
        <v>0</v>
      </c>
      <c r="G720">
        <v>0</v>
      </c>
      <c r="H720" t="s">
        <v>1430</v>
      </c>
      <c r="I720">
        <v>15.5</v>
      </c>
      <c r="J720" t="s">
        <v>15</v>
      </c>
      <c r="K720" t="s">
        <v>31</v>
      </c>
      <c r="L720">
        <v>0</v>
      </c>
    </row>
    <row r="721" spans="1:12" x14ac:dyDescent="0.3">
      <c r="A721">
        <v>720</v>
      </c>
      <c r="B721">
        <v>3</v>
      </c>
      <c r="C721" t="s">
        <v>1431</v>
      </c>
      <c r="D721" t="s">
        <v>13</v>
      </c>
      <c r="E721">
        <v>33</v>
      </c>
      <c r="F721">
        <v>0</v>
      </c>
      <c r="G721">
        <v>0</v>
      </c>
      <c r="H721" t="s">
        <v>1432</v>
      </c>
      <c r="I721">
        <v>7.7750000000000004</v>
      </c>
      <c r="J721" t="s">
        <v>15</v>
      </c>
      <c r="K721" t="s">
        <v>16</v>
      </c>
      <c r="L721">
        <v>1</v>
      </c>
    </row>
    <row r="722" spans="1:12" x14ac:dyDescent="0.3">
      <c r="A722">
        <v>721</v>
      </c>
      <c r="B722">
        <v>2</v>
      </c>
      <c r="C722" t="s">
        <v>1433</v>
      </c>
      <c r="D722" t="s">
        <v>18</v>
      </c>
      <c r="E722">
        <v>6</v>
      </c>
      <c r="F722">
        <v>0</v>
      </c>
      <c r="G722">
        <v>1</v>
      </c>
      <c r="H722" t="s">
        <v>1209</v>
      </c>
      <c r="I722">
        <v>33</v>
      </c>
      <c r="J722" t="s">
        <v>15</v>
      </c>
      <c r="K722" t="s">
        <v>16</v>
      </c>
      <c r="L722">
        <v>0</v>
      </c>
    </row>
    <row r="723" spans="1:12" x14ac:dyDescent="0.3">
      <c r="A723">
        <v>722</v>
      </c>
      <c r="B723">
        <v>3</v>
      </c>
      <c r="C723" t="s">
        <v>1434</v>
      </c>
      <c r="D723" t="s">
        <v>13</v>
      </c>
      <c r="E723">
        <v>17</v>
      </c>
      <c r="F723">
        <v>1</v>
      </c>
      <c r="G723">
        <v>0</v>
      </c>
      <c r="H723" t="s">
        <v>1435</v>
      </c>
      <c r="I723">
        <v>7.0541999999999998</v>
      </c>
      <c r="J723" t="s">
        <v>15</v>
      </c>
      <c r="K723" t="s">
        <v>16</v>
      </c>
      <c r="L723">
        <v>0</v>
      </c>
    </row>
    <row r="724" spans="1:12" x14ac:dyDescent="0.3">
      <c r="A724">
        <v>723</v>
      </c>
      <c r="B724">
        <v>2</v>
      </c>
      <c r="C724" t="s">
        <v>1436</v>
      </c>
      <c r="D724" t="s">
        <v>13</v>
      </c>
      <c r="E724">
        <v>34</v>
      </c>
      <c r="F724">
        <v>0</v>
      </c>
      <c r="G724">
        <v>0</v>
      </c>
      <c r="H724" t="s">
        <v>1437</v>
      </c>
      <c r="I724">
        <v>13</v>
      </c>
      <c r="J724" t="s">
        <v>15</v>
      </c>
      <c r="K724" t="s">
        <v>16</v>
      </c>
      <c r="L724">
        <v>0</v>
      </c>
    </row>
    <row r="725" spans="1:12" x14ac:dyDescent="0.3">
      <c r="A725">
        <v>724</v>
      </c>
      <c r="B725">
        <v>2</v>
      </c>
      <c r="C725" t="s">
        <v>1438</v>
      </c>
      <c r="D725" t="s">
        <v>13</v>
      </c>
      <c r="E725">
        <v>50</v>
      </c>
      <c r="F725">
        <v>0</v>
      </c>
      <c r="G725">
        <v>0</v>
      </c>
      <c r="H725" t="s">
        <v>1439</v>
      </c>
      <c r="I725">
        <v>13</v>
      </c>
      <c r="J725" t="s">
        <v>15</v>
      </c>
      <c r="K725" t="s">
        <v>16</v>
      </c>
      <c r="L725">
        <v>1</v>
      </c>
    </row>
    <row r="726" spans="1:12" x14ac:dyDescent="0.3">
      <c r="A726">
        <v>725</v>
      </c>
      <c r="B726">
        <v>1</v>
      </c>
      <c r="C726" t="s">
        <v>1440</v>
      </c>
      <c r="D726" t="s">
        <v>13</v>
      </c>
      <c r="E726">
        <v>27</v>
      </c>
      <c r="F726">
        <v>1</v>
      </c>
      <c r="G726">
        <v>0</v>
      </c>
      <c r="H726" t="s">
        <v>1441</v>
      </c>
      <c r="I726">
        <v>53.1</v>
      </c>
      <c r="J726" t="s">
        <v>1442</v>
      </c>
      <c r="K726" t="s">
        <v>16</v>
      </c>
      <c r="L726">
        <v>0</v>
      </c>
    </row>
    <row r="727" spans="1:12" x14ac:dyDescent="0.3">
      <c r="A727">
        <v>726</v>
      </c>
      <c r="B727">
        <v>3</v>
      </c>
      <c r="C727" t="s">
        <v>1443</v>
      </c>
      <c r="D727" t="s">
        <v>13</v>
      </c>
      <c r="E727">
        <v>20</v>
      </c>
      <c r="F727">
        <v>0</v>
      </c>
      <c r="G727">
        <v>0</v>
      </c>
      <c r="H727" t="s">
        <v>1444</v>
      </c>
      <c r="I727">
        <v>8.6624999999999996</v>
      </c>
      <c r="J727" t="s">
        <v>15</v>
      </c>
      <c r="K727" t="s">
        <v>16</v>
      </c>
      <c r="L727">
        <v>1</v>
      </c>
    </row>
    <row r="728" spans="1:12" x14ac:dyDescent="0.3">
      <c r="A728">
        <v>727</v>
      </c>
      <c r="B728">
        <v>2</v>
      </c>
      <c r="C728" t="s">
        <v>1445</v>
      </c>
      <c r="D728" t="s">
        <v>18</v>
      </c>
      <c r="E728">
        <v>30</v>
      </c>
      <c r="F728">
        <v>3</v>
      </c>
      <c r="G728">
        <v>0</v>
      </c>
      <c r="H728" t="s">
        <v>981</v>
      </c>
      <c r="I728">
        <v>21</v>
      </c>
      <c r="J728" t="s">
        <v>15</v>
      </c>
      <c r="K728" t="s">
        <v>16</v>
      </c>
      <c r="L728">
        <v>1</v>
      </c>
    </row>
    <row r="729" spans="1:12" x14ac:dyDescent="0.3">
      <c r="A729">
        <v>728</v>
      </c>
      <c r="B729">
        <v>3</v>
      </c>
      <c r="C729" t="s">
        <v>1446</v>
      </c>
      <c r="D729" t="s">
        <v>18</v>
      </c>
      <c r="F729">
        <v>0</v>
      </c>
      <c r="G729">
        <v>0</v>
      </c>
      <c r="H729" t="s">
        <v>1447</v>
      </c>
      <c r="I729">
        <v>7.7374999999999998</v>
      </c>
      <c r="J729" t="s">
        <v>15</v>
      </c>
      <c r="K729" t="s">
        <v>31</v>
      </c>
      <c r="L729">
        <v>0</v>
      </c>
    </row>
    <row r="730" spans="1:12" x14ac:dyDescent="0.3">
      <c r="A730">
        <v>729</v>
      </c>
      <c r="B730">
        <v>2</v>
      </c>
      <c r="C730" t="s">
        <v>1448</v>
      </c>
      <c r="D730" t="s">
        <v>13</v>
      </c>
      <c r="E730">
        <v>25</v>
      </c>
      <c r="F730">
        <v>1</v>
      </c>
      <c r="G730">
        <v>0</v>
      </c>
      <c r="H730" t="s">
        <v>1449</v>
      </c>
      <c r="I730">
        <v>26</v>
      </c>
      <c r="J730" t="s">
        <v>15</v>
      </c>
      <c r="K730" t="s">
        <v>16</v>
      </c>
      <c r="L730">
        <v>0</v>
      </c>
    </row>
    <row r="731" spans="1:12" x14ac:dyDescent="0.3">
      <c r="A731">
        <v>730</v>
      </c>
      <c r="B731">
        <v>3</v>
      </c>
      <c r="C731" t="s">
        <v>1450</v>
      </c>
      <c r="D731" t="s">
        <v>18</v>
      </c>
      <c r="E731">
        <v>25</v>
      </c>
      <c r="F731">
        <v>1</v>
      </c>
      <c r="G731">
        <v>0</v>
      </c>
      <c r="H731" t="s">
        <v>1451</v>
      </c>
      <c r="I731">
        <v>7.9249999999999998</v>
      </c>
      <c r="J731" t="s">
        <v>15</v>
      </c>
      <c r="K731" t="s">
        <v>16</v>
      </c>
      <c r="L731">
        <v>1</v>
      </c>
    </row>
    <row r="732" spans="1:12" x14ac:dyDescent="0.3">
      <c r="A732">
        <v>731</v>
      </c>
      <c r="B732">
        <v>1</v>
      </c>
      <c r="C732" t="s">
        <v>1452</v>
      </c>
      <c r="D732" t="s">
        <v>18</v>
      </c>
      <c r="E732">
        <v>29</v>
      </c>
      <c r="F732">
        <v>0</v>
      </c>
      <c r="G732">
        <v>0</v>
      </c>
      <c r="H732" t="s">
        <v>1374</v>
      </c>
      <c r="I732">
        <v>211.33750000000001</v>
      </c>
      <c r="J732" t="s">
        <v>1375</v>
      </c>
      <c r="K732" t="s">
        <v>16</v>
      </c>
      <c r="L732">
        <v>0</v>
      </c>
    </row>
    <row r="733" spans="1:12" x14ac:dyDescent="0.3">
      <c r="A733">
        <v>732</v>
      </c>
      <c r="B733">
        <v>3</v>
      </c>
      <c r="C733" t="s">
        <v>1453</v>
      </c>
      <c r="D733" t="s">
        <v>13</v>
      </c>
      <c r="E733">
        <v>11</v>
      </c>
      <c r="F733">
        <v>0</v>
      </c>
      <c r="G733">
        <v>0</v>
      </c>
      <c r="H733" t="s">
        <v>447</v>
      </c>
      <c r="I733">
        <v>18.787500000000001</v>
      </c>
      <c r="J733" t="s">
        <v>15</v>
      </c>
      <c r="K733" t="s">
        <v>21</v>
      </c>
      <c r="L733">
        <v>0</v>
      </c>
    </row>
    <row r="734" spans="1:12" x14ac:dyDescent="0.3">
      <c r="A734">
        <v>733</v>
      </c>
      <c r="B734">
        <v>2</v>
      </c>
      <c r="C734" t="s">
        <v>1454</v>
      </c>
      <c r="D734" t="s">
        <v>13</v>
      </c>
      <c r="F734">
        <v>0</v>
      </c>
      <c r="G734">
        <v>0</v>
      </c>
      <c r="H734" t="s">
        <v>1455</v>
      </c>
      <c r="I734">
        <v>0</v>
      </c>
      <c r="J734" t="s">
        <v>15</v>
      </c>
      <c r="K734" t="s">
        <v>16</v>
      </c>
      <c r="L734">
        <v>0</v>
      </c>
    </row>
    <row r="735" spans="1:12" x14ac:dyDescent="0.3">
      <c r="A735">
        <v>734</v>
      </c>
      <c r="B735">
        <v>2</v>
      </c>
      <c r="C735" t="s">
        <v>1456</v>
      </c>
      <c r="D735" t="s">
        <v>13</v>
      </c>
      <c r="E735">
        <v>23</v>
      </c>
      <c r="F735">
        <v>0</v>
      </c>
      <c r="G735">
        <v>0</v>
      </c>
      <c r="H735" t="s">
        <v>1457</v>
      </c>
      <c r="I735">
        <v>13</v>
      </c>
      <c r="J735" t="s">
        <v>15</v>
      </c>
      <c r="K735" t="s">
        <v>16</v>
      </c>
      <c r="L735">
        <v>0</v>
      </c>
    </row>
    <row r="736" spans="1:12" x14ac:dyDescent="0.3">
      <c r="A736">
        <v>735</v>
      </c>
      <c r="B736">
        <v>2</v>
      </c>
      <c r="C736" t="s">
        <v>1458</v>
      </c>
      <c r="D736" t="s">
        <v>13</v>
      </c>
      <c r="E736">
        <v>23</v>
      </c>
      <c r="F736">
        <v>0</v>
      </c>
      <c r="G736">
        <v>0</v>
      </c>
      <c r="H736" t="s">
        <v>1459</v>
      </c>
      <c r="I736">
        <v>13</v>
      </c>
      <c r="J736" t="s">
        <v>15</v>
      </c>
      <c r="K736" t="s">
        <v>16</v>
      </c>
      <c r="L736">
        <v>0</v>
      </c>
    </row>
    <row r="737" spans="1:12" x14ac:dyDescent="0.3">
      <c r="A737">
        <v>736</v>
      </c>
      <c r="B737">
        <v>3</v>
      </c>
      <c r="C737" t="s">
        <v>1460</v>
      </c>
      <c r="D737" t="s">
        <v>13</v>
      </c>
      <c r="E737">
        <v>28.5</v>
      </c>
      <c r="F737">
        <v>0</v>
      </c>
      <c r="G737">
        <v>0</v>
      </c>
      <c r="H737" t="s">
        <v>1256</v>
      </c>
      <c r="I737">
        <v>16.100000000000001</v>
      </c>
      <c r="J737" t="s">
        <v>15</v>
      </c>
      <c r="K737" t="s">
        <v>16</v>
      </c>
      <c r="L737">
        <v>0</v>
      </c>
    </row>
    <row r="738" spans="1:12" x14ac:dyDescent="0.3">
      <c r="A738">
        <v>737</v>
      </c>
      <c r="B738">
        <v>3</v>
      </c>
      <c r="C738" t="s">
        <v>1461</v>
      </c>
      <c r="D738" t="s">
        <v>18</v>
      </c>
      <c r="E738">
        <v>48</v>
      </c>
      <c r="F738">
        <v>1</v>
      </c>
      <c r="G738">
        <v>3</v>
      </c>
      <c r="H738" t="s">
        <v>205</v>
      </c>
      <c r="I738">
        <v>34.375</v>
      </c>
      <c r="J738" t="s">
        <v>15</v>
      </c>
      <c r="K738" t="s">
        <v>16</v>
      </c>
      <c r="L738">
        <v>1</v>
      </c>
    </row>
    <row r="739" spans="1:12" x14ac:dyDescent="0.3">
      <c r="A739">
        <v>738</v>
      </c>
      <c r="B739">
        <v>1</v>
      </c>
      <c r="C739" t="s">
        <v>1462</v>
      </c>
      <c r="D739" t="s">
        <v>13</v>
      </c>
      <c r="E739">
        <v>35</v>
      </c>
      <c r="F739">
        <v>0</v>
      </c>
      <c r="G739">
        <v>0</v>
      </c>
      <c r="H739" t="s">
        <v>552</v>
      </c>
      <c r="I739">
        <v>512.32920000000001</v>
      </c>
      <c r="J739" t="s">
        <v>1463</v>
      </c>
      <c r="K739" t="s">
        <v>21</v>
      </c>
      <c r="L739">
        <v>0</v>
      </c>
    </row>
    <row r="740" spans="1:12" x14ac:dyDescent="0.3">
      <c r="A740">
        <v>739</v>
      </c>
      <c r="B740">
        <v>3</v>
      </c>
      <c r="C740" t="s">
        <v>1464</v>
      </c>
      <c r="D740" t="s">
        <v>13</v>
      </c>
      <c r="F740">
        <v>0</v>
      </c>
      <c r="G740">
        <v>0</v>
      </c>
      <c r="H740" t="s">
        <v>1465</v>
      </c>
      <c r="I740">
        <v>7.8958000000000004</v>
      </c>
      <c r="J740" t="s">
        <v>15</v>
      </c>
      <c r="K740" t="s">
        <v>16</v>
      </c>
      <c r="L740">
        <v>0</v>
      </c>
    </row>
    <row r="741" spans="1:12" x14ac:dyDescent="0.3">
      <c r="A741">
        <v>740</v>
      </c>
      <c r="B741">
        <v>3</v>
      </c>
      <c r="C741" t="s">
        <v>1466</v>
      </c>
      <c r="D741" t="s">
        <v>13</v>
      </c>
      <c r="F741">
        <v>0</v>
      </c>
      <c r="G741">
        <v>0</v>
      </c>
      <c r="H741" t="s">
        <v>1467</v>
      </c>
      <c r="I741">
        <v>7.8958000000000004</v>
      </c>
      <c r="J741" t="s">
        <v>15</v>
      </c>
      <c r="K741" t="s">
        <v>16</v>
      </c>
      <c r="L741">
        <v>1</v>
      </c>
    </row>
    <row r="742" spans="1:12" x14ac:dyDescent="0.3">
      <c r="A742">
        <v>741</v>
      </c>
      <c r="B742">
        <v>1</v>
      </c>
      <c r="C742" t="s">
        <v>1468</v>
      </c>
      <c r="D742" t="s">
        <v>13</v>
      </c>
      <c r="F742">
        <v>0</v>
      </c>
      <c r="G742">
        <v>0</v>
      </c>
      <c r="H742" t="s">
        <v>1469</v>
      </c>
      <c r="I742">
        <v>30</v>
      </c>
      <c r="J742" t="s">
        <v>1470</v>
      </c>
      <c r="K742" t="s">
        <v>16</v>
      </c>
      <c r="L742">
        <v>0</v>
      </c>
    </row>
    <row r="743" spans="1:12" x14ac:dyDescent="0.3">
      <c r="A743">
        <v>742</v>
      </c>
      <c r="B743">
        <v>1</v>
      </c>
      <c r="C743" t="s">
        <v>1471</v>
      </c>
      <c r="D743" t="s">
        <v>13</v>
      </c>
      <c r="E743">
        <v>36</v>
      </c>
      <c r="F743">
        <v>1</v>
      </c>
      <c r="G743">
        <v>0</v>
      </c>
      <c r="H743" t="s">
        <v>619</v>
      </c>
      <c r="I743">
        <v>78.849999999999994</v>
      </c>
      <c r="J743" t="s">
        <v>1472</v>
      </c>
      <c r="K743" t="s">
        <v>16</v>
      </c>
      <c r="L743">
        <v>1</v>
      </c>
    </row>
    <row r="744" spans="1:12" x14ac:dyDescent="0.3">
      <c r="A744">
        <v>743</v>
      </c>
      <c r="B744">
        <v>1</v>
      </c>
      <c r="C744" t="s">
        <v>1473</v>
      </c>
      <c r="D744" t="s">
        <v>18</v>
      </c>
      <c r="E744">
        <v>21</v>
      </c>
      <c r="F744">
        <v>2</v>
      </c>
      <c r="G744">
        <v>2</v>
      </c>
      <c r="H744" t="s">
        <v>665</v>
      </c>
      <c r="I744">
        <v>262.375</v>
      </c>
      <c r="J744" t="s">
        <v>666</v>
      </c>
      <c r="K744" t="s">
        <v>21</v>
      </c>
      <c r="L744">
        <v>0</v>
      </c>
    </row>
    <row r="745" spans="1:12" x14ac:dyDescent="0.3">
      <c r="A745">
        <v>744</v>
      </c>
      <c r="B745">
        <v>3</v>
      </c>
      <c r="C745" t="s">
        <v>1474</v>
      </c>
      <c r="D745" t="s">
        <v>13</v>
      </c>
      <c r="E745">
        <v>24</v>
      </c>
      <c r="F745">
        <v>1</v>
      </c>
      <c r="G745">
        <v>0</v>
      </c>
      <c r="H745" t="s">
        <v>1475</v>
      </c>
      <c r="I745">
        <v>16.100000000000001</v>
      </c>
      <c r="J745" t="s">
        <v>15</v>
      </c>
      <c r="K745" t="s">
        <v>16</v>
      </c>
      <c r="L745">
        <v>1</v>
      </c>
    </row>
    <row r="746" spans="1:12" x14ac:dyDescent="0.3">
      <c r="A746">
        <v>745</v>
      </c>
      <c r="B746">
        <v>3</v>
      </c>
      <c r="C746" t="s">
        <v>1476</v>
      </c>
      <c r="D746" t="s">
        <v>13</v>
      </c>
      <c r="E746">
        <v>31</v>
      </c>
      <c r="F746">
        <v>0</v>
      </c>
      <c r="G746">
        <v>0</v>
      </c>
      <c r="H746" t="s">
        <v>1477</v>
      </c>
      <c r="I746">
        <v>7.9249999999999998</v>
      </c>
      <c r="J746" t="s">
        <v>15</v>
      </c>
      <c r="K746" t="s">
        <v>16</v>
      </c>
      <c r="L746">
        <v>0</v>
      </c>
    </row>
    <row r="747" spans="1:12" x14ac:dyDescent="0.3">
      <c r="A747">
        <v>746</v>
      </c>
      <c r="B747">
        <v>1</v>
      </c>
      <c r="C747" t="s">
        <v>1478</v>
      </c>
      <c r="D747" t="s">
        <v>13</v>
      </c>
      <c r="E747">
        <v>70</v>
      </c>
      <c r="F747">
        <v>1</v>
      </c>
      <c r="G747">
        <v>1</v>
      </c>
      <c r="H747" t="s">
        <v>1104</v>
      </c>
      <c r="I747">
        <v>71</v>
      </c>
      <c r="J747" t="s">
        <v>1105</v>
      </c>
      <c r="K747" t="s">
        <v>16</v>
      </c>
      <c r="L747">
        <v>0</v>
      </c>
    </row>
    <row r="748" spans="1:12" x14ac:dyDescent="0.3">
      <c r="A748">
        <v>747</v>
      </c>
      <c r="B748">
        <v>3</v>
      </c>
      <c r="C748" t="s">
        <v>1479</v>
      </c>
      <c r="D748" t="s">
        <v>13</v>
      </c>
      <c r="E748">
        <v>16</v>
      </c>
      <c r="F748">
        <v>1</v>
      </c>
      <c r="G748">
        <v>1</v>
      </c>
      <c r="H748" t="s">
        <v>596</v>
      </c>
      <c r="I748">
        <v>20.25</v>
      </c>
      <c r="J748" t="s">
        <v>15</v>
      </c>
      <c r="K748" t="s">
        <v>16</v>
      </c>
      <c r="L748">
        <v>1</v>
      </c>
    </row>
    <row r="749" spans="1:12" x14ac:dyDescent="0.3">
      <c r="A749">
        <v>748</v>
      </c>
      <c r="B749">
        <v>2</v>
      </c>
      <c r="C749" t="s">
        <v>1480</v>
      </c>
      <c r="D749" t="s">
        <v>18</v>
      </c>
      <c r="E749">
        <v>30</v>
      </c>
      <c r="F749">
        <v>0</v>
      </c>
      <c r="G749">
        <v>0</v>
      </c>
      <c r="H749" t="s">
        <v>1481</v>
      </c>
      <c r="I749">
        <v>13</v>
      </c>
      <c r="J749" t="s">
        <v>15</v>
      </c>
      <c r="K749" t="s">
        <v>16</v>
      </c>
      <c r="L749">
        <v>0</v>
      </c>
    </row>
    <row r="750" spans="1:12" x14ac:dyDescent="0.3">
      <c r="A750">
        <v>749</v>
      </c>
      <c r="B750">
        <v>1</v>
      </c>
      <c r="C750" t="s">
        <v>1482</v>
      </c>
      <c r="D750" t="s">
        <v>13</v>
      </c>
      <c r="E750">
        <v>19</v>
      </c>
      <c r="F750">
        <v>1</v>
      </c>
      <c r="G750">
        <v>0</v>
      </c>
      <c r="H750" t="s">
        <v>1483</v>
      </c>
      <c r="I750">
        <v>53.1</v>
      </c>
      <c r="J750" t="s">
        <v>1484</v>
      </c>
      <c r="K750" t="s">
        <v>16</v>
      </c>
      <c r="L750">
        <v>0</v>
      </c>
    </row>
    <row r="751" spans="1:12" x14ac:dyDescent="0.3">
      <c r="A751">
        <v>750</v>
      </c>
      <c r="B751">
        <v>3</v>
      </c>
      <c r="C751" t="s">
        <v>1485</v>
      </c>
      <c r="D751" t="s">
        <v>13</v>
      </c>
      <c r="E751">
        <v>31</v>
      </c>
      <c r="F751">
        <v>0</v>
      </c>
      <c r="G751">
        <v>0</v>
      </c>
      <c r="H751" t="s">
        <v>1486</v>
      </c>
      <c r="I751">
        <v>7.75</v>
      </c>
      <c r="J751" t="s">
        <v>15</v>
      </c>
      <c r="K751" t="s">
        <v>31</v>
      </c>
      <c r="L751">
        <v>1</v>
      </c>
    </row>
    <row r="752" spans="1:12" x14ac:dyDescent="0.3">
      <c r="A752">
        <v>751</v>
      </c>
      <c r="B752">
        <v>2</v>
      </c>
      <c r="C752" t="s">
        <v>1487</v>
      </c>
      <c r="D752" t="s">
        <v>18</v>
      </c>
      <c r="E752">
        <v>4</v>
      </c>
      <c r="F752">
        <v>1</v>
      </c>
      <c r="G752">
        <v>1</v>
      </c>
      <c r="H752" t="s">
        <v>1488</v>
      </c>
      <c r="I752">
        <v>23</v>
      </c>
      <c r="J752" t="s">
        <v>15</v>
      </c>
      <c r="K752" t="s">
        <v>16</v>
      </c>
      <c r="L752">
        <v>1</v>
      </c>
    </row>
    <row r="753" spans="1:12" x14ac:dyDescent="0.3">
      <c r="A753">
        <v>752</v>
      </c>
      <c r="B753">
        <v>3</v>
      </c>
      <c r="C753" t="s">
        <v>1489</v>
      </c>
      <c r="D753" t="s">
        <v>13</v>
      </c>
      <c r="E753">
        <v>6</v>
      </c>
      <c r="F753">
        <v>0</v>
      </c>
      <c r="G753">
        <v>1</v>
      </c>
      <c r="H753" t="s">
        <v>1490</v>
      </c>
      <c r="I753">
        <v>12.475</v>
      </c>
      <c r="J753" t="s">
        <v>1491</v>
      </c>
      <c r="K753" t="s">
        <v>16</v>
      </c>
      <c r="L753">
        <v>0</v>
      </c>
    </row>
    <row r="754" spans="1:12" x14ac:dyDescent="0.3">
      <c r="A754">
        <v>753</v>
      </c>
      <c r="B754">
        <v>3</v>
      </c>
      <c r="C754" t="s">
        <v>1492</v>
      </c>
      <c r="D754" t="s">
        <v>13</v>
      </c>
      <c r="E754">
        <v>33</v>
      </c>
      <c r="F754">
        <v>0</v>
      </c>
      <c r="G754">
        <v>0</v>
      </c>
      <c r="H754" t="s">
        <v>1493</v>
      </c>
      <c r="I754">
        <v>9.5</v>
      </c>
      <c r="J754" t="s">
        <v>15</v>
      </c>
      <c r="K754" t="s">
        <v>16</v>
      </c>
      <c r="L754">
        <v>0</v>
      </c>
    </row>
    <row r="755" spans="1:12" x14ac:dyDescent="0.3">
      <c r="A755">
        <v>754</v>
      </c>
      <c r="B755">
        <v>3</v>
      </c>
      <c r="C755" t="s">
        <v>1494</v>
      </c>
      <c r="D755" t="s">
        <v>13</v>
      </c>
      <c r="E755">
        <v>23</v>
      </c>
      <c r="F755">
        <v>0</v>
      </c>
      <c r="G755">
        <v>0</v>
      </c>
      <c r="H755" t="s">
        <v>1495</v>
      </c>
      <c r="I755">
        <v>7.8958000000000004</v>
      </c>
      <c r="J755" t="s">
        <v>15</v>
      </c>
      <c r="K755" t="s">
        <v>16</v>
      </c>
      <c r="L755">
        <v>1</v>
      </c>
    </row>
    <row r="756" spans="1:12" x14ac:dyDescent="0.3">
      <c r="A756">
        <v>755</v>
      </c>
      <c r="B756">
        <v>2</v>
      </c>
      <c r="C756" t="s">
        <v>1496</v>
      </c>
      <c r="D756" t="s">
        <v>18</v>
      </c>
      <c r="E756">
        <v>48</v>
      </c>
      <c r="F756">
        <v>1</v>
      </c>
      <c r="G756">
        <v>2</v>
      </c>
      <c r="H756" t="s">
        <v>1241</v>
      </c>
      <c r="I756">
        <v>65</v>
      </c>
      <c r="J756" t="s">
        <v>15</v>
      </c>
      <c r="K756" t="s">
        <v>16</v>
      </c>
      <c r="L756">
        <v>1</v>
      </c>
    </row>
    <row r="757" spans="1:12" x14ac:dyDescent="0.3">
      <c r="A757">
        <v>756</v>
      </c>
      <c r="B757">
        <v>2</v>
      </c>
      <c r="C757" t="s">
        <v>1497</v>
      </c>
      <c r="D757" t="s">
        <v>13</v>
      </c>
      <c r="E757">
        <v>0.67</v>
      </c>
      <c r="F757">
        <v>1</v>
      </c>
      <c r="G757">
        <v>1</v>
      </c>
      <c r="H757" t="s">
        <v>528</v>
      </c>
      <c r="I757">
        <v>14.5</v>
      </c>
      <c r="J757" t="s">
        <v>15</v>
      </c>
      <c r="K757" t="s">
        <v>16</v>
      </c>
      <c r="L757">
        <v>0</v>
      </c>
    </row>
    <row r="758" spans="1:12" x14ac:dyDescent="0.3">
      <c r="A758">
        <v>757</v>
      </c>
      <c r="B758">
        <v>3</v>
      </c>
      <c r="C758" t="s">
        <v>1498</v>
      </c>
      <c r="D758" t="s">
        <v>13</v>
      </c>
      <c r="E758">
        <v>28</v>
      </c>
      <c r="F758">
        <v>0</v>
      </c>
      <c r="G758">
        <v>0</v>
      </c>
      <c r="H758" t="s">
        <v>1499</v>
      </c>
      <c r="I758">
        <v>7.7957999999999998</v>
      </c>
      <c r="J758" t="s">
        <v>15</v>
      </c>
      <c r="K758" t="s">
        <v>16</v>
      </c>
      <c r="L758">
        <v>0</v>
      </c>
    </row>
    <row r="759" spans="1:12" x14ac:dyDescent="0.3">
      <c r="A759">
        <v>758</v>
      </c>
      <c r="B759">
        <v>2</v>
      </c>
      <c r="C759" t="s">
        <v>1500</v>
      </c>
      <c r="D759" t="s">
        <v>13</v>
      </c>
      <c r="E759">
        <v>18</v>
      </c>
      <c r="F759">
        <v>0</v>
      </c>
      <c r="G759">
        <v>0</v>
      </c>
      <c r="H759" t="s">
        <v>1501</v>
      </c>
      <c r="I759">
        <v>11.5</v>
      </c>
      <c r="J759" t="s">
        <v>15</v>
      </c>
      <c r="K759" t="s">
        <v>16</v>
      </c>
      <c r="L759">
        <v>0</v>
      </c>
    </row>
    <row r="760" spans="1:12" x14ac:dyDescent="0.3">
      <c r="A760">
        <v>759</v>
      </c>
      <c r="B760">
        <v>3</v>
      </c>
      <c r="C760" t="s">
        <v>1502</v>
      </c>
      <c r="D760" t="s">
        <v>13</v>
      </c>
      <c r="E760">
        <v>34</v>
      </c>
      <c r="F760">
        <v>0</v>
      </c>
      <c r="G760">
        <v>0</v>
      </c>
      <c r="H760" t="s">
        <v>1503</v>
      </c>
      <c r="I760">
        <v>8.0500000000000007</v>
      </c>
      <c r="J760" t="s">
        <v>15</v>
      </c>
      <c r="K760" t="s">
        <v>16</v>
      </c>
      <c r="L760">
        <v>1</v>
      </c>
    </row>
    <row r="761" spans="1:12" x14ac:dyDescent="0.3">
      <c r="A761">
        <v>760</v>
      </c>
      <c r="B761">
        <v>1</v>
      </c>
      <c r="C761" t="s">
        <v>1504</v>
      </c>
      <c r="D761" t="s">
        <v>18</v>
      </c>
      <c r="E761">
        <v>33</v>
      </c>
      <c r="F761">
        <v>0</v>
      </c>
      <c r="G761">
        <v>0</v>
      </c>
      <c r="H761" t="s">
        <v>549</v>
      </c>
      <c r="I761">
        <v>86.5</v>
      </c>
      <c r="J761" t="s">
        <v>550</v>
      </c>
      <c r="K761" t="s">
        <v>16</v>
      </c>
      <c r="L761">
        <v>0</v>
      </c>
    </row>
    <row r="762" spans="1:12" x14ac:dyDescent="0.3">
      <c r="A762">
        <v>761</v>
      </c>
      <c r="B762">
        <v>3</v>
      </c>
      <c r="C762" t="s">
        <v>1505</v>
      </c>
      <c r="D762" t="s">
        <v>13</v>
      </c>
      <c r="F762">
        <v>0</v>
      </c>
      <c r="G762">
        <v>0</v>
      </c>
      <c r="H762" t="s">
        <v>1169</v>
      </c>
      <c r="I762">
        <v>14.5</v>
      </c>
      <c r="J762" t="s">
        <v>15</v>
      </c>
      <c r="K762" t="s">
        <v>16</v>
      </c>
      <c r="L762">
        <v>0</v>
      </c>
    </row>
    <row r="763" spans="1:12" x14ac:dyDescent="0.3">
      <c r="A763">
        <v>762</v>
      </c>
      <c r="B763">
        <v>3</v>
      </c>
      <c r="C763" t="s">
        <v>1506</v>
      </c>
      <c r="D763" t="s">
        <v>13</v>
      </c>
      <c r="E763">
        <v>41</v>
      </c>
      <c r="F763">
        <v>0</v>
      </c>
      <c r="G763">
        <v>0</v>
      </c>
      <c r="H763" t="s">
        <v>1507</v>
      </c>
      <c r="I763">
        <v>7.125</v>
      </c>
      <c r="J763" t="s">
        <v>15</v>
      </c>
      <c r="K763" t="s">
        <v>16</v>
      </c>
      <c r="L763">
        <v>1</v>
      </c>
    </row>
    <row r="764" spans="1:12" x14ac:dyDescent="0.3">
      <c r="A764">
        <v>763</v>
      </c>
      <c r="B764">
        <v>3</v>
      </c>
      <c r="C764" t="s">
        <v>1508</v>
      </c>
      <c r="D764" t="s">
        <v>13</v>
      </c>
      <c r="E764">
        <v>20</v>
      </c>
      <c r="F764">
        <v>0</v>
      </c>
      <c r="G764">
        <v>0</v>
      </c>
      <c r="H764" t="s">
        <v>1509</v>
      </c>
      <c r="I764">
        <v>7.2291999999999996</v>
      </c>
      <c r="J764" t="s">
        <v>15</v>
      </c>
      <c r="K764" t="s">
        <v>21</v>
      </c>
      <c r="L764">
        <v>1</v>
      </c>
    </row>
    <row r="765" spans="1:12" x14ac:dyDescent="0.3">
      <c r="A765">
        <v>764</v>
      </c>
      <c r="B765">
        <v>1</v>
      </c>
      <c r="C765" t="s">
        <v>1510</v>
      </c>
      <c r="D765" t="s">
        <v>18</v>
      </c>
      <c r="E765">
        <v>36</v>
      </c>
      <c r="F765">
        <v>1</v>
      </c>
      <c r="G765">
        <v>2</v>
      </c>
      <c r="H765" t="s">
        <v>815</v>
      </c>
      <c r="I765">
        <v>120</v>
      </c>
      <c r="J765" t="s">
        <v>816</v>
      </c>
      <c r="K765" t="s">
        <v>16</v>
      </c>
      <c r="L765">
        <v>0</v>
      </c>
    </row>
    <row r="766" spans="1:12" x14ac:dyDescent="0.3">
      <c r="A766">
        <v>765</v>
      </c>
      <c r="B766">
        <v>3</v>
      </c>
      <c r="C766" t="s">
        <v>1511</v>
      </c>
      <c r="D766" t="s">
        <v>13</v>
      </c>
      <c r="E766">
        <v>16</v>
      </c>
      <c r="F766">
        <v>0</v>
      </c>
      <c r="G766">
        <v>0</v>
      </c>
      <c r="H766" t="s">
        <v>1512</v>
      </c>
      <c r="I766">
        <v>7.7750000000000004</v>
      </c>
      <c r="J766" t="s">
        <v>15</v>
      </c>
      <c r="K766" t="s">
        <v>16</v>
      </c>
      <c r="L766">
        <v>1</v>
      </c>
    </row>
    <row r="767" spans="1:12" x14ac:dyDescent="0.3">
      <c r="A767">
        <v>766</v>
      </c>
      <c r="B767">
        <v>1</v>
      </c>
      <c r="C767" t="s">
        <v>1513</v>
      </c>
      <c r="D767" t="s">
        <v>18</v>
      </c>
      <c r="E767">
        <v>51</v>
      </c>
      <c r="F767">
        <v>1</v>
      </c>
      <c r="G767">
        <v>0</v>
      </c>
      <c r="H767" t="s">
        <v>588</v>
      </c>
      <c r="I767">
        <v>77.958299999999994</v>
      </c>
      <c r="J767" t="s">
        <v>1514</v>
      </c>
      <c r="K767" t="s">
        <v>16</v>
      </c>
      <c r="L767">
        <v>0</v>
      </c>
    </row>
    <row r="768" spans="1:12" x14ac:dyDescent="0.3">
      <c r="A768">
        <v>767</v>
      </c>
      <c r="B768">
        <v>1</v>
      </c>
      <c r="C768" t="s">
        <v>1515</v>
      </c>
      <c r="D768" t="s">
        <v>13</v>
      </c>
      <c r="F768">
        <v>0</v>
      </c>
      <c r="G768">
        <v>0</v>
      </c>
      <c r="H768" t="s">
        <v>1516</v>
      </c>
      <c r="I768">
        <v>39.6</v>
      </c>
      <c r="J768" t="s">
        <v>15</v>
      </c>
      <c r="K768" t="s">
        <v>21</v>
      </c>
      <c r="L768">
        <v>0</v>
      </c>
    </row>
    <row r="769" spans="1:12" x14ac:dyDescent="0.3">
      <c r="A769">
        <v>768</v>
      </c>
      <c r="B769">
        <v>3</v>
      </c>
      <c r="C769" t="s">
        <v>1517</v>
      </c>
      <c r="D769" t="s">
        <v>18</v>
      </c>
      <c r="E769">
        <v>30.5</v>
      </c>
      <c r="F769">
        <v>0</v>
      </c>
      <c r="G769">
        <v>0</v>
      </c>
      <c r="H769" t="s">
        <v>1518</v>
      </c>
      <c r="I769">
        <v>7.75</v>
      </c>
      <c r="J769" t="s">
        <v>15</v>
      </c>
      <c r="K769" t="s">
        <v>31</v>
      </c>
      <c r="L769">
        <v>0</v>
      </c>
    </row>
    <row r="770" spans="1:12" x14ac:dyDescent="0.3">
      <c r="A770">
        <v>769</v>
      </c>
      <c r="B770">
        <v>3</v>
      </c>
      <c r="C770" t="s">
        <v>1519</v>
      </c>
      <c r="D770" t="s">
        <v>13</v>
      </c>
      <c r="F770">
        <v>1</v>
      </c>
      <c r="G770">
        <v>0</v>
      </c>
      <c r="H770" t="s">
        <v>254</v>
      </c>
      <c r="I770">
        <v>24.15</v>
      </c>
      <c r="J770" t="s">
        <v>15</v>
      </c>
      <c r="K770" t="s">
        <v>31</v>
      </c>
      <c r="L770">
        <v>0</v>
      </c>
    </row>
    <row r="771" spans="1:12" x14ac:dyDescent="0.3">
      <c r="A771">
        <v>770</v>
      </c>
      <c r="B771">
        <v>3</v>
      </c>
      <c r="C771" t="s">
        <v>1520</v>
      </c>
      <c r="D771" t="s">
        <v>13</v>
      </c>
      <c r="E771">
        <v>32</v>
      </c>
      <c r="F771">
        <v>0</v>
      </c>
      <c r="G771">
        <v>0</v>
      </c>
      <c r="H771" t="s">
        <v>1521</v>
      </c>
      <c r="I771">
        <v>8.3625000000000007</v>
      </c>
      <c r="J771" t="s">
        <v>15</v>
      </c>
      <c r="K771" t="s">
        <v>16</v>
      </c>
      <c r="L771">
        <v>0</v>
      </c>
    </row>
    <row r="772" spans="1:12" x14ac:dyDescent="0.3">
      <c r="A772">
        <v>771</v>
      </c>
      <c r="B772">
        <v>3</v>
      </c>
      <c r="C772" t="s">
        <v>1522</v>
      </c>
      <c r="D772" t="s">
        <v>13</v>
      </c>
      <c r="E772">
        <v>24</v>
      </c>
      <c r="F772">
        <v>0</v>
      </c>
      <c r="G772">
        <v>0</v>
      </c>
      <c r="H772" t="s">
        <v>1523</v>
      </c>
      <c r="I772">
        <v>9.5</v>
      </c>
      <c r="J772" t="s">
        <v>15</v>
      </c>
      <c r="K772" t="s">
        <v>16</v>
      </c>
      <c r="L772">
        <v>0</v>
      </c>
    </row>
    <row r="773" spans="1:12" x14ac:dyDescent="0.3">
      <c r="A773">
        <v>772</v>
      </c>
      <c r="B773">
        <v>3</v>
      </c>
      <c r="C773" t="s">
        <v>1524</v>
      </c>
      <c r="D773" t="s">
        <v>13</v>
      </c>
      <c r="E773">
        <v>48</v>
      </c>
      <c r="F773">
        <v>0</v>
      </c>
      <c r="G773">
        <v>0</v>
      </c>
      <c r="H773" t="s">
        <v>1525</v>
      </c>
      <c r="I773">
        <v>7.8541999999999996</v>
      </c>
      <c r="J773" t="s">
        <v>15</v>
      </c>
      <c r="K773" t="s">
        <v>16</v>
      </c>
      <c r="L773">
        <v>0</v>
      </c>
    </row>
    <row r="774" spans="1:12" x14ac:dyDescent="0.3">
      <c r="A774">
        <v>773</v>
      </c>
      <c r="B774">
        <v>2</v>
      </c>
      <c r="C774" t="s">
        <v>1526</v>
      </c>
      <c r="D774" t="s">
        <v>18</v>
      </c>
      <c r="E774">
        <v>57</v>
      </c>
      <c r="F774">
        <v>0</v>
      </c>
      <c r="G774">
        <v>0</v>
      </c>
      <c r="H774" t="s">
        <v>1527</v>
      </c>
      <c r="I774">
        <v>10.5</v>
      </c>
      <c r="J774" t="s">
        <v>1528</v>
      </c>
      <c r="K774" t="s">
        <v>16</v>
      </c>
      <c r="L774">
        <v>0</v>
      </c>
    </row>
    <row r="775" spans="1:12" x14ac:dyDescent="0.3">
      <c r="A775">
        <v>774</v>
      </c>
      <c r="B775">
        <v>3</v>
      </c>
      <c r="C775" t="s">
        <v>1529</v>
      </c>
      <c r="D775" t="s">
        <v>13</v>
      </c>
      <c r="F775">
        <v>0</v>
      </c>
      <c r="G775">
        <v>0</v>
      </c>
      <c r="H775" t="s">
        <v>1530</v>
      </c>
      <c r="I775">
        <v>7.2249999999999996</v>
      </c>
      <c r="J775" t="s">
        <v>15</v>
      </c>
      <c r="K775" t="s">
        <v>21</v>
      </c>
      <c r="L775">
        <v>1</v>
      </c>
    </row>
    <row r="776" spans="1:12" x14ac:dyDescent="0.3">
      <c r="A776">
        <v>775</v>
      </c>
      <c r="B776">
        <v>2</v>
      </c>
      <c r="C776" t="s">
        <v>1531</v>
      </c>
      <c r="D776" t="s">
        <v>18</v>
      </c>
      <c r="E776">
        <v>54</v>
      </c>
      <c r="F776">
        <v>1</v>
      </c>
      <c r="G776">
        <v>3</v>
      </c>
      <c r="H776" t="s">
        <v>1532</v>
      </c>
      <c r="I776">
        <v>23</v>
      </c>
      <c r="J776" t="s">
        <v>15</v>
      </c>
      <c r="K776" t="s">
        <v>16</v>
      </c>
      <c r="L776">
        <v>0</v>
      </c>
    </row>
    <row r="777" spans="1:12" x14ac:dyDescent="0.3">
      <c r="A777">
        <v>776</v>
      </c>
      <c r="B777">
        <v>3</v>
      </c>
      <c r="C777" t="s">
        <v>1533</v>
      </c>
      <c r="D777" t="s">
        <v>13</v>
      </c>
      <c r="E777">
        <v>18</v>
      </c>
      <c r="F777">
        <v>0</v>
      </c>
      <c r="G777">
        <v>0</v>
      </c>
      <c r="H777" t="s">
        <v>1534</v>
      </c>
      <c r="I777">
        <v>7.75</v>
      </c>
      <c r="J777" t="s">
        <v>15</v>
      </c>
      <c r="K777" t="s">
        <v>16</v>
      </c>
      <c r="L777">
        <v>0</v>
      </c>
    </row>
    <row r="778" spans="1:12" x14ac:dyDescent="0.3">
      <c r="A778">
        <v>777</v>
      </c>
      <c r="B778">
        <v>3</v>
      </c>
      <c r="C778" t="s">
        <v>1535</v>
      </c>
      <c r="D778" t="s">
        <v>13</v>
      </c>
      <c r="F778">
        <v>0</v>
      </c>
      <c r="G778">
        <v>0</v>
      </c>
      <c r="H778" t="s">
        <v>1536</v>
      </c>
      <c r="I778">
        <v>7.75</v>
      </c>
      <c r="J778" t="s">
        <v>1537</v>
      </c>
      <c r="K778" t="s">
        <v>31</v>
      </c>
      <c r="L778">
        <v>1</v>
      </c>
    </row>
    <row r="779" spans="1:12" x14ac:dyDescent="0.3">
      <c r="A779">
        <v>778</v>
      </c>
      <c r="B779">
        <v>3</v>
      </c>
      <c r="C779" t="s">
        <v>1538</v>
      </c>
      <c r="D779" t="s">
        <v>18</v>
      </c>
      <c r="E779">
        <v>5</v>
      </c>
      <c r="F779">
        <v>0</v>
      </c>
      <c r="G779">
        <v>0</v>
      </c>
      <c r="H779" t="s">
        <v>191</v>
      </c>
      <c r="I779">
        <v>12.475</v>
      </c>
      <c r="J779" t="s">
        <v>15</v>
      </c>
      <c r="K779" t="s">
        <v>16</v>
      </c>
      <c r="L779">
        <v>0</v>
      </c>
    </row>
    <row r="780" spans="1:12" x14ac:dyDescent="0.3">
      <c r="A780">
        <v>779</v>
      </c>
      <c r="B780">
        <v>3</v>
      </c>
      <c r="C780" t="s">
        <v>1539</v>
      </c>
      <c r="D780" t="s">
        <v>13</v>
      </c>
      <c r="F780">
        <v>0</v>
      </c>
      <c r="G780">
        <v>0</v>
      </c>
      <c r="H780" t="s">
        <v>1540</v>
      </c>
      <c r="I780">
        <v>7.7374999999999998</v>
      </c>
      <c r="J780" t="s">
        <v>15</v>
      </c>
      <c r="K780" t="s">
        <v>31</v>
      </c>
      <c r="L780">
        <v>1</v>
      </c>
    </row>
    <row r="781" spans="1:12" x14ac:dyDescent="0.3">
      <c r="A781">
        <v>780</v>
      </c>
      <c r="B781">
        <v>1</v>
      </c>
      <c r="C781" t="s">
        <v>1541</v>
      </c>
      <c r="D781" t="s">
        <v>18</v>
      </c>
      <c r="E781">
        <v>43</v>
      </c>
      <c r="F781">
        <v>0</v>
      </c>
      <c r="G781">
        <v>1</v>
      </c>
      <c r="H781" t="s">
        <v>1374</v>
      </c>
      <c r="I781">
        <v>211.33750000000001</v>
      </c>
      <c r="J781" t="s">
        <v>1542</v>
      </c>
      <c r="K781" t="s">
        <v>16</v>
      </c>
      <c r="L781">
        <v>1</v>
      </c>
    </row>
    <row r="782" spans="1:12" x14ac:dyDescent="0.3">
      <c r="A782">
        <v>781</v>
      </c>
      <c r="B782">
        <v>3</v>
      </c>
      <c r="C782" t="s">
        <v>1543</v>
      </c>
      <c r="D782" t="s">
        <v>18</v>
      </c>
      <c r="E782">
        <v>13</v>
      </c>
      <c r="F782">
        <v>0</v>
      </c>
      <c r="G782">
        <v>0</v>
      </c>
      <c r="H782" t="s">
        <v>1544</v>
      </c>
      <c r="I782">
        <v>7.2291999999999996</v>
      </c>
      <c r="J782" t="s">
        <v>15</v>
      </c>
      <c r="K782" t="s">
        <v>21</v>
      </c>
      <c r="L782">
        <v>1</v>
      </c>
    </row>
    <row r="783" spans="1:12" x14ac:dyDescent="0.3">
      <c r="A783">
        <v>782</v>
      </c>
      <c r="B783">
        <v>1</v>
      </c>
      <c r="C783" t="s">
        <v>1545</v>
      </c>
      <c r="D783" t="s">
        <v>18</v>
      </c>
      <c r="E783">
        <v>17</v>
      </c>
      <c r="F783">
        <v>1</v>
      </c>
      <c r="G783">
        <v>0</v>
      </c>
      <c r="H783" t="s">
        <v>1377</v>
      </c>
      <c r="I783">
        <v>57</v>
      </c>
      <c r="J783" t="s">
        <v>1378</v>
      </c>
      <c r="K783" t="s">
        <v>16</v>
      </c>
      <c r="L783">
        <v>0</v>
      </c>
    </row>
    <row r="784" spans="1:12" x14ac:dyDescent="0.3">
      <c r="A784">
        <v>783</v>
      </c>
      <c r="B784">
        <v>1</v>
      </c>
      <c r="C784" t="s">
        <v>1546</v>
      </c>
      <c r="D784" t="s">
        <v>13</v>
      </c>
      <c r="E784">
        <v>29</v>
      </c>
      <c r="F784">
        <v>0</v>
      </c>
      <c r="G784">
        <v>0</v>
      </c>
      <c r="H784" t="s">
        <v>1547</v>
      </c>
      <c r="I784">
        <v>30</v>
      </c>
      <c r="J784" t="s">
        <v>1548</v>
      </c>
      <c r="K784" t="s">
        <v>16</v>
      </c>
      <c r="L784">
        <v>0</v>
      </c>
    </row>
    <row r="785" spans="1:12" x14ac:dyDescent="0.3">
      <c r="A785">
        <v>784</v>
      </c>
      <c r="B785">
        <v>3</v>
      </c>
      <c r="C785" t="s">
        <v>1549</v>
      </c>
      <c r="D785" t="s">
        <v>13</v>
      </c>
      <c r="F785">
        <v>1</v>
      </c>
      <c r="G785">
        <v>2</v>
      </c>
      <c r="H785" t="s">
        <v>1550</v>
      </c>
      <c r="I785">
        <v>23.45</v>
      </c>
      <c r="J785" t="s">
        <v>15</v>
      </c>
      <c r="K785" t="s">
        <v>16</v>
      </c>
      <c r="L785">
        <v>0</v>
      </c>
    </row>
    <row r="786" spans="1:12" x14ac:dyDescent="0.3">
      <c r="A786">
        <v>785</v>
      </c>
      <c r="B786">
        <v>3</v>
      </c>
      <c r="C786" t="s">
        <v>1551</v>
      </c>
      <c r="D786" t="s">
        <v>13</v>
      </c>
      <c r="E786">
        <v>25</v>
      </c>
      <c r="F786">
        <v>0</v>
      </c>
      <c r="G786">
        <v>0</v>
      </c>
      <c r="H786" t="s">
        <v>1552</v>
      </c>
      <c r="I786">
        <v>7.05</v>
      </c>
      <c r="J786" t="s">
        <v>15</v>
      </c>
      <c r="K786" t="s">
        <v>16</v>
      </c>
      <c r="L786">
        <v>0</v>
      </c>
    </row>
    <row r="787" spans="1:12" x14ac:dyDescent="0.3">
      <c r="A787">
        <v>786</v>
      </c>
      <c r="B787">
        <v>3</v>
      </c>
      <c r="C787" t="s">
        <v>1553</v>
      </c>
      <c r="D787" t="s">
        <v>13</v>
      </c>
      <c r="E787">
        <v>25</v>
      </c>
      <c r="F787">
        <v>0</v>
      </c>
      <c r="G787">
        <v>0</v>
      </c>
      <c r="H787" t="s">
        <v>1554</v>
      </c>
      <c r="I787">
        <v>7.25</v>
      </c>
      <c r="J787" t="s">
        <v>15</v>
      </c>
      <c r="K787" t="s">
        <v>16</v>
      </c>
      <c r="L787">
        <v>1</v>
      </c>
    </row>
    <row r="788" spans="1:12" x14ac:dyDescent="0.3">
      <c r="A788">
        <v>787</v>
      </c>
      <c r="B788">
        <v>3</v>
      </c>
      <c r="C788" t="s">
        <v>1555</v>
      </c>
      <c r="D788" t="s">
        <v>18</v>
      </c>
      <c r="E788">
        <v>18</v>
      </c>
      <c r="F788">
        <v>0</v>
      </c>
      <c r="G788">
        <v>0</v>
      </c>
      <c r="H788" t="s">
        <v>1556</v>
      </c>
      <c r="I788">
        <v>7.4958</v>
      </c>
      <c r="J788" t="s">
        <v>15</v>
      </c>
      <c r="K788" t="s">
        <v>16</v>
      </c>
      <c r="L788">
        <v>0</v>
      </c>
    </row>
    <row r="789" spans="1:12" x14ac:dyDescent="0.3">
      <c r="A789">
        <v>788</v>
      </c>
      <c r="B789">
        <v>3</v>
      </c>
      <c r="C789" t="s">
        <v>1557</v>
      </c>
      <c r="D789" t="s">
        <v>13</v>
      </c>
      <c r="E789">
        <v>8</v>
      </c>
      <c r="F789">
        <v>4</v>
      </c>
      <c r="G789">
        <v>1</v>
      </c>
      <c r="H789" t="s">
        <v>56</v>
      </c>
      <c r="I789">
        <v>29.125</v>
      </c>
      <c r="J789" t="s">
        <v>15</v>
      </c>
      <c r="K789" t="s">
        <v>31</v>
      </c>
      <c r="L789">
        <v>1</v>
      </c>
    </row>
    <row r="790" spans="1:12" x14ac:dyDescent="0.3">
      <c r="A790">
        <v>789</v>
      </c>
      <c r="B790">
        <v>3</v>
      </c>
      <c r="C790" t="s">
        <v>1558</v>
      </c>
      <c r="D790" t="s">
        <v>13</v>
      </c>
      <c r="E790">
        <v>1</v>
      </c>
      <c r="F790">
        <v>1</v>
      </c>
      <c r="G790">
        <v>2</v>
      </c>
      <c r="H790" t="s">
        <v>219</v>
      </c>
      <c r="I790">
        <v>20.574999999999999</v>
      </c>
      <c r="J790" t="s">
        <v>15</v>
      </c>
      <c r="K790" t="s">
        <v>16</v>
      </c>
      <c r="L790">
        <v>0</v>
      </c>
    </row>
    <row r="791" spans="1:12" x14ac:dyDescent="0.3">
      <c r="A791">
        <v>790</v>
      </c>
      <c r="B791">
        <v>1</v>
      </c>
      <c r="C791" t="s">
        <v>1559</v>
      </c>
      <c r="D791" t="s">
        <v>13</v>
      </c>
      <c r="E791">
        <v>46</v>
      </c>
      <c r="F791">
        <v>0</v>
      </c>
      <c r="G791">
        <v>0</v>
      </c>
      <c r="H791" t="s">
        <v>312</v>
      </c>
      <c r="I791">
        <v>79.2</v>
      </c>
      <c r="J791" t="s">
        <v>1560</v>
      </c>
      <c r="K791" t="s">
        <v>21</v>
      </c>
      <c r="L791">
        <v>0</v>
      </c>
    </row>
    <row r="792" spans="1:12" x14ac:dyDescent="0.3">
      <c r="A792">
        <v>791</v>
      </c>
      <c r="B792">
        <v>3</v>
      </c>
      <c r="C792" t="s">
        <v>1561</v>
      </c>
      <c r="D792" t="s">
        <v>13</v>
      </c>
      <c r="F792">
        <v>0</v>
      </c>
      <c r="G792">
        <v>0</v>
      </c>
      <c r="H792" t="s">
        <v>1562</v>
      </c>
      <c r="I792">
        <v>7.75</v>
      </c>
      <c r="J792" t="s">
        <v>15</v>
      </c>
      <c r="K792" t="s">
        <v>31</v>
      </c>
      <c r="L792">
        <v>0</v>
      </c>
    </row>
    <row r="793" spans="1:12" x14ac:dyDescent="0.3">
      <c r="A793">
        <v>792</v>
      </c>
      <c r="B793">
        <v>2</v>
      </c>
      <c r="C793" t="s">
        <v>1563</v>
      </c>
      <c r="D793" t="s">
        <v>13</v>
      </c>
      <c r="E793">
        <v>16</v>
      </c>
      <c r="F793">
        <v>0</v>
      </c>
      <c r="G793">
        <v>0</v>
      </c>
      <c r="H793" t="s">
        <v>64</v>
      </c>
      <c r="I793">
        <v>26</v>
      </c>
      <c r="J793" t="s">
        <v>15</v>
      </c>
      <c r="K793" t="s">
        <v>16</v>
      </c>
      <c r="L793">
        <v>0</v>
      </c>
    </row>
    <row r="794" spans="1:12" x14ac:dyDescent="0.3">
      <c r="A794">
        <v>793</v>
      </c>
      <c r="B794">
        <v>3</v>
      </c>
      <c r="C794" t="s">
        <v>1564</v>
      </c>
      <c r="D794" t="s">
        <v>18</v>
      </c>
      <c r="F794">
        <v>8</v>
      </c>
      <c r="G794">
        <v>2</v>
      </c>
      <c r="H794" t="s">
        <v>354</v>
      </c>
      <c r="I794">
        <v>69.55</v>
      </c>
      <c r="J794" t="s">
        <v>15</v>
      </c>
      <c r="K794" t="s">
        <v>16</v>
      </c>
      <c r="L794">
        <v>0</v>
      </c>
    </row>
    <row r="795" spans="1:12" x14ac:dyDescent="0.3">
      <c r="A795">
        <v>794</v>
      </c>
      <c r="B795">
        <v>1</v>
      </c>
      <c r="C795" t="s">
        <v>1565</v>
      </c>
      <c r="D795" t="s">
        <v>13</v>
      </c>
      <c r="F795">
        <v>0</v>
      </c>
      <c r="G795">
        <v>0</v>
      </c>
      <c r="H795" t="s">
        <v>1566</v>
      </c>
      <c r="I795">
        <v>30.695799999999998</v>
      </c>
      <c r="J795" t="s">
        <v>15</v>
      </c>
      <c r="K795" t="s">
        <v>21</v>
      </c>
      <c r="L795">
        <v>0</v>
      </c>
    </row>
    <row r="796" spans="1:12" x14ac:dyDescent="0.3">
      <c r="A796">
        <v>795</v>
      </c>
      <c r="B796">
        <v>3</v>
      </c>
      <c r="C796" t="s">
        <v>1567</v>
      </c>
      <c r="D796" t="s">
        <v>13</v>
      </c>
      <c r="E796">
        <v>25</v>
      </c>
      <c r="F796">
        <v>0</v>
      </c>
      <c r="G796">
        <v>0</v>
      </c>
      <c r="H796" t="s">
        <v>1568</v>
      </c>
      <c r="I796">
        <v>7.8958000000000004</v>
      </c>
      <c r="J796" t="s">
        <v>15</v>
      </c>
      <c r="K796" t="s">
        <v>16</v>
      </c>
      <c r="L796">
        <v>0</v>
      </c>
    </row>
    <row r="797" spans="1:12" x14ac:dyDescent="0.3">
      <c r="A797">
        <v>796</v>
      </c>
      <c r="B797">
        <v>2</v>
      </c>
      <c r="C797" t="s">
        <v>1569</v>
      </c>
      <c r="D797" t="s">
        <v>13</v>
      </c>
      <c r="E797">
        <v>39</v>
      </c>
      <c r="F797">
        <v>0</v>
      </c>
      <c r="G797">
        <v>0</v>
      </c>
      <c r="H797" t="s">
        <v>1570</v>
      </c>
      <c r="I797">
        <v>13</v>
      </c>
      <c r="J797" t="s">
        <v>15</v>
      </c>
      <c r="K797" t="s">
        <v>16</v>
      </c>
      <c r="L797">
        <v>1</v>
      </c>
    </row>
    <row r="798" spans="1:12" x14ac:dyDescent="0.3">
      <c r="A798">
        <v>797</v>
      </c>
      <c r="B798">
        <v>1</v>
      </c>
      <c r="C798" t="s">
        <v>1571</v>
      </c>
      <c r="D798" t="s">
        <v>18</v>
      </c>
      <c r="E798">
        <v>49</v>
      </c>
      <c r="F798">
        <v>0</v>
      </c>
      <c r="G798">
        <v>0</v>
      </c>
      <c r="H798" t="s">
        <v>1572</v>
      </c>
      <c r="I798">
        <v>25.929200000000002</v>
      </c>
      <c r="J798" t="s">
        <v>1573</v>
      </c>
      <c r="K798" t="s">
        <v>16</v>
      </c>
      <c r="L798">
        <v>1</v>
      </c>
    </row>
    <row r="799" spans="1:12" x14ac:dyDescent="0.3">
      <c r="A799">
        <v>798</v>
      </c>
      <c r="B799">
        <v>3</v>
      </c>
      <c r="C799" t="s">
        <v>1574</v>
      </c>
      <c r="D799" t="s">
        <v>18</v>
      </c>
      <c r="E799">
        <v>31</v>
      </c>
      <c r="F799">
        <v>0</v>
      </c>
      <c r="G799">
        <v>0</v>
      </c>
      <c r="H799" t="s">
        <v>1575</v>
      </c>
      <c r="I799">
        <v>8.6832999999999991</v>
      </c>
      <c r="J799" t="s">
        <v>15</v>
      </c>
      <c r="K799" t="s">
        <v>16</v>
      </c>
      <c r="L799">
        <v>0</v>
      </c>
    </row>
    <row r="800" spans="1:12" x14ac:dyDescent="0.3">
      <c r="A800">
        <v>799</v>
      </c>
      <c r="B800">
        <v>3</v>
      </c>
      <c r="C800" t="s">
        <v>1576</v>
      </c>
      <c r="D800" t="s">
        <v>13</v>
      </c>
      <c r="E800">
        <v>30</v>
      </c>
      <c r="F800">
        <v>0</v>
      </c>
      <c r="G800">
        <v>0</v>
      </c>
      <c r="H800" t="s">
        <v>1577</v>
      </c>
      <c r="I800">
        <v>7.2291999999999996</v>
      </c>
      <c r="J800" t="s">
        <v>15</v>
      </c>
      <c r="K800" t="s">
        <v>21</v>
      </c>
      <c r="L800">
        <v>0</v>
      </c>
    </row>
    <row r="801" spans="1:12" x14ac:dyDescent="0.3">
      <c r="A801">
        <v>800</v>
      </c>
      <c r="B801">
        <v>3</v>
      </c>
      <c r="C801" t="s">
        <v>1578</v>
      </c>
      <c r="D801" t="s">
        <v>18</v>
      </c>
      <c r="E801">
        <v>30</v>
      </c>
      <c r="F801">
        <v>1</v>
      </c>
      <c r="G801">
        <v>1</v>
      </c>
      <c r="H801" t="s">
        <v>868</v>
      </c>
      <c r="I801">
        <v>24.15</v>
      </c>
      <c r="J801" t="s">
        <v>15</v>
      </c>
      <c r="K801" t="s">
        <v>16</v>
      </c>
      <c r="L801">
        <v>0</v>
      </c>
    </row>
    <row r="802" spans="1:12" x14ac:dyDescent="0.3">
      <c r="A802">
        <v>801</v>
      </c>
      <c r="B802">
        <v>2</v>
      </c>
      <c r="C802" t="s">
        <v>1579</v>
      </c>
      <c r="D802" t="s">
        <v>13</v>
      </c>
      <c r="E802">
        <v>34</v>
      </c>
      <c r="F802">
        <v>0</v>
      </c>
      <c r="G802">
        <v>0</v>
      </c>
      <c r="H802" t="s">
        <v>1422</v>
      </c>
      <c r="I802">
        <v>13</v>
      </c>
      <c r="J802" t="s">
        <v>15</v>
      </c>
      <c r="K802" t="s">
        <v>16</v>
      </c>
      <c r="L802">
        <v>1</v>
      </c>
    </row>
    <row r="803" spans="1:12" x14ac:dyDescent="0.3">
      <c r="A803">
        <v>802</v>
      </c>
      <c r="B803">
        <v>2</v>
      </c>
      <c r="C803" t="s">
        <v>1580</v>
      </c>
      <c r="D803" t="s">
        <v>18</v>
      </c>
      <c r="E803">
        <v>31</v>
      </c>
      <c r="F803">
        <v>1</v>
      </c>
      <c r="G803">
        <v>1</v>
      </c>
      <c r="H803" t="s">
        <v>508</v>
      </c>
      <c r="I803">
        <v>26.25</v>
      </c>
      <c r="J803" t="s">
        <v>15</v>
      </c>
      <c r="K803" t="s">
        <v>16</v>
      </c>
      <c r="L803">
        <v>1</v>
      </c>
    </row>
    <row r="804" spans="1:12" x14ac:dyDescent="0.3">
      <c r="A804">
        <v>803</v>
      </c>
      <c r="B804">
        <v>1</v>
      </c>
      <c r="C804" t="s">
        <v>1581</v>
      </c>
      <c r="D804" t="s">
        <v>13</v>
      </c>
      <c r="E804">
        <v>11</v>
      </c>
      <c r="F804">
        <v>1</v>
      </c>
      <c r="G804">
        <v>2</v>
      </c>
      <c r="H804" t="s">
        <v>815</v>
      </c>
      <c r="I804">
        <v>120</v>
      </c>
      <c r="J804" t="s">
        <v>816</v>
      </c>
      <c r="K804" t="s">
        <v>16</v>
      </c>
      <c r="L804">
        <v>1</v>
      </c>
    </row>
    <row r="805" spans="1:12" x14ac:dyDescent="0.3">
      <c r="A805">
        <v>804</v>
      </c>
      <c r="B805">
        <v>3</v>
      </c>
      <c r="C805" t="s">
        <v>1582</v>
      </c>
      <c r="D805" t="s">
        <v>13</v>
      </c>
      <c r="E805">
        <v>0.42</v>
      </c>
      <c r="F805">
        <v>0</v>
      </c>
      <c r="G805">
        <v>1</v>
      </c>
      <c r="H805" t="s">
        <v>1583</v>
      </c>
      <c r="I805">
        <v>8.5167000000000002</v>
      </c>
      <c r="J805" t="s">
        <v>15</v>
      </c>
      <c r="K805" t="s">
        <v>21</v>
      </c>
      <c r="L805">
        <v>1</v>
      </c>
    </row>
    <row r="806" spans="1:12" x14ac:dyDescent="0.3">
      <c r="A806">
        <v>805</v>
      </c>
      <c r="B806">
        <v>3</v>
      </c>
      <c r="C806" t="s">
        <v>1584</v>
      </c>
      <c r="D806" t="s">
        <v>13</v>
      </c>
      <c r="E806">
        <v>27</v>
      </c>
      <c r="F806">
        <v>0</v>
      </c>
      <c r="G806">
        <v>0</v>
      </c>
      <c r="H806" t="s">
        <v>1585</v>
      </c>
      <c r="I806">
        <v>6.9749999999999996</v>
      </c>
      <c r="J806" t="s">
        <v>15</v>
      </c>
      <c r="K806" t="s">
        <v>16</v>
      </c>
      <c r="L806">
        <v>0</v>
      </c>
    </row>
    <row r="807" spans="1:12" x14ac:dyDescent="0.3">
      <c r="A807">
        <v>806</v>
      </c>
      <c r="B807">
        <v>3</v>
      </c>
      <c r="C807" t="s">
        <v>1586</v>
      </c>
      <c r="D807" t="s">
        <v>13</v>
      </c>
      <c r="E807">
        <v>31</v>
      </c>
      <c r="F807">
        <v>0</v>
      </c>
      <c r="G807">
        <v>0</v>
      </c>
      <c r="H807" t="s">
        <v>1587</v>
      </c>
      <c r="I807">
        <v>7.7750000000000004</v>
      </c>
      <c r="J807" t="s">
        <v>15</v>
      </c>
      <c r="K807" t="s">
        <v>16</v>
      </c>
      <c r="L807">
        <v>0</v>
      </c>
    </row>
    <row r="808" spans="1:12" x14ac:dyDescent="0.3">
      <c r="A808">
        <v>807</v>
      </c>
      <c r="B808">
        <v>1</v>
      </c>
      <c r="C808" t="s">
        <v>1588</v>
      </c>
      <c r="D808" t="s">
        <v>13</v>
      </c>
      <c r="E808">
        <v>39</v>
      </c>
      <c r="F808">
        <v>0</v>
      </c>
      <c r="G808">
        <v>0</v>
      </c>
      <c r="H808" t="s">
        <v>1589</v>
      </c>
      <c r="I808">
        <v>0</v>
      </c>
      <c r="J808" t="s">
        <v>1590</v>
      </c>
      <c r="K808" t="s">
        <v>16</v>
      </c>
      <c r="L808">
        <v>0</v>
      </c>
    </row>
    <row r="809" spans="1:12" x14ac:dyDescent="0.3">
      <c r="A809">
        <v>808</v>
      </c>
      <c r="B809">
        <v>3</v>
      </c>
      <c r="C809" t="s">
        <v>1591</v>
      </c>
      <c r="D809" t="s">
        <v>18</v>
      </c>
      <c r="E809">
        <v>18</v>
      </c>
      <c r="F809">
        <v>0</v>
      </c>
      <c r="G809">
        <v>0</v>
      </c>
      <c r="H809" t="s">
        <v>1592</v>
      </c>
      <c r="I809">
        <v>7.7750000000000004</v>
      </c>
      <c r="J809" t="s">
        <v>15</v>
      </c>
      <c r="K809" t="s">
        <v>16</v>
      </c>
      <c r="L809">
        <v>0</v>
      </c>
    </row>
    <row r="810" spans="1:12" x14ac:dyDescent="0.3">
      <c r="A810">
        <v>809</v>
      </c>
      <c r="B810">
        <v>2</v>
      </c>
      <c r="C810" t="s">
        <v>1593</v>
      </c>
      <c r="D810" t="s">
        <v>13</v>
      </c>
      <c r="E810">
        <v>39</v>
      </c>
      <c r="F810">
        <v>0</v>
      </c>
      <c r="G810">
        <v>0</v>
      </c>
      <c r="H810" t="s">
        <v>1594</v>
      </c>
      <c r="I810">
        <v>13</v>
      </c>
      <c r="J810" t="s">
        <v>15</v>
      </c>
      <c r="K810" t="s">
        <v>16</v>
      </c>
      <c r="L810">
        <v>1</v>
      </c>
    </row>
    <row r="811" spans="1:12" x14ac:dyDescent="0.3">
      <c r="A811">
        <v>810</v>
      </c>
      <c r="B811">
        <v>1</v>
      </c>
      <c r="C811" t="s">
        <v>1595</v>
      </c>
      <c r="D811" t="s">
        <v>18</v>
      </c>
      <c r="E811">
        <v>33</v>
      </c>
      <c r="F811">
        <v>1</v>
      </c>
      <c r="G811">
        <v>0</v>
      </c>
      <c r="H811" t="s">
        <v>1441</v>
      </c>
      <c r="I811">
        <v>53.1</v>
      </c>
      <c r="J811" t="s">
        <v>1442</v>
      </c>
      <c r="K811" t="s">
        <v>16</v>
      </c>
      <c r="L811">
        <v>0</v>
      </c>
    </row>
    <row r="812" spans="1:12" x14ac:dyDescent="0.3">
      <c r="A812">
        <v>811</v>
      </c>
      <c r="B812">
        <v>3</v>
      </c>
      <c r="C812" t="s">
        <v>1596</v>
      </c>
      <c r="D812" t="s">
        <v>13</v>
      </c>
      <c r="E812">
        <v>26</v>
      </c>
      <c r="F812">
        <v>0</v>
      </c>
      <c r="G812">
        <v>0</v>
      </c>
      <c r="H812" t="s">
        <v>1597</v>
      </c>
      <c r="I812">
        <v>7.8875000000000002</v>
      </c>
      <c r="J812" t="s">
        <v>15</v>
      </c>
      <c r="K812" t="s">
        <v>16</v>
      </c>
      <c r="L812">
        <v>0</v>
      </c>
    </row>
    <row r="813" spans="1:12" x14ac:dyDescent="0.3">
      <c r="A813">
        <v>812</v>
      </c>
      <c r="B813">
        <v>3</v>
      </c>
      <c r="C813" t="s">
        <v>1598</v>
      </c>
      <c r="D813" t="s">
        <v>13</v>
      </c>
      <c r="E813">
        <v>39</v>
      </c>
      <c r="F813">
        <v>0</v>
      </c>
      <c r="G813">
        <v>0</v>
      </c>
      <c r="H813" t="s">
        <v>1149</v>
      </c>
      <c r="I813">
        <v>24.15</v>
      </c>
      <c r="J813" t="s">
        <v>15</v>
      </c>
      <c r="K813" t="s">
        <v>16</v>
      </c>
      <c r="L813">
        <v>0</v>
      </c>
    </row>
    <row r="814" spans="1:12" x14ac:dyDescent="0.3">
      <c r="A814">
        <v>813</v>
      </c>
      <c r="B814">
        <v>2</v>
      </c>
      <c r="C814" t="s">
        <v>1599</v>
      </c>
      <c r="D814" t="s">
        <v>13</v>
      </c>
      <c r="E814">
        <v>35</v>
      </c>
      <c r="F814">
        <v>0</v>
      </c>
      <c r="G814">
        <v>0</v>
      </c>
      <c r="H814" t="s">
        <v>1600</v>
      </c>
      <c r="I814">
        <v>10.5</v>
      </c>
      <c r="J814" t="s">
        <v>15</v>
      </c>
      <c r="K814" t="s">
        <v>16</v>
      </c>
      <c r="L814">
        <v>0</v>
      </c>
    </row>
    <row r="815" spans="1:12" x14ac:dyDescent="0.3">
      <c r="A815">
        <v>814</v>
      </c>
      <c r="B815">
        <v>3</v>
      </c>
      <c r="C815" t="s">
        <v>1601</v>
      </c>
      <c r="D815" t="s">
        <v>18</v>
      </c>
      <c r="E815">
        <v>6</v>
      </c>
      <c r="F815">
        <v>4</v>
      </c>
      <c r="G815">
        <v>2</v>
      </c>
      <c r="H815" t="s">
        <v>50</v>
      </c>
      <c r="I815">
        <v>31.274999999999999</v>
      </c>
      <c r="J815" t="s">
        <v>15</v>
      </c>
      <c r="K815" t="s">
        <v>16</v>
      </c>
      <c r="L815">
        <v>0</v>
      </c>
    </row>
    <row r="816" spans="1:12" x14ac:dyDescent="0.3">
      <c r="A816">
        <v>815</v>
      </c>
      <c r="B816">
        <v>3</v>
      </c>
      <c r="C816" t="s">
        <v>1602</v>
      </c>
      <c r="D816" t="s">
        <v>13</v>
      </c>
      <c r="E816">
        <v>30.5</v>
      </c>
      <c r="F816">
        <v>0</v>
      </c>
      <c r="G816">
        <v>0</v>
      </c>
      <c r="H816" t="s">
        <v>1603</v>
      </c>
      <c r="I816">
        <v>8.0500000000000007</v>
      </c>
      <c r="J816" t="s">
        <v>15</v>
      </c>
      <c r="K816" t="s">
        <v>16</v>
      </c>
      <c r="L816">
        <v>0</v>
      </c>
    </row>
    <row r="817" spans="1:12" x14ac:dyDescent="0.3">
      <c r="A817">
        <v>816</v>
      </c>
      <c r="B817">
        <v>1</v>
      </c>
      <c r="C817" t="s">
        <v>1604</v>
      </c>
      <c r="D817" t="s">
        <v>13</v>
      </c>
      <c r="F817">
        <v>0</v>
      </c>
      <c r="G817">
        <v>0</v>
      </c>
      <c r="H817" t="s">
        <v>1605</v>
      </c>
      <c r="I817">
        <v>0</v>
      </c>
      <c r="J817" t="s">
        <v>1606</v>
      </c>
      <c r="K817" t="s">
        <v>16</v>
      </c>
      <c r="L817">
        <v>0</v>
      </c>
    </row>
    <row r="818" spans="1:12" x14ac:dyDescent="0.3">
      <c r="A818">
        <v>817</v>
      </c>
      <c r="B818">
        <v>3</v>
      </c>
      <c r="C818" t="s">
        <v>1607</v>
      </c>
      <c r="D818" t="s">
        <v>18</v>
      </c>
      <c r="E818">
        <v>23</v>
      </c>
      <c r="F818">
        <v>0</v>
      </c>
      <c r="G818">
        <v>0</v>
      </c>
      <c r="H818" t="s">
        <v>1608</v>
      </c>
      <c r="I818">
        <v>7.9249999999999998</v>
      </c>
      <c r="J818" t="s">
        <v>15</v>
      </c>
      <c r="K818" t="s">
        <v>16</v>
      </c>
      <c r="L818">
        <v>0</v>
      </c>
    </row>
    <row r="819" spans="1:12" x14ac:dyDescent="0.3">
      <c r="A819">
        <v>818</v>
      </c>
      <c r="B819">
        <v>2</v>
      </c>
      <c r="C819" t="s">
        <v>1609</v>
      </c>
      <c r="D819" t="s">
        <v>13</v>
      </c>
      <c r="E819">
        <v>31</v>
      </c>
      <c r="F819">
        <v>1</v>
      </c>
      <c r="G819">
        <v>1</v>
      </c>
      <c r="H819" t="s">
        <v>1610</v>
      </c>
      <c r="I819">
        <v>37.004199999999997</v>
      </c>
      <c r="J819" t="s">
        <v>15</v>
      </c>
      <c r="K819" t="s">
        <v>21</v>
      </c>
      <c r="L819">
        <v>0</v>
      </c>
    </row>
    <row r="820" spans="1:12" x14ac:dyDescent="0.3">
      <c r="A820">
        <v>819</v>
      </c>
      <c r="B820">
        <v>3</v>
      </c>
      <c r="C820" t="s">
        <v>1611</v>
      </c>
      <c r="D820" t="s">
        <v>13</v>
      </c>
      <c r="E820">
        <v>43</v>
      </c>
      <c r="F820">
        <v>0</v>
      </c>
      <c r="G820">
        <v>0</v>
      </c>
      <c r="H820" t="s">
        <v>1612</v>
      </c>
      <c r="I820">
        <v>6.45</v>
      </c>
      <c r="J820" t="s">
        <v>15</v>
      </c>
      <c r="K820" t="s">
        <v>16</v>
      </c>
      <c r="L820">
        <v>0</v>
      </c>
    </row>
    <row r="821" spans="1:12" x14ac:dyDescent="0.3">
      <c r="A821">
        <v>820</v>
      </c>
      <c r="B821">
        <v>3</v>
      </c>
      <c r="C821" t="s">
        <v>1613</v>
      </c>
      <c r="D821" t="s">
        <v>13</v>
      </c>
      <c r="E821">
        <v>10</v>
      </c>
      <c r="F821">
        <v>3</v>
      </c>
      <c r="G821">
        <v>2</v>
      </c>
      <c r="H821" t="s">
        <v>158</v>
      </c>
      <c r="I821">
        <v>27.9</v>
      </c>
      <c r="J821" t="s">
        <v>15</v>
      </c>
      <c r="K821" t="s">
        <v>16</v>
      </c>
      <c r="L821">
        <v>1</v>
      </c>
    </row>
    <row r="822" spans="1:12" x14ac:dyDescent="0.3">
      <c r="A822">
        <v>821</v>
      </c>
      <c r="B822">
        <v>1</v>
      </c>
      <c r="C822" t="s">
        <v>1614</v>
      </c>
      <c r="D822" t="s">
        <v>18</v>
      </c>
      <c r="E822">
        <v>52</v>
      </c>
      <c r="F822">
        <v>1</v>
      </c>
      <c r="G822">
        <v>1</v>
      </c>
      <c r="H822" t="s">
        <v>1064</v>
      </c>
      <c r="I822">
        <v>93.5</v>
      </c>
      <c r="J822" t="s">
        <v>1615</v>
      </c>
      <c r="K822" t="s">
        <v>16</v>
      </c>
      <c r="L822">
        <v>1</v>
      </c>
    </row>
    <row r="823" spans="1:12" x14ac:dyDescent="0.3">
      <c r="A823">
        <v>822</v>
      </c>
      <c r="B823">
        <v>3</v>
      </c>
      <c r="C823" t="s">
        <v>1616</v>
      </c>
      <c r="D823" t="s">
        <v>13</v>
      </c>
      <c r="E823">
        <v>27</v>
      </c>
      <c r="F823">
        <v>0</v>
      </c>
      <c r="G823">
        <v>0</v>
      </c>
      <c r="H823" t="s">
        <v>1617</v>
      </c>
      <c r="I823">
        <v>8.6624999999999996</v>
      </c>
      <c r="J823" t="s">
        <v>15</v>
      </c>
      <c r="K823" t="s">
        <v>16</v>
      </c>
      <c r="L823">
        <v>0</v>
      </c>
    </row>
    <row r="824" spans="1:12" x14ac:dyDescent="0.3">
      <c r="A824">
        <v>823</v>
      </c>
      <c r="B824">
        <v>1</v>
      </c>
      <c r="C824" t="s">
        <v>1618</v>
      </c>
      <c r="D824" t="s">
        <v>13</v>
      </c>
      <c r="E824">
        <v>38</v>
      </c>
      <c r="F824">
        <v>0</v>
      </c>
      <c r="G824">
        <v>0</v>
      </c>
      <c r="H824" t="s">
        <v>1619</v>
      </c>
      <c r="I824">
        <v>0</v>
      </c>
      <c r="J824" t="s">
        <v>15</v>
      </c>
      <c r="K824" t="s">
        <v>16</v>
      </c>
      <c r="L824">
        <v>1</v>
      </c>
    </row>
    <row r="825" spans="1:12" x14ac:dyDescent="0.3">
      <c r="A825">
        <v>824</v>
      </c>
      <c r="B825">
        <v>3</v>
      </c>
      <c r="C825" t="s">
        <v>1620</v>
      </c>
      <c r="D825" t="s">
        <v>18</v>
      </c>
      <c r="E825">
        <v>27</v>
      </c>
      <c r="F825">
        <v>0</v>
      </c>
      <c r="G825">
        <v>1</v>
      </c>
      <c r="H825" t="s">
        <v>1490</v>
      </c>
      <c r="I825">
        <v>12.475</v>
      </c>
      <c r="J825" t="s">
        <v>1491</v>
      </c>
      <c r="K825" t="s">
        <v>16</v>
      </c>
      <c r="L825">
        <v>0</v>
      </c>
    </row>
    <row r="826" spans="1:12" x14ac:dyDescent="0.3">
      <c r="A826">
        <v>825</v>
      </c>
      <c r="B826">
        <v>3</v>
      </c>
      <c r="C826" t="s">
        <v>1621</v>
      </c>
      <c r="D826" t="s">
        <v>13</v>
      </c>
      <c r="E826">
        <v>2</v>
      </c>
      <c r="F826">
        <v>4</v>
      </c>
      <c r="G826">
        <v>1</v>
      </c>
      <c r="H826" t="s">
        <v>127</v>
      </c>
      <c r="I826">
        <v>39.6875</v>
      </c>
      <c r="J826" t="s">
        <v>15</v>
      </c>
      <c r="K826" t="s">
        <v>16</v>
      </c>
      <c r="L826">
        <v>0</v>
      </c>
    </row>
    <row r="827" spans="1:12" x14ac:dyDescent="0.3">
      <c r="A827">
        <v>826</v>
      </c>
      <c r="B827">
        <v>3</v>
      </c>
      <c r="C827" t="s">
        <v>1622</v>
      </c>
      <c r="D827" t="s">
        <v>13</v>
      </c>
      <c r="F827">
        <v>0</v>
      </c>
      <c r="G827">
        <v>0</v>
      </c>
      <c r="H827" t="s">
        <v>1623</v>
      </c>
      <c r="I827">
        <v>6.95</v>
      </c>
      <c r="J827" t="s">
        <v>15</v>
      </c>
      <c r="K827" t="s">
        <v>31</v>
      </c>
      <c r="L827">
        <v>0</v>
      </c>
    </row>
    <row r="828" spans="1:12" x14ac:dyDescent="0.3">
      <c r="A828">
        <v>827</v>
      </c>
      <c r="B828">
        <v>3</v>
      </c>
      <c r="C828" t="s">
        <v>1624</v>
      </c>
      <c r="D828" t="s">
        <v>13</v>
      </c>
      <c r="F828">
        <v>0</v>
      </c>
      <c r="G828">
        <v>0</v>
      </c>
      <c r="H828" t="s">
        <v>180</v>
      </c>
      <c r="I828">
        <v>56.495800000000003</v>
      </c>
      <c r="J828" t="s">
        <v>15</v>
      </c>
      <c r="K828" t="s">
        <v>16</v>
      </c>
      <c r="L828">
        <v>1</v>
      </c>
    </row>
    <row r="829" spans="1:12" x14ac:dyDescent="0.3">
      <c r="A829">
        <v>828</v>
      </c>
      <c r="B829">
        <v>2</v>
      </c>
      <c r="C829" t="s">
        <v>1625</v>
      </c>
      <c r="D829" t="s">
        <v>13</v>
      </c>
      <c r="E829">
        <v>1</v>
      </c>
      <c r="F829">
        <v>0</v>
      </c>
      <c r="G829">
        <v>2</v>
      </c>
      <c r="H829" t="s">
        <v>1610</v>
      </c>
      <c r="I829">
        <v>37.004199999999997</v>
      </c>
      <c r="J829" t="s">
        <v>15</v>
      </c>
      <c r="K829" t="s">
        <v>21</v>
      </c>
      <c r="L829">
        <v>1</v>
      </c>
    </row>
    <row r="830" spans="1:12" x14ac:dyDescent="0.3">
      <c r="A830">
        <v>829</v>
      </c>
      <c r="B830">
        <v>3</v>
      </c>
      <c r="C830" t="s">
        <v>1626</v>
      </c>
      <c r="D830" t="s">
        <v>13</v>
      </c>
      <c r="F830">
        <v>0</v>
      </c>
      <c r="G830">
        <v>0</v>
      </c>
      <c r="H830" t="s">
        <v>1627</v>
      </c>
      <c r="I830">
        <v>7.75</v>
      </c>
      <c r="J830" t="s">
        <v>15</v>
      </c>
      <c r="K830" t="s">
        <v>31</v>
      </c>
      <c r="L830">
        <v>1</v>
      </c>
    </row>
    <row r="831" spans="1:12" x14ac:dyDescent="0.3">
      <c r="A831">
        <v>830</v>
      </c>
      <c r="B831">
        <v>1</v>
      </c>
      <c r="C831" t="s">
        <v>1628</v>
      </c>
      <c r="D831" t="s">
        <v>18</v>
      </c>
      <c r="E831">
        <v>62</v>
      </c>
      <c r="F831">
        <v>0</v>
      </c>
      <c r="G831">
        <v>0</v>
      </c>
      <c r="H831" t="s">
        <v>152</v>
      </c>
      <c r="I831">
        <v>80</v>
      </c>
      <c r="J831" t="s">
        <v>153</v>
      </c>
      <c r="K831" t="s">
        <v>15</v>
      </c>
      <c r="L831">
        <v>1</v>
      </c>
    </row>
    <row r="832" spans="1:12" x14ac:dyDescent="0.3">
      <c r="A832">
        <v>831</v>
      </c>
      <c r="B832">
        <v>3</v>
      </c>
      <c r="C832" t="s">
        <v>1629</v>
      </c>
      <c r="D832" t="s">
        <v>18</v>
      </c>
      <c r="E832">
        <v>15</v>
      </c>
      <c r="F832">
        <v>1</v>
      </c>
      <c r="G832">
        <v>0</v>
      </c>
      <c r="H832" t="s">
        <v>1248</v>
      </c>
      <c r="I832">
        <v>14.4542</v>
      </c>
      <c r="J832" t="s">
        <v>15</v>
      </c>
      <c r="K832" t="s">
        <v>21</v>
      </c>
      <c r="L832">
        <v>1</v>
      </c>
    </row>
    <row r="833" spans="1:12" x14ac:dyDescent="0.3">
      <c r="A833">
        <v>832</v>
      </c>
      <c r="B833">
        <v>2</v>
      </c>
      <c r="C833" t="s">
        <v>1630</v>
      </c>
      <c r="D833" t="s">
        <v>13</v>
      </c>
      <c r="E833">
        <v>0.83</v>
      </c>
      <c r="F833">
        <v>1</v>
      </c>
      <c r="G833">
        <v>1</v>
      </c>
      <c r="H833" t="s">
        <v>847</v>
      </c>
      <c r="I833">
        <v>18.75</v>
      </c>
      <c r="J833" t="s">
        <v>15</v>
      </c>
      <c r="K833" t="s">
        <v>16</v>
      </c>
      <c r="L833">
        <v>0</v>
      </c>
    </row>
    <row r="834" spans="1:12" x14ac:dyDescent="0.3">
      <c r="A834">
        <v>833</v>
      </c>
      <c r="B834">
        <v>3</v>
      </c>
      <c r="C834" t="s">
        <v>1631</v>
      </c>
      <c r="D834" t="s">
        <v>13</v>
      </c>
      <c r="F834">
        <v>0</v>
      </c>
      <c r="G834">
        <v>0</v>
      </c>
      <c r="H834" t="s">
        <v>1632</v>
      </c>
      <c r="I834">
        <v>7.2291999999999996</v>
      </c>
      <c r="J834" t="s">
        <v>15</v>
      </c>
      <c r="K834" t="s">
        <v>21</v>
      </c>
      <c r="L834">
        <v>0</v>
      </c>
    </row>
    <row r="835" spans="1:12" x14ac:dyDescent="0.3">
      <c r="A835">
        <v>834</v>
      </c>
      <c r="B835">
        <v>3</v>
      </c>
      <c r="C835" t="s">
        <v>1633</v>
      </c>
      <c r="D835" t="s">
        <v>13</v>
      </c>
      <c r="E835">
        <v>23</v>
      </c>
      <c r="F835">
        <v>0</v>
      </c>
      <c r="G835">
        <v>0</v>
      </c>
      <c r="H835" t="s">
        <v>1634</v>
      </c>
      <c r="I835">
        <v>7.8541999999999996</v>
      </c>
      <c r="J835" t="s">
        <v>15</v>
      </c>
      <c r="K835" t="s">
        <v>16</v>
      </c>
      <c r="L835">
        <v>0</v>
      </c>
    </row>
    <row r="836" spans="1:12" x14ac:dyDescent="0.3">
      <c r="A836">
        <v>835</v>
      </c>
      <c r="B836">
        <v>3</v>
      </c>
      <c r="C836" t="s">
        <v>1635</v>
      </c>
      <c r="D836" t="s">
        <v>13</v>
      </c>
      <c r="E836">
        <v>18</v>
      </c>
      <c r="F836">
        <v>0</v>
      </c>
      <c r="G836">
        <v>0</v>
      </c>
      <c r="H836" t="s">
        <v>1636</v>
      </c>
      <c r="I836">
        <v>8.3000000000000007</v>
      </c>
      <c r="J836" t="s">
        <v>15</v>
      </c>
      <c r="K836" t="s">
        <v>16</v>
      </c>
      <c r="L836">
        <v>1</v>
      </c>
    </row>
    <row r="837" spans="1:12" x14ac:dyDescent="0.3">
      <c r="A837">
        <v>836</v>
      </c>
      <c r="B837">
        <v>1</v>
      </c>
      <c r="C837" t="s">
        <v>1637</v>
      </c>
      <c r="D837" t="s">
        <v>18</v>
      </c>
      <c r="E837">
        <v>39</v>
      </c>
      <c r="F837">
        <v>1</v>
      </c>
      <c r="G837">
        <v>1</v>
      </c>
      <c r="H837" t="s">
        <v>1638</v>
      </c>
      <c r="I837">
        <v>83.158299999999997</v>
      </c>
      <c r="J837" t="s">
        <v>1639</v>
      </c>
      <c r="K837" t="s">
        <v>21</v>
      </c>
      <c r="L837">
        <v>0</v>
      </c>
    </row>
    <row r="838" spans="1:12" x14ac:dyDescent="0.3">
      <c r="A838">
        <v>837</v>
      </c>
      <c r="B838">
        <v>3</v>
      </c>
      <c r="C838" t="s">
        <v>1640</v>
      </c>
      <c r="D838" t="s">
        <v>13</v>
      </c>
      <c r="E838">
        <v>21</v>
      </c>
      <c r="F838">
        <v>0</v>
      </c>
      <c r="G838">
        <v>0</v>
      </c>
      <c r="H838" t="s">
        <v>1641</v>
      </c>
      <c r="I838">
        <v>8.6624999999999996</v>
      </c>
      <c r="J838" t="s">
        <v>15</v>
      </c>
      <c r="K838" t="s">
        <v>16</v>
      </c>
      <c r="L838">
        <v>0</v>
      </c>
    </row>
    <row r="839" spans="1:12" x14ac:dyDescent="0.3">
      <c r="A839">
        <v>838</v>
      </c>
      <c r="B839">
        <v>3</v>
      </c>
      <c r="C839" t="s">
        <v>1642</v>
      </c>
      <c r="D839" t="s">
        <v>13</v>
      </c>
      <c r="F839">
        <v>0</v>
      </c>
      <c r="G839">
        <v>0</v>
      </c>
      <c r="H839" t="s">
        <v>1643</v>
      </c>
      <c r="I839">
        <v>8.0500000000000007</v>
      </c>
      <c r="J839" t="s">
        <v>15</v>
      </c>
      <c r="K839" t="s">
        <v>16</v>
      </c>
      <c r="L839">
        <v>1</v>
      </c>
    </row>
    <row r="840" spans="1:12" x14ac:dyDescent="0.3">
      <c r="A840">
        <v>839</v>
      </c>
      <c r="B840">
        <v>3</v>
      </c>
      <c r="C840" t="s">
        <v>1644</v>
      </c>
      <c r="D840" t="s">
        <v>13</v>
      </c>
      <c r="E840">
        <v>32</v>
      </c>
      <c r="F840">
        <v>0</v>
      </c>
      <c r="G840">
        <v>0</v>
      </c>
      <c r="H840" t="s">
        <v>180</v>
      </c>
      <c r="I840">
        <v>56.495800000000003</v>
      </c>
      <c r="J840" t="s">
        <v>15</v>
      </c>
      <c r="K840" t="s">
        <v>16</v>
      </c>
      <c r="L840">
        <v>1</v>
      </c>
    </row>
    <row r="841" spans="1:12" x14ac:dyDescent="0.3">
      <c r="A841">
        <v>840</v>
      </c>
      <c r="B841">
        <v>1</v>
      </c>
      <c r="C841" t="s">
        <v>1645</v>
      </c>
      <c r="D841" t="s">
        <v>13</v>
      </c>
      <c r="F841">
        <v>0</v>
      </c>
      <c r="G841">
        <v>0</v>
      </c>
      <c r="H841" t="s">
        <v>1646</v>
      </c>
      <c r="I841">
        <v>29.7</v>
      </c>
      <c r="J841" t="s">
        <v>1647</v>
      </c>
      <c r="K841" t="s">
        <v>21</v>
      </c>
      <c r="L841">
        <v>0</v>
      </c>
    </row>
    <row r="842" spans="1:12" x14ac:dyDescent="0.3">
      <c r="A842">
        <v>841</v>
      </c>
      <c r="B842">
        <v>3</v>
      </c>
      <c r="C842" t="s">
        <v>1648</v>
      </c>
      <c r="D842" t="s">
        <v>13</v>
      </c>
      <c r="E842">
        <v>20</v>
      </c>
      <c r="F842">
        <v>0</v>
      </c>
      <c r="G842">
        <v>0</v>
      </c>
      <c r="H842" t="s">
        <v>1649</v>
      </c>
      <c r="I842">
        <v>7.9249999999999998</v>
      </c>
      <c r="J842" t="s">
        <v>15</v>
      </c>
      <c r="K842" t="s">
        <v>16</v>
      </c>
      <c r="L842">
        <v>0</v>
      </c>
    </row>
    <row r="843" spans="1:12" x14ac:dyDescent="0.3">
      <c r="A843">
        <v>842</v>
      </c>
      <c r="B843">
        <v>2</v>
      </c>
      <c r="C843" t="s">
        <v>1650</v>
      </c>
      <c r="D843" t="s">
        <v>13</v>
      </c>
      <c r="E843">
        <v>16</v>
      </c>
      <c r="F843">
        <v>0</v>
      </c>
      <c r="G843">
        <v>0</v>
      </c>
      <c r="H843" t="s">
        <v>1527</v>
      </c>
      <c r="I843">
        <v>10.5</v>
      </c>
      <c r="J843" t="s">
        <v>15</v>
      </c>
      <c r="K843" t="s">
        <v>16</v>
      </c>
      <c r="L843">
        <v>1</v>
      </c>
    </row>
    <row r="844" spans="1:12" x14ac:dyDescent="0.3">
      <c r="A844">
        <v>843</v>
      </c>
      <c r="B844">
        <v>1</v>
      </c>
      <c r="C844" t="s">
        <v>1651</v>
      </c>
      <c r="D844" t="s">
        <v>18</v>
      </c>
      <c r="E844">
        <v>30</v>
      </c>
      <c r="F844">
        <v>0</v>
      </c>
      <c r="G844">
        <v>0</v>
      </c>
      <c r="H844" t="s">
        <v>578</v>
      </c>
      <c r="I844">
        <v>31</v>
      </c>
      <c r="J844" t="s">
        <v>15</v>
      </c>
      <c r="K844" t="s">
        <v>21</v>
      </c>
      <c r="L844">
        <v>0</v>
      </c>
    </row>
    <row r="845" spans="1:12" x14ac:dyDescent="0.3">
      <c r="A845">
        <v>844</v>
      </c>
      <c r="B845">
        <v>3</v>
      </c>
      <c r="C845" t="s">
        <v>1652</v>
      </c>
      <c r="D845" t="s">
        <v>13</v>
      </c>
      <c r="E845">
        <v>34.5</v>
      </c>
      <c r="F845">
        <v>0</v>
      </c>
      <c r="G845">
        <v>0</v>
      </c>
      <c r="H845" t="s">
        <v>1653</v>
      </c>
      <c r="I845">
        <v>6.4375</v>
      </c>
      <c r="J845" t="s">
        <v>15</v>
      </c>
      <c r="K845" t="s">
        <v>21</v>
      </c>
      <c r="L845">
        <v>0</v>
      </c>
    </row>
    <row r="846" spans="1:12" x14ac:dyDescent="0.3">
      <c r="A846">
        <v>845</v>
      </c>
      <c r="B846">
        <v>3</v>
      </c>
      <c r="C846" t="s">
        <v>1654</v>
      </c>
      <c r="D846" t="s">
        <v>13</v>
      </c>
      <c r="E846">
        <v>17</v>
      </c>
      <c r="F846">
        <v>0</v>
      </c>
      <c r="G846">
        <v>0</v>
      </c>
      <c r="H846" t="s">
        <v>1655</v>
      </c>
      <c r="I846">
        <v>8.6624999999999996</v>
      </c>
      <c r="J846" t="s">
        <v>15</v>
      </c>
      <c r="K846" t="s">
        <v>16</v>
      </c>
      <c r="L846">
        <v>0</v>
      </c>
    </row>
    <row r="847" spans="1:12" x14ac:dyDescent="0.3">
      <c r="A847">
        <v>846</v>
      </c>
      <c r="B847">
        <v>3</v>
      </c>
      <c r="C847" t="s">
        <v>1656</v>
      </c>
      <c r="D847" t="s">
        <v>13</v>
      </c>
      <c r="E847">
        <v>42</v>
      </c>
      <c r="F847">
        <v>0</v>
      </c>
      <c r="G847">
        <v>0</v>
      </c>
      <c r="H847" t="s">
        <v>1657</v>
      </c>
      <c r="I847">
        <v>7.55</v>
      </c>
      <c r="J847" t="s">
        <v>15</v>
      </c>
      <c r="K847" t="s">
        <v>16</v>
      </c>
      <c r="L847">
        <v>0</v>
      </c>
    </row>
    <row r="848" spans="1:12" x14ac:dyDescent="0.3">
      <c r="A848">
        <v>847</v>
      </c>
      <c r="B848">
        <v>3</v>
      </c>
      <c r="C848" t="s">
        <v>1658</v>
      </c>
      <c r="D848" t="s">
        <v>13</v>
      </c>
      <c r="F848">
        <v>8</v>
      </c>
      <c r="G848">
        <v>2</v>
      </c>
      <c r="H848" t="s">
        <v>354</v>
      </c>
      <c r="I848">
        <v>69.55</v>
      </c>
      <c r="J848" t="s">
        <v>15</v>
      </c>
      <c r="K848" t="s">
        <v>16</v>
      </c>
      <c r="L848">
        <v>0</v>
      </c>
    </row>
    <row r="849" spans="1:12" x14ac:dyDescent="0.3">
      <c r="A849">
        <v>848</v>
      </c>
      <c r="B849">
        <v>3</v>
      </c>
      <c r="C849" t="s">
        <v>1659</v>
      </c>
      <c r="D849" t="s">
        <v>13</v>
      </c>
      <c r="E849">
        <v>35</v>
      </c>
      <c r="F849">
        <v>0</v>
      </c>
      <c r="G849">
        <v>0</v>
      </c>
      <c r="H849" t="s">
        <v>1660</v>
      </c>
      <c r="I849">
        <v>7.8958000000000004</v>
      </c>
      <c r="J849" t="s">
        <v>15</v>
      </c>
      <c r="K849" t="s">
        <v>21</v>
      </c>
      <c r="L849">
        <v>0</v>
      </c>
    </row>
    <row r="850" spans="1:12" x14ac:dyDescent="0.3">
      <c r="A850">
        <v>849</v>
      </c>
      <c r="B850">
        <v>2</v>
      </c>
      <c r="C850" t="s">
        <v>1661</v>
      </c>
      <c r="D850" t="s">
        <v>13</v>
      </c>
      <c r="E850">
        <v>28</v>
      </c>
      <c r="F850">
        <v>0</v>
      </c>
      <c r="G850">
        <v>1</v>
      </c>
      <c r="H850" t="s">
        <v>1209</v>
      </c>
      <c r="I850">
        <v>33</v>
      </c>
      <c r="J850" t="s">
        <v>15</v>
      </c>
      <c r="K850" t="s">
        <v>16</v>
      </c>
      <c r="L850">
        <v>1</v>
      </c>
    </row>
    <row r="851" spans="1:12" x14ac:dyDescent="0.3">
      <c r="A851">
        <v>850</v>
      </c>
      <c r="B851">
        <v>1</v>
      </c>
      <c r="C851" t="s">
        <v>1662</v>
      </c>
      <c r="D851" t="s">
        <v>18</v>
      </c>
      <c r="F851">
        <v>1</v>
      </c>
      <c r="G851">
        <v>0</v>
      </c>
      <c r="H851" t="s">
        <v>933</v>
      </c>
      <c r="I851">
        <v>89.104200000000006</v>
      </c>
      <c r="J851" t="s">
        <v>934</v>
      </c>
      <c r="K851" t="s">
        <v>21</v>
      </c>
      <c r="L851">
        <v>0</v>
      </c>
    </row>
    <row r="852" spans="1:12" x14ac:dyDescent="0.3">
      <c r="A852">
        <v>851</v>
      </c>
      <c r="B852">
        <v>3</v>
      </c>
      <c r="C852" t="s">
        <v>1663</v>
      </c>
      <c r="D852" t="s">
        <v>13</v>
      </c>
      <c r="E852">
        <v>4</v>
      </c>
      <c r="F852">
        <v>4</v>
      </c>
      <c r="G852">
        <v>2</v>
      </c>
      <c r="H852" t="s">
        <v>50</v>
      </c>
      <c r="I852">
        <v>31.274999999999999</v>
      </c>
      <c r="J852" t="s">
        <v>15</v>
      </c>
      <c r="K852" t="s">
        <v>16</v>
      </c>
      <c r="L852">
        <v>0</v>
      </c>
    </row>
    <row r="853" spans="1:12" x14ac:dyDescent="0.3">
      <c r="A853">
        <v>852</v>
      </c>
      <c r="B853">
        <v>3</v>
      </c>
      <c r="C853" t="s">
        <v>1664</v>
      </c>
      <c r="D853" t="s">
        <v>13</v>
      </c>
      <c r="E853">
        <v>74</v>
      </c>
      <c r="F853">
        <v>0</v>
      </c>
      <c r="G853">
        <v>0</v>
      </c>
      <c r="H853" t="s">
        <v>1665</v>
      </c>
      <c r="I853">
        <v>7.7750000000000004</v>
      </c>
      <c r="J853" t="s">
        <v>15</v>
      </c>
      <c r="K853" t="s">
        <v>16</v>
      </c>
      <c r="L853">
        <v>0</v>
      </c>
    </row>
    <row r="854" spans="1:12" x14ac:dyDescent="0.3">
      <c r="A854">
        <v>853</v>
      </c>
      <c r="B854">
        <v>3</v>
      </c>
      <c r="C854" t="s">
        <v>1666</v>
      </c>
      <c r="D854" t="s">
        <v>18</v>
      </c>
      <c r="E854">
        <v>9</v>
      </c>
      <c r="F854">
        <v>1</v>
      </c>
      <c r="G854">
        <v>1</v>
      </c>
      <c r="H854" t="s">
        <v>315</v>
      </c>
      <c r="I854">
        <v>15.245799999999999</v>
      </c>
      <c r="J854" t="s">
        <v>15</v>
      </c>
      <c r="K854" t="s">
        <v>21</v>
      </c>
      <c r="L854">
        <v>1</v>
      </c>
    </row>
    <row r="855" spans="1:12" x14ac:dyDescent="0.3">
      <c r="A855">
        <v>854</v>
      </c>
      <c r="B855">
        <v>1</v>
      </c>
      <c r="C855" t="s">
        <v>1667</v>
      </c>
      <c r="D855" t="s">
        <v>18</v>
      </c>
      <c r="E855">
        <v>16</v>
      </c>
      <c r="F855">
        <v>0</v>
      </c>
      <c r="G855">
        <v>1</v>
      </c>
      <c r="H855" t="s">
        <v>1668</v>
      </c>
      <c r="I855">
        <v>39.4</v>
      </c>
      <c r="J855" t="s">
        <v>1669</v>
      </c>
      <c r="K855" t="s">
        <v>16</v>
      </c>
      <c r="L855">
        <v>0</v>
      </c>
    </row>
    <row r="856" spans="1:12" x14ac:dyDescent="0.3">
      <c r="A856">
        <v>855</v>
      </c>
      <c r="B856">
        <v>2</v>
      </c>
      <c r="C856" t="s">
        <v>1670</v>
      </c>
      <c r="D856" t="s">
        <v>18</v>
      </c>
      <c r="E856">
        <v>44</v>
      </c>
      <c r="F856">
        <v>1</v>
      </c>
      <c r="G856">
        <v>0</v>
      </c>
      <c r="H856" t="s">
        <v>533</v>
      </c>
      <c r="I856">
        <v>26</v>
      </c>
      <c r="J856" t="s">
        <v>15</v>
      </c>
      <c r="K856" t="s">
        <v>16</v>
      </c>
      <c r="L856">
        <v>1</v>
      </c>
    </row>
    <row r="857" spans="1:12" x14ac:dyDescent="0.3">
      <c r="A857">
        <v>856</v>
      </c>
      <c r="B857">
        <v>3</v>
      </c>
      <c r="C857" t="s">
        <v>1671</v>
      </c>
      <c r="D857" t="s">
        <v>18</v>
      </c>
      <c r="E857">
        <v>18</v>
      </c>
      <c r="F857">
        <v>0</v>
      </c>
      <c r="G857">
        <v>1</v>
      </c>
      <c r="H857" t="s">
        <v>1672</v>
      </c>
      <c r="I857">
        <v>9.35</v>
      </c>
      <c r="J857" t="s">
        <v>15</v>
      </c>
      <c r="K857" t="s">
        <v>16</v>
      </c>
      <c r="L857">
        <v>1</v>
      </c>
    </row>
    <row r="858" spans="1:12" x14ac:dyDescent="0.3">
      <c r="A858">
        <v>857</v>
      </c>
      <c r="B858">
        <v>1</v>
      </c>
      <c r="C858" t="s">
        <v>1673</v>
      </c>
      <c r="D858" t="s">
        <v>18</v>
      </c>
      <c r="E858">
        <v>45</v>
      </c>
      <c r="F858">
        <v>1</v>
      </c>
      <c r="G858">
        <v>1</v>
      </c>
      <c r="H858" t="s">
        <v>679</v>
      </c>
      <c r="I858">
        <v>164.86670000000001</v>
      </c>
      <c r="J858" t="s">
        <v>15</v>
      </c>
      <c r="K858" t="s">
        <v>16</v>
      </c>
      <c r="L858">
        <v>1</v>
      </c>
    </row>
    <row r="859" spans="1:12" x14ac:dyDescent="0.3">
      <c r="A859">
        <v>858</v>
      </c>
      <c r="B859">
        <v>1</v>
      </c>
      <c r="C859" t="s">
        <v>1674</v>
      </c>
      <c r="D859" t="s">
        <v>13</v>
      </c>
      <c r="E859">
        <v>51</v>
      </c>
      <c r="F859">
        <v>0</v>
      </c>
      <c r="G859">
        <v>0</v>
      </c>
      <c r="H859" t="s">
        <v>1675</v>
      </c>
      <c r="I859">
        <v>26.55</v>
      </c>
      <c r="J859" t="s">
        <v>1676</v>
      </c>
      <c r="K859" t="s">
        <v>16</v>
      </c>
      <c r="L859">
        <v>1</v>
      </c>
    </row>
    <row r="860" spans="1:12" x14ac:dyDescent="0.3">
      <c r="A860">
        <v>859</v>
      </c>
      <c r="B860">
        <v>3</v>
      </c>
      <c r="C860" t="s">
        <v>1677</v>
      </c>
      <c r="D860" t="s">
        <v>18</v>
      </c>
      <c r="E860">
        <v>24</v>
      </c>
      <c r="F860">
        <v>0</v>
      </c>
      <c r="G860">
        <v>3</v>
      </c>
      <c r="H860" t="s">
        <v>922</v>
      </c>
      <c r="I860">
        <v>19.258299999999998</v>
      </c>
      <c r="J860" t="s">
        <v>15</v>
      </c>
      <c r="K860" t="s">
        <v>21</v>
      </c>
      <c r="L860">
        <v>0</v>
      </c>
    </row>
    <row r="861" spans="1:12" x14ac:dyDescent="0.3">
      <c r="A861">
        <v>860</v>
      </c>
      <c r="B861">
        <v>3</v>
      </c>
      <c r="C861" t="s">
        <v>1678</v>
      </c>
      <c r="D861" t="s">
        <v>13</v>
      </c>
      <c r="F861">
        <v>0</v>
      </c>
      <c r="G861">
        <v>0</v>
      </c>
      <c r="H861" t="s">
        <v>1679</v>
      </c>
      <c r="I861">
        <v>7.2291999999999996</v>
      </c>
      <c r="J861" t="s">
        <v>15</v>
      </c>
      <c r="K861" t="s">
        <v>21</v>
      </c>
      <c r="L861">
        <v>0</v>
      </c>
    </row>
    <row r="862" spans="1:12" x14ac:dyDescent="0.3">
      <c r="A862">
        <v>861</v>
      </c>
      <c r="B862">
        <v>3</v>
      </c>
      <c r="C862" t="s">
        <v>1680</v>
      </c>
      <c r="D862" t="s">
        <v>13</v>
      </c>
      <c r="E862">
        <v>41</v>
      </c>
      <c r="F862">
        <v>2</v>
      </c>
      <c r="G862">
        <v>0</v>
      </c>
      <c r="H862" t="s">
        <v>1681</v>
      </c>
      <c r="I862">
        <v>14.1083</v>
      </c>
      <c r="J862" t="s">
        <v>15</v>
      </c>
      <c r="K862" t="s">
        <v>16</v>
      </c>
      <c r="L862">
        <v>0</v>
      </c>
    </row>
    <row r="863" spans="1:12" x14ac:dyDescent="0.3">
      <c r="A863">
        <v>862</v>
      </c>
      <c r="B863">
        <v>2</v>
      </c>
      <c r="C863" t="s">
        <v>1682</v>
      </c>
      <c r="D863" t="s">
        <v>13</v>
      </c>
      <c r="E863">
        <v>21</v>
      </c>
      <c r="F863">
        <v>1</v>
      </c>
      <c r="G863">
        <v>0</v>
      </c>
      <c r="H863" t="s">
        <v>1683</v>
      </c>
      <c r="I863">
        <v>11.5</v>
      </c>
      <c r="J863" t="s">
        <v>15</v>
      </c>
      <c r="K863" t="s">
        <v>16</v>
      </c>
      <c r="L863">
        <v>1</v>
      </c>
    </row>
    <row r="864" spans="1:12" x14ac:dyDescent="0.3">
      <c r="A864">
        <v>863</v>
      </c>
      <c r="B864">
        <v>1</v>
      </c>
      <c r="C864" t="s">
        <v>1684</v>
      </c>
      <c r="D864" t="s">
        <v>18</v>
      </c>
      <c r="E864">
        <v>48</v>
      </c>
      <c r="F864">
        <v>0</v>
      </c>
      <c r="G864">
        <v>0</v>
      </c>
      <c r="H864" t="s">
        <v>1685</v>
      </c>
      <c r="I864">
        <v>25.929200000000002</v>
      </c>
      <c r="J864" t="s">
        <v>1573</v>
      </c>
      <c r="K864" t="s">
        <v>16</v>
      </c>
      <c r="L864">
        <v>0</v>
      </c>
    </row>
    <row r="865" spans="1:12" x14ac:dyDescent="0.3">
      <c r="A865">
        <v>864</v>
      </c>
      <c r="B865">
        <v>3</v>
      </c>
      <c r="C865" t="s">
        <v>1686</v>
      </c>
      <c r="D865" t="s">
        <v>18</v>
      </c>
      <c r="F865">
        <v>8</v>
      </c>
      <c r="G865">
        <v>2</v>
      </c>
      <c r="H865" t="s">
        <v>354</v>
      </c>
      <c r="I865">
        <v>69.55</v>
      </c>
      <c r="J865" t="s">
        <v>15</v>
      </c>
      <c r="K865" t="s">
        <v>16</v>
      </c>
      <c r="L865">
        <v>0</v>
      </c>
    </row>
    <row r="866" spans="1:12" x14ac:dyDescent="0.3">
      <c r="A866">
        <v>865</v>
      </c>
      <c r="B866">
        <v>2</v>
      </c>
      <c r="C866" t="s">
        <v>1687</v>
      </c>
      <c r="D866" t="s">
        <v>13</v>
      </c>
      <c r="E866">
        <v>24</v>
      </c>
      <c r="F866">
        <v>0</v>
      </c>
      <c r="G866">
        <v>0</v>
      </c>
      <c r="H866" t="s">
        <v>1688</v>
      </c>
      <c r="I866">
        <v>13</v>
      </c>
      <c r="J866" t="s">
        <v>15</v>
      </c>
      <c r="K866" t="s">
        <v>16</v>
      </c>
      <c r="L866">
        <v>1</v>
      </c>
    </row>
    <row r="867" spans="1:12" x14ac:dyDescent="0.3">
      <c r="A867">
        <v>866</v>
      </c>
      <c r="B867">
        <v>2</v>
      </c>
      <c r="C867" t="s">
        <v>1689</v>
      </c>
      <c r="D867" t="s">
        <v>18</v>
      </c>
      <c r="E867">
        <v>42</v>
      </c>
      <c r="F867">
        <v>0</v>
      </c>
      <c r="G867">
        <v>0</v>
      </c>
      <c r="H867" t="s">
        <v>1690</v>
      </c>
      <c r="I867">
        <v>13</v>
      </c>
      <c r="J867" t="s">
        <v>15</v>
      </c>
      <c r="K867" t="s">
        <v>16</v>
      </c>
      <c r="L867">
        <v>1</v>
      </c>
    </row>
    <row r="868" spans="1:12" x14ac:dyDescent="0.3">
      <c r="A868">
        <v>867</v>
      </c>
      <c r="B868">
        <v>2</v>
      </c>
      <c r="C868" t="s">
        <v>1691</v>
      </c>
      <c r="D868" t="s">
        <v>18</v>
      </c>
      <c r="E868">
        <v>27</v>
      </c>
      <c r="F868">
        <v>1</v>
      </c>
      <c r="G868">
        <v>0</v>
      </c>
      <c r="H868" t="s">
        <v>1692</v>
      </c>
      <c r="I868">
        <v>13.8583</v>
      </c>
      <c r="J868" t="s">
        <v>15</v>
      </c>
      <c r="K868" t="s">
        <v>21</v>
      </c>
      <c r="L868">
        <v>0</v>
      </c>
    </row>
    <row r="869" spans="1:12" x14ac:dyDescent="0.3">
      <c r="A869">
        <v>868</v>
      </c>
      <c r="B869">
        <v>1</v>
      </c>
      <c r="C869" t="s">
        <v>1693</v>
      </c>
      <c r="D869" t="s">
        <v>13</v>
      </c>
      <c r="E869">
        <v>31</v>
      </c>
      <c r="F869">
        <v>0</v>
      </c>
      <c r="G869">
        <v>0</v>
      </c>
      <c r="H869" t="s">
        <v>1694</v>
      </c>
      <c r="I869">
        <v>50.495800000000003</v>
      </c>
      <c r="J869" t="s">
        <v>1695</v>
      </c>
      <c r="K869" t="s">
        <v>16</v>
      </c>
      <c r="L869">
        <v>0</v>
      </c>
    </row>
    <row r="870" spans="1:12" x14ac:dyDescent="0.3">
      <c r="A870">
        <v>869</v>
      </c>
      <c r="B870">
        <v>3</v>
      </c>
      <c r="C870" t="s">
        <v>1696</v>
      </c>
      <c r="D870" t="s">
        <v>13</v>
      </c>
      <c r="F870">
        <v>0</v>
      </c>
      <c r="G870">
        <v>0</v>
      </c>
      <c r="H870" t="s">
        <v>1697</v>
      </c>
      <c r="I870">
        <v>9.5</v>
      </c>
      <c r="J870" t="s">
        <v>15</v>
      </c>
      <c r="K870" t="s">
        <v>16</v>
      </c>
      <c r="L870">
        <v>1</v>
      </c>
    </row>
    <row r="871" spans="1:12" x14ac:dyDescent="0.3">
      <c r="A871">
        <v>870</v>
      </c>
      <c r="B871">
        <v>3</v>
      </c>
      <c r="C871" t="s">
        <v>1698</v>
      </c>
      <c r="D871" t="s">
        <v>13</v>
      </c>
      <c r="E871">
        <v>4</v>
      </c>
      <c r="F871">
        <v>1</v>
      </c>
      <c r="G871">
        <v>1</v>
      </c>
      <c r="H871" t="s">
        <v>38</v>
      </c>
      <c r="I871">
        <v>11.1333</v>
      </c>
      <c r="J871" t="s">
        <v>15</v>
      </c>
      <c r="K871" t="s">
        <v>16</v>
      </c>
      <c r="L871">
        <v>0</v>
      </c>
    </row>
    <row r="872" spans="1:12" x14ac:dyDescent="0.3">
      <c r="A872">
        <v>871</v>
      </c>
      <c r="B872">
        <v>3</v>
      </c>
      <c r="C872" t="s">
        <v>1699</v>
      </c>
      <c r="D872" t="s">
        <v>13</v>
      </c>
      <c r="E872">
        <v>26</v>
      </c>
      <c r="F872">
        <v>0</v>
      </c>
      <c r="G872">
        <v>0</v>
      </c>
      <c r="H872" t="s">
        <v>1700</v>
      </c>
      <c r="I872">
        <v>7.8958000000000004</v>
      </c>
      <c r="J872" t="s">
        <v>15</v>
      </c>
      <c r="K872" t="s">
        <v>16</v>
      </c>
      <c r="L872">
        <v>1</v>
      </c>
    </row>
    <row r="873" spans="1:12" x14ac:dyDescent="0.3">
      <c r="A873">
        <v>872</v>
      </c>
      <c r="B873">
        <v>1</v>
      </c>
      <c r="C873" t="s">
        <v>1701</v>
      </c>
      <c r="D873" t="s">
        <v>18</v>
      </c>
      <c r="E873">
        <v>47</v>
      </c>
      <c r="F873">
        <v>1</v>
      </c>
      <c r="G873">
        <v>1</v>
      </c>
      <c r="H873" t="s">
        <v>530</v>
      </c>
      <c r="I873">
        <v>52.554200000000002</v>
      </c>
      <c r="J873" t="s">
        <v>531</v>
      </c>
      <c r="K873" t="s">
        <v>16</v>
      </c>
      <c r="L873">
        <v>0</v>
      </c>
    </row>
    <row r="874" spans="1:12" x14ac:dyDescent="0.3">
      <c r="A874">
        <v>873</v>
      </c>
      <c r="B874">
        <v>1</v>
      </c>
      <c r="C874" t="s">
        <v>1702</v>
      </c>
      <c r="D874" t="s">
        <v>13</v>
      </c>
      <c r="E874">
        <v>33</v>
      </c>
      <c r="F874">
        <v>0</v>
      </c>
      <c r="G874">
        <v>0</v>
      </c>
      <c r="H874" t="s">
        <v>1703</v>
      </c>
      <c r="I874">
        <v>5</v>
      </c>
      <c r="J874" t="s">
        <v>1358</v>
      </c>
      <c r="K874" t="s">
        <v>16</v>
      </c>
      <c r="L874">
        <v>0</v>
      </c>
    </row>
    <row r="875" spans="1:12" x14ac:dyDescent="0.3">
      <c r="A875">
        <v>874</v>
      </c>
      <c r="B875">
        <v>3</v>
      </c>
      <c r="C875" t="s">
        <v>1704</v>
      </c>
      <c r="D875" t="s">
        <v>13</v>
      </c>
      <c r="E875">
        <v>47</v>
      </c>
      <c r="F875">
        <v>0</v>
      </c>
      <c r="G875">
        <v>0</v>
      </c>
      <c r="H875" t="s">
        <v>1705</v>
      </c>
      <c r="I875">
        <v>9</v>
      </c>
      <c r="J875" t="s">
        <v>15</v>
      </c>
      <c r="K875" t="s">
        <v>16</v>
      </c>
      <c r="L875">
        <v>1</v>
      </c>
    </row>
    <row r="876" spans="1:12" x14ac:dyDescent="0.3">
      <c r="A876">
        <v>875</v>
      </c>
      <c r="B876">
        <v>2</v>
      </c>
      <c r="C876" t="s">
        <v>1706</v>
      </c>
      <c r="D876" t="s">
        <v>18</v>
      </c>
      <c r="E876">
        <v>28</v>
      </c>
      <c r="F876">
        <v>1</v>
      </c>
      <c r="G876">
        <v>0</v>
      </c>
      <c r="H876" t="s">
        <v>657</v>
      </c>
      <c r="I876">
        <v>24</v>
      </c>
      <c r="J876" t="s">
        <v>15</v>
      </c>
      <c r="K876" t="s">
        <v>21</v>
      </c>
      <c r="L876">
        <v>1</v>
      </c>
    </row>
    <row r="877" spans="1:12" x14ac:dyDescent="0.3">
      <c r="A877">
        <v>876</v>
      </c>
      <c r="B877">
        <v>3</v>
      </c>
      <c r="C877" t="s">
        <v>1707</v>
      </c>
      <c r="D877" t="s">
        <v>18</v>
      </c>
      <c r="E877">
        <v>15</v>
      </c>
      <c r="F877">
        <v>0</v>
      </c>
      <c r="G877">
        <v>0</v>
      </c>
      <c r="H877" t="s">
        <v>1708</v>
      </c>
      <c r="I877">
        <v>7.2249999999999996</v>
      </c>
      <c r="J877" t="s">
        <v>15</v>
      </c>
      <c r="K877" t="s">
        <v>21</v>
      </c>
      <c r="L877">
        <v>0</v>
      </c>
    </row>
    <row r="878" spans="1:12" x14ac:dyDescent="0.3">
      <c r="A878">
        <v>877</v>
      </c>
      <c r="B878">
        <v>3</v>
      </c>
      <c r="C878" t="s">
        <v>1709</v>
      </c>
      <c r="D878" t="s">
        <v>13</v>
      </c>
      <c r="E878">
        <v>20</v>
      </c>
      <c r="F878">
        <v>0</v>
      </c>
      <c r="G878">
        <v>0</v>
      </c>
      <c r="H878" t="s">
        <v>310</v>
      </c>
      <c r="I878">
        <v>9.8458000000000006</v>
      </c>
      <c r="J878" t="s">
        <v>15</v>
      </c>
      <c r="K878" t="s">
        <v>16</v>
      </c>
      <c r="L878">
        <v>0</v>
      </c>
    </row>
    <row r="879" spans="1:12" x14ac:dyDescent="0.3">
      <c r="A879">
        <v>878</v>
      </c>
      <c r="B879">
        <v>3</v>
      </c>
      <c r="C879" t="s">
        <v>1710</v>
      </c>
      <c r="D879" t="s">
        <v>13</v>
      </c>
      <c r="E879">
        <v>19</v>
      </c>
      <c r="F879">
        <v>0</v>
      </c>
      <c r="G879">
        <v>0</v>
      </c>
      <c r="H879" t="s">
        <v>1711</v>
      </c>
      <c r="I879">
        <v>7.8958000000000004</v>
      </c>
      <c r="J879" t="s">
        <v>15</v>
      </c>
      <c r="K879" t="s">
        <v>16</v>
      </c>
      <c r="L879">
        <v>0</v>
      </c>
    </row>
    <row r="880" spans="1:12" x14ac:dyDescent="0.3">
      <c r="A880">
        <v>879</v>
      </c>
      <c r="B880">
        <v>3</v>
      </c>
      <c r="C880" t="s">
        <v>1712</v>
      </c>
      <c r="D880" t="s">
        <v>13</v>
      </c>
      <c r="F880">
        <v>0</v>
      </c>
      <c r="G880">
        <v>0</v>
      </c>
      <c r="H880" t="s">
        <v>1713</v>
      </c>
      <c r="I880">
        <v>7.8958000000000004</v>
      </c>
      <c r="J880" t="s">
        <v>15</v>
      </c>
      <c r="K880" t="s">
        <v>16</v>
      </c>
      <c r="L880">
        <v>1</v>
      </c>
    </row>
    <row r="881" spans="1:12" x14ac:dyDescent="0.3">
      <c r="A881">
        <v>880</v>
      </c>
      <c r="B881">
        <v>1</v>
      </c>
      <c r="C881" t="s">
        <v>1714</v>
      </c>
      <c r="D881" t="s">
        <v>18</v>
      </c>
      <c r="E881">
        <v>56</v>
      </c>
      <c r="F881">
        <v>0</v>
      </c>
      <c r="G881">
        <v>1</v>
      </c>
      <c r="H881" t="s">
        <v>662</v>
      </c>
      <c r="I881">
        <v>83.158299999999997</v>
      </c>
      <c r="J881" t="s">
        <v>1715</v>
      </c>
      <c r="K881" t="s">
        <v>21</v>
      </c>
      <c r="L881">
        <v>1</v>
      </c>
    </row>
    <row r="882" spans="1:12" x14ac:dyDescent="0.3">
      <c r="A882">
        <v>881</v>
      </c>
      <c r="B882">
        <v>2</v>
      </c>
      <c r="C882" t="s">
        <v>1716</v>
      </c>
      <c r="D882" t="s">
        <v>18</v>
      </c>
      <c r="E882">
        <v>25</v>
      </c>
      <c r="F882">
        <v>0</v>
      </c>
      <c r="G882">
        <v>1</v>
      </c>
      <c r="H882" t="s">
        <v>554</v>
      </c>
      <c r="I882">
        <v>26</v>
      </c>
      <c r="J882" t="s">
        <v>15</v>
      </c>
      <c r="K882" t="s">
        <v>16</v>
      </c>
      <c r="L882">
        <v>0</v>
      </c>
    </row>
    <row r="883" spans="1:12" x14ac:dyDescent="0.3">
      <c r="A883">
        <v>882</v>
      </c>
      <c r="B883">
        <v>3</v>
      </c>
      <c r="C883" t="s">
        <v>1717</v>
      </c>
      <c r="D883" t="s">
        <v>13</v>
      </c>
      <c r="E883">
        <v>33</v>
      </c>
      <c r="F883">
        <v>0</v>
      </c>
      <c r="G883">
        <v>0</v>
      </c>
      <c r="H883" t="s">
        <v>1718</v>
      </c>
      <c r="I883">
        <v>7.8958000000000004</v>
      </c>
      <c r="J883" t="s">
        <v>15</v>
      </c>
      <c r="K883" t="s">
        <v>16</v>
      </c>
      <c r="L883">
        <v>0</v>
      </c>
    </row>
    <row r="884" spans="1:12" x14ac:dyDescent="0.3">
      <c r="A884">
        <v>883</v>
      </c>
      <c r="B884">
        <v>3</v>
      </c>
      <c r="C884" t="s">
        <v>1719</v>
      </c>
      <c r="D884" t="s">
        <v>18</v>
      </c>
      <c r="E884">
        <v>22</v>
      </c>
      <c r="F884">
        <v>0</v>
      </c>
      <c r="G884">
        <v>0</v>
      </c>
      <c r="H884" t="s">
        <v>1720</v>
      </c>
      <c r="I884">
        <v>10.5167</v>
      </c>
      <c r="J884" t="s">
        <v>15</v>
      </c>
      <c r="K884" t="s">
        <v>16</v>
      </c>
      <c r="L884">
        <v>0</v>
      </c>
    </row>
    <row r="885" spans="1:12" x14ac:dyDescent="0.3">
      <c r="A885">
        <v>884</v>
      </c>
      <c r="B885">
        <v>2</v>
      </c>
      <c r="C885" t="s">
        <v>1721</v>
      </c>
      <c r="D885" t="s">
        <v>13</v>
      </c>
      <c r="E885">
        <v>28</v>
      </c>
      <c r="F885">
        <v>0</v>
      </c>
      <c r="G885">
        <v>0</v>
      </c>
      <c r="H885" t="s">
        <v>1722</v>
      </c>
      <c r="I885">
        <v>10.5</v>
      </c>
      <c r="J885" t="s">
        <v>15</v>
      </c>
      <c r="K885" t="s">
        <v>16</v>
      </c>
      <c r="L885">
        <v>0</v>
      </c>
    </row>
    <row r="886" spans="1:12" x14ac:dyDescent="0.3">
      <c r="A886">
        <v>885</v>
      </c>
      <c r="B886">
        <v>3</v>
      </c>
      <c r="C886" t="s">
        <v>1723</v>
      </c>
      <c r="D886" t="s">
        <v>13</v>
      </c>
      <c r="E886">
        <v>25</v>
      </c>
      <c r="F886">
        <v>0</v>
      </c>
      <c r="G886">
        <v>0</v>
      </c>
      <c r="H886" t="s">
        <v>1724</v>
      </c>
      <c r="I886">
        <v>7.05</v>
      </c>
      <c r="J886" t="s">
        <v>15</v>
      </c>
      <c r="K886" t="s">
        <v>16</v>
      </c>
      <c r="L886">
        <v>0</v>
      </c>
    </row>
    <row r="887" spans="1:12" x14ac:dyDescent="0.3">
      <c r="A887">
        <v>886</v>
      </c>
      <c r="B887">
        <v>3</v>
      </c>
      <c r="C887" t="s">
        <v>1725</v>
      </c>
      <c r="D887" t="s">
        <v>18</v>
      </c>
      <c r="E887">
        <v>39</v>
      </c>
      <c r="F887">
        <v>0</v>
      </c>
      <c r="G887">
        <v>5</v>
      </c>
      <c r="H887" t="s">
        <v>56</v>
      </c>
      <c r="I887">
        <v>29.125</v>
      </c>
      <c r="J887" t="s">
        <v>15</v>
      </c>
      <c r="K887" t="s">
        <v>31</v>
      </c>
      <c r="L887">
        <v>0</v>
      </c>
    </row>
    <row r="888" spans="1:12" x14ac:dyDescent="0.3">
      <c r="A888">
        <v>887</v>
      </c>
      <c r="B888">
        <v>2</v>
      </c>
      <c r="C888" t="s">
        <v>1726</v>
      </c>
      <c r="D888" t="s">
        <v>13</v>
      </c>
      <c r="E888">
        <v>27</v>
      </c>
      <c r="F888">
        <v>0</v>
      </c>
      <c r="G888">
        <v>0</v>
      </c>
      <c r="H888" t="s">
        <v>1727</v>
      </c>
      <c r="I888">
        <v>13</v>
      </c>
      <c r="J888" t="s">
        <v>15</v>
      </c>
      <c r="K888" t="s">
        <v>16</v>
      </c>
      <c r="L888">
        <v>1</v>
      </c>
    </row>
    <row r="889" spans="1:12" x14ac:dyDescent="0.3">
      <c r="A889">
        <v>888</v>
      </c>
      <c r="B889">
        <v>1</v>
      </c>
      <c r="C889" t="s">
        <v>1728</v>
      </c>
      <c r="D889" t="s">
        <v>18</v>
      </c>
      <c r="E889">
        <v>19</v>
      </c>
      <c r="F889">
        <v>0</v>
      </c>
      <c r="G889">
        <v>0</v>
      </c>
      <c r="H889" t="s">
        <v>1729</v>
      </c>
      <c r="I889">
        <v>30</v>
      </c>
      <c r="J889" t="s">
        <v>1730</v>
      </c>
      <c r="K889" t="s">
        <v>16</v>
      </c>
      <c r="L889">
        <v>0</v>
      </c>
    </row>
    <row r="890" spans="1:12" x14ac:dyDescent="0.3">
      <c r="A890">
        <v>889</v>
      </c>
      <c r="B890">
        <v>3</v>
      </c>
      <c r="C890" t="s">
        <v>1731</v>
      </c>
      <c r="D890" t="s">
        <v>18</v>
      </c>
      <c r="F890">
        <v>1</v>
      </c>
      <c r="G890">
        <v>2</v>
      </c>
      <c r="H890" t="s">
        <v>1550</v>
      </c>
      <c r="I890">
        <v>23.45</v>
      </c>
      <c r="J890" t="s">
        <v>15</v>
      </c>
      <c r="K890" t="s">
        <v>16</v>
      </c>
      <c r="L890">
        <v>1</v>
      </c>
    </row>
    <row r="891" spans="1:12" x14ac:dyDescent="0.3">
      <c r="A891">
        <v>890</v>
      </c>
      <c r="B891">
        <v>1</v>
      </c>
      <c r="C891" t="s">
        <v>1732</v>
      </c>
      <c r="D891" t="s">
        <v>13</v>
      </c>
      <c r="E891">
        <v>26</v>
      </c>
      <c r="F891">
        <v>0</v>
      </c>
      <c r="G891">
        <v>0</v>
      </c>
      <c r="H891" t="s">
        <v>1733</v>
      </c>
      <c r="I891">
        <v>30</v>
      </c>
      <c r="J891" t="s">
        <v>1734</v>
      </c>
      <c r="K891" t="s">
        <v>21</v>
      </c>
      <c r="L891">
        <v>0</v>
      </c>
    </row>
    <row r="892" spans="1:12" x14ac:dyDescent="0.3">
      <c r="A892">
        <v>891</v>
      </c>
      <c r="B892">
        <v>3</v>
      </c>
      <c r="C892" t="s">
        <v>1735</v>
      </c>
      <c r="D892" t="s">
        <v>13</v>
      </c>
      <c r="E892">
        <v>32</v>
      </c>
      <c r="F892">
        <v>0</v>
      </c>
      <c r="G892">
        <v>0</v>
      </c>
      <c r="H892" t="s">
        <v>1736</v>
      </c>
      <c r="I892">
        <v>7.75</v>
      </c>
      <c r="J892" t="s">
        <v>15</v>
      </c>
      <c r="K892" t="s">
        <v>31</v>
      </c>
      <c r="L892" s="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E9F71-07FA-4307-B3EB-47B5817F6653}">
  <dimension ref="A1:K419"/>
  <sheetViews>
    <sheetView topLeftCell="A391" workbookViewId="0">
      <selection sqref="A1:K1"/>
    </sheetView>
  </sheetViews>
  <sheetFormatPr defaultRowHeight="14.4" x14ac:dyDescent="0.3"/>
  <cols>
    <col min="1" max="1" width="13.33203125" bestFit="1" customWidth="1"/>
    <col min="2" max="2" width="8.21875" bestFit="1" customWidth="1"/>
    <col min="3" max="3" width="56.5546875" bestFit="1" customWidth="1"/>
    <col min="4" max="4" width="6.6640625" bestFit="1" customWidth="1"/>
    <col min="5" max="5" width="6.44140625" bestFit="1" customWidth="1"/>
    <col min="6" max="6" width="7.88671875" bestFit="1" customWidth="1"/>
    <col min="7" max="7" width="8" bestFit="1" customWidth="1"/>
    <col min="8" max="8" width="19.109375" bestFit="1" customWidth="1"/>
    <col min="9" max="9" width="9" bestFit="1" customWidth="1"/>
    <col min="10" max="10" width="14.88671875" bestFit="1" customWidth="1"/>
    <col min="11" max="11" width="11.77734375" bestFit="1" customWidth="1"/>
  </cols>
  <sheetData>
    <row r="1" spans="1:11" x14ac:dyDescent="0.3">
      <c r="A1" s="8" t="s">
        <v>0</v>
      </c>
      <c r="B1" s="8" t="s">
        <v>2</v>
      </c>
      <c r="C1" s="8" t="s">
        <v>3</v>
      </c>
      <c r="D1" s="8" t="s">
        <v>4</v>
      </c>
      <c r="E1" s="8" t="s">
        <v>5</v>
      </c>
      <c r="F1" s="8" t="s">
        <v>6</v>
      </c>
      <c r="G1" s="8" t="s">
        <v>7</v>
      </c>
      <c r="H1" s="8" t="s">
        <v>8</v>
      </c>
      <c r="I1" s="8" t="s">
        <v>9</v>
      </c>
      <c r="J1" s="8" t="s">
        <v>10</v>
      </c>
      <c r="K1" s="8" t="s">
        <v>11</v>
      </c>
    </row>
    <row r="2" spans="1:11" x14ac:dyDescent="0.3">
      <c r="A2">
        <v>892</v>
      </c>
      <c r="B2">
        <v>3</v>
      </c>
      <c r="C2" t="s">
        <v>1388</v>
      </c>
      <c r="D2" t="s">
        <v>13</v>
      </c>
      <c r="E2">
        <v>34.5</v>
      </c>
      <c r="F2">
        <v>0</v>
      </c>
      <c r="G2">
        <v>0</v>
      </c>
      <c r="H2" t="s">
        <v>1737</v>
      </c>
      <c r="I2">
        <v>7.8292000000000002</v>
      </c>
      <c r="J2" t="s">
        <v>15</v>
      </c>
      <c r="K2" t="s">
        <v>31</v>
      </c>
    </row>
    <row r="3" spans="1:11" x14ac:dyDescent="0.3">
      <c r="A3">
        <v>893</v>
      </c>
      <c r="B3">
        <v>3</v>
      </c>
      <c r="C3" t="s">
        <v>1738</v>
      </c>
      <c r="D3" t="s">
        <v>18</v>
      </c>
      <c r="E3">
        <v>47</v>
      </c>
      <c r="F3">
        <v>1</v>
      </c>
      <c r="G3">
        <v>0</v>
      </c>
      <c r="H3" t="s">
        <v>1739</v>
      </c>
      <c r="I3">
        <v>7</v>
      </c>
      <c r="J3" t="s">
        <v>15</v>
      </c>
      <c r="K3" t="s">
        <v>16</v>
      </c>
    </row>
    <row r="4" spans="1:11" x14ac:dyDescent="0.3">
      <c r="A4">
        <v>894</v>
      </c>
      <c r="B4">
        <v>2</v>
      </c>
      <c r="C4" t="s">
        <v>1740</v>
      </c>
      <c r="D4" t="s">
        <v>13</v>
      </c>
      <c r="E4">
        <v>62</v>
      </c>
      <c r="F4">
        <v>0</v>
      </c>
      <c r="G4">
        <v>0</v>
      </c>
      <c r="H4" t="s">
        <v>1741</v>
      </c>
      <c r="I4">
        <v>9.6875</v>
      </c>
      <c r="J4" t="s">
        <v>15</v>
      </c>
      <c r="K4" t="s">
        <v>31</v>
      </c>
    </row>
    <row r="5" spans="1:11" x14ac:dyDescent="0.3">
      <c r="A5">
        <v>895</v>
      </c>
      <c r="B5">
        <v>3</v>
      </c>
      <c r="C5" t="s">
        <v>1742</v>
      </c>
      <c r="D5" t="s">
        <v>13</v>
      </c>
      <c r="E5">
        <v>27</v>
      </c>
      <c r="F5">
        <v>0</v>
      </c>
      <c r="G5">
        <v>0</v>
      </c>
      <c r="H5" t="s">
        <v>1743</v>
      </c>
      <c r="I5">
        <v>8.6624999999999996</v>
      </c>
      <c r="J5" t="s">
        <v>15</v>
      </c>
      <c r="K5" t="s">
        <v>16</v>
      </c>
    </row>
    <row r="6" spans="1:11" x14ac:dyDescent="0.3">
      <c r="A6">
        <v>896</v>
      </c>
      <c r="B6">
        <v>3</v>
      </c>
      <c r="C6" t="s">
        <v>1744</v>
      </c>
      <c r="D6" t="s">
        <v>18</v>
      </c>
      <c r="E6">
        <v>22</v>
      </c>
      <c r="F6">
        <v>1</v>
      </c>
      <c r="G6">
        <v>1</v>
      </c>
      <c r="H6" t="s">
        <v>987</v>
      </c>
      <c r="I6">
        <v>12.2875</v>
      </c>
      <c r="J6" t="s">
        <v>15</v>
      </c>
      <c r="K6" t="s">
        <v>16</v>
      </c>
    </row>
    <row r="7" spans="1:11" x14ac:dyDescent="0.3">
      <c r="A7">
        <v>897</v>
      </c>
      <c r="B7">
        <v>3</v>
      </c>
      <c r="C7" t="s">
        <v>1745</v>
      </c>
      <c r="D7" t="s">
        <v>13</v>
      </c>
      <c r="E7">
        <v>14</v>
      </c>
      <c r="F7">
        <v>0</v>
      </c>
      <c r="G7">
        <v>0</v>
      </c>
      <c r="H7" t="s">
        <v>1746</v>
      </c>
      <c r="I7">
        <v>9.2249999999999996</v>
      </c>
      <c r="J7" t="s">
        <v>15</v>
      </c>
      <c r="K7" t="s">
        <v>16</v>
      </c>
    </row>
    <row r="8" spans="1:11" x14ac:dyDescent="0.3">
      <c r="A8">
        <v>898</v>
      </c>
      <c r="B8">
        <v>3</v>
      </c>
      <c r="C8" t="s">
        <v>616</v>
      </c>
      <c r="D8" t="s">
        <v>18</v>
      </c>
      <c r="E8">
        <v>30</v>
      </c>
      <c r="F8">
        <v>0</v>
      </c>
      <c r="G8">
        <v>0</v>
      </c>
      <c r="H8" t="s">
        <v>1747</v>
      </c>
      <c r="I8">
        <v>7.6292</v>
      </c>
      <c r="J8" t="s">
        <v>15</v>
      </c>
      <c r="K8" t="s">
        <v>31</v>
      </c>
    </row>
    <row r="9" spans="1:11" x14ac:dyDescent="0.3">
      <c r="A9">
        <v>899</v>
      </c>
      <c r="B9">
        <v>2</v>
      </c>
      <c r="C9" t="s">
        <v>1748</v>
      </c>
      <c r="D9" t="s">
        <v>13</v>
      </c>
      <c r="E9">
        <v>26</v>
      </c>
      <c r="F9">
        <v>1</v>
      </c>
      <c r="G9">
        <v>1</v>
      </c>
      <c r="H9" t="s">
        <v>189</v>
      </c>
      <c r="I9">
        <v>29</v>
      </c>
      <c r="J9" t="s">
        <v>15</v>
      </c>
      <c r="K9" t="s">
        <v>16</v>
      </c>
    </row>
    <row r="10" spans="1:11" x14ac:dyDescent="0.3">
      <c r="A10">
        <v>900</v>
      </c>
      <c r="B10">
        <v>3</v>
      </c>
      <c r="C10" t="s">
        <v>1749</v>
      </c>
      <c r="D10" t="s">
        <v>18</v>
      </c>
      <c r="E10">
        <v>18</v>
      </c>
      <c r="F10">
        <v>0</v>
      </c>
      <c r="G10">
        <v>0</v>
      </c>
      <c r="H10" t="s">
        <v>1750</v>
      </c>
      <c r="I10">
        <v>7.2291999999999996</v>
      </c>
      <c r="J10" t="s">
        <v>15</v>
      </c>
      <c r="K10" t="s">
        <v>21</v>
      </c>
    </row>
    <row r="11" spans="1:11" x14ac:dyDescent="0.3">
      <c r="A11">
        <v>901</v>
      </c>
      <c r="B11">
        <v>3</v>
      </c>
      <c r="C11" t="s">
        <v>1751</v>
      </c>
      <c r="D11" t="s">
        <v>13</v>
      </c>
      <c r="E11">
        <v>21</v>
      </c>
      <c r="F11">
        <v>2</v>
      </c>
      <c r="G11">
        <v>0</v>
      </c>
      <c r="H11" t="s">
        <v>1149</v>
      </c>
      <c r="I11">
        <v>24.15</v>
      </c>
      <c r="J11" t="s">
        <v>15</v>
      </c>
      <c r="K11" t="s">
        <v>16</v>
      </c>
    </row>
    <row r="12" spans="1:11" x14ac:dyDescent="0.3">
      <c r="A12">
        <v>902</v>
      </c>
      <c r="B12">
        <v>3</v>
      </c>
      <c r="C12" t="s">
        <v>1752</v>
      </c>
      <c r="D12" t="s">
        <v>13</v>
      </c>
      <c r="F12">
        <v>0</v>
      </c>
      <c r="G12">
        <v>0</v>
      </c>
      <c r="H12" t="s">
        <v>1753</v>
      </c>
      <c r="I12">
        <v>7.8958000000000004</v>
      </c>
      <c r="J12" t="s">
        <v>15</v>
      </c>
      <c r="K12" t="s">
        <v>16</v>
      </c>
    </row>
    <row r="13" spans="1:11" x14ac:dyDescent="0.3">
      <c r="A13">
        <v>903</v>
      </c>
      <c r="B13">
        <v>1</v>
      </c>
      <c r="C13" t="s">
        <v>1754</v>
      </c>
      <c r="D13" t="s">
        <v>13</v>
      </c>
      <c r="E13">
        <v>46</v>
      </c>
      <c r="F13">
        <v>0</v>
      </c>
      <c r="G13">
        <v>0</v>
      </c>
      <c r="H13" t="s">
        <v>1755</v>
      </c>
      <c r="I13">
        <v>26</v>
      </c>
      <c r="J13" t="s">
        <v>15</v>
      </c>
      <c r="K13" t="s">
        <v>16</v>
      </c>
    </row>
    <row r="14" spans="1:11" x14ac:dyDescent="0.3">
      <c r="A14">
        <v>904</v>
      </c>
      <c r="B14">
        <v>1</v>
      </c>
      <c r="C14" t="s">
        <v>1756</v>
      </c>
      <c r="D14" t="s">
        <v>18</v>
      </c>
      <c r="E14">
        <v>23</v>
      </c>
      <c r="F14">
        <v>1</v>
      </c>
      <c r="G14">
        <v>0</v>
      </c>
      <c r="H14" t="s">
        <v>1757</v>
      </c>
      <c r="I14">
        <v>82.2667</v>
      </c>
      <c r="J14" t="s">
        <v>1758</v>
      </c>
      <c r="K14" t="s">
        <v>16</v>
      </c>
    </row>
    <row r="15" spans="1:11" x14ac:dyDescent="0.3">
      <c r="A15">
        <v>905</v>
      </c>
      <c r="B15">
        <v>2</v>
      </c>
      <c r="C15" t="s">
        <v>1759</v>
      </c>
      <c r="D15" t="s">
        <v>13</v>
      </c>
      <c r="E15">
        <v>63</v>
      </c>
      <c r="F15">
        <v>1</v>
      </c>
      <c r="G15">
        <v>0</v>
      </c>
      <c r="H15" t="s">
        <v>1760</v>
      </c>
      <c r="I15">
        <v>26</v>
      </c>
      <c r="J15" t="s">
        <v>15</v>
      </c>
      <c r="K15" t="s">
        <v>16</v>
      </c>
    </row>
    <row r="16" spans="1:11" x14ac:dyDescent="0.3">
      <c r="A16">
        <v>906</v>
      </c>
      <c r="B16">
        <v>1</v>
      </c>
      <c r="C16" t="s">
        <v>1761</v>
      </c>
      <c r="D16" t="s">
        <v>18</v>
      </c>
      <c r="E16">
        <v>47</v>
      </c>
      <c r="F16">
        <v>1</v>
      </c>
      <c r="G16">
        <v>0</v>
      </c>
      <c r="H16" t="s">
        <v>216</v>
      </c>
      <c r="I16">
        <v>61.174999999999997</v>
      </c>
      <c r="J16" t="s">
        <v>217</v>
      </c>
      <c r="K16" t="s">
        <v>16</v>
      </c>
    </row>
    <row r="17" spans="1:11" x14ac:dyDescent="0.3">
      <c r="A17">
        <v>907</v>
      </c>
      <c r="B17">
        <v>2</v>
      </c>
      <c r="C17" t="s">
        <v>1762</v>
      </c>
      <c r="D17" t="s">
        <v>18</v>
      </c>
      <c r="E17">
        <v>24</v>
      </c>
      <c r="F17">
        <v>1</v>
      </c>
      <c r="G17">
        <v>0</v>
      </c>
      <c r="H17" t="s">
        <v>760</v>
      </c>
      <c r="I17">
        <v>27.720800000000001</v>
      </c>
      <c r="J17" t="s">
        <v>15</v>
      </c>
      <c r="K17" t="s">
        <v>21</v>
      </c>
    </row>
    <row r="18" spans="1:11" x14ac:dyDescent="0.3">
      <c r="A18">
        <v>908</v>
      </c>
      <c r="B18">
        <v>2</v>
      </c>
      <c r="C18" t="s">
        <v>1763</v>
      </c>
      <c r="D18" t="s">
        <v>13</v>
      </c>
      <c r="E18">
        <v>35</v>
      </c>
      <c r="F18">
        <v>0</v>
      </c>
      <c r="G18">
        <v>0</v>
      </c>
      <c r="H18" t="s">
        <v>1764</v>
      </c>
      <c r="I18">
        <v>12.35</v>
      </c>
      <c r="J18" t="s">
        <v>15</v>
      </c>
      <c r="K18" t="s">
        <v>31</v>
      </c>
    </row>
    <row r="19" spans="1:11" x14ac:dyDescent="0.3">
      <c r="A19">
        <v>909</v>
      </c>
      <c r="B19">
        <v>3</v>
      </c>
      <c r="C19" t="s">
        <v>1765</v>
      </c>
      <c r="D19" t="s">
        <v>13</v>
      </c>
      <c r="E19">
        <v>21</v>
      </c>
      <c r="F19">
        <v>0</v>
      </c>
      <c r="G19">
        <v>0</v>
      </c>
      <c r="H19" t="s">
        <v>1766</v>
      </c>
      <c r="I19">
        <v>7.2249999999999996</v>
      </c>
      <c r="J19" t="s">
        <v>15</v>
      </c>
      <c r="K19" t="s">
        <v>21</v>
      </c>
    </row>
    <row r="20" spans="1:11" x14ac:dyDescent="0.3">
      <c r="A20">
        <v>910</v>
      </c>
      <c r="B20">
        <v>3</v>
      </c>
      <c r="C20" t="s">
        <v>1767</v>
      </c>
      <c r="D20" t="s">
        <v>18</v>
      </c>
      <c r="E20">
        <v>27</v>
      </c>
      <c r="F20">
        <v>1</v>
      </c>
      <c r="G20">
        <v>0</v>
      </c>
      <c r="H20" t="s">
        <v>1768</v>
      </c>
      <c r="I20">
        <v>7.9249999999999998</v>
      </c>
      <c r="J20" t="s">
        <v>15</v>
      </c>
      <c r="K20" t="s">
        <v>16</v>
      </c>
    </row>
    <row r="21" spans="1:11" x14ac:dyDescent="0.3">
      <c r="A21">
        <v>911</v>
      </c>
      <c r="B21">
        <v>3</v>
      </c>
      <c r="C21" t="s">
        <v>1769</v>
      </c>
      <c r="D21" t="s">
        <v>18</v>
      </c>
      <c r="E21">
        <v>45</v>
      </c>
      <c r="F21">
        <v>0</v>
      </c>
      <c r="G21">
        <v>0</v>
      </c>
      <c r="H21" t="s">
        <v>1770</v>
      </c>
      <c r="I21">
        <v>7.2249999999999996</v>
      </c>
      <c r="J21" t="s">
        <v>15</v>
      </c>
      <c r="K21" t="s">
        <v>21</v>
      </c>
    </row>
    <row r="22" spans="1:11" x14ac:dyDescent="0.3">
      <c r="A22">
        <v>912</v>
      </c>
      <c r="B22">
        <v>1</v>
      </c>
      <c r="C22" t="s">
        <v>1771</v>
      </c>
      <c r="D22" t="s">
        <v>13</v>
      </c>
      <c r="E22">
        <v>55</v>
      </c>
      <c r="F22">
        <v>1</v>
      </c>
      <c r="G22">
        <v>0</v>
      </c>
      <c r="H22" t="s">
        <v>1050</v>
      </c>
      <c r="I22">
        <v>59.4</v>
      </c>
      <c r="J22" t="s">
        <v>15</v>
      </c>
      <c r="K22" t="s">
        <v>21</v>
      </c>
    </row>
    <row r="23" spans="1:11" x14ac:dyDescent="0.3">
      <c r="A23">
        <v>913</v>
      </c>
      <c r="B23">
        <v>3</v>
      </c>
      <c r="C23" t="s">
        <v>1772</v>
      </c>
      <c r="D23" t="s">
        <v>13</v>
      </c>
      <c r="E23">
        <v>9</v>
      </c>
      <c r="F23">
        <v>0</v>
      </c>
      <c r="G23">
        <v>1</v>
      </c>
      <c r="H23" t="s">
        <v>1773</v>
      </c>
      <c r="I23">
        <v>3.1707999999999998</v>
      </c>
      <c r="J23" t="s">
        <v>15</v>
      </c>
      <c r="K23" t="s">
        <v>16</v>
      </c>
    </row>
    <row r="24" spans="1:11" x14ac:dyDescent="0.3">
      <c r="A24">
        <v>914</v>
      </c>
      <c r="B24">
        <v>1</v>
      </c>
      <c r="C24" t="s">
        <v>1774</v>
      </c>
      <c r="D24" t="s">
        <v>18</v>
      </c>
      <c r="F24">
        <v>0</v>
      </c>
      <c r="G24">
        <v>0</v>
      </c>
      <c r="H24" t="s">
        <v>1775</v>
      </c>
      <c r="I24">
        <v>31.683299999999999</v>
      </c>
      <c r="J24" t="s">
        <v>15</v>
      </c>
      <c r="K24" t="s">
        <v>16</v>
      </c>
    </row>
    <row r="25" spans="1:11" x14ac:dyDescent="0.3">
      <c r="A25">
        <v>915</v>
      </c>
      <c r="B25">
        <v>1</v>
      </c>
      <c r="C25" t="s">
        <v>1776</v>
      </c>
      <c r="D25" t="s">
        <v>13</v>
      </c>
      <c r="E25">
        <v>21</v>
      </c>
      <c r="F25">
        <v>0</v>
      </c>
      <c r="G25">
        <v>1</v>
      </c>
      <c r="H25" t="s">
        <v>346</v>
      </c>
      <c r="I25">
        <v>61.379199999999997</v>
      </c>
      <c r="J25" t="s">
        <v>15</v>
      </c>
      <c r="K25" t="s">
        <v>21</v>
      </c>
    </row>
    <row r="26" spans="1:11" x14ac:dyDescent="0.3">
      <c r="A26">
        <v>916</v>
      </c>
      <c r="B26">
        <v>1</v>
      </c>
      <c r="C26" t="s">
        <v>1777</v>
      </c>
      <c r="D26" t="s">
        <v>18</v>
      </c>
      <c r="E26">
        <v>48</v>
      </c>
      <c r="F26">
        <v>1</v>
      </c>
      <c r="G26">
        <v>3</v>
      </c>
      <c r="H26" t="s">
        <v>665</v>
      </c>
      <c r="I26">
        <v>262.375</v>
      </c>
      <c r="J26" t="s">
        <v>666</v>
      </c>
      <c r="K26" t="s">
        <v>21</v>
      </c>
    </row>
    <row r="27" spans="1:11" x14ac:dyDescent="0.3">
      <c r="A27">
        <v>917</v>
      </c>
      <c r="B27">
        <v>3</v>
      </c>
      <c r="C27" t="s">
        <v>1778</v>
      </c>
      <c r="D27" t="s">
        <v>13</v>
      </c>
      <c r="E27">
        <v>50</v>
      </c>
      <c r="F27">
        <v>1</v>
      </c>
      <c r="G27">
        <v>0</v>
      </c>
      <c r="H27" t="s">
        <v>298</v>
      </c>
      <c r="I27">
        <v>14.5</v>
      </c>
      <c r="J27" t="s">
        <v>15</v>
      </c>
      <c r="K27" t="s">
        <v>16</v>
      </c>
    </row>
    <row r="28" spans="1:11" x14ac:dyDescent="0.3">
      <c r="A28">
        <v>918</v>
      </c>
      <c r="B28">
        <v>1</v>
      </c>
      <c r="C28" t="s">
        <v>1779</v>
      </c>
      <c r="D28" t="s">
        <v>18</v>
      </c>
      <c r="E28">
        <v>22</v>
      </c>
      <c r="F28">
        <v>0</v>
      </c>
      <c r="G28">
        <v>1</v>
      </c>
      <c r="H28" t="s">
        <v>136</v>
      </c>
      <c r="I28">
        <v>61.979199999999999</v>
      </c>
      <c r="J28" t="s">
        <v>1780</v>
      </c>
      <c r="K28" t="s">
        <v>21</v>
      </c>
    </row>
    <row r="29" spans="1:11" x14ac:dyDescent="0.3">
      <c r="A29">
        <v>919</v>
      </c>
      <c r="B29">
        <v>3</v>
      </c>
      <c r="C29" t="s">
        <v>1781</v>
      </c>
      <c r="D29" t="s">
        <v>13</v>
      </c>
      <c r="E29">
        <v>22.5</v>
      </c>
      <c r="F29">
        <v>0</v>
      </c>
      <c r="G29">
        <v>0</v>
      </c>
      <c r="H29" t="s">
        <v>1782</v>
      </c>
      <c r="I29">
        <v>7.2249999999999996</v>
      </c>
      <c r="J29" t="s">
        <v>15</v>
      </c>
      <c r="K29" t="s">
        <v>21</v>
      </c>
    </row>
    <row r="30" spans="1:11" x14ac:dyDescent="0.3">
      <c r="A30">
        <v>920</v>
      </c>
      <c r="B30">
        <v>1</v>
      </c>
      <c r="C30" t="s">
        <v>1783</v>
      </c>
      <c r="D30" t="s">
        <v>13</v>
      </c>
      <c r="E30">
        <v>41</v>
      </c>
      <c r="F30">
        <v>0</v>
      </c>
      <c r="G30">
        <v>0</v>
      </c>
      <c r="H30" t="s">
        <v>1784</v>
      </c>
      <c r="I30">
        <v>30.5</v>
      </c>
      <c r="J30" t="s">
        <v>1785</v>
      </c>
      <c r="K30" t="s">
        <v>16</v>
      </c>
    </row>
    <row r="31" spans="1:11" x14ac:dyDescent="0.3">
      <c r="A31">
        <v>921</v>
      </c>
      <c r="B31">
        <v>3</v>
      </c>
      <c r="C31" t="s">
        <v>1786</v>
      </c>
      <c r="D31" t="s">
        <v>13</v>
      </c>
      <c r="F31">
        <v>2</v>
      </c>
      <c r="G31">
        <v>0</v>
      </c>
      <c r="H31" t="s">
        <v>123</v>
      </c>
      <c r="I31">
        <v>21.679200000000002</v>
      </c>
      <c r="J31" t="s">
        <v>15</v>
      </c>
      <c r="K31" t="s">
        <v>21</v>
      </c>
    </row>
    <row r="32" spans="1:11" x14ac:dyDescent="0.3">
      <c r="A32">
        <v>922</v>
      </c>
      <c r="B32">
        <v>2</v>
      </c>
      <c r="C32" t="s">
        <v>1787</v>
      </c>
      <c r="D32" t="s">
        <v>13</v>
      </c>
      <c r="E32">
        <v>50</v>
      </c>
      <c r="F32">
        <v>1</v>
      </c>
      <c r="G32">
        <v>0</v>
      </c>
      <c r="H32" t="s">
        <v>894</v>
      </c>
      <c r="I32">
        <v>26</v>
      </c>
      <c r="J32" t="s">
        <v>15</v>
      </c>
      <c r="K32" t="s">
        <v>16</v>
      </c>
    </row>
    <row r="33" spans="1:11" x14ac:dyDescent="0.3">
      <c r="A33">
        <v>923</v>
      </c>
      <c r="B33">
        <v>2</v>
      </c>
      <c r="C33" t="s">
        <v>1788</v>
      </c>
      <c r="D33" t="s">
        <v>13</v>
      </c>
      <c r="E33">
        <v>24</v>
      </c>
      <c r="F33">
        <v>2</v>
      </c>
      <c r="G33">
        <v>0</v>
      </c>
      <c r="H33" t="s">
        <v>1789</v>
      </c>
      <c r="I33">
        <v>31.5</v>
      </c>
      <c r="J33" t="s">
        <v>15</v>
      </c>
      <c r="K33" t="s">
        <v>16</v>
      </c>
    </row>
    <row r="34" spans="1:11" x14ac:dyDescent="0.3">
      <c r="A34">
        <v>924</v>
      </c>
      <c r="B34">
        <v>3</v>
      </c>
      <c r="C34" t="s">
        <v>1790</v>
      </c>
      <c r="D34" t="s">
        <v>18</v>
      </c>
      <c r="E34">
        <v>33</v>
      </c>
      <c r="F34">
        <v>1</v>
      </c>
      <c r="G34">
        <v>2</v>
      </c>
      <c r="H34" t="s">
        <v>219</v>
      </c>
      <c r="I34">
        <v>20.574999999999999</v>
      </c>
      <c r="J34" t="s">
        <v>15</v>
      </c>
      <c r="K34" t="s">
        <v>16</v>
      </c>
    </row>
    <row r="35" spans="1:11" x14ac:dyDescent="0.3">
      <c r="A35">
        <v>925</v>
      </c>
      <c r="B35">
        <v>3</v>
      </c>
      <c r="C35" t="s">
        <v>1791</v>
      </c>
      <c r="D35" t="s">
        <v>18</v>
      </c>
      <c r="F35">
        <v>1</v>
      </c>
      <c r="G35">
        <v>2</v>
      </c>
      <c r="H35" t="s">
        <v>1550</v>
      </c>
      <c r="I35">
        <v>23.45</v>
      </c>
      <c r="J35" t="s">
        <v>15</v>
      </c>
      <c r="K35" t="s">
        <v>16</v>
      </c>
    </row>
    <row r="36" spans="1:11" x14ac:dyDescent="0.3">
      <c r="A36">
        <v>926</v>
      </c>
      <c r="B36">
        <v>1</v>
      </c>
      <c r="C36" t="s">
        <v>1792</v>
      </c>
      <c r="D36" t="s">
        <v>13</v>
      </c>
      <c r="E36">
        <v>30</v>
      </c>
      <c r="F36">
        <v>1</v>
      </c>
      <c r="G36">
        <v>0</v>
      </c>
      <c r="H36" t="s">
        <v>1793</v>
      </c>
      <c r="I36">
        <v>57.75</v>
      </c>
      <c r="J36" t="s">
        <v>524</v>
      </c>
      <c r="K36" t="s">
        <v>21</v>
      </c>
    </row>
    <row r="37" spans="1:11" x14ac:dyDescent="0.3">
      <c r="A37">
        <v>927</v>
      </c>
      <c r="B37">
        <v>3</v>
      </c>
      <c r="C37" t="s">
        <v>1794</v>
      </c>
      <c r="D37" t="s">
        <v>13</v>
      </c>
      <c r="E37">
        <v>18.5</v>
      </c>
      <c r="F37">
        <v>0</v>
      </c>
      <c r="G37">
        <v>0</v>
      </c>
      <c r="H37" t="s">
        <v>1795</v>
      </c>
      <c r="I37">
        <v>7.2291999999999996</v>
      </c>
      <c r="J37" t="s">
        <v>15</v>
      </c>
      <c r="K37" t="s">
        <v>21</v>
      </c>
    </row>
    <row r="38" spans="1:11" x14ac:dyDescent="0.3">
      <c r="A38">
        <v>928</v>
      </c>
      <c r="B38">
        <v>3</v>
      </c>
      <c r="C38" t="s">
        <v>1796</v>
      </c>
      <c r="D38" t="s">
        <v>18</v>
      </c>
      <c r="F38">
        <v>0</v>
      </c>
      <c r="G38">
        <v>0</v>
      </c>
      <c r="H38" t="s">
        <v>1797</v>
      </c>
      <c r="I38">
        <v>8.0500000000000007</v>
      </c>
      <c r="J38" t="s">
        <v>15</v>
      </c>
      <c r="K38" t="s">
        <v>16</v>
      </c>
    </row>
    <row r="39" spans="1:11" x14ac:dyDescent="0.3">
      <c r="A39">
        <v>929</v>
      </c>
      <c r="B39">
        <v>3</v>
      </c>
      <c r="C39" t="s">
        <v>1798</v>
      </c>
      <c r="D39" t="s">
        <v>18</v>
      </c>
      <c r="E39">
        <v>21</v>
      </c>
      <c r="F39">
        <v>0</v>
      </c>
      <c r="G39">
        <v>0</v>
      </c>
      <c r="H39" t="s">
        <v>1799</v>
      </c>
      <c r="I39">
        <v>8.6624999999999996</v>
      </c>
      <c r="J39" t="s">
        <v>15</v>
      </c>
      <c r="K39" t="s">
        <v>16</v>
      </c>
    </row>
    <row r="40" spans="1:11" x14ac:dyDescent="0.3">
      <c r="A40">
        <v>930</v>
      </c>
      <c r="B40">
        <v>3</v>
      </c>
      <c r="C40" t="s">
        <v>1800</v>
      </c>
      <c r="D40" t="s">
        <v>13</v>
      </c>
      <c r="E40">
        <v>25</v>
      </c>
      <c r="F40">
        <v>0</v>
      </c>
      <c r="G40">
        <v>0</v>
      </c>
      <c r="H40" t="s">
        <v>1801</v>
      </c>
      <c r="I40">
        <v>9.5</v>
      </c>
      <c r="J40" t="s">
        <v>15</v>
      </c>
      <c r="K40" t="s">
        <v>16</v>
      </c>
    </row>
    <row r="41" spans="1:11" x14ac:dyDescent="0.3">
      <c r="A41">
        <v>931</v>
      </c>
      <c r="B41">
        <v>3</v>
      </c>
      <c r="C41" t="s">
        <v>1802</v>
      </c>
      <c r="D41" t="s">
        <v>13</v>
      </c>
      <c r="F41">
        <v>0</v>
      </c>
      <c r="G41">
        <v>0</v>
      </c>
      <c r="H41" t="s">
        <v>180</v>
      </c>
      <c r="I41">
        <v>56.495800000000003</v>
      </c>
      <c r="J41" t="s">
        <v>15</v>
      </c>
      <c r="K41" t="s">
        <v>16</v>
      </c>
    </row>
    <row r="42" spans="1:11" x14ac:dyDescent="0.3">
      <c r="A42">
        <v>932</v>
      </c>
      <c r="B42">
        <v>3</v>
      </c>
      <c r="C42" t="s">
        <v>1803</v>
      </c>
      <c r="D42" t="s">
        <v>13</v>
      </c>
      <c r="E42">
        <v>39</v>
      </c>
      <c r="F42">
        <v>0</v>
      </c>
      <c r="G42">
        <v>1</v>
      </c>
      <c r="H42" t="s">
        <v>1380</v>
      </c>
      <c r="I42">
        <v>13.416700000000001</v>
      </c>
      <c r="J42" t="s">
        <v>15</v>
      </c>
      <c r="K42" t="s">
        <v>21</v>
      </c>
    </row>
    <row r="43" spans="1:11" x14ac:dyDescent="0.3">
      <c r="A43">
        <v>933</v>
      </c>
      <c r="B43">
        <v>1</v>
      </c>
      <c r="C43" t="s">
        <v>1804</v>
      </c>
      <c r="D43" t="s">
        <v>13</v>
      </c>
      <c r="F43">
        <v>0</v>
      </c>
      <c r="G43">
        <v>0</v>
      </c>
      <c r="H43" t="s">
        <v>1805</v>
      </c>
      <c r="I43">
        <v>26.55</v>
      </c>
      <c r="J43" t="s">
        <v>1806</v>
      </c>
      <c r="K43" t="s">
        <v>16</v>
      </c>
    </row>
    <row r="44" spans="1:11" x14ac:dyDescent="0.3">
      <c r="A44">
        <v>934</v>
      </c>
      <c r="B44">
        <v>3</v>
      </c>
      <c r="C44" t="s">
        <v>1807</v>
      </c>
      <c r="D44" t="s">
        <v>13</v>
      </c>
      <c r="E44">
        <v>41</v>
      </c>
      <c r="F44">
        <v>0</v>
      </c>
      <c r="G44">
        <v>0</v>
      </c>
      <c r="H44" t="s">
        <v>1808</v>
      </c>
      <c r="I44">
        <v>7.85</v>
      </c>
      <c r="J44" t="s">
        <v>15</v>
      </c>
      <c r="K44" t="s">
        <v>16</v>
      </c>
    </row>
    <row r="45" spans="1:11" x14ac:dyDescent="0.3">
      <c r="A45">
        <v>935</v>
      </c>
      <c r="B45">
        <v>2</v>
      </c>
      <c r="C45" t="s">
        <v>1809</v>
      </c>
      <c r="D45" t="s">
        <v>18</v>
      </c>
      <c r="E45">
        <v>30</v>
      </c>
      <c r="F45">
        <v>0</v>
      </c>
      <c r="G45">
        <v>0</v>
      </c>
      <c r="H45" t="s">
        <v>1810</v>
      </c>
      <c r="I45">
        <v>13</v>
      </c>
      <c r="J45" t="s">
        <v>15</v>
      </c>
      <c r="K45" t="s">
        <v>16</v>
      </c>
    </row>
    <row r="46" spans="1:11" x14ac:dyDescent="0.3">
      <c r="A46">
        <v>936</v>
      </c>
      <c r="B46">
        <v>1</v>
      </c>
      <c r="C46" t="s">
        <v>1811</v>
      </c>
      <c r="D46" t="s">
        <v>18</v>
      </c>
      <c r="E46">
        <v>45</v>
      </c>
      <c r="F46">
        <v>1</v>
      </c>
      <c r="G46">
        <v>0</v>
      </c>
      <c r="H46" t="s">
        <v>1250</v>
      </c>
      <c r="I46">
        <v>52.554200000000002</v>
      </c>
      <c r="J46" t="s">
        <v>1251</v>
      </c>
      <c r="K46" t="s">
        <v>16</v>
      </c>
    </row>
    <row r="47" spans="1:11" x14ac:dyDescent="0.3">
      <c r="A47">
        <v>937</v>
      </c>
      <c r="B47">
        <v>3</v>
      </c>
      <c r="C47" t="s">
        <v>1812</v>
      </c>
      <c r="D47" t="s">
        <v>13</v>
      </c>
      <c r="E47">
        <v>25</v>
      </c>
      <c r="F47">
        <v>0</v>
      </c>
      <c r="G47">
        <v>0</v>
      </c>
      <c r="H47" t="s">
        <v>1813</v>
      </c>
      <c r="I47">
        <v>7.9249999999999998</v>
      </c>
      <c r="J47" t="s">
        <v>15</v>
      </c>
      <c r="K47" t="s">
        <v>16</v>
      </c>
    </row>
    <row r="48" spans="1:11" x14ac:dyDescent="0.3">
      <c r="A48">
        <v>938</v>
      </c>
      <c r="B48">
        <v>1</v>
      </c>
      <c r="C48" t="s">
        <v>1814</v>
      </c>
      <c r="D48" t="s">
        <v>13</v>
      </c>
      <c r="E48">
        <v>45</v>
      </c>
      <c r="F48">
        <v>0</v>
      </c>
      <c r="G48">
        <v>0</v>
      </c>
      <c r="H48" t="s">
        <v>1815</v>
      </c>
      <c r="I48">
        <v>29.7</v>
      </c>
      <c r="J48" t="s">
        <v>1816</v>
      </c>
      <c r="K48" t="s">
        <v>21</v>
      </c>
    </row>
    <row r="49" spans="1:11" x14ac:dyDescent="0.3">
      <c r="A49">
        <v>939</v>
      </c>
      <c r="B49">
        <v>3</v>
      </c>
      <c r="C49" t="s">
        <v>1817</v>
      </c>
      <c r="D49" t="s">
        <v>13</v>
      </c>
      <c r="F49">
        <v>0</v>
      </c>
      <c r="G49">
        <v>0</v>
      </c>
      <c r="H49" t="s">
        <v>1818</v>
      </c>
      <c r="I49">
        <v>7.75</v>
      </c>
      <c r="J49" t="s">
        <v>15</v>
      </c>
      <c r="K49" t="s">
        <v>31</v>
      </c>
    </row>
    <row r="50" spans="1:11" x14ac:dyDescent="0.3">
      <c r="A50">
        <v>940</v>
      </c>
      <c r="B50">
        <v>1</v>
      </c>
      <c r="C50" t="s">
        <v>1819</v>
      </c>
      <c r="D50" t="s">
        <v>18</v>
      </c>
      <c r="E50">
        <v>60</v>
      </c>
      <c r="F50">
        <v>0</v>
      </c>
      <c r="G50">
        <v>0</v>
      </c>
      <c r="H50" t="s">
        <v>471</v>
      </c>
      <c r="I50">
        <v>76.291700000000006</v>
      </c>
      <c r="J50" t="s">
        <v>472</v>
      </c>
      <c r="K50" t="s">
        <v>21</v>
      </c>
    </row>
    <row r="51" spans="1:11" x14ac:dyDescent="0.3">
      <c r="A51">
        <v>941</v>
      </c>
      <c r="B51">
        <v>3</v>
      </c>
      <c r="C51" t="s">
        <v>1820</v>
      </c>
      <c r="D51" t="s">
        <v>18</v>
      </c>
      <c r="E51">
        <v>36</v>
      </c>
      <c r="F51">
        <v>0</v>
      </c>
      <c r="G51">
        <v>2</v>
      </c>
      <c r="H51" t="s">
        <v>736</v>
      </c>
      <c r="I51">
        <v>15.9</v>
      </c>
      <c r="J51" t="s">
        <v>15</v>
      </c>
      <c r="K51" t="s">
        <v>16</v>
      </c>
    </row>
    <row r="52" spans="1:11" x14ac:dyDescent="0.3">
      <c r="A52">
        <v>942</v>
      </c>
      <c r="B52">
        <v>1</v>
      </c>
      <c r="C52" t="s">
        <v>1821</v>
      </c>
      <c r="D52" t="s">
        <v>13</v>
      </c>
      <c r="E52">
        <v>24</v>
      </c>
      <c r="F52">
        <v>1</v>
      </c>
      <c r="G52">
        <v>0</v>
      </c>
      <c r="H52" t="s">
        <v>1822</v>
      </c>
      <c r="I52">
        <v>60</v>
      </c>
      <c r="J52" t="s">
        <v>1823</v>
      </c>
      <c r="K52" t="s">
        <v>16</v>
      </c>
    </row>
    <row r="53" spans="1:11" x14ac:dyDescent="0.3">
      <c r="A53">
        <v>943</v>
      </c>
      <c r="B53">
        <v>2</v>
      </c>
      <c r="C53" t="s">
        <v>1824</v>
      </c>
      <c r="D53" t="s">
        <v>13</v>
      </c>
      <c r="E53">
        <v>27</v>
      </c>
      <c r="F53">
        <v>0</v>
      </c>
      <c r="G53">
        <v>0</v>
      </c>
      <c r="H53" t="s">
        <v>1825</v>
      </c>
      <c r="I53">
        <v>15.033300000000001</v>
      </c>
      <c r="J53" t="s">
        <v>15</v>
      </c>
      <c r="K53" t="s">
        <v>21</v>
      </c>
    </row>
    <row r="54" spans="1:11" x14ac:dyDescent="0.3">
      <c r="A54">
        <v>944</v>
      </c>
      <c r="B54">
        <v>2</v>
      </c>
      <c r="C54" t="s">
        <v>1826</v>
      </c>
      <c r="D54" t="s">
        <v>18</v>
      </c>
      <c r="E54">
        <v>20</v>
      </c>
      <c r="F54">
        <v>2</v>
      </c>
      <c r="G54">
        <v>1</v>
      </c>
      <c r="H54" t="s">
        <v>1532</v>
      </c>
      <c r="I54">
        <v>23</v>
      </c>
      <c r="J54" t="s">
        <v>15</v>
      </c>
      <c r="K54" t="s">
        <v>16</v>
      </c>
    </row>
    <row r="55" spans="1:11" x14ac:dyDescent="0.3">
      <c r="A55">
        <v>945</v>
      </c>
      <c r="B55">
        <v>1</v>
      </c>
      <c r="C55" t="s">
        <v>1827</v>
      </c>
      <c r="D55" t="s">
        <v>18</v>
      </c>
      <c r="E55">
        <v>28</v>
      </c>
      <c r="F55">
        <v>3</v>
      </c>
      <c r="G55">
        <v>2</v>
      </c>
      <c r="H55" t="s">
        <v>79</v>
      </c>
      <c r="I55">
        <v>263</v>
      </c>
      <c r="J55" t="s">
        <v>80</v>
      </c>
      <c r="K55" t="s">
        <v>16</v>
      </c>
    </row>
    <row r="56" spans="1:11" x14ac:dyDescent="0.3">
      <c r="A56">
        <v>946</v>
      </c>
      <c r="B56">
        <v>2</v>
      </c>
      <c r="C56" t="s">
        <v>1828</v>
      </c>
      <c r="D56" t="s">
        <v>13</v>
      </c>
      <c r="F56">
        <v>0</v>
      </c>
      <c r="G56">
        <v>0</v>
      </c>
      <c r="H56" t="s">
        <v>1829</v>
      </c>
      <c r="I56">
        <v>15.5792</v>
      </c>
      <c r="J56" t="s">
        <v>15</v>
      </c>
      <c r="K56" t="s">
        <v>21</v>
      </c>
    </row>
    <row r="57" spans="1:11" x14ac:dyDescent="0.3">
      <c r="A57">
        <v>947</v>
      </c>
      <c r="B57">
        <v>3</v>
      </c>
      <c r="C57" t="s">
        <v>1830</v>
      </c>
      <c r="D57" t="s">
        <v>13</v>
      </c>
      <c r="E57">
        <v>10</v>
      </c>
      <c r="F57">
        <v>4</v>
      </c>
      <c r="G57">
        <v>1</v>
      </c>
      <c r="H57" t="s">
        <v>56</v>
      </c>
      <c r="I57">
        <v>29.125</v>
      </c>
      <c r="J57" t="s">
        <v>15</v>
      </c>
      <c r="K57" t="s">
        <v>31</v>
      </c>
    </row>
    <row r="58" spans="1:11" x14ac:dyDescent="0.3">
      <c r="A58">
        <v>948</v>
      </c>
      <c r="B58">
        <v>3</v>
      </c>
      <c r="C58" t="s">
        <v>1831</v>
      </c>
      <c r="D58" t="s">
        <v>13</v>
      </c>
      <c r="E58">
        <v>35</v>
      </c>
      <c r="F58">
        <v>0</v>
      </c>
      <c r="G58">
        <v>0</v>
      </c>
      <c r="H58" t="s">
        <v>1832</v>
      </c>
      <c r="I58">
        <v>7.8958000000000004</v>
      </c>
      <c r="J58" t="s">
        <v>15</v>
      </c>
      <c r="K58" t="s">
        <v>16</v>
      </c>
    </row>
    <row r="59" spans="1:11" x14ac:dyDescent="0.3">
      <c r="A59">
        <v>949</v>
      </c>
      <c r="B59">
        <v>3</v>
      </c>
      <c r="C59" t="s">
        <v>1833</v>
      </c>
      <c r="D59" t="s">
        <v>13</v>
      </c>
      <c r="E59">
        <v>25</v>
      </c>
      <c r="F59">
        <v>0</v>
      </c>
      <c r="G59">
        <v>0</v>
      </c>
      <c r="H59" t="s">
        <v>1834</v>
      </c>
      <c r="I59">
        <v>7.65</v>
      </c>
      <c r="J59" t="s">
        <v>1395</v>
      </c>
      <c r="K59" t="s">
        <v>16</v>
      </c>
    </row>
    <row r="60" spans="1:11" x14ac:dyDescent="0.3">
      <c r="A60">
        <v>950</v>
      </c>
      <c r="B60">
        <v>3</v>
      </c>
      <c r="C60" t="s">
        <v>1835</v>
      </c>
      <c r="D60" t="s">
        <v>13</v>
      </c>
      <c r="F60">
        <v>1</v>
      </c>
      <c r="G60">
        <v>0</v>
      </c>
      <c r="H60" t="s">
        <v>734</v>
      </c>
      <c r="I60">
        <v>16.100000000000001</v>
      </c>
      <c r="J60" t="s">
        <v>15</v>
      </c>
      <c r="K60" t="s">
        <v>16</v>
      </c>
    </row>
    <row r="61" spans="1:11" x14ac:dyDescent="0.3">
      <c r="A61">
        <v>951</v>
      </c>
      <c r="B61">
        <v>1</v>
      </c>
      <c r="C61" t="s">
        <v>1836</v>
      </c>
      <c r="D61" t="s">
        <v>18</v>
      </c>
      <c r="E61">
        <v>36</v>
      </c>
      <c r="F61">
        <v>0</v>
      </c>
      <c r="G61">
        <v>0</v>
      </c>
      <c r="H61" t="s">
        <v>665</v>
      </c>
      <c r="I61">
        <v>262.375</v>
      </c>
      <c r="J61" t="s">
        <v>1837</v>
      </c>
      <c r="K61" t="s">
        <v>21</v>
      </c>
    </row>
    <row r="62" spans="1:11" x14ac:dyDescent="0.3">
      <c r="A62">
        <v>952</v>
      </c>
      <c r="B62">
        <v>3</v>
      </c>
      <c r="C62" t="s">
        <v>1838</v>
      </c>
      <c r="D62" t="s">
        <v>13</v>
      </c>
      <c r="E62">
        <v>17</v>
      </c>
      <c r="F62">
        <v>0</v>
      </c>
      <c r="G62">
        <v>0</v>
      </c>
      <c r="H62" t="s">
        <v>1839</v>
      </c>
      <c r="I62">
        <v>7.8958000000000004</v>
      </c>
      <c r="J62" t="s">
        <v>15</v>
      </c>
      <c r="K62" t="s">
        <v>16</v>
      </c>
    </row>
    <row r="63" spans="1:11" x14ac:dyDescent="0.3">
      <c r="A63">
        <v>953</v>
      </c>
      <c r="B63">
        <v>2</v>
      </c>
      <c r="C63" t="s">
        <v>1840</v>
      </c>
      <c r="D63" t="s">
        <v>13</v>
      </c>
      <c r="E63">
        <v>32</v>
      </c>
      <c r="F63">
        <v>0</v>
      </c>
      <c r="G63">
        <v>0</v>
      </c>
      <c r="H63" t="s">
        <v>1841</v>
      </c>
      <c r="I63">
        <v>13.5</v>
      </c>
      <c r="J63" t="s">
        <v>15</v>
      </c>
      <c r="K63" t="s">
        <v>16</v>
      </c>
    </row>
    <row r="64" spans="1:11" x14ac:dyDescent="0.3">
      <c r="A64">
        <v>954</v>
      </c>
      <c r="B64">
        <v>3</v>
      </c>
      <c r="C64" t="s">
        <v>1842</v>
      </c>
      <c r="D64" t="s">
        <v>13</v>
      </c>
      <c r="E64">
        <v>18</v>
      </c>
      <c r="F64">
        <v>0</v>
      </c>
      <c r="G64">
        <v>0</v>
      </c>
      <c r="H64" t="s">
        <v>1843</v>
      </c>
      <c r="I64">
        <v>7.75</v>
      </c>
      <c r="J64" t="s">
        <v>15</v>
      </c>
      <c r="K64" t="s">
        <v>16</v>
      </c>
    </row>
    <row r="65" spans="1:11" x14ac:dyDescent="0.3">
      <c r="A65">
        <v>955</v>
      </c>
      <c r="B65">
        <v>3</v>
      </c>
      <c r="C65" t="s">
        <v>1844</v>
      </c>
      <c r="D65" t="s">
        <v>18</v>
      </c>
      <c r="E65">
        <v>22</v>
      </c>
      <c r="F65">
        <v>0</v>
      </c>
      <c r="G65">
        <v>0</v>
      </c>
      <c r="H65" t="s">
        <v>1845</v>
      </c>
      <c r="I65">
        <v>7.7249999999999996</v>
      </c>
      <c r="J65" t="s">
        <v>15</v>
      </c>
      <c r="K65" t="s">
        <v>31</v>
      </c>
    </row>
    <row r="66" spans="1:11" x14ac:dyDescent="0.3">
      <c r="A66">
        <v>956</v>
      </c>
      <c r="B66">
        <v>1</v>
      </c>
      <c r="C66" t="s">
        <v>1846</v>
      </c>
      <c r="D66" t="s">
        <v>13</v>
      </c>
      <c r="E66">
        <v>13</v>
      </c>
      <c r="F66">
        <v>2</v>
      </c>
      <c r="G66">
        <v>2</v>
      </c>
      <c r="H66" t="s">
        <v>665</v>
      </c>
      <c r="I66">
        <v>262.375</v>
      </c>
      <c r="J66" t="s">
        <v>666</v>
      </c>
      <c r="K66" t="s">
        <v>21</v>
      </c>
    </row>
    <row r="67" spans="1:11" x14ac:dyDescent="0.3">
      <c r="A67">
        <v>957</v>
      </c>
      <c r="B67">
        <v>2</v>
      </c>
      <c r="C67" t="s">
        <v>1847</v>
      </c>
      <c r="D67" t="s">
        <v>18</v>
      </c>
      <c r="F67">
        <v>0</v>
      </c>
      <c r="G67">
        <v>0</v>
      </c>
      <c r="H67" t="s">
        <v>1848</v>
      </c>
      <c r="I67">
        <v>21</v>
      </c>
      <c r="J67" t="s">
        <v>15</v>
      </c>
      <c r="K67" t="s">
        <v>16</v>
      </c>
    </row>
    <row r="68" spans="1:11" x14ac:dyDescent="0.3">
      <c r="A68">
        <v>958</v>
      </c>
      <c r="B68">
        <v>3</v>
      </c>
      <c r="C68" t="s">
        <v>1849</v>
      </c>
      <c r="D68" t="s">
        <v>18</v>
      </c>
      <c r="E68">
        <v>18</v>
      </c>
      <c r="F68">
        <v>0</v>
      </c>
      <c r="G68">
        <v>0</v>
      </c>
      <c r="H68" t="s">
        <v>1850</v>
      </c>
      <c r="I68">
        <v>7.8792</v>
      </c>
      <c r="J68" t="s">
        <v>15</v>
      </c>
      <c r="K68" t="s">
        <v>31</v>
      </c>
    </row>
    <row r="69" spans="1:11" x14ac:dyDescent="0.3">
      <c r="A69">
        <v>959</v>
      </c>
      <c r="B69">
        <v>1</v>
      </c>
      <c r="C69" t="s">
        <v>1851</v>
      </c>
      <c r="D69" t="s">
        <v>13</v>
      </c>
      <c r="E69">
        <v>47</v>
      </c>
      <c r="F69">
        <v>0</v>
      </c>
      <c r="G69">
        <v>0</v>
      </c>
      <c r="H69" t="s">
        <v>1219</v>
      </c>
      <c r="I69">
        <v>42.4</v>
      </c>
      <c r="J69" t="s">
        <v>15</v>
      </c>
      <c r="K69" t="s">
        <v>16</v>
      </c>
    </row>
    <row r="70" spans="1:11" x14ac:dyDescent="0.3">
      <c r="A70">
        <v>960</v>
      </c>
      <c r="B70">
        <v>1</v>
      </c>
      <c r="C70" t="s">
        <v>1852</v>
      </c>
      <c r="D70" t="s">
        <v>13</v>
      </c>
      <c r="E70">
        <v>31</v>
      </c>
      <c r="F70">
        <v>0</v>
      </c>
      <c r="G70">
        <v>0</v>
      </c>
      <c r="H70" t="s">
        <v>1853</v>
      </c>
      <c r="I70">
        <v>28.537500000000001</v>
      </c>
      <c r="J70" t="s">
        <v>1854</v>
      </c>
      <c r="K70" t="s">
        <v>21</v>
      </c>
    </row>
    <row r="71" spans="1:11" x14ac:dyDescent="0.3">
      <c r="A71">
        <v>961</v>
      </c>
      <c r="B71">
        <v>1</v>
      </c>
      <c r="C71" t="s">
        <v>1855</v>
      </c>
      <c r="D71" t="s">
        <v>18</v>
      </c>
      <c r="E71">
        <v>60</v>
      </c>
      <c r="F71">
        <v>1</v>
      </c>
      <c r="G71">
        <v>4</v>
      </c>
      <c r="H71" t="s">
        <v>79</v>
      </c>
      <c r="I71">
        <v>263</v>
      </c>
      <c r="J71" t="s">
        <v>80</v>
      </c>
      <c r="K71" t="s">
        <v>16</v>
      </c>
    </row>
    <row r="72" spans="1:11" x14ac:dyDescent="0.3">
      <c r="A72">
        <v>962</v>
      </c>
      <c r="B72">
        <v>3</v>
      </c>
      <c r="C72" t="s">
        <v>1856</v>
      </c>
      <c r="D72" t="s">
        <v>18</v>
      </c>
      <c r="E72">
        <v>24</v>
      </c>
      <c r="F72">
        <v>0</v>
      </c>
      <c r="G72">
        <v>0</v>
      </c>
      <c r="H72" t="s">
        <v>1857</v>
      </c>
      <c r="I72">
        <v>7.75</v>
      </c>
      <c r="J72" t="s">
        <v>15</v>
      </c>
      <c r="K72" t="s">
        <v>31</v>
      </c>
    </row>
    <row r="73" spans="1:11" x14ac:dyDescent="0.3">
      <c r="A73">
        <v>963</v>
      </c>
      <c r="B73">
        <v>3</v>
      </c>
      <c r="C73" t="s">
        <v>1858</v>
      </c>
      <c r="D73" t="s">
        <v>13</v>
      </c>
      <c r="E73">
        <v>21</v>
      </c>
      <c r="F73">
        <v>0</v>
      </c>
      <c r="G73">
        <v>0</v>
      </c>
      <c r="H73" t="s">
        <v>1859</v>
      </c>
      <c r="I73">
        <v>7.8958000000000004</v>
      </c>
      <c r="J73" t="s">
        <v>15</v>
      </c>
      <c r="K73" t="s">
        <v>16</v>
      </c>
    </row>
    <row r="74" spans="1:11" x14ac:dyDescent="0.3">
      <c r="A74">
        <v>964</v>
      </c>
      <c r="B74">
        <v>3</v>
      </c>
      <c r="C74" t="s">
        <v>1860</v>
      </c>
      <c r="D74" t="s">
        <v>18</v>
      </c>
      <c r="E74">
        <v>29</v>
      </c>
      <c r="F74">
        <v>0</v>
      </c>
      <c r="G74">
        <v>0</v>
      </c>
      <c r="H74" t="s">
        <v>1861</v>
      </c>
      <c r="I74">
        <v>7.9249999999999998</v>
      </c>
      <c r="J74" t="s">
        <v>15</v>
      </c>
      <c r="K74" t="s">
        <v>16</v>
      </c>
    </row>
    <row r="75" spans="1:11" x14ac:dyDescent="0.3">
      <c r="A75">
        <v>965</v>
      </c>
      <c r="B75">
        <v>1</v>
      </c>
      <c r="C75" t="s">
        <v>1862</v>
      </c>
      <c r="D75" t="s">
        <v>13</v>
      </c>
      <c r="E75">
        <v>28.5</v>
      </c>
      <c r="F75">
        <v>0</v>
      </c>
      <c r="G75">
        <v>0</v>
      </c>
      <c r="H75" t="s">
        <v>1863</v>
      </c>
      <c r="I75">
        <v>27.720800000000001</v>
      </c>
      <c r="J75" t="s">
        <v>1864</v>
      </c>
      <c r="K75" t="s">
        <v>21</v>
      </c>
    </row>
    <row r="76" spans="1:11" x14ac:dyDescent="0.3">
      <c r="A76">
        <v>966</v>
      </c>
      <c r="B76">
        <v>1</v>
      </c>
      <c r="C76" t="s">
        <v>1865</v>
      </c>
      <c r="D76" t="s">
        <v>18</v>
      </c>
      <c r="E76">
        <v>35</v>
      </c>
      <c r="F76">
        <v>0</v>
      </c>
      <c r="G76">
        <v>0</v>
      </c>
      <c r="H76" t="s">
        <v>791</v>
      </c>
      <c r="I76">
        <v>211.5</v>
      </c>
      <c r="J76" t="s">
        <v>1866</v>
      </c>
      <c r="K76" t="s">
        <v>21</v>
      </c>
    </row>
    <row r="77" spans="1:11" x14ac:dyDescent="0.3">
      <c r="A77">
        <v>967</v>
      </c>
      <c r="B77">
        <v>1</v>
      </c>
      <c r="C77" t="s">
        <v>1867</v>
      </c>
      <c r="D77" t="s">
        <v>13</v>
      </c>
      <c r="E77">
        <v>32.5</v>
      </c>
      <c r="F77">
        <v>0</v>
      </c>
      <c r="G77">
        <v>0</v>
      </c>
      <c r="H77" t="s">
        <v>791</v>
      </c>
      <c r="I77">
        <v>211.5</v>
      </c>
      <c r="J77" t="s">
        <v>1868</v>
      </c>
      <c r="K77" t="s">
        <v>21</v>
      </c>
    </row>
    <row r="78" spans="1:11" x14ac:dyDescent="0.3">
      <c r="A78">
        <v>968</v>
      </c>
      <c r="B78">
        <v>3</v>
      </c>
      <c r="C78" t="s">
        <v>1869</v>
      </c>
      <c r="D78" t="s">
        <v>13</v>
      </c>
      <c r="F78">
        <v>0</v>
      </c>
      <c r="G78">
        <v>0</v>
      </c>
      <c r="H78" t="s">
        <v>1870</v>
      </c>
      <c r="I78">
        <v>8.0500000000000007</v>
      </c>
      <c r="J78" t="s">
        <v>15</v>
      </c>
      <c r="K78" t="s">
        <v>16</v>
      </c>
    </row>
    <row r="79" spans="1:11" x14ac:dyDescent="0.3">
      <c r="A79">
        <v>969</v>
      </c>
      <c r="B79">
        <v>1</v>
      </c>
      <c r="C79" t="s">
        <v>1871</v>
      </c>
      <c r="D79" t="s">
        <v>18</v>
      </c>
      <c r="E79">
        <v>55</v>
      </c>
      <c r="F79">
        <v>2</v>
      </c>
      <c r="G79">
        <v>0</v>
      </c>
      <c r="H79" t="s">
        <v>1872</v>
      </c>
      <c r="I79">
        <v>25.7</v>
      </c>
      <c r="J79" t="s">
        <v>1161</v>
      </c>
      <c r="K79" t="s">
        <v>16</v>
      </c>
    </row>
    <row r="80" spans="1:11" x14ac:dyDescent="0.3">
      <c r="A80">
        <v>970</v>
      </c>
      <c r="B80">
        <v>2</v>
      </c>
      <c r="C80" t="s">
        <v>1873</v>
      </c>
      <c r="D80" t="s">
        <v>13</v>
      </c>
      <c r="E80">
        <v>30</v>
      </c>
      <c r="F80">
        <v>0</v>
      </c>
      <c r="G80">
        <v>0</v>
      </c>
      <c r="H80" t="s">
        <v>1874</v>
      </c>
      <c r="I80">
        <v>13</v>
      </c>
      <c r="J80" t="s">
        <v>15</v>
      </c>
      <c r="K80" t="s">
        <v>16</v>
      </c>
    </row>
    <row r="81" spans="1:11" x14ac:dyDescent="0.3">
      <c r="A81">
        <v>971</v>
      </c>
      <c r="B81">
        <v>3</v>
      </c>
      <c r="C81" t="s">
        <v>1875</v>
      </c>
      <c r="D81" t="s">
        <v>18</v>
      </c>
      <c r="E81">
        <v>24</v>
      </c>
      <c r="F81">
        <v>0</v>
      </c>
      <c r="G81">
        <v>0</v>
      </c>
      <c r="H81" t="s">
        <v>1876</v>
      </c>
      <c r="I81">
        <v>7.75</v>
      </c>
      <c r="J81" t="s">
        <v>15</v>
      </c>
      <c r="K81" t="s">
        <v>31</v>
      </c>
    </row>
    <row r="82" spans="1:11" x14ac:dyDescent="0.3">
      <c r="A82">
        <v>972</v>
      </c>
      <c r="B82">
        <v>3</v>
      </c>
      <c r="C82" t="s">
        <v>1877</v>
      </c>
      <c r="D82" t="s">
        <v>13</v>
      </c>
      <c r="E82">
        <v>6</v>
      </c>
      <c r="F82">
        <v>1</v>
      </c>
      <c r="G82">
        <v>1</v>
      </c>
      <c r="H82" t="s">
        <v>315</v>
      </c>
      <c r="I82">
        <v>15.245799999999999</v>
      </c>
      <c r="J82" t="s">
        <v>15</v>
      </c>
      <c r="K82" t="s">
        <v>21</v>
      </c>
    </row>
    <row r="83" spans="1:11" x14ac:dyDescent="0.3">
      <c r="A83">
        <v>973</v>
      </c>
      <c r="B83">
        <v>1</v>
      </c>
      <c r="C83" t="s">
        <v>1878</v>
      </c>
      <c r="D83" t="s">
        <v>13</v>
      </c>
      <c r="E83">
        <v>67</v>
      </c>
      <c r="F83">
        <v>1</v>
      </c>
      <c r="G83">
        <v>0</v>
      </c>
      <c r="H83" t="s">
        <v>1078</v>
      </c>
      <c r="I83">
        <v>221.7792</v>
      </c>
      <c r="J83" t="s">
        <v>1879</v>
      </c>
      <c r="K83" t="s">
        <v>16</v>
      </c>
    </row>
    <row r="84" spans="1:11" x14ac:dyDescent="0.3">
      <c r="A84">
        <v>974</v>
      </c>
      <c r="B84">
        <v>1</v>
      </c>
      <c r="C84" t="s">
        <v>1880</v>
      </c>
      <c r="D84" t="s">
        <v>13</v>
      </c>
      <c r="E84">
        <v>49</v>
      </c>
      <c r="F84">
        <v>0</v>
      </c>
      <c r="G84">
        <v>0</v>
      </c>
      <c r="H84" t="s">
        <v>1881</v>
      </c>
      <c r="I84">
        <v>26</v>
      </c>
      <c r="J84" t="s">
        <v>15</v>
      </c>
      <c r="K84" t="s">
        <v>16</v>
      </c>
    </row>
    <row r="85" spans="1:11" x14ac:dyDescent="0.3">
      <c r="A85">
        <v>975</v>
      </c>
      <c r="B85">
        <v>3</v>
      </c>
      <c r="C85" t="s">
        <v>1882</v>
      </c>
      <c r="D85" t="s">
        <v>13</v>
      </c>
      <c r="F85">
        <v>0</v>
      </c>
      <c r="G85">
        <v>0</v>
      </c>
      <c r="H85" t="s">
        <v>1883</v>
      </c>
      <c r="I85">
        <v>7.8958000000000004</v>
      </c>
      <c r="J85" t="s">
        <v>15</v>
      </c>
      <c r="K85" t="s">
        <v>16</v>
      </c>
    </row>
    <row r="86" spans="1:11" x14ac:dyDescent="0.3">
      <c r="A86">
        <v>976</v>
      </c>
      <c r="B86">
        <v>2</v>
      </c>
      <c r="C86" t="s">
        <v>1884</v>
      </c>
      <c r="D86" t="s">
        <v>13</v>
      </c>
      <c r="F86">
        <v>0</v>
      </c>
      <c r="G86">
        <v>0</v>
      </c>
      <c r="H86" t="s">
        <v>1885</v>
      </c>
      <c r="I86">
        <v>10.708299999999999</v>
      </c>
      <c r="J86" t="s">
        <v>15</v>
      </c>
      <c r="K86" t="s">
        <v>31</v>
      </c>
    </row>
    <row r="87" spans="1:11" x14ac:dyDescent="0.3">
      <c r="A87">
        <v>977</v>
      </c>
      <c r="B87">
        <v>3</v>
      </c>
      <c r="C87" t="s">
        <v>1886</v>
      </c>
      <c r="D87" t="s">
        <v>13</v>
      </c>
      <c r="F87">
        <v>1</v>
      </c>
      <c r="G87">
        <v>0</v>
      </c>
      <c r="H87" t="s">
        <v>1887</v>
      </c>
      <c r="I87">
        <v>14.4542</v>
      </c>
      <c r="J87" t="s">
        <v>15</v>
      </c>
      <c r="K87" t="s">
        <v>21</v>
      </c>
    </row>
    <row r="88" spans="1:11" x14ac:dyDescent="0.3">
      <c r="A88">
        <v>978</v>
      </c>
      <c r="B88">
        <v>3</v>
      </c>
      <c r="C88" t="s">
        <v>1888</v>
      </c>
      <c r="D88" t="s">
        <v>18</v>
      </c>
      <c r="E88">
        <v>27</v>
      </c>
      <c r="F88">
        <v>0</v>
      </c>
      <c r="G88">
        <v>0</v>
      </c>
      <c r="H88" t="s">
        <v>1889</v>
      </c>
      <c r="I88">
        <v>7.8792</v>
      </c>
      <c r="J88" t="s">
        <v>15</v>
      </c>
      <c r="K88" t="s">
        <v>31</v>
      </c>
    </row>
    <row r="89" spans="1:11" x14ac:dyDescent="0.3">
      <c r="A89">
        <v>979</v>
      </c>
      <c r="B89">
        <v>3</v>
      </c>
      <c r="C89" t="s">
        <v>1890</v>
      </c>
      <c r="D89" t="s">
        <v>18</v>
      </c>
      <c r="E89">
        <v>18</v>
      </c>
      <c r="F89">
        <v>0</v>
      </c>
      <c r="G89">
        <v>0</v>
      </c>
      <c r="H89" t="s">
        <v>1891</v>
      </c>
      <c r="I89">
        <v>8.0500000000000007</v>
      </c>
      <c r="J89" t="s">
        <v>15</v>
      </c>
      <c r="K89" t="s">
        <v>16</v>
      </c>
    </row>
    <row r="90" spans="1:11" x14ac:dyDescent="0.3">
      <c r="A90">
        <v>980</v>
      </c>
      <c r="B90">
        <v>3</v>
      </c>
      <c r="C90" t="s">
        <v>1892</v>
      </c>
      <c r="D90" t="s">
        <v>18</v>
      </c>
      <c r="F90">
        <v>0</v>
      </c>
      <c r="G90">
        <v>0</v>
      </c>
      <c r="H90" t="s">
        <v>1893</v>
      </c>
      <c r="I90">
        <v>7.75</v>
      </c>
      <c r="J90" t="s">
        <v>15</v>
      </c>
      <c r="K90" t="s">
        <v>31</v>
      </c>
    </row>
    <row r="91" spans="1:11" x14ac:dyDescent="0.3">
      <c r="A91">
        <v>981</v>
      </c>
      <c r="B91">
        <v>2</v>
      </c>
      <c r="C91" t="s">
        <v>1894</v>
      </c>
      <c r="D91" t="s">
        <v>13</v>
      </c>
      <c r="E91">
        <v>2</v>
      </c>
      <c r="F91">
        <v>1</v>
      </c>
      <c r="G91">
        <v>1</v>
      </c>
      <c r="H91" t="s">
        <v>1488</v>
      </c>
      <c r="I91">
        <v>23</v>
      </c>
      <c r="J91" t="s">
        <v>15</v>
      </c>
      <c r="K91" t="s">
        <v>16</v>
      </c>
    </row>
    <row r="92" spans="1:11" x14ac:dyDescent="0.3">
      <c r="A92">
        <v>982</v>
      </c>
      <c r="B92">
        <v>3</v>
      </c>
      <c r="C92" t="s">
        <v>1895</v>
      </c>
      <c r="D92" t="s">
        <v>18</v>
      </c>
      <c r="E92">
        <v>22</v>
      </c>
      <c r="F92">
        <v>1</v>
      </c>
      <c r="G92">
        <v>0</v>
      </c>
      <c r="H92" t="s">
        <v>1896</v>
      </c>
      <c r="I92">
        <v>13.9</v>
      </c>
      <c r="J92" t="s">
        <v>15</v>
      </c>
      <c r="K92" t="s">
        <v>16</v>
      </c>
    </row>
    <row r="93" spans="1:11" x14ac:dyDescent="0.3">
      <c r="A93">
        <v>983</v>
      </c>
      <c r="B93">
        <v>3</v>
      </c>
      <c r="C93" t="s">
        <v>1897</v>
      </c>
      <c r="D93" t="s">
        <v>13</v>
      </c>
      <c r="F93">
        <v>0</v>
      </c>
      <c r="G93">
        <v>0</v>
      </c>
      <c r="H93" t="s">
        <v>1898</v>
      </c>
      <c r="I93">
        <v>7.7750000000000004</v>
      </c>
      <c r="J93" t="s">
        <v>15</v>
      </c>
      <c r="K93" t="s">
        <v>16</v>
      </c>
    </row>
    <row r="94" spans="1:11" x14ac:dyDescent="0.3">
      <c r="A94">
        <v>984</v>
      </c>
      <c r="B94">
        <v>1</v>
      </c>
      <c r="C94" t="s">
        <v>1899</v>
      </c>
      <c r="D94" t="s">
        <v>18</v>
      </c>
      <c r="E94">
        <v>27</v>
      </c>
      <c r="F94">
        <v>1</v>
      </c>
      <c r="G94">
        <v>2</v>
      </c>
      <c r="H94" t="s">
        <v>1342</v>
      </c>
      <c r="I94">
        <v>52</v>
      </c>
      <c r="J94" t="s">
        <v>1343</v>
      </c>
      <c r="K94" t="s">
        <v>16</v>
      </c>
    </row>
    <row r="95" spans="1:11" x14ac:dyDescent="0.3">
      <c r="A95">
        <v>985</v>
      </c>
      <c r="B95">
        <v>3</v>
      </c>
      <c r="C95" t="s">
        <v>1900</v>
      </c>
      <c r="D95" t="s">
        <v>13</v>
      </c>
      <c r="F95">
        <v>0</v>
      </c>
      <c r="G95">
        <v>0</v>
      </c>
      <c r="H95" t="s">
        <v>1901</v>
      </c>
      <c r="I95">
        <v>8.0500000000000007</v>
      </c>
      <c r="J95" t="s">
        <v>15</v>
      </c>
      <c r="K95" t="s">
        <v>16</v>
      </c>
    </row>
    <row r="96" spans="1:11" x14ac:dyDescent="0.3">
      <c r="A96">
        <v>986</v>
      </c>
      <c r="B96">
        <v>1</v>
      </c>
      <c r="C96" t="s">
        <v>1902</v>
      </c>
      <c r="D96" t="s">
        <v>13</v>
      </c>
      <c r="E96">
        <v>25</v>
      </c>
      <c r="F96">
        <v>0</v>
      </c>
      <c r="G96">
        <v>0</v>
      </c>
      <c r="H96" t="s">
        <v>1903</v>
      </c>
      <c r="I96">
        <v>26</v>
      </c>
      <c r="J96" t="s">
        <v>15</v>
      </c>
      <c r="K96" t="s">
        <v>21</v>
      </c>
    </row>
    <row r="97" spans="1:11" x14ac:dyDescent="0.3">
      <c r="A97">
        <v>987</v>
      </c>
      <c r="B97">
        <v>3</v>
      </c>
      <c r="C97" t="s">
        <v>1904</v>
      </c>
      <c r="D97" t="s">
        <v>13</v>
      </c>
      <c r="E97">
        <v>25</v>
      </c>
      <c r="F97">
        <v>0</v>
      </c>
      <c r="G97">
        <v>0</v>
      </c>
      <c r="H97" t="s">
        <v>1905</v>
      </c>
      <c r="I97">
        <v>7.7957999999999998</v>
      </c>
      <c r="J97" t="s">
        <v>15</v>
      </c>
      <c r="K97" t="s">
        <v>16</v>
      </c>
    </row>
    <row r="98" spans="1:11" x14ac:dyDescent="0.3">
      <c r="A98">
        <v>988</v>
      </c>
      <c r="B98">
        <v>1</v>
      </c>
      <c r="C98" t="s">
        <v>1906</v>
      </c>
      <c r="D98" t="s">
        <v>18</v>
      </c>
      <c r="E98">
        <v>76</v>
      </c>
      <c r="F98">
        <v>1</v>
      </c>
      <c r="G98">
        <v>0</v>
      </c>
      <c r="H98" t="s">
        <v>619</v>
      </c>
      <c r="I98">
        <v>78.849999999999994</v>
      </c>
      <c r="J98" t="s">
        <v>1472</v>
      </c>
      <c r="K98" t="s">
        <v>16</v>
      </c>
    </row>
    <row r="99" spans="1:11" x14ac:dyDescent="0.3">
      <c r="A99">
        <v>989</v>
      </c>
      <c r="B99">
        <v>3</v>
      </c>
      <c r="C99" t="s">
        <v>1907</v>
      </c>
      <c r="D99" t="s">
        <v>13</v>
      </c>
      <c r="E99">
        <v>29</v>
      </c>
      <c r="F99">
        <v>0</v>
      </c>
      <c r="G99">
        <v>0</v>
      </c>
      <c r="H99" t="s">
        <v>1908</v>
      </c>
      <c r="I99">
        <v>7.9249999999999998</v>
      </c>
      <c r="J99" t="s">
        <v>15</v>
      </c>
      <c r="K99" t="s">
        <v>16</v>
      </c>
    </row>
    <row r="100" spans="1:11" x14ac:dyDescent="0.3">
      <c r="A100">
        <v>990</v>
      </c>
      <c r="B100">
        <v>3</v>
      </c>
      <c r="C100" t="s">
        <v>1909</v>
      </c>
      <c r="D100" t="s">
        <v>18</v>
      </c>
      <c r="E100">
        <v>20</v>
      </c>
      <c r="F100">
        <v>0</v>
      </c>
      <c r="G100">
        <v>0</v>
      </c>
      <c r="H100" t="s">
        <v>1910</v>
      </c>
      <c r="I100">
        <v>7.8541999999999996</v>
      </c>
      <c r="J100" t="s">
        <v>15</v>
      </c>
      <c r="K100" t="s">
        <v>16</v>
      </c>
    </row>
    <row r="101" spans="1:11" x14ac:dyDescent="0.3">
      <c r="A101">
        <v>991</v>
      </c>
      <c r="B101">
        <v>3</v>
      </c>
      <c r="C101" t="s">
        <v>1911</v>
      </c>
      <c r="D101" t="s">
        <v>13</v>
      </c>
      <c r="E101">
        <v>33</v>
      </c>
      <c r="F101">
        <v>0</v>
      </c>
      <c r="G101">
        <v>0</v>
      </c>
      <c r="H101" t="s">
        <v>1912</v>
      </c>
      <c r="I101">
        <v>8.0500000000000007</v>
      </c>
      <c r="J101" t="s">
        <v>15</v>
      </c>
      <c r="K101" t="s">
        <v>16</v>
      </c>
    </row>
    <row r="102" spans="1:11" x14ac:dyDescent="0.3">
      <c r="A102">
        <v>992</v>
      </c>
      <c r="B102">
        <v>1</v>
      </c>
      <c r="C102" t="s">
        <v>1913</v>
      </c>
      <c r="D102" t="s">
        <v>18</v>
      </c>
      <c r="E102">
        <v>43</v>
      </c>
      <c r="F102">
        <v>1</v>
      </c>
      <c r="G102">
        <v>0</v>
      </c>
      <c r="H102" t="s">
        <v>1914</v>
      </c>
      <c r="I102">
        <v>55.441699999999997</v>
      </c>
      <c r="J102" t="s">
        <v>1915</v>
      </c>
      <c r="K102" t="s">
        <v>21</v>
      </c>
    </row>
    <row r="103" spans="1:11" x14ac:dyDescent="0.3">
      <c r="A103">
        <v>993</v>
      </c>
      <c r="B103">
        <v>2</v>
      </c>
      <c r="C103" t="s">
        <v>1916</v>
      </c>
      <c r="D103" t="s">
        <v>13</v>
      </c>
      <c r="E103">
        <v>27</v>
      </c>
      <c r="F103">
        <v>1</v>
      </c>
      <c r="G103">
        <v>0</v>
      </c>
      <c r="H103" t="s">
        <v>300</v>
      </c>
      <c r="I103">
        <v>26</v>
      </c>
      <c r="J103" t="s">
        <v>15</v>
      </c>
      <c r="K103" t="s">
        <v>16</v>
      </c>
    </row>
    <row r="104" spans="1:11" x14ac:dyDescent="0.3">
      <c r="A104">
        <v>994</v>
      </c>
      <c r="B104">
        <v>3</v>
      </c>
      <c r="C104" t="s">
        <v>1917</v>
      </c>
      <c r="D104" t="s">
        <v>13</v>
      </c>
      <c r="F104">
        <v>0</v>
      </c>
      <c r="G104">
        <v>0</v>
      </c>
      <c r="H104" t="s">
        <v>1918</v>
      </c>
      <c r="I104">
        <v>7.75</v>
      </c>
      <c r="J104" t="s">
        <v>15</v>
      </c>
      <c r="K104" t="s">
        <v>31</v>
      </c>
    </row>
    <row r="105" spans="1:11" x14ac:dyDescent="0.3">
      <c r="A105">
        <v>995</v>
      </c>
      <c r="B105">
        <v>3</v>
      </c>
      <c r="C105" t="s">
        <v>1919</v>
      </c>
      <c r="D105" t="s">
        <v>13</v>
      </c>
      <c r="E105">
        <v>26</v>
      </c>
      <c r="F105">
        <v>0</v>
      </c>
      <c r="G105">
        <v>0</v>
      </c>
      <c r="H105" t="s">
        <v>1920</v>
      </c>
      <c r="I105">
        <v>7.7750000000000004</v>
      </c>
      <c r="J105" t="s">
        <v>15</v>
      </c>
      <c r="K105" t="s">
        <v>16</v>
      </c>
    </row>
    <row r="106" spans="1:11" x14ac:dyDescent="0.3">
      <c r="A106">
        <v>996</v>
      </c>
      <c r="B106">
        <v>3</v>
      </c>
      <c r="C106" t="s">
        <v>1921</v>
      </c>
      <c r="D106" t="s">
        <v>18</v>
      </c>
      <c r="E106">
        <v>16</v>
      </c>
      <c r="F106">
        <v>1</v>
      </c>
      <c r="G106">
        <v>1</v>
      </c>
      <c r="H106" t="s">
        <v>1583</v>
      </c>
      <c r="I106">
        <v>8.5167000000000002</v>
      </c>
      <c r="J106" t="s">
        <v>15</v>
      </c>
      <c r="K106" t="s">
        <v>21</v>
      </c>
    </row>
    <row r="107" spans="1:11" x14ac:dyDescent="0.3">
      <c r="A107">
        <v>997</v>
      </c>
      <c r="B107">
        <v>3</v>
      </c>
      <c r="C107" t="s">
        <v>1922</v>
      </c>
      <c r="D107" t="s">
        <v>13</v>
      </c>
      <c r="E107">
        <v>28</v>
      </c>
      <c r="F107">
        <v>0</v>
      </c>
      <c r="G107">
        <v>0</v>
      </c>
      <c r="H107" t="s">
        <v>1040</v>
      </c>
      <c r="I107">
        <v>22.524999999999999</v>
      </c>
      <c r="J107" t="s">
        <v>15</v>
      </c>
      <c r="K107" t="s">
        <v>16</v>
      </c>
    </row>
    <row r="108" spans="1:11" x14ac:dyDescent="0.3">
      <c r="A108">
        <v>998</v>
      </c>
      <c r="B108">
        <v>3</v>
      </c>
      <c r="C108" t="s">
        <v>1923</v>
      </c>
      <c r="D108" t="s">
        <v>13</v>
      </c>
      <c r="E108">
        <v>21</v>
      </c>
      <c r="F108">
        <v>0</v>
      </c>
      <c r="G108">
        <v>0</v>
      </c>
      <c r="H108" t="s">
        <v>1924</v>
      </c>
      <c r="I108">
        <v>7.8208000000000002</v>
      </c>
      <c r="J108" t="s">
        <v>15</v>
      </c>
      <c r="K108" t="s">
        <v>31</v>
      </c>
    </row>
    <row r="109" spans="1:11" x14ac:dyDescent="0.3">
      <c r="A109">
        <v>999</v>
      </c>
      <c r="B109">
        <v>3</v>
      </c>
      <c r="C109" t="s">
        <v>1925</v>
      </c>
      <c r="D109" t="s">
        <v>13</v>
      </c>
      <c r="F109">
        <v>0</v>
      </c>
      <c r="G109">
        <v>0</v>
      </c>
      <c r="H109" t="s">
        <v>1926</v>
      </c>
      <c r="I109">
        <v>7.75</v>
      </c>
      <c r="J109" t="s">
        <v>15</v>
      </c>
      <c r="K109" t="s">
        <v>31</v>
      </c>
    </row>
    <row r="110" spans="1:11" x14ac:dyDescent="0.3">
      <c r="A110">
        <v>1000</v>
      </c>
      <c r="B110">
        <v>3</v>
      </c>
      <c r="C110" t="s">
        <v>1927</v>
      </c>
      <c r="D110" t="s">
        <v>13</v>
      </c>
      <c r="F110">
        <v>0</v>
      </c>
      <c r="G110">
        <v>0</v>
      </c>
      <c r="H110" t="s">
        <v>1928</v>
      </c>
      <c r="I110">
        <v>8.7125000000000004</v>
      </c>
      <c r="J110" t="s">
        <v>15</v>
      </c>
      <c r="K110" t="s">
        <v>16</v>
      </c>
    </row>
    <row r="111" spans="1:11" x14ac:dyDescent="0.3">
      <c r="A111">
        <v>1001</v>
      </c>
      <c r="B111">
        <v>2</v>
      </c>
      <c r="C111" t="s">
        <v>1929</v>
      </c>
      <c r="D111" t="s">
        <v>13</v>
      </c>
      <c r="E111">
        <v>18.5</v>
      </c>
      <c r="F111">
        <v>0</v>
      </c>
      <c r="G111">
        <v>0</v>
      </c>
      <c r="H111" t="s">
        <v>1930</v>
      </c>
      <c r="I111">
        <v>13</v>
      </c>
      <c r="J111" t="s">
        <v>1931</v>
      </c>
      <c r="K111" t="s">
        <v>16</v>
      </c>
    </row>
    <row r="112" spans="1:11" x14ac:dyDescent="0.3">
      <c r="A112">
        <v>1002</v>
      </c>
      <c r="B112">
        <v>2</v>
      </c>
      <c r="C112" t="s">
        <v>1932</v>
      </c>
      <c r="D112" t="s">
        <v>13</v>
      </c>
      <c r="E112">
        <v>41</v>
      </c>
      <c r="F112">
        <v>0</v>
      </c>
      <c r="G112">
        <v>0</v>
      </c>
      <c r="H112" t="s">
        <v>1933</v>
      </c>
      <c r="I112">
        <v>15.0458</v>
      </c>
      <c r="J112" t="s">
        <v>15</v>
      </c>
      <c r="K112" t="s">
        <v>21</v>
      </c>
    </row>
    <row r="113" spans="1:11" x14ac:dyDescent="0.3">
      <c r="A113">
        <v>1003</v>
      </c>
      <c r="B113">
        <v>3</v>
      </c>
      <c r="C113" t="s">
        <v>1934</v>
      </c>
      <c r="D113" t="s">
        <v>18</v>
      </c>
      <c r="F113">
        <v>0</v>
      </c>
      <c r="G113">
        <v>0</v>
      </c>
      <c r="H113" t="s">
        <v>1935</v>
      </c>
      <c r="I113">
        <v>7.7792000000000003</v>
      </c>
      <c r="J113" t="s">
        <v>15</v>
      </c>
      <c r="K113" t="s">
        <v>31</v>
      </c>
    </row>
    <row r="114" spans="1:11" x14ac:dyDescent="0.3">
      <c r="A114">
        <v>1004</v>
      </c>
      <c r="B114">
        <v>1</v>
      </c>
      <c r="C114" t="s">
        <v>1936</v>
      </c>
      <c r="D114" t="s">
        <v>18</v>
      </c>
      <c r="E114">
        <v>36</v>
      </c>
      <c r="F114">
        <v>0</v>
      </c>
      <c r="G114">
        <v>0</v>
      </c>
      <c r="H114" t="s">
        <v>1937</v>
      </c>
      <c r="I114">
        <v>31.679200000000002</v>
      </c>
      <c r="J114" t="s">
        <v>1938</v>
      </c>
      <c r="K114" t="s">
        <v>21</v>
      </c>
    </row>
    <row r="115" spans="1:11" x14ac:dyDescent="0.3">
      <c r="A115">
        <v>1005</v>
      </c>
      <c r="B115">
        <v>3</v>
      </c>
      <c r="C115" t="s">
        <v>1939</v>
      </c>
      <c r="D115" t="s">
        <v>18</v>
      </c>
      <c r="E115">
        <v>18.5</v>
      </c>
      <c r="F115">
        <v>0</v>
      </c>
      <c r="G115">
        <v>0</v>
      </c>
      <c r="H115" t="s">
        <v>1940</v>
      </c>
      <c r="I115">
        <v>7.2832999999999997</v>
      </c>
      <c r="J115" t="s">
        <v>15</v>
      </c>
      <c r="K115" t="s">
        <v>31</v>
      </c>
    </row>
    <row r="116" spans="1:11" x14ac:dyDescent="0.3">
      <c r="A116">
        <v>1006</v>
      </c>
      <c r="B116">
        <v>1</v>
      </c>
      <c r="C116" t="s">
        <v>1941</v>
      </c>
      <c r="D116" t="s">
        <v>18</v>
      </c>
      <c r="E116">
        <v>63</v>
      </c>
      <c r="F116">
        <v>1</v>
      </c>
      <c r="G116">
        <v>0</v>
      </c>
      <c r="H116" t="s">
        <v>1078</v>
      </c>
      <c r="I116">
        <v>221.7792</v>
      </c>
      <c r="J116" t="s">
        <v>1879</v>
      </c>
      <c r="K116" t="s">
        <v>16</v>
      </c>
    </row>
    <row r="117" spans="1:11" x14ac:dyDescent="0.3">
      <c r="A117">
        <v>1007</v>
      </c>
      <c r="B117">
        <v>3</v>
      </c>
      <c r="C117" t="s">
        <v>1942</v>
      </c>
      <c r="D117" t="s">
        <v>13</v>
      </c>
      <c r="E117">
        <v>18</v>
      </c>
      <c r="F117">
        <v>1</v>
      </c>
      <c r="G117">
        <v>0</v>
      </c>
      <c r="H117" t="s">
        <v>178</v>
      </c>
      <c r="I117">
        <v>14.4542</v>
      </c>
      <c r="J117" t="s">
        <v>15</v>
      </c>
      <c r="K117" t="s">
        <v>21</v>
      </c>
    </row>
    <row r="118" spans="1:11" x14ac:dyDescent="0.3">
      <c r="A118">
        <v>1008</v>
      </c>
      <c r="B118">
        <v>3</v>
      </c>
      <c r="C118" t="s">
        <v>1943</v>
      </c>
      <c r="D118" t="s">
        <v>13</v>
      </c>
      <c r="F118">
        <v>0</v>
      </c>
      <c r="G118">
        <v>0</v>
      </c>
      <c r="H118" t="s">
        <v>1944</v>
      </c>
      <c r="I118">
        <v>6.4375</v>
      </c>
      <c r="J118" t="s">
        <v>15</v>
      </c>
      <c r="K118" t="s">
        <v>21</v>
      </c>
    </row>
    <row r="119" spans="1:11" x14ac:dyDescent="0.3">
      <c r="A119">
        <v>1009</v>
      </c>
      <c r="B119">
        <v>3</v>
      </c>
      <c r="C119" t="s">
        <v>1945</v>
      </c>
      <c r="D119" t="s">
        <v>18</v>
      </c>
      <c r="E119">
        <v>1</v>
      </c>
      <c r="F119">
        <v>1</v>
      </c>
      <c r="G119">
        <v>1</v>
      </c>
      <c r="H119" t="s">
        <v>42</v>
      </c>
      <c r="I119">
        <v>16.7</v>
      </c>
      <c r="J119" t="s">
        <v>43</v>
      </c>
      <c r="K119" t="s">
        <v>16</v>
      </c>
    </row>
    <row r="120" spans="1:11" x14ac:dyDescent="0.3">
      <c r="A120">
        <v>1010</v>
      </c>
      <c r="B120">
        <v>1</v>
      </c>
      <c r="C120" t="s">
        <v>1946</v>
      </c>
      <c r="D120" t="s">
        <v>13</v>
      </c>
      <c r="E120">
        <v>36</v>
      </c>
      <c r="F120">
        <v>0</v>
      </c>
      <c r="G120">
        <v>0</v>
      </c>
      <c r="H120" t="s">
        <v>1947</v>
      </c>
      <c r="I120">
        <v>75.241699999999994</v>
      </c>
      <c r="J120" t="s">
        <v>1948</v>
      </c>
      <c r="K120" t="s">
        <v>21</v>
      </c>
    </row>
    <row r="121" spans="1:11" x14ac:dyDescent="0.3">
      <c r="A121">
        <v>1011</v>
      </c>
      <c r="B121">
        <v>2</v>
      </c>
      <c r="C121" t="s">
        <v>1949</v>
      </c>
      <c r="D121" t="s">
        <v>18</v>
      </c>
      <c r="E121">
        <v>29</v>
      </c>
      <c r="F121">
        <v>1</v>
      </c>
      <c r="G121">
        <v>0</v>
      </c>
      <c r="H121" t="s">
        <v>1206</v>
      </c>
      <c r="I121">
        <v>26</v>
      </c>
      <c r="J121" t="s">
        <v>15</v>
      </c>
      <c r="K121" t="s">
        <v>16</v>
      </c>
    </row>
    <row r="122" spans="1:11" x14ac:dyDescent="0.3">
      <c r="A122">
        <v>1012</v>
      </c>
      <c r="B122">
        <v>2</v>
      </c>
      <c r="C122" t="s">
        <v>1950</v>
      </c>
      <c r="D122" t="s">
        <v>18</v>
      </c>
      <c r="E122">
        <v>12</v>
      </c>
      <c r="F122">
        <v>0</v>
      </c>
      <c r="G122">
        <v>0</v>
      </c>
      <c r="H122" t="s">
        <v>358</v>
      </c>
      <c r="I122">
        <v>15.75</v>
      </c>
      <c r="J122" t="s">
        <v>15</v>
      </c>
      <c r="K122" t="s">
        <v>16</v>
      </c>
    </row>
    <row r="123" spans="1:11" x14ac:dyDescent="0.3">
      <c r="A123">
        <v>1013</v>
      </c>
      <c r="B123">
        <v>3</v>
      </c>
      <c r="C123" t="s">
        <v>1951</v>
      </c>
      <c r="D123" t="s">
        <v>13</v>
      </c>
      <c r="F123">
        <v>1</v>
      </c>
      <c r="G123">
        <v>0</v>
      </c>
      <c r="H123" t="s">
        <v>1952</v>
      </c>
      <c r="I123">
        <v>7.75</v>
      </c>
      <c r="J123" t="s">
        <v>15</v>
      </c>
      <c r="K123" t="s">
        <v>31</v>
      </c>
    </row>
    <row r="124" spans="1:11" x14ac:dyDescent="0.3">
      <c r="A124">
        <v>1014</v>
      </c>
      <c r="B124">
        <v>1</v>
      </c>
      <c r="C124" t="s">
        <v>1953</v>
      </c>
      <c r="D124" t="s">
        <v>18</v>
      </c>
      <c r="E124">
        <v>35</v>
      </c>
      <c r="F124">
        <v>1</v>
      </c>
      <c r="G124">
        <v>0</v>
      </c>
      <c r="H124" t="s">
        <v>1793</v>
      </c>
      <c r="I124">
        <v>57.75</v>
      </c>
      <c r="J124" t="s">
        <v>1954</v>
      </c>
      <c r="K124" t="s">
        <v>21</v>
      </c>
    </row>
    <row r="125" spans="1:11" x14ac:dyDescent="0.3">
      <c r="A125">
        <v>1015</v>
      </c>
      <c r="B125">
        <v>3</v>
      </c>
      <c r="C125" t="s">
        <v>1955</v>
      </c>
      <c r="D125" t="s">
        <v>13</v>
      </c>
      <c r="E125">
        <v>28</v>
      </c>
      <c r="F125">
        <v>0</v>
      </c>
      <c r="G125">
        <v>0</v>
      </c>
      <c r="H125" t="s">
        <v>1956</v>
      </c>
      <c r="I125">
        <v>7.25</v>
      </c>
      <c r="J125" t="s">
        <v>15</v>
      </c>
      <c r="K125" t="s">
        <v>16</v>
      </c>
    </row>
    <row r="126" spans="1:11" x14ac:dyDescent="0.3">
      <c r="A126">
        <v>1016</v>
      </c>
      <c r="B126">
        <v>3</v>
      </c>
      <c r="C126" t="s">
        <v>1957</v>
      </c>
      <c r="D126" t="s">
        <v>13</v>
      </c>
      <c r="F126">
        <v>0</v>
      </c>
      <c r="G126">
        <v>0</v>
      </c>
      <c r="H126" t="s">
        <v>1958</v>
      </c>
      <c r="I126">
        <v>7.75</v>
      </c>
      <c r="J126" t="s">
        <v>15</v>
      </c>
      <c r="K126" t="s">
        <v>31</v>
      </c>
    </row>
    <row r="127" spans="1:11" x14ac:dyDescent="0.3">
      <c r="A127">
        <v>1017</v>
      </c>
      <c r="B127">
        <v>3</v>
      </c>
      <c r="C127" t="s">
        <v>1959</v>
      </c>
      <c r="D127" t="s">
        <v>18</v>
      </c>
      <c r="E127">
        <v>17</v>
      </c>
      <c r="F127">
        <v>0</v>
      </c>
      <c r="G127">
        <v>1</v>
      </c>
      <c r="H127" t="s">
        <v>356</v>
      </c>
      <c r="I127">
        <v>16.100000000000001</v>
      </c>
      <c r="J127" t="s">
        <v>15</v>
      </c>
      <c r="K127" t="s">
        <v>16</v>
      </c>
    </row>
    <row r="128" spans="1:11" x14ac:dyDescent="0.3">
      <c r="A128">
        <v>1018</v>
      </c>
      <c r="B128">
        <v>3</v>
      </c>
      <c r="C128" t="s">
        <v>1960</v>
      </c>
      <c r="D128" t="s">
        <v>13</v>
      </c>
      <c r="E128">
        <v>22</v>
      </c>
      <c r="F128">
        <v>0</v>
      </c>
      <c r="G128">
        <v>0</v>
      </c>
      <c r="H128" t="s">
        <v>1961</v>
      </c>
      <c r="I128">
        <v>7.7957999999999998</v>
      </c>
      <c r="J128" t="s">
        <v>15</v>
      </c>
      <c r="K128" t="s">
        <v>16</v>
      </c>
    </row>
    <row r="129" spans="1:11" x14ac:dyDescent="0.3">
      <c r="A129">
        <v>1019</v>
      </c>
      <c r="B129">
        <v>3</v>
      </c>
      <c r="C129" t="s">
        <v>1962</v>
      </c>
      <c r="D129" t="s">
        <v>18</v>
      </c>
      <c r="F129">
        <v>2</v>
      </c>
      <c r="G129">
        <v>0</v>
      </c>
      <c r="H129" t="s">
        <v>644</v>
      </c>
      <c r="I129">
        <v>23.25</v>
      </c>
      <c r="J129" t="s">
        <v>15</v>
      </c>
      <c r="K129" t="s">
        <v>31</v>
      </c>
    </row>
    <row r="130" spans="1:11" x14ac:dyDescent="0.3">
      <c r="A130">
        <v>1020</v>
      </c>
      <c r="B130">
        <v>2</v>
      </c>
      <c r="C130" t="s">
        <v>1963</v>
      </c>
      <c r="D130" t="s">
        <v>13</v>
      </c>
      <c r="E130">
        <v>42</v>
      </c>
      <c r="F130">
        <v>0</v>
      </c>
      <c r="G130">
        <v>0</v>
      </c>
      <c r="H130" t="s">
        <v>1964</v>
      </c>
      <c r="I130">
        <v>13</v>
      </c>
      <c r="J130" t="s">
        <v>15</v>
      </c>
      <c r="K130" t="s">
        <v>16</v>
      </c>
    </row>
    <row r="131" spans="1:11" x14ac:dyDescent="0.3">
      <c r="A131">
        <v>1021</v>
      </c>
      <c r="B131">
        <v>3</v>
      </c>
      <c r="C131" t="s">
        <v>1965</v>
      </c>
      <c r="D131" t="s">
        <v>13</v>
      </c>
      <c r="E131">
        <v>24</v>
      </c>
      <c r="F131">
        <v>0</v>
      </c>
      <c r="G131">
        <v>0</v>
      </c>
      <c r="H131" t="s">
        <v>1966</v>
      </c>
      <c r="I131">
        <v>8.0500000000000007</v>
      </c>
      <c r="J131" t="s">
        <v>15</v>
      </c>
      <c r="K131" t="s">
        <v>16</v>
      </c>
    </row>
    <row r="132" spans="1:11" x14ac:dyDescent="0.3">
      <c r="A132">
        <v>1022</v>
      </c>
      <c r="B132">
        <v>3</v>
      </c>
      <c r="C132" t="s">
        <v>1967</v>
      </c>
      <c r="D132" t="s">
        <v>13</v>
      </c>
      <c r="E132">
        <v>32</v>
      </c>
      <c r="F132">
        <v>0</v>
      </c>
      <c r="G132">
        <v>0</v>
      </c>
      <c r="H132" t="s">
        <v>1968</v>
      </c>
      <c r="I132">
        <v>8.0500000000000007</v>
      </c>
      <c r="J132" t="s">
        <v>15</v>
      </c>
      <c r="K132" t="s">
        <v>16</v>
      </c>
    </row>
    <row r="133" spans="1:11" x14ac:dyDescent="0.3">
      <c r="A133">
        <v>1023</v>
      </c>
      <c r="B133">
        <v>1</v>
      </c>
      <c r="C133" t="s">
        <v>1969</v>
      </c>
      <c r="D133" t="s">
        <v>13</v>
      </c>
      <c r="E133">
        <v>53</v>
      </c>
      <c r="F133">
        <v>0</v>
      </c>
      <c r="G133">
        <v>0</v>
      </c>
      <c r="H133" t="s">
        <v>1970</v>
      </c>
      <c r="I133">
        <v>28.5</v>
      </c>
      <c r="J133" t="s">
        <v>1971</v>
      </c>
      <c r="K133" t="s">
        <v>21</v>
      </c>
    </row>
    <row r="134" spans="1:11" x14ac:dyDescent="0.3">
      <c r="A134">
        <v>1024</v>
      </c>
      <c r="B134">
        <v>3</v>
      </c>
      <c r="C134" t="s">
        <v>1972</v>
      </c>
      <c r="D134" t="s">
        <v>18</v>
      </c>
      <c r="F134">
        <v>0</v>
      </c>
      <c r="G134">
        <v>4</v>
      </c>
      <c r="H134" t="s">
        <v>386</v>
      </c>
      <c r="I134">
        <v>25.466699999999999</v>
      </c>
      <c r="J134" t="s">
        <v>15</v>
      </c>
      <c r="K134" t="s">
        <v>16</v>
      </c>
    </row>
    <row r="135" spans="1:11" x14ac:dyDescent="0.3">
      <c r="A135">
        <v>1025</v>
      </c>
      <c r="B135">
        <v>3</v>
      </c>
      <c r="C135" t="s">
        <v>1973</v>
      </c>
      <c r="D135" t="s">
        <v>13</v>
      </c>
      <c r="F135">
        <v>1</v>
      </c>
      <c r="G135">
        <v>0</v>
      </c>
      <c r="H135" t="s">
        <v>1974</v>
      </c>
      <c r="I135">
        <v>6.4375</v>
      </c>
      <c r="J135" t="s">
        <v>15</v>
      </c>
      <c r="K135" t="s">
        <v>21</v>
      </c>
    </row>
    <row r="136" spans="1:11" x14ac:dyDescent="0.3">
      <c r="A136">
        <v>1026</v>
      </c>
      <c r="B136">
        <v>3</v>
      </c>
      <c r="C136" t="s">
        <v>1975</v>
      </c>
      <c r="D136" t="s">
        <v>13</v>
      </c>
      <c r="E136">
        <v>43</v>
      </c>
      <c r="F136">
        <v>0</v>
      </c>
      <c r="G136">
        <v>0</v>
      </c>
      <c r="H136" t="s">
        <v>1976</v>
      </c>
      <c r="I136">
        <v>7.8958000000000004</v>
      </c>
      <c r="J136" t="s">
        <v>15</v>
      </c>
      <c r="K136" t="s">
        <v>16</v>
      </c>
    </row>
    <row r="137" spans="1:11" x14ac:dyDescent="0.3">
      <c r="A137">
        <v>1027</v>
      </c>
      <c r="B137">
        <v>3</v>
      </c>
      <c r="C137" t="s">
        <v>1977</v>
      </c>
      <c r="D137" t="s">
        <v>13</v>
      </c>
      <c r="E137">
        <v>24</v>
      </c>
      <c r="F137">
        <v>0</v>
      </c>
      <c r="G137">
        <v>0</v>
      </c>
      <c r="H137" t="s">
        <v>1978</v>
      </c>
      <c r="I137">
        <v>7.8541999999999996</v>
      </c>
      <c r="J137" t="s">
        <v>15</v>
      </c>
      <c r="K137" t="s">
        <v>16</v>
      </c>
    </row>
    <row r="138" spans="1:11" x14ac:dyDescent="0.3">
      <c r="A138">
        <v>1028</v>
      </c>
      <c r="B138">
        <v>3</v>
      </c>
      <c r="C138" t="s">
        <v>1979</v>
      </c>
      <c r="D138" t="s">
        <v>13</v>
      </c>
      <c r="E138">
        <v>26.5</v>
      </c>
      <c r="F138">
        <v>0</v>
      </c>
      <c r="G138">
        <v>0</v>
      </c>
      <c r="H138" t="s">
        <v>1980</v>
      </c>
      <c r="I138">
        <v>7.2249999999999996</v>
      </c>
      <c r="J138" t="s">
        <v>15</v>
      </c>
      <c r="K138" t="s">
        <v>21</v>
      </c>
    </row>
    <row r="139" spans="1:11" x14ac:dyDescent="0.3">
      <c r="A139">
        <v>1029</v>
      </c>
      <c r="B139">
        <v>2</v>
      </c>
      <c r="C139" t="s">
        <v>1981</v>
      </c>
      <c r="D139" t="s">
        <v>13</v>
      </c>
      <c r="E139">
        <v>26</v>
      </c>
      <c r="F139">
        <v>0</v>
      </c>
      <c r="G139">
        <v>0</v>
      </c>
      <c r="H139" t="s">
        <v>1982</v>
      </c>
      <c r="I139">
        <v>13</v>
      </c>
      <c r="J139" t="s">
        <v>15</v>
      </c>
      <c r="K139" t="s">
        <v>16</v>
      </c>
    </row>
    <row r="140" spans="1:11" x14ac:dyDescent="0.3">
      <c r="A140">
        <v>1030</v>
      </c>
      <c r="B140">
        <v>3</v>
      </c>
      <c r="C140" t="s">
        <v>1983</v>
      </c>
      <c r="D140" t="s">
        <v>18</v>
      </c>
      <c r="E140">
        <v>23</v>
      </c>
      <c r="F140">
        <v>0</v>
      </c>
      <c r="G140">
        <v>0</v>
      </c>
      <c r="H140" t="s">
        <v>1984</v>
      </c>
      <c r="I140">
        <v>8.0500000000000007</v>
      </c>
      <c r="J140" t="s">
        <v>15</v>
      </c>
      <c r="K140" t="s">
        <v>16</v>
      </c>
    </row>
    <row r="141" spans="1:11" x14ac:dyDescent="0.3">
      <c r="A141">
        <v>1031</v>
      </c>
      <c r="B141">
        <v>3</v>
      </c>
      <c r="C141" t="s">
        <v>1985</v>
      </c>
      <c r="D141" t="s">
        <v>13</v>
      </c>
      <c r="E141">
        <v>40</v>
      </c>
      <c r="F141">
        <v>1</v>
      </c>
      <c r="G141">
        <v>6</v>
      </c>
      <c r="H141" t="s">
        <v>148</v>
      </c>
      <c r="I141">
        <v>46.9</v>
      </c>
      <c r="J141" t="s">
        <v>15</v>
      </c>
      <c r="K141" t="s">
        <v>16</v>
      </c>
    </row>
    <row r="142" spans="1:11" x14ac:dyDescent="0.3">
      <c r="A142">
        <v>1032</v>
      </c>
      <c r="B142">
        <v>3</v>
      </c>
      <c r="C142" t="s">
        <v>1986</v>
      </c>
      <c r="D142" t="s">
        <v>18</v>
      </c>
      <c r="E142">
        <v>10</v>
      </c>
      <c r="F142">
        <v>5</v>
      </c>
      <c r="G142">
        <v>2</v>
      </c>
      <c r="H142" t="s">
        <v>148</v>
      </c>
      <c r="I142">
        <v>46.9</v>
      </c>
      <c r="J142" t="s">
        <v>15</v>
      </c>
      <c r="K142" t="s">
        <v>16</v>
      </c>
    </row>
    <row r="143" spans="1:11" x14ac:dyDescent="0.3">
      <c r="A143">
        <v>1033</v>
      </c>
      <c r="B143">
        <v>1</v>
      </c>
      <c r="C143" t="s">
        <v>1987</v>
      </c>
      <c r="D143" t="s">
        <v>18</v>
      </c>
      <c r="E143">
        <v>33</v>
      </c>
      <c r="F143">
        <v>0</v>
      </c>
      <c r="G143">
        <v>0</v>
      </c>
      <c r="H143" t="s">
        <v>635</v>
      </c>
      <c r="I143">
        <v>151.55000000000001</v>
      </c>
      <c r="J143" t="s">
        <v>15</v>
      </c>
      <c r="K143" t="s">
        <v>16</v>
      </c>
    </row>
    <row r="144" spans="1:11" x14ac:dyDescent="0.3">
      <c r="A144">
        <v>1034</v>
      </c>
      <c r="B144">
        <v>1</v>
      </c>
      <c r="C144" t="s">
        <v>1988</v>
      </c>
      <c r="D144" t="s">
        <v>13</v>
      </c>
      <c r="E144">
        <v>61</v>
      </c>
      <c r="F144">
        <v>1</v>
      </c>
      <c r="G144">
        <v>3</v>
      </c>
      <c r="H144" t="s">
        <v>665</v>
      </c>
      <c r="I144">
        <v>262.375</v>
      </c>
      <c r="J144" t="s">
        <v>666</v>
      </c>
      <c r="K144" t="s">
        <v>21</v>
      </c>
    </row>
    <row r="145" spans="1:11" x14ac:dyDescent="0.3">
      <c r="A145">
        <v>1035</v>
      </c>
      <c r="B145">
        <v>2</v>
      </c>
      <c r="C145" t="s">
        <v>1989</v>
      </c>
      <c r="D145" t="s">
        <v>13</v>
      </c>
      <c r="E145">
        <v>28</v>
      </c>
      <c r="F145">
        <v>0</v>
      </c>
      <c r="G145">
        <v>0</v>
      </c>
      <c r="H145" t="s">
        <v>1122</v>
      </c>
      <c r="I145">
        <v>26</v>
      </c>
      <c r="J145" t="s">
        <v>15</v>
      </c>
      <c r="K145" t="s">
        <v>16</v>
      </c>
    </row>
    <row r="146" spans="1:11" x14ac:dyDescent="0.3">
      <c r="A146">
        <v>1036</v>
      </c>
      <c r="B146">
        <v>1</v>
      </c>
      <c r="C146" t="s">
        <v>1990</v>
      </c>
      <c r="D146" t="s">
        <v>13</v>
      </c>
      <c r="E146">
        <v>42</v>
      </c>
      <c r="F146">
        <v>0</v>
      </c>
      <c r="G146">
        <v>0</v>
      </c>
      <c r="H146" t="s">
        <v>1991</v>
      </c>
      <c r="I146">
        <v>26.55</v>
      </c>
      <c r="J146" t="s">
        <v>15</v>
      </c>
      <c r="K146" t="s">
        <v>16</v>
      </c>
    </row>
    <row r="147" spans="1:11" x14ac:dyDescent="0.3">
      <c r="A147">
        <v>1037</v>
      </c>
      <c r="B147">
        <v>3</v>
      </c>
      <c r="C147" t="s">
        <v>1992</v>
      </c>
      <c r="D147" t="s">
        <v>13</v>
      </c>
      <c r="E147">
        <v>31</v>
      </c>
      <c r="F147">
        <v>3</v>
      </c>
      <c r="G147">
        <v>0</v>
      </c>
      <c r="H147" t="s">
        <v>60</v>
      </c>
      <c r="I147">
        <v>18</v>
      </c>
      <c r="J147" t="s">
        <v>15</v>
      </c>
      <c r="K147" t="s">
        <v>16</v>
      </c>
    </row>
    <row r="148" spans="1:11" x14ac:dyDescent="0.3">
      <c r="A148">
        <v>1038</v>
      </c>
      <c r="B148">
        <v>1</v>
      </c>
      <c r="C148" t="s">
        <v>1993</v>
      </c>
      <c r="D148" t="s">
        <v>13</v>
      </c>
      <c r="F148">
        <v>0</v>
      </c>
      <c r="G148">
        <v>0</v>
      </c>
      <c r="H148" t="s">
        <v>33</v>
      </c>
      <c r="I148">
        <v>51.862499999999997</v>
      </c>
      <c r="J148" t="s">
        <v>34</v>
      </c>
      <c r="K148" t="s">
        <v>16</v>
      </c>
    </row>
    <row r="149" spans="1:11" x14ac:dyDescent="0.3">
      <c r="A149">
        <v>1039</v>
      </c>
      <c r="B149">
        <v>3</v>
      </c>
      <c r="C149" t="s">
        <v>1994</v>
      </c>
      <c r="D149" t="s">
        <v>13</v>
      </c>
      <c r="E149">
        <v>22</v>
      </c>
      <c r="F149">
        <v>0</v>
      </c>
      <c r="G149">
        <v>0</v>
      </c>
      <c r="H149" t="s">
        <v>1995</v>
      </c>
      <c r="I149">
        <v>8.0500000000000007</v>
      </c>
      <c r="J149" t="s">
        <v>15</v>
      </c>
      <c r="K149" t="s">
        <v>16</v>
      </c>
    </row>
    <row r="150" spans="1:11" x14ac:dyDescent="0.3">
      <c r="A150">
        <v>1040</v>
      </c>
      <c r="B150">
        <v>1</v>
      </c>
      <c r="C150" t="s">
        <v>1996</v>
      </c>
      <c r="D150" t="s">
        <v>13</v>
      </c>
      <c r="F150">
        <v>0</v>
      </c>
      <c r="G150">
        <v>0</v>
      </c>
      <c r="H150" t="s">
        <v>1997</v>
      </c>
      <c r="I150">
        <v>26.55</v>
      </c>
      <c r="J150" t="s">
        <v>15</v>
      </c>
      <c r="K150" t="s">
        <v>16</v>
      </c>
    </row>
    <row r="151" spans="1:11" x14ac:dyDescent="0.3">
      <c r="A151">
        <v>1041</v>
      </c>
      <c r="B151">
        <v>2</v>
      </c>
      <c r="C151" t="s">
        <v>1998</v>
      </c>
      <c r="D151" t="s">
        <v>13</v>
      </c>
      <c r="E151">
        <v>30</v>
      </c>
      <c r="F151">
        <v>1</v>
      </c>
      <c r="G151">
        <v>1</v>
      </c>
      <c r="H151" t="s">
        <v>668</v>
      </c>
      <c r="I151">
        <v>26</v>
      </c>
      <c r="J151" t="s">
        <v>15</v>
      </c>
      <c r="K151" t="s">
        <v>16</v>
      </c>
    </row>
    <row r="152" spans="1:11" x14ac:dyDescent="0.3">
      <c r="A152">
        <v>1042</v>
      </c>
      <c r="B152">
        <v>1</v>
      </c>
      <c r="C152" t="s">
        <v>1999</v>
      </c>
      <c r="D152" t="s">
        <v>18</v>
      </c>
      <c r="E152">
        <v>23</v>
      </c>
      <c r="F152">
        <v>0</v>
      </c>
      <c r="G152">
        <v>1</v>
      </c>
      <c r="H152" t="s">
        <v>662</v>
      </c>
      <c r="I152">
        <v>83.158299999999997</v>
      </c>
      <c r="J152" t="s">
        <v>663</v>
      </c>
      <c r="K152" t="s">
        <v>21</v>
      </c>
    </row>
    <row r="153" spans="1:11" x14ac:dyDescent="0.3">
      <c r="A153">
        <v>1043</v>
      </c>
      <c r="B153">
        <v>3</v>
      </c>
      <c r="C153" t="s">
        <v>2000</v>
      </c>
      <c r="D153" t="s">
        <v>13</v>
      </c>
      <c r="F153">
        <v>0</v>
      </c>
      <c r="G153">
        <v>0</v>
      </c>
      <c r="H153" t="s">
        <v>2001</v>
      </c>
      <c r="I153">
        <v>7.8958000000000004</v>
      </c>
      <c r="J153" t="s">
        <v>15</v>
      </c>
      <c r="K153" t="s">
        <v>21</v>
      </c>
    </row>
    <row r="154" spans="1:11" x14ac:dyDescent="0.3">
      <c r="A154">
        <v>1044</v>
      </c>
      <c r="B154">
        <v>3</v>
      </c>
      <c r="C154" t="s">
        <v>2002</v>
      </c>
      <c r="D154" t="s">
        <v>13</v>
      </c>
      <c r="E154">
        <v>60.5</v>
      </c>
      <c r="F154">
        <v>0</v>
      </c>
      <c r="G154">
        <v>0</v>
      </c>
      <c r="H154" t="s">
        <v>2003</v>
      </c>
      <c r="J154" t="s">
        <v>15</v>
      </c>
      <c r="K154" t="s">
        <v>16</v>
      </c>
    </row>
    <row r="155" spans="1:11" x14ac:dyDescent="0.3">
      <c r="A155">
        <v>1045</v>
      </c>
      <c r="B155">
        <v>3</v>
      </c>
      <c r="C155" t="s">
        <v>2004</v>
      </c>
      <c r="D155" t="s">
        <v>18</v>
      </c>
      <c r="E155">
        <v>36</v>
      </c>
      <c r="F155">
        <v>0</v>
      </c>
      <c r="G155">
        <v>2</v>
      </c>
      <c r="H155" t="s">
        <v>2005</v>
      </c>
      <c r="I155">
        <v>12.183299999999999</v>
      </c>
      <c r="J155" t="s">
        <v>15</v>
      </c>
      <c r="K155" t="s">
        <v>16</v>
      </c>
    </row>
    <row r="156" spans="1:11" x14ac:dyDescent="0.3">
      <c r="A156">
        <v>1046</v>
      </c>
      <c r="B156">
        <v>3</v>
      </c>
      <c r="C156" t="s">
        <v>2006</v>
      </c>
      <c r="D156" t="s">
        <v>13</v>
      </c>
      <c r="E156">
        <v>13</v>
      </c>
      <c r="F156">
        <v>4</v>
      </c>
      <c r="G156">
        <v>2</v>
      </c>
      <c r="H156" t="s">
        <v>75</v>
      </c>
      <c r="I156">
        <v>31.387499999999999</v>
      </c>
      <c r="J156" t="s">
        <v>15</v>
      </c>
      <c r="K156" t="s">
        <v>16</v>
      </c>
    </row>
    <row r="157" spans="1:11" x14ac:dyDescent="0.3">
      <c r="A157">
        <v>1047</v>
      </c>
      <c r="B157">
        <v>3</v>
      </c>
      <c r="C157" t="s">
        <v>2007</v>
      </c>
      <c r="D157" t="s">
        <v>13</v>
      </c>
      <c r="E157">
        <v>24</v>
      </c>
      <c r="F157">
        <v>0</v>
      </c>
      <c r="G157">
        <v>0</v>
      </c>
      <c r="H157" t="s">
        <v>2008</v>
      </c>
      <c r="I157">
        <v>7.55</v>
      </c>
      <c r="J157" t="s">
        <v>15</v>
      </c>
      <c r="K157" t="s">
        <v>16</v>
      </c>
    </row>
    <row r="158" spans="1:11" x14ac:dyDescent="0.3">
      <c r="A158">
        <v>1048</v>
      </c>
      <c r="B158">
        <v>1</v>
      </c>
      <c r="C158" t="s">
        <v>2009</v>
      </c>
      <c r="D158" t="s">
        <v>18</v>
      </c>
      <c r="E158">
        <v>29</v>
      </c>
      <c r="F158">
        <v>0</v>
      </c>
      <c r="G158">
        <v>0</v>
      </c>
      <c r="H158" t="s">
        <v>1078</v>
      </c>
      <c r="I158">
        <v>221.7792</v>
      </c>
      <c r="J158" t="s">
        <v>2010</v>
      </c>
      <c r="K158" t="s">
        <v>16</v>
      </c>
    </row>
    <row r="159" spans="1:11" x14ac:dyDescent="0.3">
      <c r="A159">
        <v>1049</v>
      </c>
      <c r="B159">
        <v>3</v>
      </c>
      <c r="C159" t="s">
        <v>2011</v>
      </c>
      <c r="D159" t="s">
        <v>18</v>
      </c>
      <c r="E159">
        <v>23</v>
      </c>
      <c r="F159">
        <v>0</v>
      </c>
      <c r="G159">
        <v>0</v>
      </c>
      <c r="H159" t="s">
        <v>2012</v>
      </c>
      <c r="I159">
        <v>7.8541999999999996</v>
      </c>
      <c r="J159" t="s">
        <v>15</v>
      </c>
      <c r="K159" t="s">
        <v>16</v>
      </c>
    </row>
    <row r="160" spans="1:11" x14ac:dyDescent="0.3">
      <c r="A160">
        <v>1050</v>
      </c>
      <c r="B160">
        <v>1</v>
      </c>
      <c r="C160" t="s">
        <v>2013</v>
      </c>
      <c r="D160" t="s">
        <v>13</v>
      </c>
      <c r="E160">
        <v>42</v>
      </c>
      <c r="F160">
        <v>0</v>
      </c>
      <c r="G160">
        <v>0</v>
      </c>
      <c r="H160" t="s">
        <v>2014</v>
      </c>
      <c r="I160">
        <v>26.55</v>
      </c>
      <c r="J160" t="s">
        <v>2015</v>
      </c>
      <c r="K160" t="s">
        <v>16</v>
      </c>
    </row>
    <row r="161" spans="1:11" x14ac:dyDescent="0.3">
      <c r="A161">
        <v>1051</v>
      </c>
      <c r="B161">
        <v>3</v>
      </c>
      <c r="C161" t="s">
        <v>2016</v>
      </c>
      <c r="D161" t="s">
        <v>18</v>
      </c>
      <c r="E161">
        <v>26</v>
      </c>
      <c r="F161">
        <v>0</v>
      </c>
      <c r="G161">
        <v>2</v>
      </c>
      <c r="H161" t="s">
        <v>2017</v>
      </c>
      <c r="I161">
        <v>13.775</v>
      </c>
      <c r="J161" t="s">
        <v>15</v>
      </c>
      <c r="K161" t="s">
        <v>16</v>
      </c>
    </row>
    <row r="162" spans="1:11" x14ac:dyDescent="0.3">
      <c r="A162">
        <v>1052</v>
      </c>
      <c r="B162">
        <v>3</v>
      </c>
      <c r="C162" t="s">
        <v>2018</v>
      </c>
      <c r="D162" t="s">
        <v>18</v>
      </c>
      <c r="F162">
        <v>0</v>
      </c>
      <c r="G162">
        <v>0</v>
      </c>
      <c r="H162" t="s">
        <v>2019</v>
      </c>
      <c r="I162">
        <v>7.7332999999999998</v>
      </c>
      <c r="J162" t="s">
        <v>15</v>
      </c>
      <c r="K162" t="s">
        <v>31</v>
      </c>
    </row>
    <row r="163" spans="1:11" x14ac:dyDescent="0.3">
      <c r="A163">
        <v>1053</v>
      </c>
      <c r="B163">
        <v>3</v>
      </c>
      <c r="C163" t="s">
        <v>2020</v>
      </c>
      <c r="D163" t="s">
        <v>13</v>
      </c>
      <c r="E163">
        <v>7</v>
      </c>
      <c r="F163">
        <v>1</v>
      </c>
      <c r="G163">
        <v>1</v>
      </c>
      <c r="H163" t="s">
        <v>545</v>
      </c>
      <c r="I163">
        <v>15.245799999999999</v>
      </c>
      <c r="J163" t="s">
        <v>15</v>
      </c>
      <c r="K163" t="s">
        <v>21</v>
      </c>
    </row>
    <row r="164" spans="1:11" x14ac:dyDescent="0.3">
      <c r="A164">
        <v>1054</v>
      </c>
      <c r="B164">
        <v>2</v>
      </c>
      <c r="C164" t="s">
        <v>2021</v>
      </c>
      <c r="D164" t="s">
        <v>18</v>
      </c>
      <c r="E164">
        <v>26</v>
      </c>
      <c r="F164">
        <v>0</v>
      </c>
      <c r="G164">
        <v>0</v>
      </c>
      <c r="H164" t="s">
        <v>2022</v>
      </c>
      <c r="I164">
        <v>13.5</v>
      </c>
      <c r="J164" t="s">
        <v>15</v>
      </c>
      <c r="K164" t="s">
        <v>16</v>
      </c>
    </row>
    <row r="165" spans="1:11" x14ac:dyDescent="0.3">
      <c r="A165">
        <v>1055</v>
      </c>
      <c r="B165">
        <v>3</v>
      </c>
      <c r="C165" t="s">
        <v>2023</v>
      </c>
      <c r="D165" t="s">
        <v>13</v>
      </c>
      <c r="F165">
        <v>0</v>
      </c>
      <c r="G165">
        <v>0</v>
      </c>
      <c r="H165" t="s">
        <v>2024</v>
      </c>
      <c r="I165">
        <v>7</v>
      </c>
      <c r="J165" t="s">
        <v>15</v>
      </c>
      <c r="K165" t="s">
        <v>16</v>
      </c>
    </row>
    <row r="166" spans="1:11" x14ac:dyDescent="0.3">
      <c r="A166">
        <v>1056</v>
      </c>
      <c r="B166">
        <v>2</v>
      </c>
      <c r="C166" t="s">
        <v>2025</v>
      </c>
      <c r="D166" t="s">
        <v>13</v>
      </c>
      <c r="E166">
        <v>41</v>
      </c>
      <c r="F166">
        <v>0</v>
      </c>
      <c r="G166">
        <v>0</v>
      </c>
      <c r="H166" t="s">
        <v>2026</v>
      </c>
      <c r="I166">
        <v>13</v>
      </c>
      <c r="J166" t="s">
        <v>15</v>
      </c>
      <c r="K166" t="s">
        <v>16</v>
      </c>
    </row>
    <row r="167" spans="1:11" x14ac:dyDescent="0.3">
      <c r="A167">
        <v>1057</v>
      </c>
      <c r="B167">
        <v>3</v>
      </c>
      <c r="C167" t="s">
        <v>2027</v>
      </c>
      <c r="D167" t="s">
        <v>18</v>
      </c>
      <c r="E167">
        <v>26</v>
      </c>
      <c r="F167">
        <v>1</v>
      </c>
      <c r="G167">
        <v>1</v>
      </c>
      <c r="H167" t="s">
        <v>402</v>
      </c>
      <c r="I167">
        <v>22.024999999999999</v>
      </c>
      <c r="J167" t="s">
        <v>15</v>
      </c>
      <c r="K167" t="s">
        <v>16</v>
      </c>
    </row>
    <row r="168" spans="1:11" x14ac:dyDescent="0.3">
      <c r="A168">
        <v>1058</v>
      </c>
      <c r="B168">
        <v>1</v>
      </c>
      <c r="C168" t="s">
        <v>2028</v>
      </c>
      <c r="D168" t="s">
        <v>13</v>
      </c>
      <c r="E168">
        <v>48</v>
      </c>
      <c r="F168">
        <v>0</v>
      </c>
      <c r="G168">
        <v>0</v>
      </c>
      <c r="H168" t="s">
        <v>2029</v>
      </c>
      <c r="I168">
        <v>50.495800000000003</v>
      </c>
      <c r="J168" t="s">
        <v>2030</v>
      </c>
      <c r="K168" t="s">
        <v>21</v>
      </c>
    </row>
    <row r="169" spans="1:11" x14ac:dyDescent="0.3">
      <c r="A169">
        <v>1059</v>
      </c>
      <c r="B169">
        <v>3</v>
      </c>
      <c r="C169" t="s">
        <v>2031</v>
      </c>
      <c r="D169" t="s">
        <v>13</v>
      </c>
      <c r="E169">
        <v>18</v>
      </c>
      <c r="F169">
        <v>2</v>
      </c>
      <c r="G169">
        <v>2</v>
      </c>
      <c r="H169" t="s">
        <v>205</v>
      </c>
      <c r="I169">
        <v>34.375</v>
      </c>
      <c r="J169" t="s">
        <v>15</v>
      </c>
      <c r="K169" t="s">
        <v>16</v>
      </c>
    </row>
    <row r="170" spans="1:11" x14ac:dyDescent="0.3">
      <c r="A170">
        <v>1060</v>
      </c>
      <c r="B170">
        <v>1</v>
      </c>
      <c r="C170" t="s">
        <v>2032</v>
      </c>
      <c r="D170" t="s">
        <v>18</v>
      </c>
      <c r="F170">
        <v>0</v>
      </c>
      <c r="G170">
        <v>0</v>
      </c>
      <c r="H170" t="s">
        <v>2033</v>
      </c>
      <c r="I170">
        <v>27.720800000000001</v>
      </c>
      <c r="J170" t="s">
        <v>15</v>
      </c>
      <c r="K170" t="s">
        <v>21</v>
      </c>
    </row>
    <row r="171" spans="1:11" x14ac:dyDescent="0.3">
      <c r="A171">
        <v>1061</v>
      </c>
      <c r="B171">
        <v>3</v>
      </c>
      <c r="C171" t="s">
        <v>2034</v>
      </c>
      <c r="D171" t="s">
        <v>18</v>
      </c>
      <c r="E171">
        <v>22</v>
      </c>
      <c r="F171">
        <v>0</v>
      </c>
      <c r="G171">
        <v>0</v>
      </c>
      <c r="H171" t="s">
        <v>2035</v>
      </c>
      <c r="I171">
        <v>8.9625000000000004</v>
      </c>
      <c r="J171" t="s">
        <v>15</v>
      </c>
      <c r="K171" t="s">
        <v>16</v>
      </c>
    </row>
    <row r="172" spans="1:11" x14ac:dyDescent="0.3">
      <c r="A172">
        <v>1062</v>
      </c>
      <c r="B172">
        <v>3</v>
      </c>
      <c r="C172" t="s">
        <v>2036</v>
      </c>
      <c r="D172" t="s">
        <v>13</v>
      </c>
      <c r="F172">
        <v>0</v>
      </c>
      <c r="G172">
        <v>0</v>
      </c>
      <c r="H172" t="s">
        <v>2037</v>
      </c>
      <c r="I172">
        <v>7.55</v>
      </c>
      <c r="J172" t="s">
        <v>15</v>
      </c>
      <c r="K172" t="s">
        <v>16</v>
      </c>
    </row>
    <row r="173" spans="1:11" x14ac:dyDescent="0.3">
      <c r="A173">
        <v>1063</v>
      </c>
      <c r="B173">
        <v>3</v>
      </c>
      <c r="C173" t="s">
        <v>2038</v>
      </c>
      <c r="D173" t="s">
        <v>13</v>
      </c>
      <c r="E173">
        <v>27</v>
      </c>
      <c r="F173">
        <v>0</v>
      </c>
      <c r="G173">
        <v>0</v>
      </c>
      <c r="H173" t="s">
        <v>2039</v>
      </c>
      <c r="I173">
        <v>7.2249999999999996</v>
      </c>
      <c r="J173" t="s">
        <v>15</v>
      </c>
      <c r="K173" t="s">
        <v>21</v>
      </c>
    </row>
    <row r="174" spans="1:11" x14ac:dyDescent="0.3">
      <c r="A174">
        <v>1064</v>
      </c>
      <c r="B174">
        <v>3</v>
      </c>
      <c r="C174" t="s">
        <v>2040</v>
      </c>
      <c r="D174" t="s">
        <v>13</v>
      </c>
      <c r="E174">
        <v>23</v>
      </c>
      <c r="F174">
        <v>1</v>
      </c>
      <c r="G174">
        <v>0</v>
      </c>
      <c r="H174" t="s">
        <v>1896</v>
      </c>
      <c r="I174">
        <v>13.9</v>
      </c>
      <c r="J174" t="s">
        <v>15</v>
      </c>
      <c r="K174" t="s">
        <v>16</v>
      </c>
    </row>
    <row r="175" spans="1:11" x14ac:dyDescent="0.3">
      <c r="A175">
        <v>1065</v>
      </c>
      <c r="B175">
        <v>3</v>
      </c>
      <c r="C175" t="s">
        <v>2041</v>
      </c>
      <c r="D175" t="s">
        <v>13</v>
      </c>
      <c r="F175">
        <v>0</v>
      </c>
      <c r="G175">
        <v>0</v>
      </c>
      <c r="H175" t="s">
        <v>2042</v>
      </c>
      <c r="I175">
        <v>7.2291999999999996</v>
      </c>
      <c r="J175" t="s">
        <v>15</v>
      </c>
      <c r="K175" t="s">
        <v>21</v>
      </c>
    </row>
    <row r="176" spans="1:11" x14ac:dyDescent="0.3">
      <c r="A176">
        <v>1066</v>
      </c>
      <c r="B176">
        <v>3</v>
      </c>
      <c r="C176" t="s">
        <v>2043</v>
      </c>
      <c r="D176" t="s">
        <v>13</v>
      </c>
      <c r="E176">
        <v>40</v>
      </c>
      <c r="F176">
        <v>1</v>
      </c>
      <c r="G176">
        <v>5</v>
      </c>
      <c r="H176" t="s">
        <v>75</v>
      </c>
      <c r="I176">
        <v>31.387499999999999</v>
      </c>
      <c r="J176" t="s">
        <v>15</v>
      </c>
      <c r="K176" t="s">
        <v>16</v>
      </c>
    </row>
    <row r="177" spans="1:11" x14ac:dyDescent="0.3">
      <c r="A177">
        <v>1067</v>
      </c>
      <c r="B177">
        <v>2</v>
      </c>
      <c r="C177" t="s">
        <v>2044</v>
      </c>
      <c r="D177" t="s">
        <v>18</v>
      </c>
      <c r="E177">
        <v>15</v>
      </c>
      <c r="F177">
        <v>0</v>
      </c>
      <c r="G177">
        <v>2</v>
      </c>
      <c r="H177" t="s">
        <v>1340</v>
      </c>
      <c r="I177">
        <v>39</v>
      </c>
      <c r="J177" t="s">
        <v>15</v>
      </c>
      <c r="K177" t="s">
        <v>16</v>
      </c>
    </row>
    <row r="178" spans="1:11" x14ac:dyDescent="0.3">
      <c r="A178">
        <v>1068</v>
      </c>
      <c r="B178">
        <v>2</v>
      </c>
      <c r="C178" t="s">
        <v>2045</v>
      </c>
      <c r="D178" t="s">
        <v>18</v>
      </c>
      <c r="E178">
        <v>20</v>
      </c>
      <c r="F178">
        <v>0</v>
      </c>
      <c r="G178">
        <v>0</v>
      </c>
      <c r="H178" t="s">
        <v>325</v>
      </c>
      <c r="I178">
        <v>36.75</v>
      </c>
      <c r="J178" t="s">
        <v>15</v>
      </c>
      <c r="K178" t="s">
        <v>16</v>
      </c>
    </row>
    <row r="179" spans="1:11" x14ac:dyDescent="0.3">
      <c r="A179">
        <v>1069</v>
      </c>
      <c r="B179">
        <v>1</v>
      </c>
      <c r="C179" t="s">
        <v>2046</v>
      </c>
      <c r="D179" t="s">
        <v>13</v>
      </c>
      <c r="E179">
        <v>54</v>
      </c>
      <c r="F179">
        <v>1</v>
      </c>
      <c r="G179">
        <v>0</v>
      </c>
      <c r="H179" t="s">
        <v>1914</v>
      </c>
      <c r="I179">
        <v>55.441699999999997</v>
      </c>
      <c r="J179" t="s">
        <v>1915</v>
      </c>
      <c r="K179" t="s">
        <v>21</v>
      </c>
    </row>
    <row r="180" spans="1:11" x14ac:dyDescent="0.3">
      <c r="A180">
        <v>1070</v>
      </c>
      <c r="B180">
        <v>2</v>
      </c>
      <c r="C180" t="s">
        <v>2047</v>
      </c>
      <c r="D180" t="s">
        <v>18</v>
      </c>
      <c r="E180">
        <v>36</v>
      </c>
      <c r="F180">
        <v>0</v>
      </c>
      <c r="G180">
        <v>3</v>
      </c>
      <c r="H180" t="s">
        <v>399</v>
      </c>
      <c r="I180">
        <v>39</v>
      </c>
      <c r="J180" t="s">
        <v>400</v>
      </c>
      <c r="K180" t="s">
        <v>16</v>
      </c>
    </row>
    <row r="181" spans="1:11" x14ac:dyDescent="0.3">
      <c r="A181">
        <v>1071</v>
      </c>
      <c r="B181">
        <v>1</v>
      </c>
      <c r="C181" t="s">
        <v>2048</v>
      </c>
      <c r="D181" t="s">
        <v>18</v>
      </c>
      <c r="E181">
        <v>64</v>
      </c>
      <c r="F181">
        <v>0</v>
      </c>
      <c r="G181">
        <v>2</v>
      </c>
      <c r="H181" t="s">
        <v>1638</v>
      </c>
      <c r="I181">
        <v>83.158299999999997</v>
      </c>
      <c r="J181" t="s">
        <v>2049</v>
      </c>
      <c r="K181" t="s">
        <v>21</v>
      </c>
    </row>
    <row r="182" spans="1:11" x14ac:dyDescent="0.3">
      <c r="A182">
        <v>1072</v>
      </c>
      <c r="B182">
        <v>2</v>
      </c>
      <c r="C182" t="s">
        <v>2050</v>
      </c>
      <c r="D182" t="s">
        <v>13</v>
      </c>
      <c r="E182">
        <v>30</v>
      </c>
      <c r="F182">
        <v>0</v>
      </c>
      <c r="G182">
        <v>0</v>
      </c>
      <c r="H182" t="s">
        <v>2051</v>
      </c>
      <c r="I182">
        <v>13</v>
      </c>
      <c r="J182" t="s">
        <v>15</v>
      </c>
      <c r="K182" t="s">
        <v>16</v>
      </c>
    </row>
    <row r="183" spans="1:11" x14ac:dyDescent="0.3">
      <c r="A183">
        <v>1073</v>
      </c>
      <c r="B183">
        <v>1</v>
      </c>
      <c r="C183" t="s">
        <v>2052</v>
      </c>
      <c r="D183" t="s">
        <v>13</v>
      </c>
      <c r="E183">
        <v>37</v>
      </c>
      <c r="F183">
        <v>1</v>
      </c>
      <c r="G183">
        <v>1</v>
      </c>
      <c r="H183" t="s">
        <v>1638</v>
      </c>
      <c r="I183">
        <v>83.158299999999997</v>
      </c>
      <c r="J183" t="s">
        <v>2053</v>
      </c>
      <c r="K183" t="s">
        <v>21</v>
      </c>
    </row>
    <row r="184" spans="1:11" x14ac:dyDescent="0.3">
      <c r="A184">
        <v>1074</v>
      </c>
      <c r="B184">
        <v>1</v>
      </c>
      <c r="C184" t="s">
        <v>2054</v>
      </c>
      <c r="D184" t="s">
        <v>18</v>
      </c>
      <c r="E184">
        <v>18</v>
      </c>
      <c r="F184">
        <v>1</v>
      </c>
      <c r="G184">
        <v>0</v>
      </c>
      <c r="H184" t="s">
        <v>1483</v>
      </c>
      <c r="I184">
        <v>53.1</v>
      </c>
      <c r="J184" t="s">
        <v>1484</v>
      </c>
      <c r="K184" t="s">
        <v>16</v>
      </c>
    </row>
    <row r="185" spans="1:11" x14ac:dyDescent="0.3">
      <c r="A185">
        <v>1075</v>
      </c>
      <c r="B185">
        <v>3</v>
      </c>
      <c r="C185" t="s">
        <v>2055</v>
      </c>
      <c r="D185" t="s">
        <v>13</v>
      </c>
      <c r="F185">
        <v>0</v>
      </c>
      <c r="G185">
        <v>0</v>
      </c>
      <c r="H185" t="s">
        <v>2056</v>
      </c>
      <c r="I185">
        <v>7.75</v>
      </c>
      <c r="J185" t="s">
        <v>15</v>
      </c>
      <c r="K185" t="s">
        <v>31</v>
      </c>
    </row>
    <row r="186" spans="1:11" x14ac:dyDescent="0.3">
      <c r="A186">
        <v>1076</v>
      </c>
      <c r="B186">
        <v>1</v>
      </c>
      <c r="C186" t="s">
        <v>2057</v>
      </c>
      <c r="D186" t="s">
        <v>18</v>
      </c>
      <c r="E186">
        <v>27</v>
      </c>
      <c r="F186">
        <v>1</v>
      </c>
      <c r="G186">
        <v>1</v>
      </c>
      <c r="H186" t="s">
        <v>272</v>
      </c>
      <c r="I186">
        <v>247.52080000000001</v>
      </c>
      <c r="J186" t="s">
        <v>273</v>
      </c>
      <c r="K186" t="s">
        <v>21</v>
      </c>
    </row>
    <row r="187" spans="1:11" x14ac:dyDescent="0.3">
      <c r="A187">
        <v>1077</v>
      </c>
      <c r="B187">
        <v>2</v>
      </c>
      <c r="C187" t="s">
        <v>2058</v>
      </c>
      <c r="D187" t="s">
        <v>13</v>
      </c>
      <c r="E187">
        <v>40</v>
      </c>
      <c r="F187">
        <v>0</v>
      </c>
      <c r="G187">
        <v>0</v>
      </c>
      <c r="H187" t="s">
        <v>2059</v>
      </c>
      <c r="I187">
        <v>16</v>
      </c>
      <c r="J187" t="s">
        <v>15</v>
      </c>
      <c r="K187" t="s">
        <v>16</v>
      </c>
    </row>
    <row r="188" spans="1:11" x14ac:dyDescent="0.3">
      <c r="A188">
        <v>1078</v>
      </c>
      <c r="B188">
        <v>2</v>
      </c>
      <c r="C188" t="s">
        <v>2060</v>
      </c>
      <c r="D188" t="s">
        <v>18</v>
      </c>
      <c r="E188">
        <v>21</v>
      </c>
      <c r="F188">
        <v>0</v>
      </c>
      <c r="G188">
        <v>1</v>
      </c>
      <c r="H188" t="s">
        <v>2061</v>
      </c>
      <c r="I188">
        <v>21</v>
      </c>
      <c r="J188" t="s">
        <v>15</v>
      </c>
      <c r="K188" t="s">
        <v>16</v>
      </c>
    </row>
    <row r="189" spans="1:11" x14ac:dyDescent="0.3">
      <c r="A189">
        <v>1079</v>
      </c>
      <c r="B189">
        <v>3</v>
      </c>
      <c r="C189" t="s">
        <v>2062</v>
      </c>
      <c r="D189" t="s">
        <v>13</v>
      </c>
      <c r="E189">
        <v>17</v>
      </c>
      <c r="F189">
        <v>2</v>
      </c>
      <c r="G189">
        <v>0</v>
      </c>
      <c r="H189" t="s">
        <v>2063</v>
      </c>
      <c r="I189">
        <v>8.0500000000000007</v>
      </c>
      <c r="J189" t="s">
        <v>15</v>
      </c>
      <c r="K189" t="s">
        <v>16</v>
      </c>
    </row>
    <row r="190" spans="1:11" x14ac:dyDescent="0.3">
      <c r="A190">
        <v>1080</v>
      </c>
      <c r="B190">
        <v>3</v>
      </c>
      <c r="C190" t="s">
        <v>2064</v>
      </c>
      <c r="D190" t="s">
        <v>18</v>
      </c>
      <c r="F190">
        <v>8</v>
      </c>
      <c r="G190">
        <v>2</v>
      </c>
      <c r="H190" t="s">
        <v>354</v>
      </c>
      <c r="I190">
        <v>69.55</v>
      </c>
      <c r="J190" t="s">
        <v>15</v>
      </c>
      <c r="K190" t="s">
        <v>16</v>
      </c>
    </row>
    <row r="191" spans="1:11" x14ac:dyDescent="0.3">
      <c r="A191">
        <v>1081</v>
      </c>
      <c r="B191">
        <v>2</v>
      </c>
      <c r="C191" t="s">
        <v>2065</v>
      </c>
      <c r="D191" t="s">
        <v>13</v>
      </c>
      <c r="E191">
        <v>40</v>
      </c>
      <c r="F191">
        <v>0</v>
      </c>
      <c r="G191">
        <v>0</v>
      </c>
      <c r="H191" t="s">
        <v>2066</v>
      </c>
      <c r="I191">
        <v>13</v>
      </c>
      <c r="J191" t="s">
        <v>15</v>
      </c>
      <c r="K191" t="s">
        <v>16</v>
      </c>
    </row>
    <row r="192" spans="1:11" x14ac:dyDescent="0.3">
      <c r="A192">
        <v>1082</v>
      </c>
      <c r="B192">
        <v>2</v>
      </c>
      <c r="C192" t="s">
        <v>2067</v>
      </c>
      <c r="D192" t="s">
        <v>13</v>
      </c>
      <c r="E192">
        <v>34</v>
      </c>
      <c r="F192">
        <v>1</v>
      </c>
      <c r="G192">
        <v>0</v>
      </c>
      <c r="H192" t="s">
        <v>1060</v>
      </c>
      <c r="I192">
        <v>26</v>
      </c>
      <c r="J192" t="s">
        <v>15</v>
      </c>
      <c r="K192" t="s">
        <v>16</v>
      </c>
    </row>
    <row r="193" spans="1:11" x14ac:dyDescent="0.3">
      <c r="A193">
        <v>1083</v>
      </c>
      <c r="B193">
        <v>1</v>
      </c>
      <c r="C193" t="s">
        <v>2068</v>
      </c>
      <c r="D193" t="s">
        <v>13</v>
      </c>
      <c r="F193">
        <v>0</v>
      </c>
      <c r="G193">
        <v>0</v>
      </c>
      <c r="H193" t="s">
        <v>2069</v>
      </c>
      <c r="I193">
        <v>26</v>
      </c>
      <c r="J193" t="s">
        <v>15</v>
      </c>
      <c r="K193" t="s">
        <v>16</v>
      </c>
    </row>
    <row r="194" spans="1:11" x14ac:dyDescent="0.3">
      <c r="A194">
        <v>1084</v>
      </c>
      <c r="B194">
        <v>3</v>
      </c>
      <c r="C194" t="s">
        <v>2070</v>
      </c>
      <c r="D194" t="s">
        <v>13</v>
      </c>
      <c r="E194">
        <v>11.5</v>
      </c>
      <c r="F194">
        <v>1</v>
      </c>
      <c r="G194">
        <v>1</v>
      </c>
      <c r="H194" t="s">
        <v>342</v>
      </c>
      <c r="I194">
        <v>14.5</v>
      </c>
      <c r="J194" t="s">
        <v>15</v>
      </c>
      <c r="K194" t="s">
        <v>16</v>
      </c>
    </row>
    <row r="195" spans="1:11" x14ac:dyDescent="0.3">
      <c r="A195">
        <v>1085</v>
      </c>
      <c r="B195">
        <v>2</v>
      </c>
      <c r="C195" t="s">
        <v>2071</v>
      </c>
      <c r="D195" t="s">
        <v>13</v>
      </c>
      <c r="E195">
        <v>61</v>
      </c>
      <c r="F195">
        <v>0</v>
      </c>
      <c r="G195">
        <v>0</v>
      </c>
      <c r="H195" t="s">
        <v>2072</v>
      </c>
      <c r="I195">
        <v>12.35</v>
      </c>
      <c r="J195" t="s">
        <v>15</v>
      </c>
      <c r="K195" t="s">
        <v>31</v>
      </c>
    </row>
    <row r="196" spans="1:11" x14ac:dyDescent="0.3">
      <c r="A196">
        <v>1086</v>
      </c>
      <c r="B196">
        <v>2</v>
      </c>
      <c r="C196" t="s">
        <v>2073</v>
      </c>
      <c r="D196" t="s">
        <v>13</v>
      </c>
      <c r="E196">
        <v>8</v>
      </c>
      <c r="F196">
        <v>0</v>
      </c>
      <c r="G196">
        <v>2</v>
      </c>
      <c r="H196" t="s">
        <v>862</v>
      </c>
      <c r="I196">
        <v>32.5</v>
      </c>
      <c r="J196" t="s">
        <v>15</v>
      </c>
      <c r="K196" t="s">
        <v>16</v>
      </c>
    </row>
    <row r="197" spans="1:11" x14ac:dyDescent="0.3">
      <c r="A197">
        <v>1087</v>
      </c>
      <c r="B197">
        <v>3</v>
      </c>
      <c r="C197" t="s">
        <v>2074</v>
      </c>
      <c r="D197" t="s">
        <v>13</v>
      </c>
      <c r="E197">
        <v>33</v>
      </c>
      <c r="F197">
        <v>0</v>
      </c>
      <c r="G197">
        <v>0</v>
      </c>
      <c r="H197" t="s">
        <v>2075</v>
      </c>
      <c r="I197">
        <v>7.8541999999999996</v>
      </c>
      <c r="J197" t="s">
        <v>15</v>
      </c>
      <c r="K197" t="s">
        <v>16</v>
      </c>
    </row>
    <row r="198" spans="1:11" x14ac:dyDescent="0.3">
      <c r="A198">
        <v>1088</v>
      </c>
      <c r="B198">
        <v>1</v>
      </c>
      <c r="C198" t="s">
        <v>2076</v>
      </c>
      <c r="D198" t="s">
        <v>13</v>
      </c>
      <c r="E198">
        <v>6</v>
      </c>
      <c r="F198">
        <v>0</v>
      </c>
      <c r="G198">
        <v>2</v>
      </c>
      <c r="H198" t="s">
        <v>682</v>
      </c>
      <c r="I198">
        <v>134.5</v>
      </c>
      <c r="J198" t="s">
        <v>683</v>
      </c>
      <c r="K198" t="s">
        <v>21</v>
      </c>
    </row>
    <row r="199" spans="1:11" x14ac:dyDescent="0.3">
      <c r="A199">
        <v>1089</v>
      </c>
      <c r="B199">
        <v>3</v>
      </c>
      <c r="C199" t="s">
        <v>2077</v>
      </c>
      <c r="D199" t="s">
        <v>18</v>
      </c>
      <c r="E199">
        <v>18</v>
      </c>
      <c r="F199">
        <v>0</v>
      </c>
      <c r="G199">
        <v>0</v>
      </c>
      <c r="H199" t="s">
        <v>2078</v>
      </c>
      <c r="I199">
        <v>7.7750000000000004</v>
      </c>
      <c r="J199" t="s">
        <v>15</v>
      </c>
      <c r="K199" t="s">
        <v>16</v>
      </c>
    </row>
    <row r="200" spans="1:11" x14ac:dyDescent="0.3">
      <c r="A200">
        <v>1090</v>
      </c>
      <c r="B200">
        <v>2</v>
      </c>
      <c r="C200" t="s">
        <v>2079</v>
      </c>
      <c r="D200" t="s">
        <v>13</v>
      </c>
      <c r="E200">
        <v>23</v>
      </c>
      <c r="F200">
        <v>0</v>
      </c>
      <c r="G200">
        <v>0</v>
      </c>
      <c r="H200" t="s">
        <v>2080</v>
      </c>
      <c r="I200">
        <v>10.5</v>
      </c>
      <c r="J200" t="s">
        <v>15</v>
      </c>
      <c r="K200" t="s">
        <v>16</v>
      </c>
    </row>
    <row r="201" spans="1:11" x14ac:dyDescent="0.3">
      <c r="A201">
        <v>1091</v>
      </c>
      <c r="B201">
        <v>3</v>
      </c>
      <c r="C201" t="s">
        <v>2081</v>
      </c>
      <c r="D201" t="s">
        <v>18</v>
      </c>
      <c r="F201">
        <v>0</v>
      </c>
      <c r="G201">
        <v>0</v>
      </c>
      <c r="H201" t="s">
        <v>2082</v>
      </c>
      <c r="I201">
        <v>8.1125000000000007</v>
      </c>
      <c r="J201" t="s">
        <v>15</v>
      </c>
      <c r="K201" t="s">
        <v>16</v>
      </c>
    </row>
    <row r="202" spans="1:11" x14ac:dyDescent="0.3">
      <c r="A202">
        <v>1092</v>
      </c>
      <c r="B202">
        <v>3</v>
      </c>
      <c r="C202" t="s">
        <v>2083</v>
      </c>
      <c r="D202" t="s">
        <v>18</v>
      </c>
      <c r="F202">
        <v>0</v>
      </c>
      <c r="G202">
        <v>0</v>
      </c>
      <c r="H202" t="s">
        <v>1430</v>
      </c>
      <c r="I202">
        <v>15.5</v>
      </c>
      <c r="J202" t="s">
        <v>15</v>
      </c>
      <c r="K202" t="s">
        <v>31</v>
      </c>
    </row>
    <row r="203" spans="1:11" x14ac:dyDescent="0.3">
      <c r="A203">
        <v>1093</v>
      </c>
      <c r="B203">
        <v>3</v>
      </c>
      <c r="C203" t="s">
        <v>2084</v>
      </c>
      <c r="D203" t="s">
        <v>13</v>
      </c>
      <c r="E203">
        <v>0.33</v>
      </c>
      <c r="F203">
        <v>0</v>
      </c>
      <c r="G203">
        <v>2</v>
      </c>
      <c r="H203" t="s">
        <v>876</v>
      </c>
      <c r="I203">
        <v>14.4</v>
      </c>
      <c r="J203" t="s">
        <v>15</v>
      </c>
      <c r="K203" t="s">
        <v>16</v>
      </c>
    </row>
    <row r="204" spans="1:11" x14ac:dyDescent="0.3">
      <c r="A204">
        <v>1094</v>
      </c>
      <c r="B204">
        <v>1</v>
      </c>
      <c r="C204" t="s">
        <v>2085</v>
      </c>
      <c r="D204" t="s">
        <v>13</v>
      </c>
      <c r="E204">
        <v>47</v>
      </c>
      <c r="F204">
        <v>1</v>
      </c>
      <c r="G204">
        <v>0</v>
      </c>
      <c r="H204" t="s">
        <v>798</v>
      </c>
      <c r="I204">
        <v>227.52500000000001</v>
      </c>
      <c r="J204" t="s">
        <v>1397</v>
      </c>
      <c r="K204" t="s">
        <v>21</v>
      </c>
    </row>
    <row r="205" spans="1:11" x14ac:dyDescent="0.3">
      <c r="A205">
        <v>1095</v>
      </c>
      <c r="B205">
        <v>2</v>
      </c>
      <c r="C205" t="s">
        <v>2086</v>
      </c>
      <c r="D205" t="s">
        <v>18</v>
      </c>
      <c r="E205">
        <v>8</v>
      </c>
      <c r="F205">
        <v>1</v>
      </c>
      <c r="G205">
        <v>1</v>
      </c>
      <c r="H205" t="s">
        <v>1036</v>
      </c>
      <c r="I205">
        <v>26</v>
      </c>
      <c r="J205" t="s">
        <v>15</v>
      </c>
      <c r="K205" t="s">
        <v>16</v>
      </c>
    </row>
    <row r="206" spans="1:11" x14ac:dyDescent="0.3">
      <c r="A206">
        <v>1096</v>
      </c>
      <c r="B206">
        <v>2</v>
      </c>
      <c r="C206" t="s">
        <v>2087</v>
      </c>
      <c r="D206" t="s">
        <v>13</v>
      </c>
      <c r="E206">
        <v>25</v>
      </c>
      <c r="F206">
        <v>0</v>
      </c>
      <c r="G206">
        <v>0</v>
      </c>
      <c r="H206" t="s">
        <v>2088</v>
      </c>
      <c r="I206">
        <v>10.5</v>
      </c>
      <c r="J206" t="s">
        <v>15</v>
      </c>
      <c r="K206" t="s">
        <v>16</v>
      </c>
    </row>
    <row r="207" spans="1:11" x14ac:dyDescent="0.3">
      <c r="A207">
        <v>1097</v>
      </c>
      <c r="B207">
        <v>1</v>
      </c>
      <c r="C207" t="s">
        <v>2089</v>
      </c>
      <c r="D207" t="s">
        <v>13</v>
      </c>
      <c r="F207">
        <v>0</v>
      </c>
      <c r="G207">
        <v>0</v>
      </c>
      <c r="H207" t="s">
        <v>2090</v>
      </c>
      <c r="I207">
        <v>25.741700000000002</v>
      </c>
      <c r="J207" t="s">
        <v>15</v>
      </c>
      <c r="K207" t="s">
        <v>21</v>
      </c>
    </row>
    <row r="208" spans="1:11" x14ac:dyDescent="0.3">
      <c r="A208">
        <v>1098</v>
      </c>
      <c r="B208">
        <v>3</v>
      </c>
      <c r="C208" t="s">
        <v>2091</v>
      </c>
      <c r="D208" t="s">
        <v>18</v>
      </c>
      <c r="E208">
        <v>35</v>
      </c>
      <c r="F208">
        <v>0</v>
      </c>
      <c r="G208">
        <v>0</v>
      </c>
      <c r="H208" t="s">
        <v>2092</v>
      </c>
      <c r="I208">
        <v>7.75</v>
      </c>
      <c r="J208" t="s">
        <v>15</v>
      </c>
      <c r="K208" t="s">
        <v>31</v>
      </c>
    </row>
    <row r="209" spans="1:11" x14ac:dyDescent="0.3">
      <c r="A209">
        <v>1099</v>
      </c>
      <c r="B209">
        <v>2</v>
      </c>
      <c r="C209" t="s">
        <v>2093</v>
      </c>
      <c r="D209" t="s">
        <v>13</v>
      </c>
      <c r="E209">
        <v>24</v>
      </c>
      <c r="F209">
        <v>0</v>
      </c>
      <c r="G209">
        <v>0</v>
      </c>
      <c r="H209" t="s">
        <v>2094</v>
      </c>
      <c r="I209">
        <v>10.5</v>
      </c>
      <c r="J209" t="s">
        <v>15</v>
      </c>
      <c r="K209" t="s">
        <v>16</v>
      </c>
    </row>
    <row r="210" spans="1:11" x14ac:dyDescent="0.3">
      <c r="A210">
        <v>1100</v>
      </c>
      <c r="B210">
        <v>1</v>
      </c>
      <c r="C210" t="s">
        <v>2095</v>
      </c>
      <c r="D210" t="s">
        <v>18</v>
      </c>
      <c r="E210">
        <v>33</v>
      </c>
      <c r="F210">
        <v>0</v>
      </c>
      <c r="G210">
        <v>0</v>
      </c>
      <c r="H210" t="s">
        <v>2096</v>
      </c>
      <c r="I210">
        <v>27.720800000000001</v>
      </c>
      <c r="J210" t="s">
        <v>2097</v>
      </c>
      <c r="K210" t="s">
        <v>21</v>
      </c>
    </row>
    <row r="211" spans="1:11" x14ac:dyDescent="0.3">
      <c r="A211">
        <v>1101</v>
      </c>
      <c r="B211">
        <v>3</v>
      </c>
      <c r="C211" t="s">
        <v>2098</v>
      </c>
      <c r="D211" t="s">
        <v>13</v>
      </c>
      <c r="E211">
        <v>25</v>
      </c>
      <c r="F211">
        <v>0</v>
      </c>
      <c r="G211">
        <v>0</v>
      </c>
      <c r="H211" t="s">
        <v>2099</v>
      </c>
      <c r="I211">
        <v>7.8958000000000004</v>
      </c>
      <c r="J211" t="s">
        <v>15</v>
      </c>
      <c r="K211" t="s">
        <v>16</v>
      </c>
    </row>
    <row r="212" spans="1:11" x14ac:dyDescent="0.3">
      <c r="A212">
        <v>1102</v>
      </c>
      <c r="B212">
        <v>3</v>
      </c>
      <c r="C212" t="s">
        <v>2100</v>
      </c>
      <c r="D212" t="s">
        <v>13</v>
      </c>
      <c r="E212">
        <v>32</v>
      </c>
      <c r="F212">
        <v>0</v>
      </c>
      <c r="G212">
        <v>0</v>
      </c>
      <c r="H212" t="s">
        <v>1040</v>
      </c>
      <c r="I212">
        <v>22.524999999999999</v>
      </c>
      <c r="J212" t="s">
        <v>15</v>
      </c>
      <c r="K212" t="s">
        <v>16</v>
      </c>
    </row>
    <row r="213" spans="1:11" x14ac:dyDescent="0.3">
      <c r="A213">
        <v>1103</v>
      </c>
      <c r="B213">
        <v>3</v>
      </c>
      <c r="C213" t="s">
        <v>2101</v>
      </c>
      <c r="D213" t="s">
        <v>13</v>
      </c>
      <c r="F213">
        <v>0</v>
      </c>
      <c r="G213">
        <v>0</v>
      </c>
      <c r="H213" t="s">
        <v>2102</v>
      </c>
      <c r="I213">
        <v>7.05</v>
      </c>
      <c r="J213" t="s">
        <v>15</v>
      </c>
      <c r="K213" t="s">
        <v>16</v>
      </c>
    </row>
    <row r="214" spans="1:11" x14ac:dyDescent="0.3">
      <c r="A214">
        <v>1104</v>
      </c>
      <c r="B214">
        <v>2</v>
      </c>
      <c r="C214" t="s">
        <v>2103</v>
      </c>
      <c r="D214" t="s">
        <v>13</v>
      </c>
      <c r="E214">
        <v>17</v>
      </c>
      <c r="F214">
        <v>0</v>
      </c>
      <c r="G214">
        <v>0</v>
      </c>
      <c r="H214" t="s">
        <v>176</v>
      </c>
      <c r="I214">
        <v>73.5</v>
      </c>
      <c r="J214" t="s">
        <v>15</v>
      </c>
      <c r="K214" t="s">
        <v>16</v>
      </c>
    </row>
    <row r="215" spans="1:11" x14ac:dyDescent="0.3">
      <c r="A215">
        <v>1105</v>
      </c>
      <c r="B215">
        <v>2</v>
      </c>
      <c r="C215" t="s">
        <v>2104</v>
      </c>
      <c r="D215" t="s">
        <v>18</v>
      </c>
      <c r="E215">
        <v>60</v>
      </c>
      <c r="F215">
        <v>1</v>
      </c>
      <c r="G215">
        <v>0</v>
      </c>
      <c r="H215" t="s">
        <v>1760</v>
      </c>
      <c r="I215">
        <v>26</v>
      </c>
      <c r="J215" t="s">
        <v>15</v>
      </c>
      <c r="K215" t="s">
        <v>16</v>
      </c>
    </row>
    <row r="216" spans="1:11" x14ac:dyDescent="0.3">
      <c r="A216">
        <v>1106</v>
      </c>
      <c r="B216">
        <v>3</v>
      </c>
      <c r="C216" t="s">
        <v>2105</v>
      </c>
      <c r="D216" t="s">
        <v>18</v>
      </c>
      <c r="E216">
        <v>38</v>
      </c>
      <c r="F216">
        <v>4</v>
      </c>
      <c r="G216">
        <v>2</v>
      </c>
      <c r="H216" t="s">
        <v>2106</v>
      </c>
      <c r="I216">
        <v>7.7750000000000004</v>
      </c>
      <c r="J216" t="s">
        <v>15</v>
      </c>
      <c r="K216" t="s">
        <v>16</v>
      </c>
    </row>
    <row r="217" spans="1:11" x14ac:dyDescent="0.3">
      <c r="A217">
        <v>1107</v>
      </c>
      <c r="B217">
        <v>1</v>
      </c>
      <c r="C217" t="s">
        <v>2107</v>
      </c>
      <c r="D217" t="s">
        <v>13</v>
      </c>
      <c r="E217">
        <v>42</v>
      </c>
      <c r="F217">
        <v>0</v>
      </c>
      <c r="G217">
        <v>0</v>
      </c>
      <c r="H217" t="s">
        <v>2108</v>
      </c>
      <c r="I217">
        <v>42.5</v>
      </c>
      <c r="J217" t="s">
        <v>2109</v>
      </c>
      <c r="K217" t="s">
        <v>16</v>
      </c>
    </row>
    <row r="218" spans="1:11" x14ac:dyDescent="0.3">
      <c r="A218">
        <v>1108</v>
      </c>
      <c r="B218">
        <v>3</v>
      </c>
      <c r="C218" t="s">
        <v>2110</v>
      </c>
      <c r="D218" t="s">
        <v>18</v>
      </c>
      <c r="F218">
        <v>0</v>
      </c>
      <c r="G218">
        <v>0</v>
      </c>
      <c r="H218" t="s">
        <v>2111</v>
      </c>
      <c r="I218">
        <v>7.8792</v>
      </c>
      <c r="J218" t="s">
        <v>15</v>
      </c>
      <c r="K218" t="s">
        <v>31</v>
      </c>
    </row>
    <row r="219" spans="1:11" x14ac:dyDescent="0.3">
      <c r="A219">
        <v>1109</v>
      </c>
      <c r="B219">
        <v>1</v>
      </c>
      <c r="C219" t="s">
        <v>2112</v>
      </c>
      <c r="D219" t="s">
        <v>13</v>
      </c>
      <c r="E219">
        <v>57</v>
      </c>
      <c r="F219">
        <v>1</v>
      </c>
      <c r="G219">
        <v>1</v>
      </c>
      <c r="H219" t="s">
        <v>679</v>
      </c>
      <c r="I219">
        <v>164.86670000000001</v>
      </c>
      <c r="J219" t="s">
        <v>15</v>
      </c>
      <c r="K219" t="s">
        <v>16</v>
      </c>
    </row>
    <row r="220" spans="1:11" x14ac:dyDescent="0.3">
      <c r="A220">
        <v>1110</v>
      </c>
      <c r="B220">
        <v>1</v>
      </c>
      <c r="C220" t="s">
        <v>2113</v>
      </c>
      <c r="D220" t="s">
        <v>18</v>
      </c>
      <c r="E220">
        <v>50</v>
      </c>
      <c r="F220">
        <v>1</v>
      </c>
      <c r="G220">
        <v>1</v>
      </c>
      <c r="H220" t="s">
        <v>791</v>
      </c>
      <c r="I220">
        <v>211.5</v>
      </c>
      <c r="J220" t="s">
        <v>2114</v>
      </c>
      <c r="K220" t="s">
        <v>21</v>
      </c>
    </row>
    <row r="221" spans="1:11" x14ac:dyDescent="0.3">
      <c r="A221">
        <v>1111</v>
      </c>
      <c r="B221">
        <v>3</v>
      </c>
      <c r="C221" t="s">
        <v>2115</v>
      </c>
      <c r="D221" t="s">
        <v>13</v>
      </c>
      <c r="F221">
        <v>0</v>
      </c>
      <c r="G221">
        <v>0</v>
      </c>
      <c r="H221" t="s">
        <v>2116</v>
      </c>
      <c r="I221">
        <v>8.0500000000000007</v>
      </c>
      <c r="J221" t="s">
        <v>15</v>
      </c>
      <c r="K221" t="s">
        <v>16</v>
      </c>
    </row>
    <row r="222" spans="1:11" x14ac:dyDescent="0.3">
      <c r="A222">
        <v>1112</v>
      </c>
      <c r="B222">
        <v>2</v>
      </c>
      <c r="C222" t="s">
        <v>2117</v>
      </c>
      <c r="D222" t="s">
        <v>18</v>
      </c>
      <c r="E222">
        <v>30</v>
      </c>
      <c r="F222">
        <v>1</v>
      </c>
      <c r="G222">
        <v>0</v>
      </c>
      <c r="H222" t="s">
        <v>2118</v>
      </c>
      <c r="I222">
        <v>13.8583</v>
      </c>
      <c r="J222" t="s">
        <v>15</v>
      </c>
      <c r="K222" t="s">
        <v>21</v>
      </c>
    </row>
    <row r="223" spans="1:11" x14ac:dyDescent="0.3">
      <c r="A223">
        <v>1113</v>
      </c>
      <c r="B223">
        <v>3</v>
      </c>
      <c r="C223" t="s">
        <v>2119</v>
      </c>
      <c r="D223" t="s">
        <v>13</v>
      </c>
      <c r="E223">
        <v>21</v>
      </c>
      <c r="F223">
        <v>0</v>
      </c>
      <c r="G223">
        <v>0</v>
      </c>
      <c r="H223" t="s">
        <v>2120</v>
      </c>
      <c r="I223">
        <v>8.0500000000000007</v>
      </c>
      <c r="J223" t="s">
        <v>15</v>
      </c>
      <c r="K223" t="s">
        <v>16</v>
      </c>
    </row>
    <row r="224" spans="1:11" x14ac:dyDescent="0.3">
      <c r="A224">
        <v>1114</v>
      </c>
      <c r="B224">
        <v>2</v>
      </c>
      <c r="C224" t="s">
        <v>2121</v>
      </c>
      <c r="D224" t="s">
        <v>18</v>
      </c>
      <c r="E224">
        <v>22</v>
      </c>
      <c r="F224">
        <v>0</v>
      </c>
      <c r="G224">
        <v>0</v>
      </c>
      <c r="H224" t="s">
        <v>2122</v>
      </c>
      <c r="I224">
        <v>10.5</v>
      </c>
      <c r="J224" t="s">
        <v>165</v>
      </c>
      <c r="K224" t="s">
        <v>16</v>
      </c>
    </row>
    <row r="225" spans="1:11" x14ac:dyDescent="0.3">
      <c r="A225">
        <v>1115</v>
      </c>
      <c r="B225">
        <v>3</v>
      </c>
      <c r="C225" t="s">
        <v>2123</v>
      </c>
      <c r="D225" t="s">
        <v>13</v>
      </c>
      <c r="E225">
        <v>21</v>
      </c>
      <c r="F225">
        <v>0</v>
      </c>
      <c r="G225">
        <v>0</v>
      </c>
      <c r="H225" t="s">
        <v>2124</v>
      </c>
      <c r="I225">
        <v>7.7957999999999998</v>
      </c>
      <c r="J225" t="s">
        <v>15</v>
      </c>
      <c r="K225" t="s">
        <v>16</v>
      </c>
    </row>
    <row r="226" spans="1:11" x14ac:dyDescent="0.3">
      <c r="A226">
        <v>1116</v>
      </c>
      <c r="B226">
        <v>1</v>
      </c>
      <c r="C226" t="s">
        <v>2125</v>
      </c>
      <c r="D226" t="s">
        <v>18</v>
      </c>
      <c r="E226">
        <v>53</v>
      </c>
      <c r="F226">
        <v>0</v>
      </c>
      <c r="G226">
        <v>0</v>
      </c>
      <c r="H226" t="s">
        <v>2126</v>
      </c>
      <c r="I226">
        <v>27.445799999999998</v>
      </c>
      <c r="J226" t="s">
        <v>15</v>
      </c>
      <c r="K226" t="s">
        <v>21</v>
      </c>
    </row>
    <row r="227" spans="1:11" x14ac:dyDescent="0.3">
      <c r="A227">
        <v>1117</v>
      </c>
      <c r="B227">
        <v>3</v>
      </c>
      <c r="C227" t="s">
        <v>2127</v>
      </c>
      <c r="D227" t="s">
        <v>18</v>
      </c>
      <c r="F227">
        <v>0</v>
      </c>
      <c r="G227">
        <v>2</v>
      </c>
      <c r="H227" t="s">
        <v>162</v>
      </c>
      <c r="I227">
        <v>15.245799999999999</v>
      </c>
      <c r="J227" t="s">
        <v>15</v>
      </c>
      <c r="K227" t="s">
        <v>21</v>
      </c>
    </row>
    <row r="228" spans="1:11" x14ac:dyDescent="0.3">
      <c r="A228">
        <v>1118</v>
      </c>
      <c r="B228">
        <v>3</v>
      </c>
      <c r="C228" t="s">
        <v>2128</v>
      </c>
      <c r="D228" t="s">
        <v>13</v>
      </c>
      <c r="E228">
        <v>23</v>
      </c>
      <c r="F228">
        <v>0</v>
      </c>
      <c r="G228">
        <v>0</v>
      </c>
      <c r="H228" t="s">
        <v>2129</v>
      </c>
      <c r="I228">
        <v>7.7957999999999998</v>
      </c>
      <c r="J228" t="s">
        <v>15</v>
      </c>
      <c r="K228" t="s">
        <v>16</v>
      </c>
    </row>
    <row r="229" spans="1:11" x14ac:dyDescent="0.3">
      <c r="A229">
        <v>1119</v>
      </c>
      <c r="B229">
        <v>3</v>
      </c>
      <c r="C229" t="s">
        <v>2130</v>
      </c>
      <c r="D229" t="s">
        <v>18</v>
      </c>
      <c r="F229">
        <v>0</v>
      </c>
      <c r="G229">
        <v>0</v>
      </c>
      <c r="H229" t="s">
        <v>2131</v>
      </c>
      <c r="I229">
        <v>7.75</v>
      </c>
      <c r="J229" t="s">
        <v>15</v>
      </c>
      <c r="K229" t="s">
        <v>31</v>
      </c>
    </row>
    <row r="230" spans="1:11" x14ac:dyDescent="0.3">
      <c r="A230">
        <v>1120</v>
      </c>
      <c r="B230">
        <v>3</v>
      </c>
      <c r="C230" t="s">
        <v>2132</v>
      </c>
      <c r="D230" t="s">
        <v>13</v>
      </c>
      <c r="E230">
        <v>40.5</v>
      </c>
      <c r="F230">
        <v>0</v>
      </c>
      <c r="G230">
        <v>0</v>
      </c>
      <c r="H230" t="s">
        <v>1020</v>
      </c>
      <c r="I230">
        <v>15.1</v>
      </c>
      <c r="J230" t="s">
        <v>15</v>
      </c>
      <c r="K230" t="s">
        <v>16</v>
      </c>
    </row>
    <row r="231" spans="1:11" x14ac:dyDescent="0.3">
      <c r="A231">
        <v>1121</v>
      </c>
      <c r="B231">
        <v>2</v>
      </c>
      <c r="C231" t="s">
        <v>2133</v>
      </c>
      <c r="D231" t="s">
        <v>13</v>
      </c>
      <c r="E231">
        <v>36</v>
      </c>
      <c r="F231">
        <v>0</v>
      </c>
      <c r="G231">
        <v>0</v>
      </c>
      <c r="H231" t="s">
        <v>2134</v>
      </c>
      <c r="I231">
        <v>13</v>
      </c>
      <c r="J231" t="s">
        <v>15</v>
      </c>
      <c r="K231" t="s">
        <v>16</v>
      </c>
    </row>
    <row r="232" spans="1:11" x14ac:dyDescent="0.3">
      <c r="A232">
        <v>1122</v>
      </c>
      <c r="B232">
        <v>2</v>
      </c>
      <c r="C232" t="s">
        <v>2135</v>
      </c>
      <c r="D232" t="s">
        <v>13</v>
      </c>
      <c r="E232">
        <v>14</v>
      </c>
      <c r="F232">
        <v>0</v>
      </c>
      <c r="G232">
        <v>0</v>
      </c>
      <c r="H232" t="s">
        <v>1241</v>
      </c>
      <c r="I232">
        <v>65</v>
      </c>
      <c r="J232" t="s">
        <v>15</v>
      </c>
      <c r="K232" t="s">
        <v>16</v>
      </c>
    </row>
    <row r="233" spans="1:11" x14ac:dyDescent="0.3">
      <c r="A233">
        <v>1123</v>
      </c>
      <c r="B233">
        <v>1</v>
      </c>
      <c r="C233" t="s">
        <v>2136</v>
      </c>
      <c r="D233" t="s">
        <v>18</v>
      </c>
      <c r="E233">
        <v>21</v>
      </c>
      <c r="F233">
        <v>0</v>
      </c>
      <c r="G233">
        <v>0</v>
      </c>
      <c r="H233" t="s">
        <v>2137</v>
      </c>
      <c r="I233">
        <v>26.55</v>
      </c>
      <c r="J233" t="s">
        <v>15</v>
      </c>
      <c r="K233" t="s">
        <v>16</v>
      </c>
    </row>
    <row r="234" spans="1:11" x14ac:dyDescent="0.3">
      <c r="A234">
        <v>1124</v>
      </c>
      <c r="B234">
        <v>3</v>
      </c>
      <c r="C234" t="s">
        <v>2138</v>
      </c>
      <c r="D234" t="s">
        <v>13</v>
      </c>
      <c r="E234">
        <v>21</v>
      </c>
      <c r="F234">
        <v>1</v>
      </c>
      <c r="G234">
        <v>0</v>
      </c>
      <c r="H234" t="s">
        <v>2139</v>
      </c>
      <c r="I234">
        <v>6.4958</v>
      </c>
      <c r="J234" t="s">
        <v>15</v>
      </c>
      <c r="K234" t="s">
        <v>16</v>
      </c>
    </row>
    <row r="235" spans="1:11" x14ac:dyDescent="0.3">
      <c r="A235">
        <v>1125</v>
      </c>
      <c r="B235">
        <v>3</v>
      </c>
      <c r="C235" t="s">
        <v>2140</v>
      </c>
      <c r="D235" t="s">
        <v>13</v>
      </c>
      <c r="F235">
        <v>0</v>
      </c>
      <c r="G235">
        <v>0</v>
      </c>
      <c r="H235" t="s">
        <v>2141</v>
      </c>
      <c r="I235">
        <v>7.8792</v>
      </c>
      <c r="J235" t="s">
        <v>15</v>
      </c>
      <c r="K235" t="s">
        <v>31</v>
      </c>
    </row>
    <row r="236" spans="1:11" x14ac:dyDescent="0.3">
      <c r="A236">
        <v>1126</v>
      </c>
      <c r="B236">
        <v>1</v>
      </c>
      <c r="C236" t="s">
        <v>2142</v>
      </c>
      <c r="D236" t="s">
        <v>13</v>
      </c>
      <c r="E236">
        <v>39</v>
      </c>
      <c r="F236">
        <v>1</v>
      </c>
      <c r="G236">
        <v>0</v>
      </c>
      <c r="H236" t="s">
        <v>19</v>
      </c>
      <c r="I236">
        <v>71.283299999999997</v>
      </c>
      <c r="J236" t="s">
        <v>20</v>
      </c>
      <c r="K236" t="s">
        <v>21</v>
      </c>
    </row>
    <row r="237" spans="1:11" x14ac:dyDescent="0.3">
      <c r="A237">
        <v>1127</v>
      </c>
      <c r="B237">
        <v>3</v>
      </c>
      <c r="C237" t="s">
        <v>2143</v>
      </c>
      <c r="D237" t="s">
        <v>13</v>
      </c>
      <c r="E237">
        <v>20</v>
      </c>
      <c r="F237">
        <v>0</v>
      </c>
      <c r="G237">
        <v>0</v>
      </c>
      <c r="H237" t="s">
        <v>2144</v>
      </c>
      <c r="I237">
        <v>7.8541999999999996</v>
      </c>
      <c r="J237" t="s">
        <v>15</v>
      </c>
      <c r="K237" t="s">
        <v>16</v>
      </c>
    </row>
    <row r="238" spans="1:11" x14ac:dyDescent="0.3">
      <c r="A238">
        <v>1128</v>
      </c>
      <c r="B238">
        <v>1</v>
      </c>
      <c r="C238" t="s">
        <v>2145</v>
      </c>
      <c r="D238" t="s">
        <v>13</v>
      </c>
      <c r="E238">
        <v>64</v>
      </c>
      <c r="F238">
        <v>1</v>
      </c>
      <c r="G238">
        <v>0</v>
      </c>
      <c r="H238" t="s">
        <v>769</v>
      </c>
      <c r="I238">
        <v>75.25</v>
      </c>
      <c r="J238" t="s">
        <v>770</v>
      </c>
      <c r="K238" t="s">
        <v>21</v>
      </c>
    </row>
    <row r="239" spans="1:11" x14ac:dyDescent="0.3">
      <c r="A239">
        <v>1129</v>
      </c>
      <c r="B239">
        <v>3</v>
      </c>
      <c r="C239" t="s">
        <v>2146</v>
      </c>
      <c r="D239" t="s">
        <v>13</v>
      </c>
      <c r="E239">
        <v>20</v>
      </c>
      <c r="F239">
        <v>0</v>
      </c>
      <c r="G239">
        <v>0</v>
      </c>
      <c r="H239" t="s">
        <v>2147</v>
      </c>
      <c r="I239">
        <v>7.2249999999999996</v>
      </c>
      <c r="J239" t="s">
        <v>15</v>
      </c>
      <c r="K239" t="s">
        <v>21</v>
      </c>
    </row>
    <row r="240" spans="1:11" x14ac:dyDescent="0.3">
      <c r="A240">
        <v>1130</v>
      </c>
      <c r="B240">
        <v>2</v>
      </c>
      <c r="C240" t="s">
        <v>2148</v>
      </c>
      <c r="D240" t="s">
        <v>18</v>
      </c>
      <c r="E240">
        <v>18</v>
      </c>
      <c r="F240">
        <v>1</v>
      </c>
      <c r="G240">
        <v>1</v>
      </c>
      <c r="H240" t="s">
        <v>2149</v>
      </c>
      <c r="I240">
        <v>13</v>
      </c>
      <c r="J240" t="s">
        <v>15</v>
      </c>
      <c r="K240" t="s">
        <v>16</v>
      </c>
    </row>
    <row r="241" spans="1:11" x14ac:dyDescent="0.3">
      <c r="A241">
        <v>1131</v>
      </c>
      <c r="B241">
        <v>1</v>
      </c>
      <c r="C241" t="s">
        <v>2150</v>
      </c>
      <c r="D241" t="s">
        <v>18</v>
      </c>
      <c r="E241">
        <v>48</v>
      </c>
      <c r="F241">
        <v>1</v>
      </c>
      <c r="G241">
        <v>0</v>
      </c>
      <c r="H241" t="s">
        <v>1097</v>
      </c>
      <c r="I241">
        <v>106.425</v>
      </c>
      <c r="J241" t="s">
        <v>1111</v>
      </c>
      <c r="K241" t="s">
        <v>21</v>
      </c>
    </row>
    <row r="242" spans="1:11" x14ac:dyDescent="0.3">
      <c r="A242">
        <v>1132</v>
      </c>
      <c r="B242">
        <v>1</v>
      </c>
      <c r="C242" t="s">
        <v>2151</v>
      </c>
      <c r="D242" t="s">
        <v>18</v>
      </c>
      <c r="E242">
        <v>55</v>
      </c>
      <c r="F242">
        <v>0</v>
      </c>
      <c r="G242">
        <v>0</v>
      </c>
      <c r="H242" t="s">
        <v>2152</v>
      </c>
      <c r="I242">
        <v>27.720800000000001</v>
      </c>
      <c r="J242" t="s">
        <v>15</v>
      </c>
      <c r="K242" t="s">
        <v>21</v>
      </c>
    </row>
    <row r="243" spans="1:11" x14ac:dyDescent="0.3">
      <c r="A243">
        <v>1133</v>
      </c>
      <c r="B243">
        <v>2</v>
      </c>
      <c r="C243" t="s">
        <v>2153</v>
      </c>
      <c r="D243" t="s">
        <v>18</v>
      </c>
      <c r="E243">
        <v>45</v>
      </c>
      <c r="F243">
        <v>0</v>
      </c>
      <c r="G243">
        <v>2</v>
      </c>
      <c r="H243" t="s">
        <v>1178</v>
      </c>
      <c r="I243">
        <v>30</v>
      </c>
      <c r="J243" t="s">
        <v>15</v>
      </c>
      <c r="K243" t="s">
        <v>16</v>
      </c>
    </row>
    <row r="244" spans="1:11" x14ac:dyDescent="0.3">
      <c r="A244">
        <v>1134</v>
      </c>
      <c r="B244">
        <v>1</v>
      </c>
      <c r="C244" t="s">
        <v>2154</v>
      </c>
      <c r="D244" t="s">
        <v>13</v>
      </c>
      <c r="E244">
        <v>45</v>
      </c>
      <c r="F244">
        <v>1</v>
      </c>
      <c r="G244">
        <v>1</v>
      </c>
      <c r="H244" t="s">
        <v>682</v>
      </c>
      <c r="I244">
        <v>134.5</v>
      </c>
      <c r="J244" t="s">
        <v>683</v>
      </c>
      <c r="K244" t="s">
        <v>21</v>
      </c>
    </row>
    <row r="245" spans="1:11" x14ac:dyDescent="0.3">
      <c r="A245">
        <v>1135</v>
      </c>
      <c r="B245">
        <v>3</v>
      </c>
      <c r="C245" t="s">
        <v>2155</v>
      </c>
      <c r="D245" t="s">
        <v>13</v>
      </c>
      <c r="F245">
        <v>0</v>
      </c>
      <c r="G245">
        <v>0</v>
      </c>
      <c r="H245" t="s">
        <v>2156</v>
      </c>
      <c r="I245">
        <v>7.8875000000000002</v>
      </c>
      <c r="J245" t="s">
        <v>15</v>
      </c>
      <c r="K245" t="s">
        <v>16</v>
      </c>
    </row>
    <row r="246" spans="1:11" x14ac:dyDescent="0.3">
      <c r="A246">
        <v>1136</v>
      </c>
      <c r="B246">
        <v>3</v>
      </c>
      <c r="C246" t="s">
        <v>2157</v>
      </c>
      <c r="D246" t="s">
        <v>13</v>
      </c>
      <c r="F246">
        <v>1</v>
      </c>
      <c r="G246">
        <v>2</v>
      </c>
      <c r="H246" t="s">
        <v>1550</v>
      </c>
      <c r="I246">
        <v>23.45</v>
      </c>
      <c r="J246" t="s">
        <v>15</v>
      </c>
      <c r="K246" t="s">
        <v>16</v>
      </c>
    </row>
    <row r="247" spans="1:11" x14ac:dyDescent="0.3">
      <c r="A247">
        <v>1137</v>
      </c>
      <c r="B247">
        <v>1</v>
      </c>
      <c r="C247" t="s">
        <v>2158</v>
      </c>
      <c r="D247" t="s">
        <v>13</v>
      </c>
      <c r="E247">
        <v>41</v>
      </c>
      <c r="F247">
        <v>1</v>
      </c>
      <c r="G247">
        <v>0</v>
      </c>
      <c r="H247" t="s">
        <v>943</v>
      </c>
      <c r="I247">
        <v>51.862499999999997</v>
      </c>
      <c r="J247" t="s">
        <v>944</v>
      </c>
      <c r="K247" t="s">
        <v>16</v>
      </c>
    </row>
    <row r="248" spans="1:11" x14ac:dyDescent="0.3">
      <c r="A248">
        <v>1138</v>
      </c>
      <c r="B248">
        <v>2</v>
      </c>
      <c r="C248" t="s">
        <v>2159</v>
      </c>
      <c r="D248" t="s">
        <v>18</v>
      </c>
      <c r="E248">
        <v>22</v>
      </c>
      <c r="F248">
        <v>0</v>
      </c>
      <c r="G248">
        <v>0</v>
      </c>
      <c r="H248" t="s">
        <v>1848</v>
      </c>
      <c r="I248">
        <v>21</v>
      </c>
      <c r="J248" t="s">
        <v>15</v>
      </c>
      <c r="K248" t="s">
        <v>16</v>
      </c>
    </row>
    <row r="249" spans="1:11" x14ac:dyDescent="0.3">
      <c r="A249">
        <v>1139</v>
      </c>
      <c r="B249">
        <v>2</v>
      </c>
      <c r="C249" t="s">
        <v>2160</v>
      </c>
      <c r="D249" t="s">
        <v>13</v>
      </c>
      <c r="E249">
        <v>42</v>
      </c>
      <c r="F249">
        <v>1</v>
      </c>
      <c r="G249">
        <v>1</v>
      </c>
      <c r="H249" t="s">
        <v>862</v>
      </c>
      <c r="I249">
        <v>32.5</v>
      </c>
      <c r="J249" t="s">
        <v>15</v>
      </c>
      <c r="K249" t="s">
        <v>16</v>
      </c>
    </row>
    <row r="250" spans="1:11" x14ac:dyDescent="0.3">
      <c r="A250">
        <v>1140</v>
      </c>
      <c r="B250">
        <v>2</v>
      </c>
      <c r="C250" t="s">
        <v>2161</v>
      </c>
      <c r="D250" t="s">
        <v>18</v>
      </c>
      <c r="E250">
        <v>29</v>
      </c>
      <c r="F250">
        <v>1</v>
      </c>
      <c r="G250">
        <v>0</v>
      </c>
      <c r="H250" t="s">
        <v>506</v>
      </c>
      <c r="I250">
        <v>26</v>
      </c>
      <c r="J250" t="s">
        <v>15</v>
      </c>
      <c r="K250" t="s">
        <v>16</v>
      </c>
    </row>
    <row r="251" spans="1:11" x14ac:dyDescent="0.3">
      <c r="A251">
        <v>1141</v>
      </c>
      <c r="B251">
        <v>3</v>
      </c>
      <c r="C251" t="s">
        <v>2162</v>
      </c>
      <c r="D251" t="s">
        <v>18</v>
      </c>
      <c r="F251">
        <v>1</v>
      </c>
      <c r="G251">
        <v>0</v>
      </c>
      <c r="H251" t="s">
        <v>1887</v>
      </c>
      <c r="I251">
        <v>14.4542</v>
      </c>
      <c r="J251" t="s">
        <v>15</v>
      </c>
      <c r="K251" t="s">
        <v>21</v>
      </c>
    </row>
    <row r="252" spans="1:11" x14ac:dyDescent="0.3">
      <c r="A252">
        <v>1142</v>
      </c>
      <c r="B252">
        <v>2</v>
      </c>
      <c r="C252" t="s">
        <v>2163</v>
      </c>
      <c r="D252" t="s">
        <v>18</v>
      </c>
      <c r="E252">
        <v>0.92</v>
      </c>
      <c r="F252">
        <v>1</v>
      </c>
      <c r="G252">
        <v>2</v>
      </c>
      <c r="H252" t="s">
        <v>146</v>
      </c>
      <c r="I252">
        <v>27.75</v>
      </c>
      <c r="J252" t="s">
        <v>15</v>
      </c>
      <c r="K252" t="s">
        <v>16</v>
      </c>
    </row>
    <row r="253" spans="1:11" x14ac:dyDescent="0.3">
      <c r="A253">
        <v>1143</v>
      </c>
      <c r="B253">
        <v>3</v>
      </c>
      <c r="C253" t="s">
        <v>2164</v>
      </c>
      <c r="D253" t="s">
        <v>13</v>
      </c>
      <c r="E253">
        <v>20</v>
      </c>
      <c r="F253">
        <v>0</v>
      </c>
      <c r="G253">
        <v>0</v>
      </c>
      <c r="H253" t="s">
        <v>2165</v>
      </c>
      <c r="I253">
        <v>7.9249999999999998</v>
      </c>
      <c r="J253" t="s">
        <v>15</v>
      </c>
      <c r="K253" t="s">
        <v>16</v>
      </c>
    </row>
    <row r="254" spans="1:11" x14ac:dyDescent="0.3">
      <c r="A254">
        <v>1144</v>
      </c>
      <c r="B254">
        <v>1</v>
      </c>
      <c r="C254" t="s">
        <v>2166</v>
      </c>
      <c r="D254" t="s">
        <v>13</v>
      </c>
      <c r="E254">
        <v>27</v>
      </c>
      <c r="F254">
        <v>1</v>
      </c>
      <c r="G254">
        <v>0</v>
      </c>
      <c r="H254" t="s">
        <v>2167</v>
      </c>
      <c r="I254">
        <v>136.7792</v>
      </c>
      <c r="J254" t="s">
        <v>2168</v>
      </c>
      <c r="K254" t="s">
        <v>21</v>
      </c>
    </row>
    <row r="255" spans="1:11" x14ac:dyDescent="0.3">
      <c r="A255">
        <v>1145</v>
      </c>
      <c r="B255">
        <v>3</v>
      </c>
      <c r="C255" t="s">
        <v>2169</v>
      </c>
      <c r="D255" t="s">
        <v>13</v>
      </c>
      <c r="E255">
        <v>24</v>
      </c>
      <c r="F255">
        <v>0</v>
      </c>
      <c r="G255">
        <v>0</v>
      </c>
      <c r="H255" t="s">
        <v>2170</v>
      </c>
      <c r="I255">
        <v>9.3249999999999993</v>
      </c>
      <c r="J255" t="s">
        <v>15</v>
      </c>
      <c r="K255" t="s">
        <v>16</v>
      </c>
    </row>
    <row r="256" spans="1:11" x14ac:dyDescent="0.3">
      <c r="A256">
        <v>1146</v>
      </c>
      <c r="B256">
        <v>3</v>
      </c>
      <c r="C256" t="s">
        <v>2171</v>
      </c>
      <c r="D256" t="s">
        <v>13</v>
      </c>
      <c r="E256">
        <v>32.5</v>
      </c>
      <c r="F256">
        <v>0</v>
      </c>
      <c r="G256">
        <v>0</v>
      </c>
      <c r="H256" t="s">
        <v>2172</v>
      </c>
      <c r="I256">
        <v>9.5</v>
      </c>
      <c r="J256" t="s">
        <v>15</v>
      </c>
      <c r="K256" t="s">
        <v>16</v>
      </c>
    </row>
    <row r="257" spans="1:11" x14ac:dyDescent="0.3">
      <c r="A257">
        <v>1147</v>
      </c>
      <c r="B257">
        <v>3</v>
      </c>
      <c r="C257" t="s">
        <v>2173</v>
      </c>
      <c r="D257" t="s">
        <v>13</v>
      </c>
      <c r="F257">
        <v>0</v>
      </c>
      <c r="G257">
        <v>0</v>
      </c>
      <c r="H257" t="s">
        <v>2174</v>
      </c>
      <c r="I257">
        <v>7.55</v>
      </c>
      <c r="J257" t="s">
        <v>15</v>
      </c>
      <c r="K257" t="s">
        <v>16</v>
      </c>
    </row>
    <row r="258" spans="1:11" x14ac:dyDescent="0.3">
      <c r="A258">
        <v>1148</v>
      </c>
      <c r="B258">
        <v>3</v>
      </c>
      <c r="C258" t="s">
        <v>2175</v>
      </c>
      <c r="D258" t="s">
        <v>13</v>
      </c>
      <c r="F258">
        <v>0</v>
      </c>
      <c r="G258">
        <v>0</v>
      </c>
      <c r="H258" t="s">
        <v>2176</v>
      </c>
      <c r="I258">
        <v>7.75</v>
      </c>
      <c r="J258" t="s">
        <v>15</v>
      </c>
      <c r="K258" t="s">
        <v>31</v>
      </c>
    </row>
    <row r="259" spans="1:11" x14ac:dyDescent="0.3">
      <c r="A259">
        <v>1149</v>
      </c>
      <c r="B259">
        <v>3</v>
      </c>
      <c r="C259" t="s">
        <v>2177</v>
      </c>
      <c r="D259" t="s">
        <v>13</v>
      </c>
      <c r="E259">
        <v>28</v>
      </c>
      <c r="F259">
        <v>0</v>
      </c>
      <c r="G259">
        <v>0</v>
      </c>
      <c r="H259" t="s">
        <v>2178</v>
      </c>
      <c r="I259">
        <v>8.0500000000000007</v>
      </c>
      <c r="J259" t="s">
        <v>15</v>
      </c>
      <c r="K259" t="s">
        <v>16</v>
      </c>
    </row>
    <row r="260" spans="1:11" x14ac:dyDescent="0.3">
      <c r="A260">
        <v>1150</v>
      </c>
      <c r="B260">
        <v>2</v>
      </c>
      <c r="C260" t="s">
        <v>2179</v>
      </c>
      <c r="D260" t="s">
        <v>18</v>
      </c>
      <c r="E260">
        <v>19</v>
      </c>
      <c r="F260">
        <v>0</v>
      </c>
      <c r="G260">
        <v>0</v>
      </c>
      <c r="H260" t="s">
        <v>2180</v>
      </c>
      <c r="I260">
        <v>13</v>
      </c>
      <c r="J260" t="s">
        <v>15</v>
      </c>
      <c r="K260" t="s">
        <v>16</v>
      </c>
    </row>
    <row r="261" spans="1:11" x14ac:dyDescent="0.3">
      <c r="A261">
        <v>1151</v>
      </c>
      <c r="B261">
        <v>3</v>
      </c>
      <c r="C261" t="s">
        <v>2181</v>
      </c>
      <c r="D261" t="s">
        <v>13</v>
      </c>
      <c r="E261">
        <v>21</v>
      </c>
      <c r="F261">
        <v>0</v>
      </c>
      <c r="G261">
        <v>0</v>
      </c>
      <c r="H261" t="s">
        <v>2182</v>
      </c>
      <c r="I261">
        <v>7.7750000000000004</v>
      </c>
      <c r="J261" t="s">
        <v>15</v>
      </c>
      <c r="K261" t="s">
        <v>16</v>
      </c>
    </row>
    <row r="262" spans="1:11" x14ac:dyDescent="0.3">
      <c r="A262">
        <v>1152</v>
      </c>
      <c r="B262">
        <v>3</v>
      </c>
      <c r="C262" t="s">
        <v>2183</v>
      </c>
      <c r="D262" t="s">
        <v>13</v>
      </c>
      <c r="E262">
        <v>36.5</v>
      </c>
      <c r="F262">
        <v>1</v>
      </c>
      <c r="G262">
        <v>0</v>
      </c>
      <c r="H262" t="s">
        <v>1137</v>
      </c>
      <c r="I262">
        <v>17.399999999999999</v>
      </c>
      <c r="J262" t="s">
        <v>15</v>
      </c>
      <c r="K262" t="s">
        <v>16</v>
      </c>
    </row>
    <row r="263" spans="1:11" x14ac:dyDescent="0.3">
      <c r="A263">
        <v>1153</v>
      </c>
      <c r="B263">
        <v>3</v>
      </c>
      <c r="C263" t="s">
        <v>2184</v>
      </c>
      <c r="D263" t="s">
        <v>13</v>
      </c>
      <c r="E263">
        <v>21</v>
      </c>
      <c r="F263">
        <v>0</v>
      </c>
      <c r="G263">
        <v>0</v>
      </c>
      <c r="H263" t="s">
        <v>2185</v>
      </c>
      <c r="I263">
        <v>7.8541999999999996</v>
      </c>
      <c r="J263" t="s">
        <v>15</v>
      </c>
      <c r="K263" t="s">
        <v>16</v>
      </c>
    </row>
    <row r="264" spans="1:11" x14ac:dyDescent="0.3">
      <c r="A264">
        <v>1154</v>
      </c>
      <c r="B264">
        <v>2</v>
      </c>
      <c r="C264" t="s">
        <v>2186</v>
      </c>
      <c r="D264" t="s">
        <v>18</v>
      </c>
      <c r="E264">
        <v>29</v>
      </c>
      <c r="F264">
        <v>0</v>
      </c>
      <c r="G264">
        <v>2</v>
      </c>
      <c r="H264" t="s">
        <v>1488</v>
      </c>
      <c r="I264">
        <v>23</v>
      </c>
      <c r="J264" t="s">
        <v>15</v>
      </c>
      <c r="K264" t="s">
        <v>16</v>
      </c>
    </row>
    <row r="265" spans="1:11" x14ac:dyDescent="0.3">
      <c r="A265">
        <v>1155</v>
      </c>
      <c r="B265">
        <v>3</v>
      </c>
      <c r="C265" t="s">
        <v>2187</v>
      </c>
      <c r="D265" t="s">
        <v>18</v>
      </c>
      <c r="E265">
        <v>1</v>
      </c>
      <c r="F265">
        <v>1</v>
      </c>
      <c r="G265">
        <v>1</v>
      </c>
      <c r="H265" t="s">
        <v>2005</v>
      </c>
      <c r="I265">
        <v>12.183299999999999</v>
      </c>
      <c r="J265" t="s">
        <v>15</v>
      </c>
      <c r="K265" t="s">
        <v>16</v>
      </c>
    </row>
    <row r="266" spans="1:11" x14ac:dyDescent="0.3">
      <c r="A266">
        <v>1156</v>
      </c>
      <c r="B266">
        <v>2</v>
      </c>
      <c r="C266" t="s">
        <v>2188</v>
      </c>
      <c r="D266" t="s">
        <v>13</v>
      </c>
      <c r="E266">
        <v>30</v>
      </c>
      <c r="F266">
        <v>0</v>
      </c>
      <c r="G266">
        <v>0</v>
      </c>
      <c r="H266" t="s">
        <v>2189</v>
      </c>
      <c r="I266">
        <v>12.737500000000001</v>
      </c>
      <c r="J266" t="s">
        <v>15</v>
      </c>
      <c r="K266" t="s">
        <v>21</v>
      </c>
    </row>
    <row r="267" spans="1:11" x14ac:dyDescent="0.3">
      <c r="A267">
        <v>1157</v>
      </c>
      <c r="B267">
        <v>3</v>
      </c>
      <c r="C267" t="s">
        <v>2190</v>
      </c>
      <c r="D267" t="s">
        <v>13</v>
      </c>
      <c r="F267">
        <v>0</v>
      </c>
      <c r="G267">
        <v>0</v>
      </c>
      <c r="H267" t="s">
        <v>2191</v>
      </c>
      <c r="I267">
        <v>7.8958000000000004</v>
      </c>
      <c r="J267" t="s">
        <v>15</v>
      </c>
      <c r="K267" t="s">
        <v>16</v>
      </c>
    </row>
    <row r="268" spans="1:11" x14ac:dyDescent="0.3">
      <c r="A268">
        <v>1158</v>
      </c>
      <c r="B268">
        <v>1</v>
      </c>
      <c r="C268" t="s">
        <v>2192</v>
      </c>
      <c r="D268" t="s">
        <v>13</v>
      </c>
      <c r="F268">
        <v>0</v>
      </c>
      <c r="G268">
        <v>0</v>
      </c>
      <c r="H268" t="s">
        <v>2193</v>
      </c>
      <c r="I268">
        <v>0</v>
      </c>
      <c r="J268" t="s">
        <v>15</v>
      </c>
      <c r="K268" t="s">
        <v>16</v>
      </c>
    </row>
    <row r="269" spans="1:11" x14ac:dyDescent="0.3">
      <c r="A269">
        <v>1159</v>
      </c>
      <c r="B269">
        <v>3</v>
      </c>
      <c r="C269" t="s">
        <v>2194</v>
      </c>
      <c r="D269" t="s">
        <v>13</v>
      </c>
      <c r="F269">
        <v>0</v>
      </c>
      <c r="G269">
        <v>0</v>
      </c>
      <c r="H269" t="s">
        <v>2195</v>
      </c>
      <c r="I269">
        <v>7.55</v>
      </c>
      <c r="J269" t="s">
        <v>15</v>
      </c>
      <c r="K269" t="s">
        <v>16</v>
      </c>
    </row>
    <row r="270" spans="1:11" x14ac:dyDescent="0.3">
      <c r="A270">
        <v>1160</v>
      </c>
      <c r="B270">
        <v>3</v>
      </c>
      <c r="C270" t="s">
        <v>2196</v>
      </c>
      <c r="D270" t="s">
        <v>18</v>
      </c>
      <c r="F270">
        <v>0</v>
      </c>
      <c r="G270">
        <v>0</v>
      </c>
      <c r="H270" t="s">
        <v>2197</v>
      </c>
      <c r="I270">
        <v>8.0500000000000007</v>
      </c>
      <c r="J270" t="s">
        <v>15</v>
      </c>
      <c r="K270" t="s">
        <v>16</v>
      </c>
    </row>
    <row r="271" spans="1:11" x14ac:dyDescent="0.3">
      <c r="A271">
        <v>1161</v>
      </c>
      <c r="B271">
        <v>3</v>
      </c>
      <c r="C271" t="s">
        <v>2198</v>
      </c>
      <c r="D271" t="s">
        <v>13</v>
      </c>
      <c r="E271">
        <v>17</v>
      </c>
      <c r="F271">
        <v>0</v>
      </c>
      <c r="G271">
        <v>0</v>
      </c>
      <c r="H271" t="s">
        <v>2199</v>
      </c>
      <c r="I271">
        <v>8.6624999999999996</v>
      </c>
      <c r="J271" t="s">
        <v>15</v>
      </c>
      <c r="K271" t="s">
        <v>16</v>
      </c>
    </row>
    <row r="272" spans="1:11" x14ac:dyDescent="0.3">
      <c r="A272">
        <v>1162</v>
      </c>
      <c r="B272">
        <v>1</v>
      </c>
      <c r="C272" t="s">
        <v>2200</v>
      </c>
      <c r="D272" t="s">
        <v>13</v>
      </c>
      <c r="E272">
        <v>46</v>
      </c>
      <c r="F272">
        <v>0</v>
      </c>
      <c r="G272">
        <v>0</v>
      </c>
      <c r="H272" t="s">
        <v>1947</v>
      </c>
      <c r="I272">
        <v>75.241699999999994</v>
      </c>
      <c r="J272" t="s">
        <v>1948</v>
      </c>
      <c r="K272" t="s">
        <v>21</v>
      </c>
    </row>
    <row r="273" spans="1:11" x14ac:dyDescent="0.3">
      <c r="A273">
        <v>1163</v>
      </c>
      <c r="B273">
        <v>3</v>
      </c>
      <c r="C273" t="s">
        <v>2201</v>
      </c>
      <c r="D273" t="s">
        <v>13</v>
      </c>
      <c r="F273">
        <v>0</v>
      </c>
      <c r="G273">
        <v>0</v>
      </c>
      <c r="H273" t="s">
        <v>2202</v>
      </c>
      <c r="I273">
        <v>7.75</v>
      </c>
      <c r="J273" t="s">
        <v>15</v>
      </c>
      <c r="K273" t="s">
        <v>31</v>
      </c>
    </row>
    <row r="274" spans="1:11" x14ac:dyDescent="0.3">
      <c r="A274">
        <v>1164</v>
      </c>
      <c r="B274">
        <v>1</v>
      </c>
      <c r="C274" t="s">
        <v>2203</v>
      </c>
      <c r="D274" t="s">
        <v>18</v>
      </c>
      <c r="E274">
        <v>26</v>
      </c>
      <c r="F274">
        <v>1</v>
      </c>
      <c r="G274">
        <v>0</v>
      </c>
      <c r="H274" t="s">
        <v>2167</v>
      </c>
      <c r="I274">
        <v>136.7792</v>
      </c>
      <c r="J274" t="s">
        <v>2168</v>
      </c>
      <c r="K274" t="s">
        <v>21</v>
      </c>
    </row>
    <row r="275" spans="1:11" x14ac:dyDescent="0.3">
      <c r="A275">
        <v>1165</v>
      </c>
      <c r="B275">
        <v>3</v>
      </c>
      <c r="C275" t="s">
        <v>2204</v>
      </c>
      <c r="D275" t="s">
        <v>18</v>
      </c>
      <c r="F275">
        <v>1</v>
      </c>
      <c r="G275">
        <v>0</v>
      </c>
      <c r="H275" t="s">
        <v>119</v>
      </c>
      <c r="I275">
        <v>15.5</v>
      </c>
      <c r="J275" t="s">
        <v>15</v>
      </c>
      <c r="K275" t="s">
        <v>31</v>
      </c>
    </row>
    <row r="276" spans="1:11" x14ac:dyDescent="0.3">
      <c r="A276">
        <v>1166</v>
      </c>
      <c r="B276">
        <v>3</v>
      </c>
      <c r="C276" t="s">
        <v>2205</v>
      </c>
      <c r="D276" t="s">
        <v>13</v>
      </c>
      <c r="F276">
        <v>0</v>
      </c>
      <c r="G276">
        <v>0</v>
      </c>
      <c r="H276" t="s">
        <v>2206</v>
      </c>
      <c r="I276">
        <v>7.2249999999999996</v>
      </c>
      <c r="J276" t="s">
        <v>15</v>
      </c>
      <c r="K276" t="s">
        <v>21</v>
      </c>
    </row>
    <row r="277" spans="1:11" x14ac:dyDescent="0.3">
      <c r="A277">
        <v>1167</v>
      </c>
      <c r="B277">
        <v>2</v>
      </c>
      <c r="C277" t="s">
        <v>2207</v>
      </c>
      <c r="D277" t="s">
        <v>18</v>
      </c>
      <c r="E277">
        <v>20</v>
      </c>
      <c r="F277">
        <v>1</v>
      </c>
      <c r="G277">
        <v>0</v>
      </c>
      <c r="H277" t="s">
        <v>1449</v>
      </c>
      <c r="I277">
        <v>26</v>
      </c>
      <c r="J277" t="s">
        <v>15</v>
      </c>
      <c r="K277" t="s">
        <v>16</v>
      </c>
    </row>
    <row r="278" spans="1:11" x14ac:dyDescent="0.3">
      <c r="A278">
        <v>1168</v>
      </c>
      <c r="B278">
        <v>2</v>
      </c>
      <c r="C278" t="s">
        <v>2208</v>
      </c>
      <c r="D278" t="s">
        <v>13</v>
      </c>
      <c r="E278">
        <v>28</v>
      </c>
      <c r="F278">
        <v>0</v>
      </c>
      <c r="G278">
        <v>0</v>
      </c>
      <c r="H278" t="s">
        <v>2209</v>
      </c>
      <c r="I278">
        <v>10.5</v>
      </c>
      <c r="J278" t="s">
        <v>15</v>
      </c>
      <c r="K278" t="s">
        <v>16</v>
      </c>
    </row>
    <row r="279" spans="1:11" x14ac:dyDescent="0.3">
      <c r="A279">
        <v>1169</v>
      </c>
      <c r="B279">
        <v>2</v>
      </c>
      <c r="C279" t="s">
        <v>2210</v>
      </c>
      <c r="D279" t="s">
        <v>13</v>
      </c>
      <c r="E279">
        <v>40</v>
      </c>
      <c r="F279">
        <v>1</v>
      </c>
      <c r="G279">
        <v>0</v>
      </c>
      <c r="H279" t="s">
        <v>134</v>
      </c>
      <c r="I279">
        <v>26</v>
      </c>
      <c r="J279" t="s">
        <v>15</v>
      </c>
      <c r="K279" t="s">
        <v>16</v>
      </c>
    </row>
    <row r="280" spans="1:11" x14ac:dyDescent="0.3">
      <c r="A280">
        <v>1170</v>
      </c>
      <c r="B280">
        <v>2</v>
      </c>
      <c r="C280" t="s">
        <v>2211</v>
      </c>
      <c r="D280" t="s">
        <v>13</v>
      </c>
      <c r="E280">
        <v>30</v>
      </c>
      <c r="F280">
        <v>1</v>
      </c>
      <c r="G280">
        <v>0</v>
      </c>
      <c r="H280" t="s">
        <v>2212</v>
      </c>
      <c r="I280">
        <v>21</v>
      </c>
      <c r="J280" t="s">
        <v>15</v>
      </c>
      <c r="K280" t="s">
        <v>16</v>
      </c>
    </row>
    <row r="281" spans="1:11" x14ac:dyDescent="0.3">
      <c r="A281">
        <v>1171</v>
      </c>
      <c r="B281">
        <v>2</v>
      </c>
      <c r="C281" t="s">
        <v>2213</v>
      </c>
      <c r="D281" t="s">
        <v>13</v>
      </c>
      <c r="E281">
        <v>22</v>
      </c>
      <c r="F281">
        <v>0</v>
      </c>
      <c r="G281">
        <v>0</v>
      </c>
      <c r="H281" t="s">
        <v>2214</v>
      </c>
      <c r="I281">
        <v>10.5</v>
      </c>
      <c r="J281" t="s">
        <v>15</v>
      </c>
      <c r="K281" t="s">
        <v>16</v>
      </c>
    </row>
    <row r="282" spans="1:11" x14ac:dyDescent="0.3">
      <c r="A282">
        <v>1172</v>
      </c>
      <c r="B282">
        <v>3</v>
      </c>
      <c r="C282" t="s">
        <v>2215</v>
      </c>
      <c r="D282" t="s">
        <v>18</v>
      </c>
      <c r="E282">
        <v>23</v>
      </c>
      <c r="F282">
        <v>0</v>
      </c>
      <c r="G282">
        <v>0</v>
      </c>
      <c r="H282" t="s">
        <v>2216</v>
      </c>
      <c r="I282">
        <v>8.6624999999999996</v>
      </c>
      <c r="J282" t="s">
        <v>15</v>
      </c>
      <c r="K282" t="s">
        <v>16</v>
      </c>
    </row>
    <row r="283" spans="1:11" x14ac:dyDescent="0.3">
      <c r="A283">
        <v>1173</v>
      </c>
      <c r="B283">
        <v>3</v>
      </c>
      <c r="C283" t="s">
        <v>2217</v>
      </c>
      <c r="D283" t="s">
        <v>13</v>
      </c>
      <c r="E283">
        <v>0.75</v>
      </c>
      <c r="F283">
        <v>1</v>
      </c>
      <c r="G283">
        <v>1</v>
      </c>
      <c r="H283" t="s">
        <v>2017</v>
      </c>
      <c r="I283">
        <v>13.775</v>
      </c>
      <c r="J283" t="s">
        <v>15</v>
      </c>
      <c r="K283" t="s">
        <v>16</v>
      </c>
    </row>
    <row r="284" spans="1:11" x14ac:dyDescent="0.3">
      <c r="A284">
        <v>1174</v>
      </c>
      <c r="B284">
        <v>3</v>
      </c>
      <c r="C284" t="s">
        <v>2218</v>
      </c>
      <c r="D284" t="s">
        <v>18</v>
      </c>
      <c r="F284">
        <v>0</v>
      </c>
      <c r="G284">
        <v>0</v>
      </c>
      <c r="H284" t="s">
        <v>2219</v>
      </c>
      <c r="I284">
        <v>7.75</v>
      </c>
      <c r="J284" t="s">
        <v>15</v>
      </c>
      <c r="K284" t="s">
        <v>31</v>
      </c>
    </row>
    <row r="285" spans="1:11" x14ac:dyDescent="0.3">
      <c r="A285">
        <v>1175</v>
      </c>
      <c r="B285">
        <v>3</v>
      </c>
      <c r="C285" t="s">
        <v>2220</v>
      </c>
      <c r="D285" t="s">
        <v>18</v>
      </c>
      <c r="E285">
        <v>9</v>
      </c>
      <c r="F285">
        <v>1</v>
      </c>
      <c r="G285">
        <v>1</v>
      </c>
      <c r="H285" t="s">
        <v>545</v>
      </c>
      <c r="I285">
        <v>15.245799999999999</v>
      </c>
      <c r="J285" t="s">
        <v>15</v>
      </c>
      <c r="K285" t="s">
        <v>21</v>
      </c>
    </row>
    <row r="286" spans="1:11" x14ac:dyDescent="0.3">
      <c r="A286">
        <v>1176</v>
      </c>
      <c r="B286">
        <v>3</v>
      </c>
      <c r="C286" t="s">
        <v>2221</v>
      </c>
      <c r="D286" t="s">
        <v>18</v>
      </c>
      <c r="E286">
        <v>2</v>
      </c>
      <c r="F286">
        <v>1</v>
      </c>
      <c r="G286">
        <v>1</v>
      </c>
      <c r="H286" t="s">
        <v>543</v>
      </c>
      <c r="I286">
        <v>20.212499999999999</v>
      </c>
      <c r="J286" t="s">
        <v>15</v>
      </c>
      <c r="K286" t="s">
        <v>16</v>
      </c>
    </row>
    <row r="287" spans="1:11" x14ac:dyDescent="0.3">
      <c r="A287">
        <v>1177</v>
      </c>
      <c r="B287">
        <v>3</v>
      </c>
      <c r="C287" t="s">
        <v>2222</v>
      </c>
      <c r="D287" t="s">
        <v>13</v>
      </c>
      <c r="E287">
        <v>36</v>
      </c>
      <c r="F287">
        <v>0</v>
      </c>
      <c r="G287">
        <v>0</v>
      </c>
      <c r="H287" t="s">
        <v>2223</v>
      </c>
      <c r="I287">
        <v>7.25</v>
      </c>
      <c r="J287" t="s">
        <v>15</v>
      </c>
      <c r="K287" t="s">
        <v>16</v>
      </c>
    </row>
    <row r="288" spans="1:11" x14ac:dyDescent="0.3">
      <c r="A288">
        <v>1178</v>
      </c>
      <c r="B288">
        <v>3</v>
      </c>
      <c r="C288" t="s">
        <v>2224</v>
      </c>
      <c r="D288" t="s">
        <v>13</v>
      </c>
      <c r="F288">
        <v>0</v>
      </c>
      <c r="G288">
        <v>0</v>
      </c>
      <c r="H288" t="s">
        <v>2225</v>
      </c>
      <c r="I288">
        <v>7.25</v>
      </c>
      <c r="J288" t="s">
        <v>15</v>
      </c>
      <c r="K288" t="s">
        <v>16</v>
      </c>
    </row>
    <row r="289" spans="1:11" x14ac:dyDescent="0.3">
      <c r="A289">
        <v>1179</v>
      </c>
      <c r="B289">
        <v>1</v>
      </c>
      <c r="C289" t="s">
        <v>2226</v>
      </c>
      <c r="D289" t="s">
        <v>13</v>
      </c>
      <c r="E289">
        <v>24</v>
      </c>
      <c r="F289">
        <v>1</v>
      </c>
      <c r="G289">
        <v>0</v>
      </c>
      <c r="H289" t="s">
        <v>1757</v>
      </c>
      <c r="I289">
        <v>82.2667</v>
      </c>
      <c r="J289" t="s">
        <v>1758</v>
      </c>
      <c r="K289" t="s">
        <v>16</v>
      </c>
    </row>
    <row r="290" spans="1:11" x14ac:dyDescent="0.3">
      <c r="A290">
        <v>1180</v>
      </c>
      <c r="B290">
        <v>3</v>
      </c>
      <c r="C290" t="s">
        <v>2227</v>
      </c>
      <c r="D290" t="s">
        <v>13</v>
      </c>
      <c r="F290">
        <v>0</v>
      </c>
      <c r="G290">
        <v>0</v>
      </c>
      <c r="H290" t="s">
        <v>2228</v>
      </c>
      <c r="I290">
        <v>7.2291999999999996</v>
      </c>
      <c r="J290" t="s">
        <v>2229</v>
      </c>
      <c r="K290" t="s">
        <v>21</v>
      </c>
    </row>
    <row r="291" spans="1:11" x14ac:dyDescent="0.3">
      <c r="A291">
        <v>1181</v>
      </c>
      <c r="B291">
        <v>3</v>
      </c>
      <c r="C291" t="s">
        <v>2230</v>
      </c>
      <c r="D291" t="s">
        <v>13</v>
      </c>
      <c r="F291">
        <v>0</v>
      </c>
      <c r="G291">
        <v>0</v>
      </c>
      <c r="H291" t="s">
        <v>2231</v>
      </c>
      <c r="I291">
        <v>8.0500000000000007</v>
      </c>
      <c r="J291" t="s">
        <v>15</v>
      </c>
      <c r="K291" t="s">
        <v>16</v>
      </c>
    </row>
    <row r="292" spans="1:11" x14ac:dyDescent="0.3">
      <c r="A292">
        <v>1182</v>
      </c>
      <c r="B292">
        <v>1</v>
      </c>
      <c r="C292" t="s">
        <v>2232</v>
      </c>
      <c r="D292" t="s">
        <v>13</v>
      </c>
      <c r="F292">
        <v>0</v>
      </c>
      <c r="G292">
        <v>0</v>
      </c>
      <c r="H292" t="s">
        <v>2233</v>
      </c>
      <c r="I292">
        <v>39.6</v>
      </c>
      <c r="J292" t="s">
        <v>15</v>
      </c>
      <c r="K292" t="s">
        <v>16</v>
      </c>
    </row>
    <row r="293" spans="1:11" x14ac:dyDescent="0.3">
      <c r="A293">
        <v>1183</v>
      </c>
      <c r="B293">
        <v>3</v>
      </c>
      <c r="C293" t="s">
        <v>2234</v>
      </c>
      <c r="D293" t="s">
        <v>18</v>
      </c>
      <c r="E293">
        <v>30</v>
      </c>
      <c r="F293">
        <v>0</v>
      </c>
      <c r="G293">
        <v>0</v>
      </c>
      <c r="H293" t="s">
        <v>2235</v>
      </c>
      <c r="I293">
        <v>6.95</v>
      </c>
      <c r="J293" t="s">
        <v>15</v>
      </c>
      <c r="K293" t="s">
        <v>31</v>
      </c>
    </row>
    <row r="294" spans="1:11" x14ac:dyDescent="0.3">
      <c r="A294">
        <v>1184</v>
      </c>
      <c r="B294">
        <v>3</v>
      </c>
      <c r="C294" t="s">
        <v>2236</v>
      </c>
      <c r="D294" t="s">
        <v>13</v>
      </c>
      <c r="F294">
        <v>0</v>
      </c>
      <c r="G294">
        <v>0</v>
      </c>
      <c r="H294" t="s">
        <v>2237</v>
      </c>
      <c r="I294">
        <v>7.2291999999999996</v>
      </c>
      <c r="J294" t="s">
        <v>15</v>
      </c>
      <c r="K294" t="s">
        <v>21</v>
      </c>
    </row>
    <row r="295" spans="1:11" x14ac:dyDescent="0.3">
      <c r="A295">
        <v>1185</v>
      </c>
      <c r="B295">
        <v>1</v>
      </c>
      <c r="C295" t="s">
        <v>2238</v>
      </c>
      <c r="D295" t="s">
        <v>13</v>
      </c>
      <c r="E295">
        <v>53</v>
      </c>
      <c r="F295">
        <v>1</v>
      </c>
      <c r="G295">
        <v>1</v>
      </c>
      <c r="H295" t="s">
        <v>916</v>
      </c>
      <c r="I295">
        <v>81.8583</v>
      </c>
      <c r="J295" t="s">
        <v>917</v>
      </c>
      <c r="K295" t="s">
        <v>16</v>
      </c>
    </row>
    <row r="296" spans="1:11" x14ac:dyDescent="0.3">
      <c r="A296">
        <v>1186</v>
      </c>
      <c r="B296">
        <v>3</v>
      </c>
      <c r="C296" t="s">
        <v>2239</v>
      </c>
      <c r="D296" t="s">
        <v>13</v>
      </c>
      <c r="E296">
        <v>36</v>
      </c>
      <c r="F296">
        <v>0</v>
      </c>
      <c r="G296">
        <v>0</v>
      </c>
      <c r="H296" t="s">
        <v>2240</v>
      </c>
      <c r="I296">
        <v>9.5</v>
      </c>
      <c r="J296" t="s">
        <v>15</v>
      </c>
      <c r="K296" t="s">
        <v>16</v>
      </c>
    </row>
    <row r="297" spans="1:11" x14ac:dyDescent="0.3">
      <c r="A297">
        <v>1187</v>
      </c>
      <c r="B297">
        <v>3</v>
      </c>
      <c r="C297" t="s">
        <v>2241</v>
      </c>
      <c r="D297" t="s">
        <v>13</v>
      </c>
      <c r="E297">
        <v>26</v>
      </c>
      <c r="F297">
        <v>0</v>
      </c>
      <c r="G297">
        <v>0</v>
      </c>
      <c r="H297" t="s">
        <v>2242</v>
      </c>
      <c r="I297">
        <v>7.8958000000000004</v>
      </c>
      <c r="J297" t="s">
        <v>15</v>
      </c>
      <c r="K297" t="s">
        <v>16</v>
      </c>
    </row>
    <row r="298" spans="1:11" x14ac:dyDescent="0.3">
      <c r="A298">
        <v>1188</v>
      </c>
      <c r="B298">
        <v>2</v>
      </c>
      <c r="C298" t="s">
        <v>2243</v>
      </c>
      <c r="D298" t="s">
        <v>18</v>
      </c>
      <c r="E298">
        <v>1</v>
      </c>
      <c r="F298">
        <v>1</v>
      </c>
      <c r="G298">
        <v>2</v>
      </c>
      <c r="H298" t="s">
        <v>113</v>
      </c>
      <c r="I298">
        <v>41.5792</v>
      </c>
      <c r="J298" t="s">
        <v>15</v>
      </c>
      <c r="K298" t="s">
        <v>21</v>
      </c>
    </row>
    <row r="299" spans="1:11" x14ac:dyDescent="0.3">
      <c r="A299">
        <v>1189</v>
      </c>
      <c r="B299">
        <v>3</v>
      </c>
      <c r="C299" t="s">
        <v>2244</v>
      </c>
      <c r="D299" t="s">
        <v>13</v>
      </c>
      <c r="F299">
        <v>2</v>
      </c>
      <c r="G299">
        <v>0</v>
      </c>
      <c r="H299" t="s">
        <v>123</v>
      </c>
      <c r="I299">
        <v>21.679200000000002</v>
      </c>
      <c r="J299" t="s">
        <v>15</v>
      </c>
      <c r="K299" t="s">
        <v>21</v>
      </c>
    </row>
    <row r="300" spans="1:11" x14ac:dyDescent="0.3">
      <c r="A300">
        <v>1190</v>
      </c>
      <c r="B300">
        <v>1</v>
      </c>
      <c r="C300" t="s">
        <v>2245</v>
      </c>
      <c r="D300" t="s">
        <v>13</v>
      </c>
      <c r="E300">
        <v>30</v>
      </c>
      <c r="F300">
        <v>0</v>
      </c>
      <c r="G300">
        <v>0</v>
      </c>
      <c r="H300" t="s">
        <v>2246</v>
      </c>
      <c r="I300">
        <v>45.5</v>
      </c>
      <c r="J300" t="s">
        <v>15</v>
      </c>
      <c r="K300" t="s">
        <v>16</v>
      </c>
    </row>
    <row r="301" spans="1:11" x14ac:dyDescent="0.3">
      <c r="A301">
        <v>1191</v>
      </c>
      <c r="B301">
        <v>3</v>
      </c>
      <c r="C301" t="s">
        <v>2247</v>
      </c>
      <c r="D301" t="s">
        <v>13</v>
      </c>
      <c r="E301">
        <v>29</v>
      </c>
      <c r="F301">
        <v>0</v>
      </c>
      <c r="G301">
        <v>0</v>
      </c>
      <c r="H301" t="s">
        <v>2248</v>
      </c>
      <c r="I301">
        <v>7.8541999999999996</v>
      </c>
      <c r="J301" t="s">
        <v>15</v>
      </c>
      <c r="K301" t="s">
        <v>16</v>
      </c>
    </row>
    <row r="302" spans="1:11" x14ac:dyDescent="0.3">
      <c r="A302">
        <v>1192</v>
      </c>
      <c r="B302">
        <v>3</v>
      </c>
      <c r="C302" t="s">
        <v>2249</v>
      </c>
      <c r="D302" t="s">
        <v>13</v>
      </c>
      <c r="E302">
        <v>32</v>
      </c>
      <c r="F302">
        <v>0</v>
      </c>
      <c r="G302">
        <v>0</v>
      </c>
      <c r="H302" t="s">
        <v>2250</v>
      </c>
      <c r="I302">
        <v>7.7750000000000004</v>
      </c>
      <c r="J302" t="s">
        <v>15</v>
      </c>
      <c r="K302" t="s">
        <v>16</v>
      </c>
    </row>
    <row r="303" spans="1:11" x14ac:dyDescent="0.3">
      <c r="A303">
        <v>1193</v>
      </c>
      <c r="B303">
        <v>2</v>
      </c>
      <c r="C303" t="s">
        <v>2251</v>
      </c>
      <c r="D303" t="s">
        <v>13</v>
      </c>
      <c r="F303">
        <v>0</v>
      </c>
      <c r="G303">
        <v>0</v>
      </c>
      <c r="H303" t="s">
        <v>2252</v>
      </c>
      <c r="I303">
        <v>15.0458</v>
      </c>
      <c r="J303" t="s">
        <v>625</v>
      </c>
      <c r="K303" t="s">
        <v>21</v>
      </c>
    </row>
    <row r="304" spans="1:11" x14ac:dyDescent="0.3">
      <c r="A304">
        <v>1194</v>
      </c>
      <c r="B304">
        <v>2</v>
      </c>
      <c r="C304" t="s">
        <v>2253</v>
      </c>
      <c r="D304" t="s">
        <v>13</v>
      </c>
      <c r="E304">
        <v>43</v>
      </c>
      <c r="F304">
        <v>0</v>
      </c>
      <c r="G304">
        <v>1</v>
      </c>
      <c r="H304" t="s">
        <v>2061</v>
      </c>
      <c r="I304">
        <v>21</v>
      </c>
      <c r="J304" t="s">
        <v>15</v>
      </c>
      <c r="K304" t="s">
        <v>16</v>
      </c>
    </row>
    <row r="305" spans="1:11" x14ac:dyDescent="0.3">
      <c r="A305">
        <v>1195</v>
      </c>
      <c r="B305">
        <v>3</v>
      </c>
      <c r="C305" t="s">
        <v>2254</v>
      </c>
      <c r="D305" t="s">
        <v>13</v>
      </c>
      <c r="E305">
        <v>24</v>
      </c>
      <c r="F305">
        <v>0</v>
      </c>
      <c r="G305">
        <v>0</v>
      </c>
      <c r="H305" t="s">
        <v>2255</v>
      </c>
      <c r="I305">
        <v>8.6624999999999996</v>
      </c>
      <c r="J305" t="s">
        <v>15</v>
      </c>
      <c r="K305" t="s">
        <v>16</v>
      </c>
    </row>
    <row r="306" spans="1:11" x14ac:dyDescent="0.3">
      <c r="A306">
        <v>1196</v>
      </c>
      <c r="B306">
        <v>3</v>
      </c>
      <c r="C306" t="s">
        <v>2256</v>
      </c>
      <c r="D306" t="s">
        <v>18</v>
      </c>
      <c r="F306">
        <v>0</v>
      </c>
      <c r="G306">
        <v>0</v>
      </c>
      <c r="H306" t="s">
        <v>2257</v>
      </c>
      <c r="I306">
        <v>7.75</v>
      </c>
      <c r="J306" t="s">
        <v>15</v>
      </c>
      <c r="K306" t="s">
        <v>31</v>
      </c>
    </row>
    <row r="307" spans="1:11" x14ac:dyDescent="0.3">
      <c r="A307">
        <v>1197</v>
      </c>
      <c r="B307">
        <v>1</v>
      </c>
      <c r="C307" t="s">
        <v>2258</v>
      </c>
      <c r="D307" t="s">
        <v>18</v>
      </c>
      <c r="E307">
        <v>64</v>
      </c>
      <c r="F307">
        <v>1</v>
      </c>
      <c r="G307">
        <v>1</v>
      </c>
      <c r="H307" t="s">
        <v>2259</v>
      </c>
      <c r="I307">
        <v>26.55</v>
      </c>
      <c r="J307" t="s">
        <v>2260</v>
      </c>
      <c r="K307" t="s">
        <v>16</v>
      </c>
    </row>
    <row r="308" spans="1:11" x14ac:dyDescent="0.3">
      <c r="A308">
        <v>1198</v>
      </c>
      <c r="B308">
        <v>1</v>
      </c>
      <c r="C308" t="s">
        <v>2261</v>
      </c>
      <c r="D308" t="s">
        <v>13</v>
      </c>
      <c r="E308">
        <v>30</v>
      </c>
      <c r="F308">
        <v>1</v>
      </c>
      <c r="G308">
        <v>2</v>
      </c>
      <c r="H308" t="s">
        <v>635</v>
      </c>
      <c r="I308">
        <v>151.55000000000001</v>
      </c>
      <c r="J308" t="s">
        <v>636</v>
      </c>
      <c r="K308" t="s">
        <v>16</v>
      </c>
    </row>
    <row r="309" spans="1:11" x14ac:dyDescent="0.3">
      <c r="A309">
        <v>1199</v>
      </c>
      <c r="B309">
        <v>3</v>
      </c>
      <c r="C309" t="s">
        <v>2262</v>
      </c>
      <c r="D309" t="s">
        <v>13</v>
      </c>
      <c r="E309">
        <v>0.83</v>
      </c>
      <c r="F309">
        <v>0</v>
      </c>
      <c r="G309">
        <v>1</v>
      </c>
      <c r="H309" t="s">
        <v>1672</v>
      </c>
      <c r="I309">
        <v>9.35</v>
      </c>
      <c r="J309" t="s">
        <v>15</v>
      </c>
      <c r="K309" t="s">
        <v>16</v>
      </c>
    </row>
    <row r="310" spans="1:11" x14ac:dyDescent="0.3">
      <c r="A310">
        <v>1200</v>
      </c>
      <c r="B310">
        <v>1</v>
      </c>
      <c r="C310" t="s">
        <v>2263</v>
      </c>
      <c r="D310" t="s">
        <v>13</v>
      </c>
      <c r="E310">
        <v>55</v>
      </c>
      <c r="F310">
        <v>1</v>
      </c>
      <c r="G310">
        <v>1</v>
      </c>
      <c r="H310" t="s">
        <v>1064</v>
      </c>
      <c r="I310">
        <v>93.5</v>
      </c>
      <c r="J310" t="s">
        <v>1615</v>
      </c>
      <c r="K310" t="s">
        <v>16</v>
      </c>
    </row>
    <row r="311" spans="1:11" x14ac:dyDescent="0.3">
      <c r="A311">
        <v>1201</v>
      </c>
      <c r="B311">
        <v>3</v>
      </c>
      <c r="C311" t="s">
        <v>2264</v>
      </c>
      <c r="D311" t="s">
        <v>18</v>
      </c>
      <c r="E311">
        <v>45</v>
      </c>
      <c r="F311">
        <v>1</v>
      </c>
      <c r="G311">
        <v>0</v>
      </c>
      <c r="H311" t="s">
        <v>1681</v>
      </c>
      <c r="I311">
        <v>14.1083</v>
      </c>
      <c r="J311" t="s">
        <v>15</v>
      </c>
      <c r="K311" t="s">
        <v>16</v>
      </c>
    </row>
    <row r="312" spans="1:11" x14ac:dyDescent="0.3">
      <c r="A312">
        <v>1202</v>
      </c>
      <c r="B312">
        <v>3</v>
      </c>
      <c r="C312" t="s">
        <v>2265</v>
      </c>
      <c r="D312" t="s">
        <v>13</v>
      </c>
      <c r="E312">
        <v>18</v>
      </c>
      <c r="F312">
        <v>0</v>
      </c>
      <c r="G312">
        <v>0</v>
      </c>
      <c r="H312" t="s">
        <v>2266</v>
      </c>
      <c r="I312">
        <v>8.6624999999999996</v>
      </c>
      <c r="J312" t="s">
        <v>15</v>
      </c>
      <c r="K312" t="s">
        <v>16</v>
      </c>
    </row>
    <row r="313" spans="1:11" x14ac:dyDescent="0.3">
      <c r="A313">
        <v>1203</v>
      </c>
      <c r="B313">
        <v>3</v>
      </c>
      <c r="C313" t="s">
        <v>2267</v>
      </c>
      <c r="D313" t="s">
        <v>13</v>
      </c>
      <c r="E313">
        <v>22</v>
      </c>
      <c r="F313">
        <v>0</v>
      </c>
      <c r="G313">
        <v>0</v>
      </c>
      <c r="H313" t="s">
        <v>2268</v>
      </c>
      <c r="I313">
        <v>7.2249999999999996</v>
      </c>
      <c r="J313" t="s">
        <v>15</v>
      </c>
      <c r="K313" t="s">
        <v>21</v>
      </c>
    </row>
    <row r="314" spans="1:11" x14ac:dyDescent="0.3">
      <c r="A314">
        <v>1204</v>
      </c>
      <c r="B314">
        <v>3</v>
      </c>
      <c r="C314" t="s">
        <v>2269</v>
      </c>
      <c r="D314" t="s">
        <v>13</v>
      </c>
      <c r="F314">
        <v>0</v>
      </c>
      <c r="G314">
        <v>0</v>
      </c>
      <c r="H314" t="s">
        <v>2270</v>
      </c>
      <c r="I314">
        <v>7.5750000000000002</v>
      </c>
      <c r="J314" t="s">
        <v>15</v>
      </c>
      <c r="K314" t="s">
        <v>16</v>
      </c>
    </row>
    <row r="315" spans="1:11" x14ac:dyDescent="0.3">
      <c r="A315">
        <v>1205</v>
      </c>
      <c r="B315">
        <v>3</v>
      </c>
      <c r="C315" t="s">
        <v>2271</v>
      </c>
      <c r="D315" t="s">
        <v>18</v>
      </c>
      <c r="E315">
        <v>37</v>
      </c>
      <c r="F315">
        <v>0</v>
      </c>
      <c r="G315">
        <v>0</v>
      </c>
      <c r="H315" t="s">
        <v>2272</v>
      </c>
      <c r="I315">
        <v>7.75</v>
      </c>
      <c r="J315" t="s">
        <v>15</v>
      </c>
      <c r="K315" t="s">
        <v>31</v>
      </c>
    </row>
    <row r="316" spans="1:11" x14ac:dyDescent="0.3">
      <c r="A316">
        <v>1206</v>
      </c>
      <c r="B316">
        <v>1</v>
      </c>
      <c r="C316" t="s">
        <v>2273</v>
      </c>
      <c r="D316" t="s">
        <v>18</v>
      </c>
      <c r="E316">
        <v>55</v>
      </c>
      <c r="F316">
        <v>0</v>
      </c>
      <c r="G316">
        <v>0</v>
      </c>
      <c r="H316" t="s">
        <v>575</v>
      </c>
      <c r="I316">
        <v>135.63329999999999</v>
      </c>
      <c r="J316" t="s">
        <v>693</v>
      </c>
      <c r="K316" t="s">
        <v>21</v>
      </c>
    </row>
    <row r="317" spans="1:11" x14ac:dyDescent="0.3">
      <c r="A317">
        <v>1207</v>
      </c>
      <c r="B317">
        <v>3</v>
      </c>
      <c r="C317" t="s">
        <v>2274</v>
      </c>
      <c r="D317" t="s">
        <v>18</v>
      </c>
      <c r="E317">
        <v>17</v>
      </c>
      <c r="F317">
        <v>0</v>
      </c>
      <c r="G317">
        <v>0</v>
      </c>
      <c r="H317" t="s">
        <v>2275</v>
      </c>
      <c r="I317">
        <v>7.7332999999999998</v>
      </c>
      <c r="J317" t="s">
        <v>15</v>
      </c>
      <c r="K317" t="s">
        <v>31</v>
      </c>
    </row>
    <row r="318" spans="1:11" x14ac:dyDescent="0.3">
      <c r="A318">
        <v>1208</v>
      </c>
      <c r="B318">
        <v>1</v>
      </c>
      <c r="C318" t="s">
        <v>2276</v>
      </c>
      <c r="D318" t="s">
        <v>13</v>
      </c>
      <c r="E318">
        <v>57</v>
      </c>
      <c r="F318">
        <v>1</v>
      </c>
      <c r="G318">
        <v>0</v>
      </c>
      <c r="H318" t="s">
        <v>88</v>
      </c>
      <c r="I318">
        <v>146.52080000000001</v>
      </c>
      <c r="J318" t="s">
        <v>89</v>
      </c>
      <c r="K318" t="s">
        <v>21</v>
      </c>
    </row>
    <row r="319" spans="1:11" x14ac:dyDescent="0.3">
      <c r="A319">
        <v>1209</v>
      </c>
      <c r="B319">
        <v>2</v>
      </c>
      <c r="C319" t="s">
        <v>2277</v>
      </c>
      <c r="D319" t="s">
        <v>13</v>
      </c>
      <c r="E319">
        <v>19</v>
      </c>
      <c r="F319">
        <v>0</v>
      </c>
      <c r="G319">
        <v>0</v>
      </c>
      <c r="H319" t="s">
        <v>2278</v>
      </c>
      <c r="I319">
        <v>10.5</v>
      </c>
      <c r="J319" t="s">
        <v>15</v>
      </c>
      <c r="K319" t="s">
        <v>16</v>
      </c>
    </row>
    <row r="320" spans="1:11" x14ac:dyDescent="0.3">
      <c r="A320">
        <v>1210</v>
      </c>
      <c r="B320">
        <v>3</v>
      </c>
      <c r="C320" t="s">
        <v>2279</v>
      </c>
      <c r="D320" t="s">
        <v>13</v>
      </c>
      <c r="E320">
        <v>27</v>
      </c>
      <c r="F320">
        <v>0</v>
      </c>
      <c r="G320">
        <v>0</v>
      </c>
      <c r="H320" t="s">
        <v>2280</v>
      </c>
      <c r="I320">
        <v>7.8541999999999996</v>
      </c>
      <c r="J320" t="s">
        <v>15</v>
      </c>
      <c r="K320" t="s">
        <v>16</v>
      </c>
    </row>
    <row r="321" spans="1:11" x14ac:dyDescent="0.3">
      <c r="A321">
        <v>1211</v>
      </c>
      <c r="B321">
        <v>2</v>
      </c>
      <c r="C321" t="s">
        <v>2281</v>
      </c>
      <c r="D321" t="s">
        <v>13</v>
      </c>
      <c r="E321">
        <v>22</v>
      </c>
      <c r="F321">
        <v>2</v>
      </c>
      <c r="G321">
        <v>0</v>
      </c>
      <c r="H321" t="s">
        <v>1789</v>
      </c>
      <c r="I321">
        <v>31.5</v>
      </c>
      <c r="J321" t="s">
        <v>15</v>
      </c>
      <c r="K321" t="s">
        <v>16</v>
      </c>
    </row>
    <row r="322" spans="1:11" x14ac:dyDescent="0.3">
      <c r="A322">
        <v>1212</v>
      </c>
      <c r="B322">
        <v>3</v>
      </c>
      <c r="C322" t="s">
        <v>2282</v>
      </c>
      <c r="D322" t="s">
        <v>13</v>
      </c>
      <c r="E322">
        <v>26</v>
      </c>
      <c r="F322">
        <v>0</v>
      </c>
      <c r="G322">
        <v>0</v>
      </c>
      <c r="H322" t="s">
        <v>2283</v>
      </c>
      <c r="I322">
        <v>7.7750000000000004</v>
      </c>
      <c r="J322" t="s">
        <v>15</v>
      </c>
      <c r="K322" t="s">
        <v>16</v>
      </c>
    </row>
    <row r="323" spans="1:11" x14ac:dyDescent="0.3">
      <c r="A323">
        <v>1213</v>
      </c>
      <c r="B323">
        <v>3</v>
      </c>
      <c r="C323" t="s">
        <v>2284</v>
      </c>
      <c r="D323" t="s">
        <v>13</v>
      </c>
      <c r="E323">
        <v>25</v>
      </c>
      <c r="F323">
        <v>0</v>
      </c>
      <c r="G323">
        <v>0</v>
      </c>
      <c r="H323" t="s">
        <v>2285</v>
      </c>
      <c r="I323">
        <v>7.2291999999999996</v>
      </c>
      <c r="J323" t="s">
        <v>2286</v>
      </c>
      <c r="K323" t="s">
        <v>21</v>
      </c>
    </row>
    <row r="324" spans="1:11" x14ac:dyDescent="0.3">
      <c r="A324">
        <v>1214</v>
      </c>
      <c r="B324">
        <v>2</v>
      </c>
      <c r="C324" t="s">
        <v>2287</v>
      </c>
      <c r="D324" t="s">
        <v>13</v>
      </c>
      <c r="E324">
        <v>26</v>
      </c>
      <c r="F324">
        <v>0</v>
      </c>
      <c r="G324">
        <v>0</v>
      </c>
      <c r="H324" t="s">
        <v>2288</v>
      </c>
      <c r="I324">
        <v>13</v>
      </c>
      <c r="J324" t="s">
        <v>331</v>
      </c>
      <c r="K324" t="s">
        <v>16</v>
      </c>
    </row>
    <row r="325" spans="1:11" x14ac:dyDescent="0.3">
      <c r="A325">
        <v>1215</v>
      </c>
      <c r="B325">
        <v>1</v>
      </c>
      <c r="C325" t="s">
        <v>2289</v>
      </c>
      <c r="D325" t="s">
        <v>13</v>
      </c>
      <c r="E325">
        <v>33</v>
      </c>
      <c r="F325">
        <v>0</v>
      </c>
      <c r="G325">
        <v>0</v>
      </c>
      <c r="H325" t="s">
        <v>2290</v>
      </c>
      <c r="I325">
        <v>26.55</v>
      </c>
      <c r="J325" t="s">
        <v>15</v>
      </c>
      <c r="K325" t="s">
        <v>16</v>
      </c>
    </row>
    <row r="326" spans="1:11" x14ac:dyDescent="0.3">
      <c r="A326">
        <v>1216</v>
      </c>
      <c r="B326">
        <v>1</v>
      </c>
      <c r="C326" t="s">
        <v>2291</v>
      </c>
      <c r="D326" t="s">
        <v>18</v>
      </c>
      <c r="E326">
        <v>39</v>
      </c>
      <c r="F326">
        <v>0</v>
      </c>
      <c r="G326">
        <v>0</v>
      </c>
      <c r="H326" t="s">
        <v>1374</v>
      </c>
      <c r="I326">
        <v>211.33750000000001</v>
      </c>
      <c r="J326" t="s">
        <v>15</v>
      </c>
      <c r="K326" t="s">
        <v>16</v>
      </c>
    </row>
    <row r="327" spans="1:11" x14ac:dyDescent="0.3">
      <c r="A327">
        <v>1217</v>
      </c>
      <c r="B327">
        <v>3</v>
      </c>
      <c r="C327" t="s">
        <v>2292</v>
      </c>
      <c r="D327" t="s">
        <v>13</v>
      </c>
      <c r="E327">
        <v>23</v>
      </c>
      <c r="F327">
        <v>0</v>
      </c>
      <c r="G327">
        <v>0</v>
      </c>
      <c r="H327" t="s">
        <v>2293</v>
      </c>
      <c r="I327">
        <v>7.05</v>
      </c>
      <c r="J327" t="s">
        <v>15</v>
      </c>
      <c r="K327" t="s">
        <v>16</v>
      </c>
    </row>
    <row r="328" spans="1:11" x14ac:dyDescent="0.3">
      <c r="A328">
        <v>1218</v>
      </c>
      <c r="B328">
        <v>2</v>
      </c>
      <c r="C328" t="s">
        <v>2294</v>
      </c>
      <c r="D328" t="s">
        <v>18</v>
      </c>
      <c r="E328">
        <v>12</v>
      </c>
      <c r="F328">
        <v>2</v>
      </c>
      <c r="G328">
        <v>1</v>
      </c>
      <c r="H328" t="s">
        <v>399</v>
      </c>
      <c r="I328">
        <v>39</v>
      </c>
      <c r="J328" t="s">
        <v>400</v>
      </c>
      <c r="K328" t="s">
        <v>16</v>
      </c>
    </row>
    <row r="329" spans="1:11" x14ac:dyDescent="0.3">
      <c r="A329">
        <v>1219</v>
      </c>
      <c r="B329">
        <v>1</v>
      </c>
      <c r="C329" t="s">
        <v>2295</v>
      </c>
      <c r="D329" t="s">
        <v>13</v>
      </c>
      <c r="E329">
        <v>46</v>
      </c>
      <c r="F329">
        <v>0</v>
      </c>
      <c r="G329">
        <v>0</v>
      </c>
      <c r="H329" t="s">
        <v>547</v>
      </c>
      <c r="I329">
        <v>79.2</v>
      </c>
      <c r="J329" t="s">
        <v>15</v>
      </c>
      <c r="K329" t="s">
        <v>21</v>
      </c>
    </row>
    <row r="330" spans="1:11" x14ac:dyDescent="0.3">
      <c r="A330">
        <v>1220</v>
      </c>
      <c r="B330">
        <v>2</v>
      </c>
      <c r="C330" t="s">
        <v>2296</v>
      </c>
      <c r="D330" t="s">
        <v>13</v>
      </c>
      <c r="E330">
        <v>29</v>
      </c>
      <c r="F330">
        <v>1</v>
      </c>
      <c r="G330">
        <v>0</v>
      </c>
      <c r="H330" t="s">
        <v>881</v>
      </c>
      <c r="I330">
        <v>26</v>
      </c>
      <c r="J330" t="s">
        <v>15</v>
      </c>
      <c r="K330" t="s">
        <v>16</v>
      </c>
    </row>
    <row r="331" spans="1:11" x14ac:dyDescent="0.3">
      <c r="A331">
        <v>1221</v>
      </c>
      <c r="B331">
        <v>2</v>
      </c>
      <c r="C331" t="s">
        <v>2297</v>
      </c>
      <c r="D331" t="s">
        <v>13</v>
      </c>
      <c r="E331">
        <v>21</v>
      </c>
      <c r="F331">
        <v>0</v>
      </c>
      <c r="G331">
        <v>0</v>
      </c>
      <c r="H331" t="s">
        <v>2298</v>
      </c>
      <c r="I331">
        <v>13</v>
      </c>
      <c r="J331" t="s">
        <v>15</v>
      </c>
      <c r="K331" t="s">
        <v>16</v>
      </c>
    </row>
    <row r="332" spans="1:11" x14ac:dyDescent="0.3">
      <c r="A332">
        <v>1222</v>
      </c>
      <c r="B332">
        <v>2</v>
      </c>
      <c r="C332" t="s">
        <v>2299</v>
      </c>
      <c r="D332" t="s">
        <v>18</v>
      </c>
      <c r="E332">
        <v>48</v>
      </c>
      <c r="F332">
        <v>0</v>
      </c>
      <c r="G332">
        <v>2</v>
      </c>
      <c r="H332" t="s">
        <v>325</v>
      </c>
      <c r="I332">
        <v>36.75</v>
      </c>
      <c r="J332" t="s">
        <v>15</v>
      </c>
      <c r="K332" t="s">
        <v>16</v>
      </c>
    </row>
    <row r="333" spans="1:11" x14ac:dyDescent="0.3">
      <c r="A333">
        <v>1223</v>
      </c>
      <c r="B333">
        <v>1</v>
      </c>
      <c r="C333" t="s">
        <v>2300</v>
      </c>
      <c r="D333" t="s">
        <v>13</v>
      </c>
      <c r="E333">
        <v>39</v>
      </c>
      <c r="F333">
        <v>0</v>
      </c>
      <c r="G333">
        <v>0</v>
      </c>
      <c r="H333" t="s">
        <v>2301</v>
      </c>
      <c r="I333">
        <v>29.7</v>
      </c>
      <c r="J333" t="s">
        <v>2302</v>
      </c>
      <c r="K333" t="s">
        <v>21</v>
      </c>
    </row>
    <row r="334" spans="1:11" x14ac:dyDescent="0.3">
      <c r="A334">
        <v>1224</v>
      </c>
      <c r="B334">
        <v>3</v>
      </c>
      <c r="C334" t="s">
        <v>2303</v>
      </c>
      <c r="D334" t="s">
        <v>13</v>
      </c>
      <c r="F334">
        <v>0</v>
      </c>
      <c r="G334">
        <v>0</v>
      </c>
      <c r="H334" t="s">
        <v>2304</v>
      </c>
      <c r="I334">
        <v>7.2249999999999996</v>
      </c>
      <c r="J334" t="s">
        <v>15</v>
      </c>
      <c r="K334" t="s">
        <v>21</v>
      </c>
    </row>
    <row r="335" spans="1:11" x14ac:dyDescent="0.3">
      <c r="A335">
        <v>1225</v>
      </c>
      <c r="B335">
        <v>3</v>
      </c>
      <c r="C335" t="s">
        <v>2305</v>
      </c>
      <c r="D335" t="s">
        <v>18</v>
      </c>
      <c r="E335">
        <v>19</v>
      </c>
      <c r="F335">
        <v>1</v>
      </c>
      <c r="G335">
        <v>1</v>
      </c>
      <c r="H335" t="s">
        <v>800</v>
      </c>
      <c r="I335">
        <v>15.7417</v>
      </c>
      <c r="J335" t="s">
        <v>15</v>
      </c>
      <c r="K335" t="s">
        <v>21</v>
      </c>
    </row>
    <row r="336" spans="1:11" x14ac:dyDescent="0.3">
      <c r="A336">
        <v>1226</v>
      </c>
      <c r="B336">
        <v>3</v>
      </c>
      <c r="C336" t="s">
        <v>2306</v>
      </c>
      <c r="D336" t="s">
        <v>13</v>
      </c>
      <c r="E336">
        <v>27</v>
      </c>
      <c r="F336">
        <v>0</v>
      </c>
      <c r="G336">
        <v>0</v>
      </c>
      <c r="H336" t="s">
        <v>2307</v>
      </c>
      <c r="I336">
        <v>7.8958000000000004</v>
      </c>
      <c r="J336" t="s">
        <v>15</v>
      </c>
      <c r="K336" t="s">
        <v>16</v>
      </c>
    </row>
    <row r="337" spans="1:11" x14ac:dyDescent="0.3">
      <c r="A337">
        <v>1227</v>
      </c>
      <c r="B337">
        <v>1</v>
      </c>
      <c r="C337" t="s">
        <v>2308</v>
      </c>
      <c r="D337" t="s">
        <v>13</v>
      </c>
      <c r="E337">
        <v>30</v>
      </c>
      <c r="F337">
        <v>0</v>
      </c>
      <c r="G337">
        <v>0</v>
      </c>
      <c r="H337" t="s">
        <v>2309</v>
      </c>
      <c r="I337">
        <v>26</v>
      </c>
      <c r="J337" t="s">
        <v>639</v>
      </c>
      <c r="K337" t="s">
        <v>16</v>
      </c>
    </row>
    <row r="338" spans="1:11" x14ac:dyDescent="0.3">
      <c r="A338">
        <v>1228</v>
      </c>
      <c r="B338">
        <v>2</v>
      </c>
      <c r="C338" t="s">
        <v>2310</v>
      </c>
      <c r="D338" t="s">
        <v>13</v>
      </c>
      <c r="E338">
        <v>32</v>
      </c>
      <c r="F338">
        <v>0</v>
      </c>
      <c r="G338">
        <v>0</v>
      </c>
      <c r="H338" t="s">
        <v>2311</v>
      </c>
      <c r="I338">
        <v>13</v>
      </c>
      <c r="J338" t="s">
        <v>15</v>
      </c>
      <c r="K338" t="s">
        <v>16</v>
      </c>
    </row>
    <row r="339" spans="1:11" x14ac:dyDescent="0.3">
      <c r="A339">
        <v>1229</v>
      </c>
      <c r="B339">
        <v>3</v>
      </c>
      <c r="C339" t="s">
        <v>2312</v>
      </c>
      <c r="D339" t="s">
        <v>13</v>
      </c>
      <c r="E339">
        <v>39</v>
      </c>
      <c r="F339">
        <v>0</v>
      </c>
      <c r="G339">
        <v>2</v>
      </c>
      <c r="H339" t="s">
        <v>2313</v>
      </c>
      <c r="I339">
        <v>7.2291999999999996</v>
      </c>
      <c r="J339" t="s">
        <v>15</v>
      </c>
      <c r="K339" t="s">
        <v>21</v>
      </c>
    </row>
    <row r="340" spans="1:11" x14ac:dyDescent="0.3">
      <c r="A340">
        <v>1230</v>
      </c>
      <c r="B340">
        <v>2</v>
      </c>
      <c r="C340" t="s">
        <v>2314</v>
      </c>
      <c r="D340" t="s">
        <v>13</v>
      </c>
      <c r="E340">
        <v>25</v>
      </c>
      <c r="F340">
        <v>0</v>
      </c>
      <c r="G340">
        <v>0</v>
      </c>
      <c r="H340" t="s">
        <v>1789</v>
      </c>
      <c r="I340">
        <v>31.5</v>
      </c>
      <c r="J340" t="s">
        <v>15</v>
      </c>
      <c r="K340" t="s">
        <v>16</v>
      </c>
    </row>
    <row r="341" spans="1:11" x14ac:dyDescent="0.3">
      <c r="A341">
        <v>1231</v>
      </c>
      <c r="B341">
        <v>3</v>
      </c>
      <c r="C341" t="s">
        <v>2315</v>
      </c>
      <c r="D341" t="s">
        <v>13</v>
      </c>
      <c r="F341">
        <v>0</v>
      </c>
      <c r="G341">
        <v>0</v>
      </c>
      <c r="H341" t="s">
        <v>2316</v>
      </c>
      <c r="I341">
        <v>7.2291999999999996</v>
      </c>
      <c r="J341" t="s">
        <v>15</v>
      </c>
      <c r="K341" t="s">
        <v>21</v>
      </c>
    </row>
    <row r="342" spans="1:11" x14ac:dyDescent="0.3">
      <c r="A342">
        <v>1232</v>
      </c>
      <c r="B342">
        <v>2</v>
      </c>
      <c r="C342" t="s">
        <v>2317</v>
      </c>
      <c r="D342" t="s">
        <v>13</v>
      </c>
      <c r="E342">
        <v>18</v>
      </c>
      <c r="F342">
        <v>0</v>
      </c>
      <c r="G342">
        <v>0</v>
      </c>
      <c r="H342" t="s">
        <v>2318</v>
      </c>
      <c r="I342">
        <v>10.5</v>
      </c>
      <c r="J342" t="s">
        <v>15</v>
      </c>
      <c r="K342" t="s">
        <v>16</v>
      </c>
    </row>
    <row r="343" spans="1:11" x14ac:dyDescent="0.3">
      <c r="A343">
        <v>1233</v>
      </c>
      <c r="B343">
        <v>3</v>
      </c>
      <c r="C343" t="s">
        <v>2319</v>
      </c>
      <c r="D343" t="s">
        <v>13</v>
      </c>
      <c r="E343">
        <v>32</v>
      </c>
      <c r="F343">
        <v>0</v>
      </c>
      <c r="G343">
        <v>0</v>
      </c>
      <c r="H343" t="s">
        <v>2320</v>
      </c>
      <c r="I343">
        <v>7.5792000000000002</v>
      </c>
      <c r="J343" t="s">
        <v>15</v>
      </c>
      <c r="K343" t="s">
        <v>16</v>
      </c>
    </row>
    <row r="344" spans="1:11" x14ac:dyDescent="0.3">
      <c r="A344">
        <v>1234</v>
      </c>
      <c r="B344">
        <v>3</v>
      </c>
      <c r="C344" t="s">
        <v>2321</v>
      </c>
      <c r="D344" t="s">
        <v>13</v>
      </c>
      <c r="F344">
        <v>1</v>
      </c>
      <c r="G344">
        <v>9</v>
      </c>
      <c r="H344" t="s">
        <v>354</v>
      </c>
      <c r="I344">
        <v>69.55</v>
      </c>
      <c r="J344" t="s">
        <v>15</v>
      </c>
      <c r="K344" t="s">
        <v>16</v>
      </c>
    </row>
    <row r="345" spans="1:11" x14ac:dyDescent="0.3">
      <c r="A345">
        <v>1235</v>
      </c>
      <c r="B345">
        <v>1</v>
      </c>
      <c r="C345" t="s">
        <v>2322</v>
      </c>
      <c r="D345" t="s">
        <v>18</v>
      </c>
      <c r="E345">
        <v>58</v>
      </c>
      <c r="F345">
        <v>0</v>
      </c>
      <c r="G345">
        <v>1</v>
      </c>
      <c r="H345" t="s">
        <v>552</v>
      </c>
      <c r="I345">
        <v>512.32920000000001</v>
      </c>
      <c r="J345" t="s">
        <v>1358</v>
      </c>
      <c r="K345" t="s">
        <v>21</v>
      </c>
    </row>
    <row r="346" spans="1:11" x14ac:dyDescent="0.3">
      <c r="A346">
        <v>1236</v>
      </c>
      <c r="B346">
        <v>3</v>
      </c>
      <c r="C346" t="s">
        <v>2323</v>
      </c>
      <c r="D346" t="s">
        <v>13</v>
      </c>
      <c r="F346">
        <v>1</v>
      </c>
      <c r="G346">
        <v>1</v>
      </c>
      <c r="H346" t="s">
        <v>342</v>
      </c>
      <c r="I346">
        <v>14.5</v>
      </c>
      <c r="J346" t="s">
        <v>15</v>
      </c>
      <c r="K346" t="s">
        <v>16</v>
      </c>
    </row>
    <row r="347" spans="1:11" x14ac:dyDescent="0.3">
      <c r="A347">
        <v>1237</v>
      </c>
      <c r="B347">
        <v>3</v>
      </c>
      <c r="C347" t="s">
        <v>2324</v>
      </c>
      <c r="D347" t="s">
        <v>18</v>
      </c>
      <c r="E347">
        <v>16</v>
      </c>
      <c r="F347">
        <v>0</v>
      </c>
      <c r="G347">
        <v>0</v>
      </c>
      <c r="H347" t="s">
        <v>2325</v>
      </c>
      <c r="I347">
        <v>7.65</v>
      </c>
      <c r="J347" t="s">
        <v>15</v>
      </c>
      <c r="K347" t="s">
        <v>16</v>
      </c>
    </row>
    <row r="348" spans="1:11" x14ac:dyDescent="0.3">
      <c r="A348">
        <v>1238</v>
      </c>
      <c r="B348">
        <v>2</v>
      </c>
      <c r="C348" t="s">
        <v>2326</v>
      </c>
      <c r="D348" t="s">
        <v>13</v>
      </c>
      <c r="E348">
        <v>26</v>
      </c>
      <c r="F348">
        <v>0</v>
      </c>
      <c r="G348">
        <v>0</v>
      </c>
      <c r="H348" t="s">
        <v>2327</v>
      </c>
      <c r="I348">
        <v>13</v>
      </c>
      <c r="J348" t="s">
        <v>15</v>
      </c>
      <c r="K348" t="s">
        <v>16</v>
      </c>
    </row>
    <row r="349" spans="1:11" x14ac:dyDescent="0.3">
      <c r="A349">
        <v>1239</v>
      </c>
      <c r="B349">
        <v>3</v>
      </c>
      <c r="C349" t="s">
        <v>2328</v>
      </c>
      <c r="D349" t="s">
        <v>18</v>
      </c>
      <c r="E349">
        <v>38</v>
      </c>
      <c r="F349">
        <v>0</v>
      </c>
      <c r="G349">
        <v>0</v>
      </c>
      <c r="H349" t="s">
        <v>2329</v>
      </c>
      <c r="I349">
        <v>7.2291999999999996</v>
      </c>
      <c r="J349" t="s">
        <v>15</v>
      </c>
      <c r="K349" t="s">
        <v>21</v>
      </c>
    </row>
    <row r="350" spans="1:11" x14ac:dyDescent="0.3">
      <c r="A350">
        <v>1240</v>
      </c>
      <c r="B350">
        <v>2</v>
      </c>
      <c r="C350" t="s">
        <v>2330</v>
      </c>
      <c r="D350" t="s">
        <v>13</v>
      </c>
      <c r="E350">
        <v>24</v>
      </c>
      <c r="F350">
        <v>0</v>
      </c>
      <c r="G350">
        <v>0</v>
      </c>
      <c r="H350" t="s">
        <v>2331</v>
      </c>
      <c r="I350">
        <v>13.5</v>
      </c>
      <c r="J350" t="s">
        <v>15</v>
      </c>
      <c r="K350" t="s">
        <v>16</v>
      </c>
    </row>
    <row r="351" spans="1:11" x14ac:dyDescent="0.3">
      <c r="A351">
        <v>1241</v>
      </c>
      <c r="B351">
        <v>2</v>
      </c>
      <c r="C351" t="s">
        <v>2332</v>
      </c>
      <c r="D351" t="s">
        <v>18</v>
      </c>
      <c r="E351">
        <v>31</v>
      </c>
      <c r="F351">
        <v>0</v>
      </c>
      <c r="G351">
        <v>0</v>
      </c>
      <c r="H351" t="s">
        <v>456</v>
      </c>
      <c r="I351">
        <v>21</v>
      </c>
      <c r="J351" t="s">
        <v>15</v>
      </c>
      <c r="K351" t="s">
        <v>16</v>
      </c>
    </row>
    <row r="352" spans="1:11" x14ac:dyDescent="0.3">
      <c r="A352">
        <v>1242</v>
      </c>
      <c r="B352">
        <v>1</v>
      </c>
      <c r="C352" t="s">
        <v>2333</v>
      </c>
      <c r="D352" t="s">
        <v>18</v>
      </c>
      <c r="E352">
        <v>45</v>
      </c>
      <c r="F352">
        <v>0</v>
      </c>
      <c r="G352">
        <v>1</v>
      </c>
      <c r="H352" t="s">
        <v>228</v>
      </c>
      <c r="I352">
        <v>63.3583</v>
      </c>
      <c r="J352" t="s">
        <v>229</v>
      </c>
      <c r="K352" t="s">
        <v>21</v>
      </c>
    </row>
    <row r="353" spans="1:11" x14ac:dyDescent="0.3">
      <c r="A353">
        <v>1243</v>
      </c>
      <c r="B353">
        <v>2</v>
      </c>
      <c r="C353" t="s">
        <v>2334</v>
      </c>
      <c r="D353" t="s">
        <v>13</v>
      </c>
      <c r="E353">
        <v>25</v>
      </c>
      <c r="F353">
        <v>0</v>
      </c>
      <c r="G353">
        <v>0</v>
      </c>
      <c r="H353" t="s">
        <v>2335</v>
      </c>
      <c r="I353">
        <v>10.5</v>
      </c>
      <c r="J353" t="s">
        <v>15</v>
      </c>
      <c r="K353" t="s">
        <v>16</v>
      </c>
    </row>
    <row r="354" spans="1:11" x14ac:dyDescent="0.3">
      <c r="A354">
        <v>1244</v>
      </c>
      <c r="B354">
        <v>2</v>
      </c>
      <c r="C354" t="s">
        <v>2336</v>
      </c>
      <c r="D354" t="s">
        <v>13</v>
      </c>
      <c r="E354">
        <v>18</v>
      </c>
      <c r="F354">
        <v>0</v>
      </c>
      <c r="G354">
        <v>0</v>
      </c>
      <c r="H354" t="s">
        <v>176</v>
      </c>
      <c r="I354">
        <v>73.5</v>
      </c>
      <c r="J354" t="s">
        <v>15</v>
      </c>
      <c r="K354" t="s">
        <v>16</v>
      </c>
    </row>
    <row r="355" spans="1:11" x14ac:dyDescent="0.3">
      <c r="A355">
        <v>1245</v>
      </c>
      <c r="B355">
        <v>2</v>
      </c>
      <c r="C355" t="s">
        <v>2337</v>
      </c>
      <c r="D355" t="s">
        <v>13</v>
      </c>
      <c r="E355">
        <v>49</v>
      </c>
      <c r="F355">
        <v>1</v>
      </c>
      <c r="G355">
        <v>2</v>
      </c>
      <c r="H355" t="s">
        <v>1241</v>
      </c>
      <c r="I355">
        <v>65</v>
      </c>
      <c r="J355" t="s">
        <v>15</v>
      </c>
      <c r="K355" t="s">
        <v>16</v>
      </c>
    </row>
    <row r="356" spans="1:11" x14ac:dyDescent="0.3">
      <c r="A356">
        <v>1246</v>
      </c>
      <c r="B356">
        <v>3</v>
      </c>
      <c r="C356" t="s">
        <v>2338</v>
      </c>
      <c r="D356" t="s">
        <v>18</v>
      </c>
      <c r="E356">
        <v>0.17</v>
      </c>
      <c r="F356">
        <v>1</v>
      </c>
      <c r="G356">
        <v>2</v>
      </c>
      <c r="H356" t="s">
        <v>219</v>
      </c>
      <c r="I356">
        <v>20.574999999999999</v>
      </c>
      <c r="J356" t="s">
        <v>15</v>
      </c>
      <c r="K356" t="s">
        <v>16</v>
      </c>
    </row>
    <row r="357" spans="1:11" x14ac:dyDescent="0.3">
      <c r="A357">
        <v>1247</v>
      </c>
      <c r="B357">
        <v>1</v>
      </c>
      <c r="C357" t="s">
        <v>2339</v>
      </c>
      <c r="D357" t="s">
        <v>13</v>
      </c>
      <c r="E357">
        <v>50</v>
      </c>
      <c r="F357">
        <v>0</v>
      </c>
      <c r="G357">
        <v>0</v>
      </c>
      <c r="H357" t="s">
        <v>2340</v>
      </c>
      <c r="I357">
        <v>26</v>
      </c>
      <c r="J357" t="s">
        <v>2341</v>
      </c>
      <c r="K357" t="s">
        <v>16</v>
      </c>
    </row>
    <row r="358" spans="1:11" x14ac:dyDescent="0.3">
      <c r="A358">
        <v>1248</v>
      </c>
      <c r="B358">
        <v>1</v>
      </c>
      <c r="C358" t="s">
        <v>2342</v>
      </c>
      <c r="D358" t="s">
        <v>18</v>
      </c>
      <c r="E358">
        <v>59</v>
      </c>
      <c r="F358">
        <v>2</v>
      </c>
      <c r="G358">
        <v>0</v>
      </c>
      <c r="H358" t="s">
        <v>1160</v>
      </c>
      <c r="I358">
        <v>51.479199999999999</v>
      </c>
      <c r="J358" t="s">
        <v>1161</v>
      </c>
      <c r="K358" t="s">
        <v>16</v>
      </c>
    </row>
    <row r="359" spans="1:11" x14ac:dyDescent="0.3">
      <c r="A359">
        <v>1249</v>
      </c>
      <c r="B359">
        <v>3</v>
      </c>
      <c r="C359" t="s">
        <v>2343</v>
      </c>
      <c r="D359" t="s">
        <v>13</v>
      </c>
      <c r="F359">
        <v>0</v>
      </c>
      <c r="G359">
        <v>0</v>
      </c>
      <c r="H359" t="s">
        <v>2344</v>
      </c>
      <c r="I359">
        <v>7.8792</v>
      </c>
      <c r="J359" t="s">
        <v>15</v>
      </c>
      <c r="K359" t="s">
        <v>16</v>
      </c>
    </row>
    <row r="360" spans="1:11" x14ac:dyDescent="0.3">
      <c r="A360">
        <v>1250</v>
      </c>
      <c r="B360">
        <v>3</v>
      </c>
      <c r="C360" t="s">
        <v>2345</v>
      </c>
      <c r="D360" t="s">
        <v>13</v>
      </c>
      <c r="F360">
        <v>0</v>
      </c>
      <c r="G360">
        <v>0</v>
      </c>
      <c r="H360" t="s">
        <v>2346</v>
      </c>
      <c r="I360">
        <v>7.75</v>
      </c>
      <c r="J360" t="s">
        <v>15</v>
      </c>
      <c r="K360" t="s">
        <v>31</v>
      </c>
    </row>
    <row r="361" spans="1:11" x14ac:dyDescent="0.3">
      <c r="A361">
        <v>1251</v>
      </c>
      <c r="B361">
        <v>3</v>
      </c>
      <c r="C361" t="s">
        <v>2347</v>
      </c>
      <c r="D361" t="s">
        <v>18</v>
      </c>
      <c r="E361">
        <v>30</v>
      </c>
      <c r="F361">
        <v>1</v>
      </c>
      <c r="G361">
        <v>0</v>
      </c>
      <c r="H361" t="s">
        <v>1225</v>
      </c>
      <c r="I361">
        <v>15.55</v>
      </c>
      <c r="J361" t="s">
        <v>15</v>
      </c>
      <c r="K361" t="s">
        <v>16</v>
      </c>
    </row>
    <row r="362" spans="1:11" x14ac:dyDescent="0.3">
      <c r="A362">
        <v>1252</v>
      </c>
      <c r="B362">
        <v>3</v>
      </c>
      <c r="C362" t="s">
        <v>2348</v>
      </c>
      <c r="D362" t="s">
        <v>13</v>
      </c>
      <c r="E362">
        <v>14.5</v>
      </c>
      <c r="F362">
        <v>8</v>
      </c>
      <c r="G362">
        <v>2</v>
      </c>
      <c r="H362" t="s">
        <v>354</v>
      </c>
      <c r="I362">
        <v>69.55</v>
      </c>
      <c r="J362" t="s">
        <v>15</v>
      </c>
      <c r="K362" t="s">
        <v>16</v>
      </c>
    </row>
    <row r="363" spans="1:11" x14ac:dyDescent="0.3">
      <c r="A363">
        <v>1253</v>
      </c>
      <c r="B363">
        <v>2</v>
      </c>
      <c r="C363" t="s">
        <v>2349</v>
      </c>
      <c r="D363" t="s">
        <v>18</v>
      </c>
      <c r="E363">
        <v>24</v>
      </c>
      <c r="F363">
        <v>1</v>
      </c>
      <c r="G363">
        <v>1</v>
      </c>
      <c r="H363" t="s">
        <v>1610</v>
      </c>
      <c r="I363">
        <v>37.004199999999997</v>
      </c>
      <c r="J363" t="s">
        <v>15</v>
      </c>
      <c r="K363" t="s">
        <v>21</v>
      </c>
    </row>
    <row r="364" spans="1:11" x14ac:dyDescent="0.3">
      <c r="A364">
        <v>1254</v>
      </c>
      <c r="B364">
        <v>2</v>
      </c>
      <c r="C364" t="s">
        <v>2350</v>
      </c>
      <c r="D364" t="s">
        <v>18</v>
      </c>
      <c r="E364">
        <v>31</v>
      </c>
      <c r="F364">
        <v>0</v>
      </c>
      <c r="G364">
        <v>0</v>
      </c>
      <c r="H364" t="s">
        <v>2212</v>
      </c>
      <c r="I364">
        <v>21</v>
      </c>
      <c r="J364" t="s">
        <v>15</v>
      </c>
      <c r="K364" t="s">
        <v>16</v>
      </c>
    </row>
    <row r="365" spans="1:11" x14ac:dyDescent="0.3">
      <c r="A365">
        <v>1255</v>
      </c>
      <c r="B365">
        <v>3</v>
      </c>
      <c r="C365" t="s">
        <v>2351</v>
      </c>
      <c r="D365" t="s">
        <v>13</v>
      </c>
      <c r="E365">
        <v>27</v>
      </c>
      <c r="F365">
        <v>0</v>
      </c>
      <c r="G365">
        <v>0</v>
      </c>
      <c r="H365" t="s">
        <v>2352</v>
      </c>
      <c r="I365">
        <v>8.6624999999999996</v>
      </c>
      <c r="J365" t="s">
        <v>15</v>
      </c>
      <c r="K365" t="s">
        <v>16</v>
      </c>
    </row>
    <row r="366" spans="1:11" x14ac:dyDescent="0.3">
      <c r="A366">
        <v>1256</v>
      </c>
      <c r="B366">
        <v>1</v>
      </c>
      <c r="C366" t="s">
        <v>2353</v>
      </c>
      <c r="D366" t="s">
        <v>18</v>
      </c>
      <c r="E366">
        <v>25</v>
      </c>
      <c r="F366">
        <v>1</v>
      </c>
      <c r="G366">
        <v>0</v>
      </c>
      <c r="H366" t="s">
        <v>779</v>
      </c>
      <c r="I366">
        <v>55.441699999999997</v>
      </c>
      <c r="J366" t="s">
        <v>780</v>
      </c>
      <c r="K366" t="s">
        <v>21</v>
      </c>
    </row>
    <row r="367" spans="1:11" x14ac:dyDescent="0.3">
      <c r="A367">
        <v>1257</v>
      </c>
      <c r="B367">
        <v>3</v>
      </c>
      <c r="C367" t="s">
        <v>2354</v>
      </c>
      <c r="D367" t="s">
        <v>18</v>
      </c>
      <c r="F367">
        <v>1</v>
      </c>
      <c r="G367">
        <v>9</v>
      </c>
      <c r="H367" t="s">
        <v>354</v>
      </c>
      <c r="I367">
        <v>69.55</v>
      </c>
      <c r="J367" t="s">
        <v>15</v>
      </c>
      <c r="K367" t="s">
        <v>16</v>
      </c>
    </row>
    <row r="368" spans="1:11" x14ac:dyDescent="0.3">
      <c r="A368">
        <v>1258</v>
      </c>
      <c r="B368">
        <v>3</v>
      </c>
      <c r="C368" t="s">
        <v>2355</v>
      </c>
      <c r="D368" t="s">
        <v>13</v>
      </c>
      <c r="F368">
        <v>1</v>
      </c>
      <c r="G368">
        <v>0</v>
      </c>
      <c r="H368" t="s">
        <v>1174</v>
      </c>
      <c r="I368">
        <v>14.458299999999999</v>
      </c>
      <c r="J368" t="s">
        <v>15</v>
      </c>
      <c r="K368" t="s">
        <v>21</v>
      </c>
    </row>
    <row r="369" spans="1:11" x14ac:dyDescent="0.3">
      <c r="A369">
        <v>1259</v>
      </c>
      <c r="B369">
        <v>3</v>
      </c>
      <c r="C369" t="s">
        <v>2356</v>
      </c>
      <c r="D369" t="s">
        <v>18</v>
      </c>
      <c r="E369">
        <v>22</v>
      </c>
      <c r="F369">
        <v>0</v>
      </c>
      <c r="G369">
        <v>0</v>
      </c>
      <c r="H369" t="s">
        <v>127</v>
      </c>
      <c r="I369">
        <v>39.6875</v>
      </c>
      <c r="J369" t="s">
        <v>15</v>
      </c>
      <c r="K369" t="s">
        <v>16</v>
      </c>
    </row>
    <row r="370" spans="1:11" x14ac:dyDescent="0.3">
      <c r="A370">
        <v>1260</v>
      </c>
      <c r="B370">
        <v>1</v>
      </c>
      <c r="C370" t="s">
        <v>2357</v>
      </c>
      <c r="D370" t="s">
        <v>18</v>
      </c>
      <c r="E370">
        <v>45</v>
      </c>
      <c r="F370">
        <v>0</v>
      </c>
      <c r="G370">
        <v>1</v>
      </c>
      <c r="H370" t="s">
        <v>2358</v>
      </c>
      <c r="I370">
        <v>59.4</v>
      </c>
      <c r="J370" t="s">
        <v>15</v>
      </c>
      <c r="K370" t="s">
        <v>21</v>
      </c>
    </row>
    <row r="371" spans="1:11" x14ac:dyDescent="0.3">
      <c r="A371">
        <v>1261</v>
      </c>
      <c r="B371">
        <v>2</v>
      </c>
      <c r="C371" t="s">
        <v>2359</v>
      </c>
      <c r="D371" t="s">
        <v>13</v>
      </c>
      <c r="E371">
        <v>29</v>
      </c>
      <c r="F371">
        <v>0</v>
      </c>
      <c r="G371">
        <v>0</v>
      </c>
      <c r="H371" t="s">
        <v>2360</v>
      </c>
      <c r="I371">
        <v>13.8583</v>
      </c>
      <c r="J371" t="s">
        <v>15</v>
      </c>
      <c r="K371" t="s">
        <v>21</v>
      </c>
    </row>
    <row r="372" spans="1:11" x14ac:dyDescent="0.3">
      <c r="A372">
        <v>1262</v>
      </c>
      <c r="B372">
        <v>2</v>
      </c>
      <c r="C372" t="s">
        <v>2361</v>
      </c>
      <c r="D372" t="s">
        <v>13</v>
      </c>
      <c r="E372">
        <v>21</v>
      </c>
      <c r="F372">
        <v>1</v>
      </c>
      <c r="G372">
        <v>0</v>
      </c>
      <c r="H372" t="s">
        <v>2362</v>
      </c>
      <c r="I372">
        <v>11.5</v>
      </c>
      <c r="J372" t="s">
        <v>15</v>
      </c>
      <c r="K372" t="s">
        <v>16</v>
      </c>
    </row>
    <row r="373" spans="1:11" x14ac:dyDescent="0.3">
      <c r="A373">
        <v>1263</v>
      </c>
      <c r="B373">
        <v>1</v>
      </c>
      <c r="C373" t="s">
        <v>2363</v>
      </c>
      <c r="D373" t="s">
        <v>18</v>
      </c>
      <c r="E373">
        <v>31</v>
      </c>
      <c r="F373">
        <v>0</v>
      </c>
      <c r="G373">
        <v>0</v>
      </c>
      <c r="H373" t="s">
        <v>682</v>
      </c>
      <c r="I373">
        <v>134.5</v>
      </c>
      <c r="J373" t="s">
        <v>2364</v>
      </c>
      <c r="K373" t="s">
        <v>21</v>
      </c>
    </row>
    <row r="374" spans="1:11" x14ac:dyDescent="0.3">
      <c r="A374">
        <v>1264</v>
      </c>
      <c r="B374">
        <v>1</v>
      </c>
      <c r="C374" t="s">
        <v>2365</v>
      </c>
      <c r="D374" t="s">
        <v>13</v>
      </c>
      <c r="E374">
        <v>49</v>
      </c>
      <c r="F374">
        <v>0</v>
      </c>
      <c r="G374">
        <v>0</v>
      </c>
      <c r="H374" t="s">
        <v>1605</v>
      </c>
      <c r="I374">
        <v>0</v>
      </c>
      <c r="J374" t="s">
        <v>2366</v>
      </c>
      <c r="K374" t="s">
        <v>16</v>
      </c>
    </row>
    <row r="375" spans="1:11" x14ac:dyDescent="0.3">
      <c r="A375">
        <v>1265</v>
      </c>
      <c r="B375">
        <v>2</v>
      </c>
      <c r="C375" t="s">
        <v>2367</v>
      </c>
      <c r="D375" t="s">
        <v>13</v>
      </c>
      <c r="E375">
        <v>44</v>
      </c>
      <c r="F375">
        <v>0</v>
      </c>
      <c r="G375">
        <v>0</v>
      </c>
      <c r="H375" t="s">
        <v>2368</v>
      </c>
      <c r="I375">
        <v>13</v>
      </c>
      <c r="J375" t="s">
        <v>15</v>
      </c>
      <c r="K375" t="s">
        <v>16</v>
      </c>
    </row>
    <row r="376" spans="1:11" x14ac:dyDescent="0.3">
      <c r="A376">
        <v>1266</v>
      </c>
      <c r="B376">
        <v>1</v>
      </c>
      <c r="C376" t="s">
        <v>2369</v>
      </c>
      <c r="D376" t="s">
        <v>18</v>
      </c>
      <c r="E376">
        <v>54</v>
      </c>
      <c r="F376">
        <v>1</v>
      </c>
      <c r="G376">
        <v>1</v>
      </c>
      <c r="H376" t="s">
        <v>916</v>
      </c>
      <c r="I376">
        <v>81.8583</v>
      </c>
      <c r="J376" t="s">
        <v>917</v>
      </c>
      <c r="K376" t="s">
        <v>16</v>
      </c>
    </row>
    <row r="377" spans="1:11" x14ac:dyDescent="0.3">
      <c r="A377">
        <v>1267</v>
      </c>
      <c r="B377">
        <v>1</v>
      </c>
      <c r="C377" t="s">
        <v>2370</v>
      </c>
      <c r="D377" t="s">
        <v>18</v>
      </c>
      <c r="E377">
        <v>45</v>
      </c>
      <c r="F377">
        <v>0</v>
      </c>
      <c r="G377">
        <v>0</v>
      </c>
      <c r="H377" t="s">
        <v>665</v>
      </c>
      <c r="I377">
        <v>262.375</v>
      </c>
      <c r="J377" t="s">
        <v>15</v>
      </c>
      <c r="K377" t="s">
        <v>21</v>
      </c>
    </row>
    <row r="378" spans="1:11" x14ac:dyDescent="0.3">
      <c r="A378">
        <v>1268</v>
      </c>
      <c r="B378">
        <v>3</v>
      </c>
      <c r="C378" t="s">
        <v>2371</v>
      </c>
      <c r="D378" t="s">
        <v>18</v>
      </c>
      <c r="E378">
        <v>22</v>
      </c>
      <c r="F378">
        <v>2</v>
      </c>
      <c r="G378">
        <v>0</v>
      </c>
      <c r="H378" t="s">
        <v>2372</v>
      </c>
      <c r="I378">
        <v>8.6624999999999996</v>
      </c>
      <c r="J378" t="s">
        <v>15</v>
      </c>
      <c r="K378" t="s">
        <v>16</v>
      </c>
    </row>
    <row r="379" spans="1:11" x14ac:dyDescent="0.3">
      <c r="A379">
        <v>1269</v>
      </c>
      <c r="B379">
        <v>2</v>
      </c>
      <c r="C379" t="s">
        <v>2373</v>
      </c>
      <c r="D379" t="s">
        <v>13</v>
      </c>
      <c r="E379">
        <v>21</v>
      </c>
      <c r="F379">
        <v>0</v>
      </c>
      <c r="G379">
        <v>0</v>
      </c>
      <c r="H379" t="s">
        <v>2374</v>
      </c>
      <c r="I379">
        <v>11.5</v>
      </c>
      <c r="J379" t="s">
        <v>15</v>
      </c>
      <c r="K379" t="s">
        <v>16</v>
      </c>
    </row>
    <row r="380" spans="1:11" x14ac:dyDescent="0.3">
      <c r="A380">
        <v>1270</v>
      </c>
      <c r="B380">
        <v>1</v>
      </c>
      <c r="C380" t="s">
        <v>2375</v>
      </c>
      <c r="D380" t="s">
        <v>13</v>
      </c>
      <c r="E380">
        <v>55</v>
      </c>
      <c r="F380">
        <v>0</v>
      </c>
      <c r="G380">
        <v>0</v>
      </c>
      <c r="H380" t="s">
        <v>2376</v>
      </c>
      <c r="I380">
        <v>50</v>
      </c>
      <c r="J380" t="s">
        <v>2377</v>
      </c>
      <c r="K380" t="s">
        <v>16</v>
      </c>
    </row>
    <row r="381" spans="1:11" x14ac:dyDescent="0.3">
      <c r="A381">
        <v>1271</v>
      </c>
      <c r="B381">
        <v>3</v>
      </c>
      <c r="C381" t="s">
        <v>2378</v>
      </c>
      <c r="D381" t="s">
        <v>13</v>
      </c>
      <c r="E381">
        <v>5</v>
      </c>
      <c r="F381">
        <v>4</v>
      </c>
      <c r="G381">
        <v>2</v>
      </c>
      <c r="H381" t="s">
        <v>75</v>
      </c>
      <c r="I381">
        <v>31.387499999999999</v>
      </c>
      <c r="J381" t="s">
        <v>15</v>
      </c>
      <c r="K381" t="s">
        <v>16</v>
      </c>
    </row>
    <row r="382" spans="1:11" x14ac:dyDescent="0.3">
      <c r="A382">
        <v>1272</v>
      </c>
      <c r="B382">
        <v>3</v>
      </c>
      <c r="C382" t="s">
        <v>2379</v>
      </c>
      <c r="D382" t="s">
        <v>13</v>
      </c>
      <c r="F382">
        <v>0</v>
      </c>
      <c r="G382">
        <v>0</v>
      </c>
      <c r="H382" t="s">
        <v>2380</v>
      </c>
      <c r="I382">
        <v>7.75</v>
      </c>
      <c r="J382" t="s">
        <v>15</v>
      </c>
      <c r="K382" t="s">
        <v>31</v>
      </c>
    </row>
    <row r="383" spans="1:11" x14ac:dyDescent="0.3">
      <c r="A383">
        <v>1273</v>
      </c>
      <c r="B383">
        <v>3</v>
      </c>
      <c r="C383" t="s">
        <v>2381</v>
      </c>
      <c r="D383" t="s">
        <v>13</v>
      </c>
      <c r="E383">
        <v>26</v>
      </c>
      <c r="F383">
        <v>0</v>
      </c>
      <c r="G383">
        <v>0</v>
      </c>
      <c r="H383" t="s">
        <v>2382</v>
      </c>
      <c r="I383">
        <v>7.8792</v>
      </c>
      <c r="J383" t="s">
        <v>15</v>
      </c>
      <c r="K383" t="s">
        <v>31</v>
      </c>
    </row>
    <row r="384" spans="1:11" x14ac:dyDescent="0.3">
      <c r="A384">
        <v>1274</v>
      </c>
      <c r="B384">
        <v>3</v>
      </c>
      <c r="C384" t="s">
        <v>2383</v>
      </c>
      <c r="D384" t="s">
        <v>18</v>
      </c>
      <c r="F384">
        <v>0</v>
      </c>
      <c r="G384">
        <v>0</v>
      </c>
      <c r="H384" t="s">
        <v>1099</v>
      </c>
      <c r="I384">
        <v>14.5</v>
      </c>
      <c r="J384" t="s">
        <v>15</v>
      </c>
      <c r="K384" t="s">
        <v>16</v>
      </c>
    </row>
    <row r="385" spans="1:11" x14ac:dyDescent="0.3">
      <c r="A385">
        <v>1275</v>
      </c>
      <c r="B385">
        <v>3</v>
      </c>
      <c r="C385" t="s">
        <v>2384</v>
      </c>
      <c r="D385" t="s">
        <v>18</v>
      </c>
      <c r="E385">
        <v>19</v>
      </c>
      <c r="F385">
        <v>1</v>
      </c>
      <c r="G385">
        <v>0</v>
      </c>
      <c r="H385" t="s">
        <v>1475</v>
      </c>
      <c r="I385">
        <v>16.100000000000001</v>
      </c>
      <c r="J385" t="s">
        <v>15</v>
      </c>
      <c r="K385" t="s">
        <v>16</v>
      </c>
    </row>
    <row r="386" spans="1:11" x14ac:dyDescent="0.3">
      <c r="A386">
        <v>1276</v>
      </c>
      <c r="B386">
        <v>2</v>
      </c>
      <c r="C386" t="s">
        <v>2385</v>
      </c>
      <c r="D386" t="s">
        <v>13</v>
      </c>
      <c r="F386">
        <v>0</v>
      </c>
      <c r="G386">
        <v>0</v>
      </c>
      <c r="H386" t="s">
        <v>2386</v>
      </c>
      <c r="I386">
        <v>12.875</v>
      </c>
      <c r="J386" t="s">
        <v>15</v>
      </c>
      <c r="K386" t="s">
        <v>16</v>
      </c>
    </row>
    <row r="387" spans="1:11" x14ac:dyDescent="0.3">
      <c r="A387">
        <v>1277</v>
      </c>
      <c r="B387">
        <v>2</v>
      </c>
      <c r="C387" t="s">
        <v>2387</v>
      </c>
      <c r="D387" t="s">
        <v>18</v>
      </c>
      <c r="E387">
        <v>24</v>
      </c>
      <c r="F387">
        <v>1</v>
      </c>
      <c r="G387">
        <v>2</v>
      </c>
      <c r="H387" t="s">
        <v>1241</v>
      </c>
      <c r="I387">
        <v>65</v>
      </c>
      <c r="J387" t="s">
        <v>15</v>
      </c>
      <c r="K387" t="s">
        <v>16</v>
      </c>
    </row>
    <row r="388" spans="1:11" x14ac:dyDescent="0.3">
      <c r="A388">
        <v>1278</v>
      </c>
      <c r="B388">
        <v>3</v>
      </c>
      <c r="C388" t="s">
        <v>2388</v>
      </c>
      <c r="D388" t="s">
        <v>13</v>
      </c>
      <c r="E388">
        <v>24</v>
      </c>
      <c r="F388">
        <v>0</v>
      </c>
      <c r="G388">
        <v>0</v>
      </c>
      <c r="H388" t="s">
        <v>2389</v>
      </c>
      <c r="I388">
        <v>7.7750000000000004</v>
      </c>
      <c r="J388" t="s">
        <v>15</v>
      </c>
      <c r="K388" t="s">
        <v>16</v>
      </c>
    </row>
    <row r="389" spans="1:11" x14ac:dyDescent="0.3">
      <c r="A389">
        <v>1279</v>
      </c>
      <c r="B389">
        <v>2</v>
      </c>
      <c r="C389" t="s">
        <v>2390</v>
      </c>
      <c r="D389" t="s">
        <v>13</v>
      </c>
      <c r="E389">
        <v>57</v>
      </c>
      <c r="F389">
        <v>0</v>
      </c>
      <c r="G389">
        <v>0</v>
      </c>
      <c r="H389" t="s">
        <v>2391</v>
      </c>
      <c r="I389">
        <v>13</v>
      </c>
      <c r="J389" t="s">
        <v>15</v>
      </c>
      <c r="K389" t="s">
        <v>16</v>
      </c>
    </row>
    <row r="390" spans="1:11" x14ac:dyDescent="0.3">
      <c r="A390">
        <v>1280</v>
      </c>
      <c r="B390">
        <v>3</v>
      </c>
      <c r="C390" t="s">
        <v>2392</v>
      </c>
      <c r="D390" t="s">
        <v>13</v>
      </c>
      <c r="E390">
        <v>21</v>
      </c>
      <c r="F390">
        <v>0</v>
      </c>
      <c r="G390">
        <v>0</v>
      </c>
      <c r="H390" t="s">
        <v>2393</v>
      </c>
      <c r="I390">
        <v>7.75</v>
      </c>
      <c r="J390" t="s">
        <v>15</v>
      </c>
      <c r="K390" t="s">
        <v>31</v>
      </c>
    </row>
    <row r="391" spans="1:11" x14ac:dyDescent="0.3">
      <c r="A391">
        <v>1281</v>
      </c>
      <c r="B391">
        <v>3</v>
      </c>
      <c r="C391" t="s">
        <v>2394</v>
      </c>
      <c r="D391" t="s">
        <v>13</v>
      </c>
      <c r="E391">
        <v>6</v>
      </c>
      <c r="F391">
        <v>3</v>
      </c>
      <c r="G391">
        <v>1</v>
      </c>
      <c r="H391" t="s">
        <v>36</v>
      </c>
      <c r="I391">
        <v>21.074999999999999</v>
      </c>
      <c r="J391" t="s">
        <v>15</v>
      </c>
      <c r="K391" t="s">
        <v>16</v>
      </c>
    </row>
    <row r="392" spans="1:11" x14ac:dyDescent="0.3">
      <c r="A392">
        <v>1282</v>
      </c>
      <c r="B392">
        <v>1</v>
      </c>
      <c r="C392" t="s">
        <v>2395</v>
      </c>
      <c r="D392" t="s">
        <v>13</v>
      </c>
      <c r="E392">
        <v>23</v>
      </c>
      <c r="F392">
        <v>0</v>
      </c>
      <c r="G392">
        <v>0</v>
      </c>
      <c r="H392" t="s">
        <v>1064</v>
      </c>
      <c r="I392">
        <v>93.5</v>
      </c>
      <c r="J392" t="s">
        <v>2396</v>
      </c>
      <c r="K392" t="s">
        <v>16</v>
      </c>
    </row>
    <row r="393" spans="1:11" x14ac:dyDescent="0.3">
      <c r="A393">
        <v>1283</v>
      </c>
      <c r="B393">
        <v>1</v>
      </c>
      <c r="C393" t="s">
        <v>2397</v>
      </c>
      <c r="D393" t="s">
        <v>18</v>
      </c>
      <c r="E393">
        <v>51</v>
      </c>
      <c r="F393">
        <v>0</v>
      </c>
      <c r="G393">
        <v>1</v>
      </c>
      <c r="H393" t="s">
        <v>1668</v>
      </c>
      <c r="I393">
        <v>39.4</v>
      </c>
      <c r="J393" t="s">
        <v>1669</v>
      </c>
      <c r="K393" t="s">
        <v>16</v>
      </c>
    </row>
    <row r="394" spans="1:11" x14ac:dyDescent="0.3">
      <c r="A394">
        <v>1284</v>
      </c>
      <c r="B394">
        <v>3</v>
      </c>
      <c r="C394" t="s">
        <v>2398</v>
      </c>
      <c r="D394" t="s">
        <v>13</v>
      </c>
      <c r="E394">
        <v>13</v>
      </c>
      <c r="F394">
        <v>0</v>
      </c>
      <c r="G394">
        <v>2</v>
      </c>
      <c r="H394" t="s">
        <v>596</v>
      </c>
      <c r="I394">
        <v>20.25</v>
      </c>
      <c r="J394" t="s">
        <v>15</v>
      </c>
      <c r="K394" t="s">
        <v>16</v>
      </c>
    </row>
    <row r="395" spans="1:11" x14ac:dyDescent="0.3">
      <c r="A395">
        <v>1285</v>
      </c>
      <c r="B395">
        <v>2</v>
      </c>
      <c r="C395" t="s">
        <v>2399</v>
      </c>
      <c r="D395" t="s">
        <v>13</v>
      </c>
      <c r="E395">
        <v>47</v>
      </c>
      <c r="F395">
        <v>0</v>
      </c>
      <c r="G395">
        <v>0</v>
      </c>
      <c r="H395" t="s">
        <v>2400</v>
      </c>
      <c r="I395">
        <v>10.5</v>
      </c>
      <c r="J395" t="s">
        <v>15</v>
      </c>
      <c r="K395" t="s">
        <v>16</v>
      </c>
    </row>
    <row r="396" spans="1:11" x14ac:dyDescent="0.3">
      <c r="A396">
        <v>1286</v>
      </c>
      <c r="B396">
        <v>3</v>
      </c>
      <c r="C396" t="s">
        <v>2401</v>
      </c>
      <c r="D396" t="s">
        <v>13</v>
      </c>
      <c r="E396">
        <v>29</v>
      </c>
      <c r="F396">
        <v>3</v>
      </c>
      <c r="G396">
        <v>1</v>
      </c>
      <c r="H396" t="s">
        <v>402</v>
      </c>
      <c r="I396">
        <v>22.024999999999999</v>
      </c>
      <c r="J396" t="s">
        <v>15</v>
      </c>
      <c r="K396" t="s">
        <v>16</v>
      </c>
    </row>
    <row r="397" spans="1:11" x14ac:dyDescent="0.3">
      <c r="A397">
        <v>1287</v>
      </c>
      <c r="B397">
        <v>1</v>
      </c>
      <c r="C397" t="s">
        <v>2402</v>
      </c>
      <c r="D397" t="s">
        <v>18</v>
      </c>
      <c r="E397">
        <v>18</v>
      </c>
      <c r="F397">
        <v>1</v>
      </c>
      <c r="G397">
        <v>0</v>
      </c>
      <c r="H397" t="s">
        <v>1822</v>
      </c>
      <c r="I397">
        <v>60</v>
      </c>
      <c r="J397" t="s">
        <v>1823</v>
      </c>
      <c r="K397" t="s">
        <v>16</v>
      </c>
    </row>
    <row r="398" spans="1:11" x14ac:dyDescent="0.3">
      <c r="A398">
        <v>1288</v>
      </c>
      <c r="B398">
        <v>3</v>
      </c>
      <c r="C398" t="s">
        <v>2403</v>
      </c>
      <c r="D398" t="s">
        <v>13</v>
      </c>
      <c r="E398">
        <v>24</v>
      </c>
      <c r="F398">
        <v>0</v>
      </c>
      <c r="G398">
        <v>0</v>
      </c>
      <c r="H398" t="s">
        <v>2404</v>
      </c>
      <c r="I398">
        <v>7.25</v>
      </c>
      <c r="J398" t="s">
        <v>15</v>
      </c>
      <c r="K398" t="s">
        <v>31</v>
      </c>
    </row>
    <row r="399" spans="1:11" x14ac:dyDescent="0.3">
      <c r="A399">
        <v>1289</v>
      </c>
      <c r="B399">
        <v>1</v>
      </c>
      <c r="C399" t="s">
        <v>2405</v>
      </c>
      <c r="D399" t="s">
        <v>18</v>
      </c>
      <c r="E399">
        <v>48</v>
      </c>
      <c r="F399">
        <v>1</v>
      </c>
      <c r="G399">
        <v>1</v>
      </c>
      <c r="H399" t="s">
        <v>1192</v>
      </c>
      <c r="I399">
        <v>79.2</v>
      </c>
      <c r="J399" t="s">
        <v>1193</v>
      </c>
      <c r="K399" t="s">
        <v>21</v>
      </c>
    </row>
    <row r="400" spans="1:11" x14ac:dyDescent="0.3">
      <c r="A400">
        <v>1290</v>
      </c>
      <c r="B400">
        <v>3</v>
      </c>
      <c r="C400" t="s">
        <v>2406</v>
      </c>
      <c r="D400" t="s">
        <v>13</v>
      </c>
      <c r="E400">
        <v>22</v>
      </c>
      <c r="F400">
        <v>0</v>
      </c>
      <c r="G400">
        <v>0</v>
      </c>
      <c r="H400" t="s">
        <v>2407</v>
      </c>
      <c r="I400">
        <v>7.7750000000000004</v>
      </c>
      <c r="J400" t="s">
        <v>15</v>
      </c>
      <c r="K400" t="s">
        <v>16</v>
      </c>
    </row>
    <row r="401" spans="1:11" x14ac:dyDescent="0.3">
      <c r="A401">
        <v>1291</v>
      </c>
      <c r="B401">
        <v>3</v>
      </c>
      <c r="C401" t="s">
        <v>2408</v>
      </c>
      <c r="D401" t="s">
        <v>13</v>
      </c>
      <c r="E401">
        <v>31</v>
      </c>
      <c r="F401">
        <v>0</v>
      </c>
      <c r="G401">
        <v>0</v>
      </c>
      <c r="H401" t="s">
        <v>2409</v>
      </c>
      <c r="I401">
        <v>7.7332999999999998</v>
      </c>
      <c r="J401" t="s">
        <v>15</v>
      </c>
      <c r="K401" t="s">
        <v>31</v>
      </c>
    </row>
    <row r="402" spans="1:11" x14ac:dyDescent="0.3">
      <c r="A402">
        <v>1292</v>
      </c>
      <c r="B402">
        <v>1</v>
      </c>
      <c r="C402" t="s">
        <v>2410</v>
      </c>
      <c r="D402" t="s">
        <v>18</v>
      </c>
      <c r="E402">
        <v>30</v>
      </c>
      <c r="F402">
        <v>0</v>
      </c>
      <c r="G402">
        <v>0</v>
      </c>
      <c r="H402" t="s">
        <v>679</v>
      </c>
      <c r="I402">
        <v>164.86670000000001</v>
      </c>
      <c r="J402" t="s">
        <v>680</v>
      </c>
      <c r="K402" t="s">
        <v>16</v>
      </c>
    </row>
    <row r="403" spans="1:11" x14ac:dyDescent="0.3">
      <c r="A403">
        <v>1293</v>
      </c>
      <c r="B403">
        <v>2</v>
      </c>
      <c r="C403" t="s">
        <v>2411</v>
      </c>
      <c r="D403" t="s">
        <v>13</v>
      </c>
      <c r="E403">
        <v>38</v>
      </c>
      <c r="F403">
        <v>1</v>
      </c>
      <c r="G403">
        <v>0</v>
      </c>
      <c r="H403" t="s">
        <v>843</v>
      </c>
      <c r="I403">
        <v>21</v>
      </c>
      <c r="J403" t="s">
        <v>15</v>
      </c>
      <c r="K403" t="s">
        <v>16</v>
      </c>
    </row>
    <row r="404" spans="1:11" x14ac:dyDescent="0.3">
      <c r="A404">
        <v>1294</v>
      </c>
      <c r="B404">
        <v>1</v>
      </c>
      <c r="C404" t="s">
        <v>2412</v>
      </c>
      <c r="D404" t="s">
        <v>18</v>
      </c>
      <c r="E404">
        <v>22</v>
      </c>
      <c r="F404">
        <v>0</v>
      </c>
      <c r="G404">
        <v>1</v>
      </c>
      <c r="H404" t="s">
        <v>2358</v>
      </c>
      <c r="I404">
        <v>59.4</v>
      </c>
      <c r="J404" t="s">
        <v>15</v>
      </c>
      <c r="K404" t="s">
        <v>21</v>
      </c>
    </row>
    <row r="405" spans="1:11" x14ac:dyDescent="0.3">
      <c r="A405">
        <v>1295</v>
      </c>
      <c r="B405">
        <v>1</v>
      </c>
      <c r="C405" t="s">
        <v>2413</v>
      </c>
      <c r="D405" t="s">
        <v>13</v>
      </c>
      <c r="E405">
        <v>17</v>
      </c>
      <c r="F405">
        <v>0</v>
      </c>
      <c r="G405">
        <v>0</v>
      </c>
      <c r="H405" t="s">
        <v>199</v>
      </c>
      <c r="I405">
        <v>47.1</v>
      </c>
      <c r="J405" t="s">
        <v>15</v>
      </c>
      <c r="K405" t="s">
        <v>16</v>
      </c>
    </row>
    <row r="406" spans="1:11" x14ac:dyDescent="0.3">
      <c r="A406">
        <v>1296</v>
      </c>
      <c r="B406">
        <v>1</v>
      </c>
      <c r="C406" t="s">
        <v>2414</v>
      </c>
      <c r="D406" t="s">
        <v>13</v>
      </c>
      <c r="E406">
        <v>43</v>
      </c>
      <c r="F406">
        <v>1</v>
      </c>
      <c r="G406">
        <v>0</v>
      </c>
      <c r="H406" t="s">
        <v>2415</v>
      </c>
      <c r="I406">
        <v>27.720800000000001</v>
      </c>
      <c r="J406" t="s">
        <v>2416</v>
      </c>
      <c r="K406" t="s">
        <v>21</v>
      </c>
    </row>
    <row r="407" spans="1:11" x14ac:dyDescent="0.3">
      <c r="A407">
        <v>1297</v>
      </c>
      <c r="B407">
        <v>2</v>
      </c>
      <c r="C407" t="s">
        <v>2417</v>
      </c>
      <c r="D407" t="s">
        <v>13</v>
      </c>
      <c r="E407">
        <v>20</v>
      </c>
      <c r="F407">
        <v>0</v>
      </c>
      <c r="G407">
        <v>0</v>
      </c>
      <c r="H407" t="s">
        <v>2418</v>
      </c>
      <c r="I407">
        <v>13.862500000000001</v>
      </c>
      <c r="J407" t="s">
        <v>2419</v>
      </c>
      <c r="K407" t="s">
        <v>21</v>
      </c>
    </row>
    <row r="408" spans="1:11" x14ac:dyDescent="0.3">
      <c r="A408">
        <v>1298</v>
      </c>
      <c r="B408">
        <v>2</v>
      </c>
      <c r="C408" t="s">
        <v>2420</v>
      </c>
      <c r="D408" t="s">
        <v>13</v>
      </c>
      <c r="E408">
        <v>23</v>
      </c>
      <c r="F408">
        <v>1</v>
      </c>
      <c r="G408">
        <v>0</v>
      </c>
      <c r="H408" t="s">
        <v>2421</v>
      </c>
      <c r="I408">
        <v>10.5</v>
      </c>
      <c r="J408" t="s">
        <v>15</v>
      </c>
      <c r="K408" t="s">
        <v>16</v>
      </c>
    </row>
    <row r="409" spans="1:11" x14ac:dyDescent="0.3">
      <c r="A409">
        <v>1299</v>
      </c>
      <c r="B409">
        <v>1</v>
      </c>
      <c r="C409" t="s">
        <v>2422</v>
      </c>
      <c r="D409" t="s">
        <v>13</v>
      </c>
      <c r="E409">
        <v>50</v>
      </c>
      <c r="F409">
        <v>1</v>
      </c>
      <c r="G409">
        <v>1</v>
      </c>
      <c r="H409" t="s">
        <v>791</v>
      </c>
      <c r="I409">
        <v>211.5</v>
      </c>
      <c r="J409" t="s">
        <v>2114</v>
      </c>
      <c r="K409" t="s">
        <v>21</v>
      </c>
    </row>
    <row r="410" spans="1:11" x14ac:dyDescent="0.3">
      <c r="A410">
        <v>1300</v>
      </c>
      <c r="B410">
        <v>3</v>
      </c>
      <c r="C410" t="s">
        <v>2423</v>
      </c>
      <c r="D410" t="s">
        <v>18</v>
      </c>
      <c r="F410">
        <v>0</v>
      </c>
      <c r="G410">
        <v>0</v>
      </c>
      <c r="H410" t="s">
        <v>2424</v>
      </c>
      <c r="I410">
        <v>7.7207999999999997</v>
      </c>
      <c r="J410" t="s">
        <v>15</v>
      </c>
      <c r="K410" t="s">
        <v>31</v>
      </c>
    </row>
    <row r="411" spans="1:11" x14ac:dyDescent="0.3">
      <c r="A411">
        <v>1301</v>
      </c>
      <c r="B411">
        <v>3</v>
      </c>
      <c r="C411" t="s">
        <v>2425</v>
      </c>
      <c r="D411" t="s">
        <v>18</v>
      </c>
      <c r="E411">
        <v>3</v>
      </c>
      <c r="F411">
        <v>1</v>
      </c>
      <c r="G411">
        <v>1</v>
      </c>
      <c r="H411" t="s">
        <v>2017</v>
      </c>
      <c r="I411">
        <v>13.775</v>
      </c>
      <c r="J411" t="s">
        <v>15</v>
      </c>
      <c r="K411" t="s">
        <v>16</v>
      </c>
    </row>
    <row r="412" spans="1:11" x14ac:dyDescent="0.3">
      <c r="A412">
        <v>1302</v>
      </c>
      <c r="B412">
        <v>3</v>
      </c>
      <c r="C412" t="s">
        <v>2426</v>
      </c>
      <c r="D412" t="s">
        <v>18</v>
      </c>
      <c r="F412">
        <v>0</v>
      </c>
      <c r="G412">
        <v>0</v>
      </c>
      <c r="H412" t="s">
        <v>2427</v>
      </c>
      <c r="I412">
        <v>7.75</v>
      </c>
      <c r="J412" t="s">
        <v>15</v>
      </c>
      <c r="K412" t="s">
        <v>31</v>
      </c>
    </row>
    <row r="413" spans="1:11" x14ac:dyDescent="0.3">
      <c r="A413">
        <v>1303</v>
      </c>
      <c r="B413">
        <v>1</v>
      </c>
      <c r="C413" t="s">
        <v>2428</v>
      </c>
      <c r="D413" t="s">
        <v>18</v>
      </c>
      <c r="E413">
        <v>37</v>
      </c>
      <c r="F413">
        <v>1</v>
      </c>
      <c r="G413">
        <v>0</v>
      </c>
      <c r="H413" t="s">
        <v>523</v>
      </c>
      <c r="I413">
        <v>90</v>
      </c>
      <c r="J413" t="s">
        <v>524</v>
      </c>
      <c r="K413" t="s">
        <v>31</v>
      </c>
    </row>
    <row r="414" spans="1:11" x14ac:dyDescent="0.3">
      <c r="A414">
        <v>1304</v>
      </c>
      <c r="B414">
        <v>3</v>
      </c>
      <c r="C414" t="s">
        <v>2429</v>
      </c>
      <c r="D414" t="s">
        <v>18</v>
      </c>
      <c r="E414">
        <v>28</v>
      </c>
      <c r="F414">
        <v>0</v>
      </c>
      <c r="G414">
        <v>0</v>
      </c>
      <c r="H414" t="s">
        <v>2430</v>
      </c>
      <c r="I414">
        <v>7.7750000000000004</v>
      </c>
      <c r="J414" t="s">
        <v>15</v>
      </c>
      <c r="K414" t="s">
        <v>16</v>
      </c>
    </row>
    <row r="415" spans="1:11" x14ac:dyDescent="0.3">
      <c r="A415">
        <v>1305</v>
      </c>
      <c r="B415">
        <v>3</v>
      </c>
      <c r="C415" t="s">
        <v>2431</v>
      </c>
      <c r="D415" t="s">
        <v>13</v>
      </c>
      <c r="F415">
        <v>0</v>
      </c>
      <c r="G415">
        <v>0</v>
      </c>
      <c r="H415" t="s">
        <v>2432</v>
      </c>
      <c r="I415">
        <v>8.0500000000000007</v>
      </c>
      <c r="J415" t="s">
        <v>15</v>
      </c>
      <c r="K415" t="s">
        <v>16</v>
      </c>
    </row>
    <row r="416" spans="1:11" x14ac:dyDescent="0.3">
      <c r="A416">
        <v>1306</v>
      </c>
      <c r="B416">
        <v>1</v>
      </c>
      <c r="C416" t="s">
        <v>2433</v>
      </c>
      <c r="D416" t="s">
        <v>18</v>
      </c>
      <c r="E416">
        <v>39</v>
      </c>
      <c r="F416">
        <v>0</v>
      </c>
      <c r="G416">
        <v>0</v>
      </c>
      <c r="H416" t="s">
        <v>654</v>
      </c>
      <c r="I416">
        <v>108.9</v>
      </c>
      <c r="J416" t="s">
        <v>2434</v>
      </c>
      <c r="K416" t="s">
        <v>21</v>
      </c>
    </row>
    <row r="417" spans="1:11" x14ac:dyDescent="0.3">
      <c r="A417">
        <v>1307</v>
      </c>
      <c r="B417">
        <v>3</v>
      </c>
      <c r="C417" t="s">
        <v>2435</v>
      </c>
      <c r="D417" t="s">
        <v>13</v>
      </c>
      <c r="E417">
        <v>38.5</v>
      </c>
      <c r="F417">
        <v>0</v>
      </c>
      <c r="G417">
        <v>0</v>
      </c>
      <c r="H417" t="s">
        <v>2436</v>
      </c>
      <c r="I417">
        <v>7.25</v>
      </c>
      <c r="J417" t="s">
        <v>15</v>
      </c>
      <c r="K417" t="s">
        <v>16</v>
      </c>
    </row>
    <row r="418" spans="1:11" x14ac:dyDescent="0.3">
      <c r="A418">
        <v>1308</v>
      </c>
      <c r="B418">
        <v>3</v>
      </c>
      <c r="C418" t="s">
        <v>2437</v>
      </c>
      <c r="D418" t="s">
        <v>13</v>
      </c>
      <c r="F418">
        <v>0</v>
      </c>
      <c r="G418">
        <v>0</v>
      </c>
      <c r="H418" t="s">
        <v>2438</v>
      </c>
      <c r="I418">
        <v>8.0500000000000007</v>
      </c>
      <c r="J418" t="s">
        <v>15</v>
      </c>
      <c r="K418" t="s">
        <v>16</v>
      </c>
    </row>
    <row r="419" spans="1:11" x14ac:dyDescent="0.3">
      <c r="A419">
        <v>1309</v>
      </c>
      <c r="B419">
        <v>3</v>
      </c>
      <c r="C419" t="s">
        <v>2439</v>
      </c>
      <c r="D419" t="s">
        <v>13</v>
      </c>
      <c r="F419">
        <v>1</v>
      </c>
      <c r="G419">
        <v>1</v>
      </c>
      <c r="H419" t="s">
        <v>289</v>
      </c>
      <c r="I419">
        <v>22.3583</v>
      </c>
      <c r="J419" t="s">
        <v>15</v>
      </c>
      <c r="K419"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0F6A-874C-470C-A5D8-495F8F58B16F}">
  <dimension ref="A1:G419"/>
  <sheetViews>
    <sheetView workbookViewId="0">
      <selection activeCell="E9" sqref="E9"/>
    </sheetView>
  </sheetViews>
  <sheetFormatPr defaultRowHeight="14.4" x14ac:dyDescent="0.3"/>
  <cols>
    <col min="1" max="1" width="13.33203125" bestFit="1" customWidth="1"/>
    <col min="2" max="2" width="10.5546875" bestFit="1" customWidth="1"/>
    <col min="3" max="3" width="11.5546875" customWidth="1"/>
    <col min="4" max="4" width="13" customWidth="1"/>
    <col min="5" max="5" width="20.77734375" customWidth="1"/>
    <col min="6" max="6" width="14.88671875" bestFit="1" customWidth="1"/>
    <col min="7" max="7" width="10.77734375" bestFit="1" customWidth="1"/>
    <col min="8" max="8" width="11.6640625" bestFit="1" customWidth="1"/>
  </cols>
  <sheetData>
    <row r="1" spans="1:7" x14ac:dyDescent="0.3">
      <c r="A1" s="9" t="s">
        <v>0</v>
      </c>
      <c r="B1" s="9" t="s">
        <v>1</v>
      </c>
      <c r="C1" s="9" t="s">
        <v>2443</v>
      </c>
    </row>
    <row r="2" spans="1:7" x14ac:dyDescent="0.3">
      <c r="A2">
        <v>892</v>
      </c>
      <c r="B2">
        <v>0</v>
      </c>
      <c r="C2" t="str">
        <f>VLOOKUP(GenderSurvived!$A2,MergeData!$A$1:$O$1310,4,FALSE)</f>
        <v>male</v>
      </c>
      <c r="D2" s="45" t="s">
        <v>2482</v>
      </c>
      <c r="E2" s="45"/>
    </row>
    <row r="3" spans="1:7" x14ac:dyDescent="0.3">
      <c r="A3">
        <v>893</v>
      </c>
      <c r="B3">
        <v>1</v>
      </c>
      <c r="C3" t="str">
        <f>VLOOKUP(GenderSurvived!$A3,MergeData!$A$1:$O$1310,4,FALSE)</f>
        <v>female</v>
      </c>
      <c r="D3" t="s">
        <v>2480</v>
      </c>
      <c r="E3">
        <f>COUNTIFS(B2:B419,"1",C2:C419,"female")</f>
        <v>152</v>
      </c>
    </row>
    <row r="4" spans="1:7" x14ac:dyDescent="0.3">
      <c r="A4">
        <v>894</v>
      </c>
      <c r="B4">
        <v>0</v>
      </c>
      <c r="C4" t="str">
        <f>VLOOKUP(GenderSurvived!$A4,MergeData!$A$1:$O$1310,4,FALSE)</f>
        <v>male</v>
      </c>
      <c r="D4" t="s">
        <v>2481</v>
      </c>
      <c r="E4">
        <f>COUNTIFS(B2:B419,"1",C2:C419,"male")</f>
        <v>0</v>
      </c>
    </row>
    <row r="5" spans="1:7" x14ac:dyDescent="0.3">
      <c r="A5">
        <v>895</v>
      </c>
      <c r="B5">
        <v>0</v>
      </c>
      <c r="C5" t="str">
        <f>VLOOKUP(GenderSurvived!$A5,MergeData!$A$1:$O$1310,4,FALSE)</f>
        <v>male</v>
      </c>
    </row>
    <row r="6" spans="1:7" x14ac:dyDescent="0.3">
      <c r="A6">
        <v>896</v>
      </c>
      <c r="B6">
        <v>1</v>
      </c>
      <c r="C6" t="str">
        <f>VLOOKUP(GenderSurvived!$A6,MergeData!$A$1:$O$1310,4,FALSE)</f>
        <v>female</v>
      </c>
      <c r="D6" s="46" t="s">
        <v>2483</v>
      </c>
      <c r="E6" s="46"/>
    </row>
    <row r="7" spans="1:7" x14ac:dyDescent="0.3">
      <c r="A7">
        <v>897</v>
      </c>
      <c r="B7">
        <v>0</v>
      </c>
      <c r="C7" t="str">
        <f>VLOOKUP(GenderSurvived!$A7,MergeData!$A$1:$O$1310,4,FALSE)</f>
        <v>male</v>
      </c>
      <c r="D7" s="5" t="s">
        <v>2480</v>
      </c>
      <c r="E7">
        <f>COUNTIFS('FirstPartId1-to891'!L1:L892,"1",'FirstPartId1-to891'!D1:D892,"female")</f>
        <v>121</v>
      </c>
    </row>
    <row r="8" spans="1:7" x14ac:dyDescent="0.3">
      <c r="A8">
        <v>898</v>
      </c>
      <c r="B8">
        <v>1</v>
      </c>
      <c r="C8" t="str">
        <f>VLOOKUP(GenderSurvived!$A8,MergeData!$A$1:$O$1310,4,FALSE)</f>
        <v>female</v>
      </c>
      <c r="D8" s="5" t="s">
        <v>2481</v>
      </c>
      <c r="E8" s="5">
        <f>COUNTIFS('FirstPartId1-to891'!L2:L893,"1",'FirstPartId1-to891'!D2:D893,"male")</f>
        <v>221</v>
      </c>
    </row>
    <row r="9" spans="1:7" x14ac:dyDescent="0.3">
      <c r="A9">
        <v>899</v>
      </c>
      <c r="B9">
        <v>0</v>
      </c>
      <c r="C9" t="str">
        <f>VLOOKUP(GenderSurvived!$A9,MergeData!$A$1:$O$1310,4,FALSE)</f>
        <v>male</v>
      </c>
    </row>
    <row r="10" spans="1:7" x14ac:dyDescent="0.3">
      <c r="A10">
        <v>900</v>
      </c>
      <c r="B10">
        <v>1</v>
      </c>
      <c r="C10" t="str">
        <f>VLOOKUP(GenderSurvived!$A10,MergeData!$A$1:$O$1310,4,FALSE)</f>
        <v>female</v>
      </c>
      <c r="E10" s="3"/>
      <c r="F10" s="3"/>
      <c r="G10" s="3"/>
    </row>
    <row r="11" spans="1:7" x14ac:dyDescent="0.3">
      <c r="A11">
        <v>901</v>
      </c>
      <c r="B11">
        <v>0</v>
      </c>
      <c r="C11" t="str">
        <f>VLOOKUP(GenderSurvived!$A11,MergeData!$A$1:$O$1310,4,FALSE)</f>
        <v>male</v>
      </c>
    </row>
    <row r="12" spans="1:7" x14ac:dyDescent="0.3">
      <c r="A12">
        <v>902</v>
      </c>
      <c r="B12">
        <v>0</v>
      </c>
      <c r="C12" t="str">
        <f>VLOOKUP(GenderSurvived!$A12,MergeData!$A$1:$O$1310,4,FALSE)</f>
        <v>male</v>
      </c>
    </row>
    <row r="13" spans="1:7" x14ac:dyDescent="0.3">
      <c r="A13">
        <v>903</v>
      </c>
      <c r="B13">
        <v>0</v>
      </c>
      <c r="C13" t="str">
        <f>VLOOKUP(GenderSurvived!$A13,MergeData!$A$1:$O$1310,4,FALSE)</f>
        <v>male</v>
      </c>
    </row>
    <row r="14" spans="1:7" x14ac:dyDescent="0.3">
      <c r="A14">
        <v>904</v>
      </c>
      <c r="B14">
        <v>1</v>
      </c>
      <c r="C14" t="str">
        <f>VLOOKUP(GenderSurvived!$A14,MergeData!$A$1:$O$1310,4,FALSE)</f>
        <v>female</v>
      </c>
    </row>
    <row r="15" spans="1:7" x14ac:dyDescent="0.3">
      <c r="A15">
        <v>905</v>
      </c>
      <c r="B15">
        <v>0</v>
      </c>
      <c r="C15" t="str">
        <f>VLOOKUP(GenderSurvived!$A15,MergeData!$A$1:$O$1310,4,FALSE)</f>
        <v>male</v>
      </c>
    </row>
    <row r="16" spans="1:7" x14ac:dyDescent="0.3">
      <c r="A16">
        <v>906</v>
      </c>
      <c r="B16">
        <v>1</v>
      </c>
      <c r="C16" t="str">
        <f>VLOOKUP(GenderSurvived!$A16,MergeData!$A$1:$O$1310,4,FALSE)</f>
        <v>female</v>
      </c>
    </row>
    <row r="17" spans="1:3" x14ac:dyDescent="0.3">
      <c r="A17">
        <v>907</v>
      </c>
      <c r="B17">
        <v>1</v>
      </c>
      <c r="C17" t="str">
        <f>VLOOKUP(GenderSurvived!$A17,MergeData!$A$1:$O$1310,4,FALSE)</f>
        <v>female</v>
      </c>
    </row>
    <row r="18" spans="1:3" x14ac:dyDescent="0.3">
      <c r="A18">
        <v>908</v>
      </c>
      <c r="B18">
        <v>0</v>
      </c>
      <c r="C18" t="str">
        <f>VLOOKUP(GenderSurvived!$A18,MergeData!$A$1:$O$1310,4,FALSE)</f>
        <v>male</v>
      </c>
    </row>
    <row r="19" spans="1:3" x14ac:dyDescent="0.3">
      <c r="A19">
        <v>909</v>
      </c>
      <c r="B19">
        <v>0</v>
      </c>
      <c r="C19" t="str">
        <f>VLOOKUP(GenderSurvived!$A19,MergeData!$A$1:$O$1310,4,FALSE)</f>
        <v>male</v>
      </c>
    </row>
    <row r="20" spans="1:3" x14ac:dyDescent="0.3">
      <c r="A20">
        <v>910</v>
      </c>
      <c r="B20">
        <v>1</v>
      </c>
      <c r="C20" t="str">
        <f>VLOOKUP(GenderSurvived!$A20,MergeData!$A$1:$O$1310,4,FALSE)</f>
        <v>female</v>
      </c>
    </row>
    <row r="21" spans="1:3" x14ac:dyDescent="0.3">
      <c r="A21">
        <v>911</v>
      </c>
      <c r="B21">
        <v>1</v>
      </c>
      <c r="C21" t="str">
        <f>VLOOKUP(GenderSurvived!$A21,MergeData!$A$1:$O$1310,4,FALSE)</f>
        <v>female</v>
      </c>
    </row>
    <row r="22" spans="1:3" x14ac:dyDescent="0.3">
      <c r="A22">
        <v>912</v>
      </c>
      <c r="B22">
        <v>0</v>
      </c>
      <c r="C22" t="str">
        <f>VLOOKUP(GenderSurvived!$A22,MergeData!$A$1:$O$1310,4,FALSE)</f>
        <v>male</v>
      </c>
    </row>
    <row r="23" spans="1:3" x14ac:dyDescent="0.3">
      <c r="A23">
        <v>913</v>
      </c>
      <c r="B23">
        <v>0</v>
      </c>
      <c r="C23" t="str">
        <f>VLOOKUP(GenderSurvived!$A23,MergeData!$A$1:$O$1310,4,FALSE)</f>
        <v>male</v>
      </c>
    </row>
    <row r="24" spans="1:3" x14ac:dyDescent="0.3">
      <c r="A24">
        <v>914</v>
      </c>
      <c r="B24">
        <v>1</v>
      </c>
      <c r="C24" t="str">
        <f>VLOOKUP(GenderSurvived!$A24,MergeData!$A$1:$O$1310,4,FALSE)</f>
        <v>female</v>
      </c>
    </row>
    <row r="25" spans="1:3" x14ac:dyDescent="0.3">
      <c r="A25">
        <v>915</v>
      </c>
      <c r="B25">
        <v>0</v>
      </c>
      <c r="C25" t="str">
        <f>VLOOKUP(GenderSurvived!$A25,MergeData!$A$1:$O$1310,4,FALSE)</f>
        <v>male</v>
      </c>
    </row>
    <row r="26" spans="1:3" x14ac:dyDescent="0.3">
      <c r="A26">
        <v>916</v>
      </c>
      <c r="B26">
        <v>1</v>
      </c>
      <c r="C26" t="str">
        <f>VLOOKUP(GenderSurvived!$A26,MergeData!$A$1:$O$1310,4,FALSE)</f>
        <v>female</v>
      </c>
    </row>
    <row r="27" spans="1:3" x14ac:dyDescent="0.3">
      <c r="A27">
        <v>917</v>
      </c>
      <c r="B27">
        <v>0</v>
      </c>
      <c r="C27" t="str">
        <f>VLOOKUP(GenderSurvived!$A27,MergeData!$A$1:$O$1310,4,FALSE)</f>
        <v>male</v>
      </c>
    </row>
    <row r="28" spans="1:3" x14ac:dyDescent="0.3">
      <c r="A28">
        <v>918</v>
      </c>
      <c r="B28">
        <v>1</v>
      </c>
      <c r="C28" t="str">
        <f>VLOOKUP(GenderSurvived!$A28,MergeData!$A$1:$O$1310,4,FALSE)</f>
        <v>female</v>
      </c>
    </row>
    <row r="29" spans="1:3" x14ac:dyDescent="0.3">
      <c r="A29">
        <v>919</v>
      </c>
      <c r="B29">
        <v>0</v>
      </c>
      <c r="C29" t="str">
        <f>VLOOKUP(GenderSurvived!$A29,MergeData!$A$1:$O$1310,4,FALSE)</f>
        <v>male</v>
      </c>
    </row>
    <row r="30" spans="1:3" x14ac:dyDescent="0.3">
      <c r="A30">
        <v>920</v>
      </c>
      <c r="B30">
        <v>0</v>
      </c>
      <c r="C30" t="str">
        <f>VLOOKUP(GenderSurvived!$A30,MergeData!$A$1:$O$1310,4,FALSE)</f>
        <v>male</v>
      </c>
    </row>
    <row r="31" spans="1:3" x14ac:dyDescent="0.3">
      <c r="A31">
        <v>921</v>
      </c>
      <c r="B31">
        <v>0</v>
      </c>
      <c r="C31" t="str">
        <f>VLOOKUP(GenderSurvived!$A31,MergeData!$A$1:$O$1310,4,FALSE)</f>
        <v>male</v>
      </c>
    </row>
    <row r="32" spans="1:3" x14ac:dyDescent="0.3">
      <c r="A32">
        <v>922</v>
      </c>
      <c r="B32">
        <v>0</v>
      </c>
      <c r="C32" t="str">
        <f>VLOOKUP(GenderSurvived!$A32,MergeData!$A$1:$O$1310,4,FALSE)</f>
        <v>male</v>
      </c>
    </row>
    <row r="33" spans="1:3" x14ac:dyDescent="0.3">
      <c r="A33">
        <v>923</v>
      </c>
      <c r="B33">
        <v>0</v>
      </c>
      <c r="C33" t="str">
        <f>VLOOKUP(GenderSurvived!$A33,MergeData!$A$1:$O$1310,4,FALSE)</f>
        <v>male</v>
      </c>
    </row>
    <row r="34" spans="1:3" x14ac:dyDescent="0.3">
      <c r="A34">
        <v>924</v>
      </c>
      <c r="B34">
        <v>1</v>
      </c>
      <c r="C34" t="str">
        <f>VLOOKUP(GenderSurvived!$A34,MergeData!$A$1:$O$1310,4,FALSE)</f>
        <v>female</v>
      </c>
    </row>
    <row r="35" spans="1:3" x14ac:dyDescent="0.3">
      <c r="A35">
        <v>925</v>
      </c>
      <c r="B35">
        <v>1</v>
      </c>
      <c r="C35" t="str">
        <f>VLOOKUP(GenderSurvived!$A35,MergeData!$A$1:$O$1310,4,FALSE)</f>
        <v>female</v>
      </c>
    </row>
    <row r="36" spans="1:3" x14ac:dyDescent="0.3">
      <c r="A36">
        <v>926</v>
      </c>
      <c r="B36">
        <v>0</v>
      </c>
      <c r="C36" t="str">
        <f>VLOOKUP(GenderSurvived!$A36,MergeData!$A$1:$O$1310,4,FALSE)</f>
        <v>male</v>
      </c>
    </row>
    <row r="37" spans="1:3" x14ac:dyDescent="0.3">
      <c r="A37">
        <v>927</v>
      </c>
      <c r="B37">
        <v>0</v>
      </c>
      <c r="C37" t="str">
        <f>VLOOKUP(GenderSurvived!$A37,MergeData!$A$1:$O$1310,4,FALSE)</f>
        <v>male</v>
      </c>
    </row>
    <row r="38" spans="1:3" x14ac:dyDescent="0.3">
      <c r="A38">
        <v>928</v>
      </c>
      <c r="B38">
        <v>1</v>
      </c>
      <c r="C38" t="str">
        <f>VLOOKUP(GenderSurvived!$A38,MergeData!$A$1:$O$1310,4,FALSE)</f>
        <v>female</v>
      </c>
    </row>
    <row r="39" spans="1:3" x14ac:dyDescent="0.3">
      <c r="A39">
        <v>929</v>
      </c>
      <c r="B39">
        <v>1</v>
      </c>
      <c r="C39" t="str">
        <f>VLOOKUP(GenderSurvived!$A39,MergeData!$A$1:$O$1310,4,FALSE)</f>
        <v>female</v>
      </c>
    </row>
    <row r="40" spans="1:3" x14ac:dyDescent="0.3">
      <c r="A40">
        <v>930</v>
      </c>
      <c r="B40">
        <v>0</v>
      </c>
      <c r="C40" t="str">
        <f>VLOOKUP(GenderSurvived!$A40,MergeData!$A$1:$O$1310,4,FALSE)</f>
        <v>male</v>
      </c>
    </row>
    <row r="41" spans="1:3" x14ac:dyDescent="0.3">
      <c r="A41">
        <v>931</v>
      </c>
      <c r="B41">
        <v>0</v>
      </c>
      <c r="C41" t="str">
        <f>VLOOKUP(GenderSurvived!$A41,MergeData!$A$1:$O$1310,4,FALSE)</f>
        <v>male</v>
      </c>
    </row>
    <row r="42" spans="1:3" x14ac:dyDescent="0.3">
      <c r="A42">
        <v>932</v>
      </c>
      <c r="B42">
        <v>0</v>
      </c>
      <c r="C42" t="str">
        <f>VLOOKUP(GenderSurvived!$A42,MergeData!$A$1:$O$1310,4,FALSE)</f>
        <v>male</v>
      </c>
    </row>
    <row r="43" spans="1:3" x14ac:dyDescent="0.3">
      <c r="A43">
        <v>933</v>
      </c>
      <c r="B43">
        <v>0</v>
      </c>
      <c r="C43" t="str">
        <f>VLOOKUP(GenderSurvived!$A43,MergeData!$A$1:$O$1310,4,FALSE)</f>
        <v>male</v>
      </c>
    </row>
    <row r="44" spans="1:3" x14ac:dyDescent="0.3">
      <c r="A44">
        <v>934</v>
      </c>
      <c r="B44">
        <v>0</v>
      </c>
      <c r="C44" t="str">
        <f>VLOOKUP(GenderSurvived!$A44,MergeData!$A$1:$O$1310,4,FALSE)</f>
        <v>male</v>
      </c>
    </row>
    <row r="45" spans="1:3" x14ac:dyDescent="0.3">
      <c r="A45">
        <v>935</v>
      </c>
      <c r="B45">
        <v>1</v>
      </c>
      <c r="C45" t="str">
        <f>VLOOKUP(GenderSurvived!$A45,MergeData!$A$1:$O$1310,4,FALSE)</f>
        <v>female</v>
      </c>
    </row>
    <row r="46" spans="1:3" x14ac:dyDescent="0.3">
      <c r="A46">
        <v>936</v>
      </c>
      <c r="B46">
        <v>1</v>
      </c>
      <c r="C46" t="str">
        <f>VLOOKUP(GenderSurvived!$A46,MergeData!$A$1:$O$1310,4,FALSE)</f>
        <v>female</v>
      </c>
    </row>
    <row r="47" spans="1:3" x14ac:dyDescent="0.3">
      <c r="A47">
        <v>937</v>
      </c>
      <c r="B47">
        <v>0</v>
      </c>
      <c r="C47" t="str">
        <f>VLOOKUP(GenderSurvived!$A47,MergeData!$A$1:$O$1310,4,FALSE)</f>
        <v>male</v>
      </c>
    </row>
    <row r="48" spans="1:3" x14ac:dyDescent="0.3">
      <c r="A48">
        <v>938</v>
      </c>
      <c r="B48">
        <v>0</v>
      </c>
      <c r="C48" t="str">
        <f>VLOOKUP(GenderSurvived!$A48,MergeData!$A$1:$O$1310,4,FALSE)</f>
        <v>male</v>
      </c>
    </row>
    <row r="49" spans="1:3" x14ac:dyDescent="0.3">
      <c r="A49">
        <v>939</v>
      </c>
      <c r="B49">
        <v>0</v>
      </c>
      <c r="C49" t="str">
        <f>VLOOKUP(GenderSurvived!$A49,MergeData!$A$1:$O$1310,4,FALSE)</f>
        <v>male</v>
      </c>
    </row>
    <row r="50" spans="1:3" x14ac:dyDescent="0.3">
      <c r="A50">
        <v>940</v>
      </c>
      <c r="B50">
        <v>1</v>
      </c>
      <c r="C50" t="str">
        <f>VLOOKUP(GenderSurvived!$A50,MergeData!$A$1:$O$1310,4,FALSE)</f>
        <v>female</v>
      </c>
    </row>
    <row r="51" spans="1:3" x14ac:dyDescent="0.3">
      <c r="A51">
        <v>941</v>
      </c>
      <c r="B51">
        <v>1</v>
      </c>
      <c r="C51" t="str">
        <f>VLOOKUP(GenderSurvived!$A51,MergeData!$A$1:$O$1310,4,FALSE)</f>
        <v>female</v>
      </c>
    </row>
    <row r="52" spans="1:3" x14ac:dyDescent="0.3">
      <c r="A52">
        <v>942</v>
      </c>
      <c r="B52">
        <v>0</v>
      </c>
      <c r="C52" t="str">
        <f>VLOOKUP(GenderSurvived!$A52,MergeData!$A$1:$O$1310,4,FALSE)</f>
        <v>male</v>
      </c>
    </row>
    <row r="53" spans="1:3" x14ac:dyDescent="0.3">
      <c r="A53">
        <v>943</v>
      </c>
      <c r="B53">
        <v>0</v>
      </c>
      <c r="C53" t="str">
        <f>VLOOKUP(GenderSurvived!$A53,MergeData!$A$1:$O$1310,4,FALSE)</f>
        <v>male</v>
      </c>
    </row>
    <row r="54" spans="1:3" x14ac:dyDescent="0.3">
      <c r="A54">
        <v>944</v>
      </c>
      <c r="B54">
        <v>1</v>
      </c>
      <c r="C54" t="str">
        <f>VLOOKUP(GenderSurvived!$A54,MergeData!$A$1:$O$1310,4,FALSE)</f>
        <v>female</v>
      </c>
    </row>
    <row r="55" spans="1:3" x14ac:dyDescent="0.3">
      <c r="A55">
        <v>945</v>
      </c>
      <c r="B55">
        <v>1</v>
      </c>
      <c r="C55" t="str">
        <f>VLOOKUP(GenderSurvived!$A55,MergeData!$A$1:$O$1310,4,FALSE)</f>
        <v>female</v>
      </c>
    </row>
    <row r="56" spans="1:3" x14ac:dyDescent="0.3">
      <c r="A56">
        <v>946</v>
      </c>
      <c r="B56">
        <v>0</v>
      </c>
      <c r="C56" t="str">
        <f>VLOOKUP(GenderSurvived!$A56,MergeData!$A$1:$O$1310,4,FALSE)</f>
        <v>male</v>
      </c>
    </row>
    <row r="57" spans="1:3" x14ac:dyDescent="0.3">
      <c r="A57">
        <v>947</v>
      </c>
      <c r="B57">
        <v>0</v>
      </c>
      <c r="C57" t="str">
        <f>VLOOKUP(GenderSurvived!$A57,MergeData!$A$1:$O$1310,4,FALSE)</f>
        <v>male</v>
      </c>
    </row>
    <row r="58" spans="1:3" x14ac:dyDescent="0.3">
      <c r="A58">
        <v>948</v>
      </c>
      <c r="B58">
        <v>0</v>
      </c>
      <c r="C58" t="str">
        <f>VLOOKUP(GenderSurvived!$A58,MergeData!$A$1:$O$1310,4,FALSE)</f>
        <v>male</v>
      </c>
    </row>
    <row r="59" spans="1:3" x14ac:dyDescent="0.3">
      <c r="A59">
        <v>949</v>
      </c>
      <c r="B59">
        <v>0</v>
      </c>
      <c r="C59" t="str">
        <f>VLOOKUP(GenderSurvived!$A59,MergeData!$A$1:$O$1310,4,FALSE)</f>
        <v>male</v>
      </c>
    </row>
    <row r="60" spans="1:3" x14ac:dyDescent="0.3">
      <c r="A60">
        <v>950</v>
      </c>
      <c r="B60">
        <v>0</v>
      </c>
      <c r="C60" t="str">
        <f>VLOOKUP(GenderSurvived!$A60,MergeData!$A$1:$O$1310,4,FALSE)</f>
        <v>male</v>
      </c>
    </row>
    <row r="61" spans="1:3" x14ac:dyDescent="0.3">
      <c r="A61">
        <v>951</v>
      </c>
      <c r="B61">
        <v>1</v>
      </c>
      <c r="C61" t="str">
        <f>VLOOKUP(GenderSurvived!$A61,MergeData!$A$1:$O$1310,4,FALSE)</f>
        <v>female</v>
      </c>
    </row>
    <row r="62" spans="1:3" x14ac:dyDescent="0.3">
      <c r="A62">
        <v>952</v>
      </c>
      <c r="B62">
        <v>0</v>
      </c>
      <c r="C62" t="str">
        <f>VLOOKUP(GenderSurvived!$A62,MergeData!$A$1:$O$1310,4,FALSE)</f>
        <v>male</v>
      </c>
    </row>
    <row r="63" spans="1:3" x14ac:dyDescent="0.3">
      <c r="A63">
        <v>953</v>
      </c>
      <c r="B63">
        <v>0</v>
      </c>
      <c r="C63" t="str">
        <f>VLOOKUP(GenderSurvived!$A63,MergeData!$A$1:$O$1310,4,FALSE)</f>
        <v>male</v>
      </c>
    </row>
    <row r="64" spans="1:3" x14ac:dyDescent="0.3">
      <c r="A64">
        <v>954</v>
      </c>
      <c r="B64">
        <v>0</v>
      </c>
      <c r="C64" t="str">
        <f>VLOOKUP(GenderSurvived!$A64,MergeData!$A$1:$O$1310,4,FALSE)</f>
        <v>male</v>
      </c>
    </row>
    <row r="65" spans="1:3" x14ac:dyDescent="0.3">
      <c r="A65">
        <v>955</v>
      </c>
      <c r="B65">
        <v>1</v>
      </c>
      <c r="C65" t="str">
        <f>VLOOKUP(GenderSurvived!$A65,MergeData!$A$1:$O$1310,4,FALSE)</f>
        <v>female</v>
      </c>
    </row>
    <row r="66" spans="1:3" x14ac:dyDescent="0.3">
      <c r="A66">
        <v>956</v>
      </c>
      <c r="B66">
        <v>0</v>
      </c>
      <c r="C66" t="str">
        <f>VLOOKUP(GenderSurvived!$A66,MergeData!$A$1:$O$1310,4,FALSE)</f>
        <v>male</v>
      </c>
    </row>
    <row r="67" spans="1:3" x14ac:dyDescent="0.3">
      <c r="A67">
        <v>957</v>
      </c>
      <c r="B67">
        <v>1</v>
      </c>
      <c r="C67" t="str">
        <f>VLOOKUP(GenderSurvived!$A67,MergeData!$A$1:$O$1310,4,FALSE)</f>
        <v>female</v>
      </c>
    </row>
    <row r="68" spans="1:3" x14ac:dyDescent="0.3">
      <c r="A68">
        <v>958</v>
      </c>
      <c r="B68">
        <v>1</v>
      </c>
      <c r="C68" t="str">
        <f>VLOOKUP(GenderSurvived!$A68,MergeData!$A$1:$O$1310,4,FALSE)</f>
        <v>female</v>
      </c>
    </row>
    <row r="69" spans="1:3" x14ac:dyDescent="0.3">
      <c r="A69">
        <v>959</v>
      </c>
      <c r="B69">
        <v>0</v>
      </c>
      <c r="C69" t="str">
        <f>VLOOKUP(GenderSurvived!$A69,MergeData!$A$1:$O$1310,4,FALSE)</f>
        <v>male</v>
      </c>
    </row>
    <row r="70" spans="1:3" x14ac:dyDescent="0.3">
      <c r="A70">
        <v>960</v>
      </c>
      <c r="B70">
        <v>0</v>
      </c>
      <c r="C70" t="str">
        <f>VLOOKUP(GenderSurvived!$A70,MergeData!$A$1:$O$1310,4,FALSE)</f>
        <v>male</v>
      </c>
    </row>
    <row r="71" spans="1:3" x14ac:dyDescent="0.3">
      <c r="A71">
        <v>961</v>
      </c>
      <c r="B71">
        <v>1</v>
      </c>
      <c r="C71" t="str">
        <f>VLOOKUP(GenderSurvived!$A71,MergeData!$A$1:$O$1310,4,FALSE)</f>
        <v>female</v>
      </c>
    </row>
    <row r="72" spans="1:3" x14ac:dyDescent="0.3">
      <c r="A72">
        <v>962</v>
      </c>
      <c r="B72">
        <v>1</v>
      </c>
      <c r="C72" t="str">
        <f>VLOOKUP(GenderSurvived!$A72,MergeData!$A$1:$O$1310,4,FALSE)</f>
        <v>female</v>
      </c>
    </row>
    <row r="73" spans="1:3" x14ac:dyDescent="0.3">
      <c r="A73">
        <v>963</v>
      </c>
      <c r="B73">
        <v>0</v>
      </c>
      <c r="C73" t="str">
        <f>VLOOKUP(GenderSurvived!$A73,MergeData!$A$1:$O$1310,4,FALSE)</f>
        <v>male</v>
      </c>
    </row>
    <row r="74" spans="1:3" x14ac:dyDescent="0.3">
      <c r="A74">
        <v>964</v>
      </c>
      <c r="B74">
        <v>1</v>
      </c>
      <c r="C74" t="str">
        <f>VLOOKUP(GenderSurvived!$A74,MergeData!$A$1:$O$1310,4,FALSE)</f>
        <v>female</v>
      </c>
    </row>
    <row r="75" spans="1:3" x14ac:dyDescent="0.3">
      <c r="A75">
        <v>965</v>
      </c>
      <c r="B75">
        <v>0</v>
      </c>
      <c r="C75" t="str">
        <f>VLOOKUP(GenderSurvived!$A75,MergeData!$A$1:$O$1310,4,FALSE)</f>
        <v>male</v>
      </c>
    </row>
    <row r="76" spans="1:3" x14ac:dyDescent="0.3">
      <c r="A76">
        <v>966</v>
      </c>
      <c r="B76">
        <v>1</v>
      </c>
      <c r="C76" t="str">
        <f>VLOOKUP(GenderSurvived!$A76,MergeData!$A$1:$O$1310,4,FALSE)</f>
        <v>female</v>
      </c>
    </row>
    <row r="77" spans="1:3" x14ac:dyDescent="0.3">
      <c r="A77">
        <v>967</v>
      </c>
      <c r="B77">
        <v>0</v>
      </c>
      <c r="C77" t="str">
        <f>VLOOKUP(GenderSurvived!$A77,MergeData!$A$1:$O$1310,4,FALSE)</f>
        <v>male</v>
      </c>
    </row>
    <row r="78" spans="1:3" x14ac:dyDescent="0.3">
      <c r="A78">
        <v>968</v>
      </c>
      <c r="B78">
        <v>0</v>
      </c>
      <c r="C78" t="str">
        <f>VLOOKUP(GenderSurvived!$A78,MergeData!$A$1:$O$1310,4,FALSE)</f>
        <v>male</v>
      </c>
    </row>
    <row r="79" spans="1:3" x14ac:dyDescent="0.3">
      <c r="A79">
        <v>969</v>
      </c>
      <c r="B79">
        <v>1</v>
      </c>
      <c r="C79" t="str">
        <f>VLOOKUP(GenderSurvived!$A79,MergeData!$A$1:$O$1310,4,FALSE)</f>
        <v>female</v>
      </c>
    </row>
    <row r="80" spans="1:3" x14ac:dyDescent="0.3">
      <c r="A80">
        <v>970</v>
      </c>
      <c r="B80">
        <v>0</v>
      </c>
      <c r="C80" t="str">
        <f>VLOOKUP(GenderSurvived!$A80,MergeData!$A$1:$O$1310,4,FALSE)</f>
        <v>male</v>
      </c>
    </row>
    <row r="81" spans="1:3" x14ac:dyDescent="0.3">
      <c r="A81">
        <v>971</v>
      </c>
      <c r="B81">
        <v>1</v>
      </c>
      <c r="C81" t="str">
        <f>VLOOKUP(GenderSurvived!$A81,MergeData!$A$1:$O$1310,4,FALSE)</f>
        <v>female</v>
      </c>
    </row>
    <row r="82" spans="1:3" x14ac:dyDescent="0.3">
      <c r="A82">
        <v>972</v>
      </c>
      <c r="B82">
        <v>0</v>
      </c>
      <c r="C82" t="str">
        <f>VLOOKUP(GenderSurvived!$A82,MergeData!$A$1:$O$1310,4,FALSE)</f>
        <v>male</v>
      </c>
    </row>
    <row r="83" spans="1:3" x14ac:dyDescent="0.3">
      <c r="A83">
        <v>973</v>
      </c>
      <c r="B83">
        <v>0</v>
      </c>
      <c r="C83" t="str">
        <f>VLOOKUP(GenderSurvived!$A83,MergeData!$A$1:$O$1310,4,FALSE)</f>
        <v>male</v>
      </c>
    </row>
    <row r="84" spans="1:3" x14ac:dyDescent="0.3">
      <c r="A84">
        <v>974</v>
      </c>
      <c r="B84">
        <v>0</v>
      </c>
      <c r="C84" t="str">
        <f>VLOOKUP(GenderSurvived!$A84,MergeData!$A$1:$O$1310,4,FALSE)</f>
        <v>male</v>
      </c>
    </row>
    <row r="85" spans="1:3" x14ac:dyDescent="0.3">
      <c r="A85">
        <v>975</v>
      </c>
      <c r="B85">
        <v>0</v>
      </c>
      <c r="C85" t="str">
        <f>VLOOKUP(GenderSurvived!$A85,MergeData!$A$1:$O$1310,4,FALSE)</f>
        <v>male</v>
      </c>
    </row>
    <row r="86" spans="1:3" x14ac:dyDescent="0.3">
      <c r="A86">
        <v>976</v>
      </c>
      <c r="B86">
        <v>0</v>
      </c>
      <c r="C86" t="str">
        <f>VLOOKUP(GenderSurvived!$A86,MergeData!$A$1:$O$1310,4,FALSE)</f>
        <v>male</v>
      </c>
    </row>
    <row r="87" spans="1:3" x14ac:dyDescent="0.3">
      <c r="A87">
        <v>977</v>
      </c>
      <c r="B87">
        <v>0</v>
      </c>
      <c r="C87" t="str">
        <f>VLOOKUP(GenderSurvived!$A87,MergeData!$A$1:$O$1310,4,FALSE)</f>
        <v>male</v>
      </c>
    </row>
    <row r="88" spans="1:3" x14ac:dyDescent="0.3">
      <c r="A88">
        <v>978</v>
      </c>
      <c r="B88">
        <v>1</v>
      </c>
      <c r="C88" t="str">
        <f>VLOOKUP(GenderSurvived!$A88,MergeData!$A$1:$O$1310,4,FALSE)</f>
        <v>female</v>
      </c>
    </row>
    <row r="89" spans="1:3" x14ac:dyDescent="0.3">
      <c r="A89">
        <v>979</v>
      </c>
      <c r="B89">
        <v>1</v>
      </c>
      <c r="C89" t="str">
        <f>VLOOKUP(GenderSurvived!$A89,MergeData!$A$1:$O$1310,4,FALSE)</f>
        <v>female</v>
      </c>
    </row>
    <row r="90" spans="1:3" x14ac:dyDescent="0.3">
      <c r="A90">
        <v>980</v>
      </c>
      <c r="B90">
        <v>1</v>
      </c>
      <c r="C90" t="str">
        <f>VLOOKUP(GenderSurvived!$A90,MergeData!$A$1:$O$1310,4,FALSE)</f>
        <v>female</v>
      </c>
    </row>
    <row r="91" spans="1:3" x14ac:dyDescent="0.3">
      <c r="A91">
        <v>981</v>
      </c>
      <c r="B91">
        <v>0</v>
      </c>
      <c r="C91" t="str">
        <f>VLOOKUP(GenderSurvived!$A91,MergeData!$A$1:$O$1310,4,FALSE)</f>
        <v>male</v>
      </c>
    </row>
    <row r="92" spans="1:3" x14ac:dyDescent="0.3">
      <c r="A92">
        <v>982</v>
      </c>
      <c r="B92">
        <v>1</v>
      </c>
      <c r="C92" t="str">
        <f>VLOOKUP(GenderSurvived!$A92,MergeData!$A$1:$O$1310,4,FALSE)</f>
        <v>female</v>
      </c>
    </row>
    <row r="93" spans="1:3" x14ac:dyDescent="0.3">
      <c r="A93">
        <v>983</v>
      </c>
      <c r="B93">
        <v>0</v>
      </c>
      <c r="C93" t="str">
        <f>VLOOKUP(GenderSurvived!$A93,MergeData!$A$1:$O$1310,4,FALSE)</f>
        <v>male</v>
      </c>
    </row>
    <row r="94" spans="1:3" x14ac:dyDescent="0.3">
      <c r="A94">
        <v>984</v>
      </c>
      <c r="B94">
        <v>1</v>
      </c>
      <c r="C94" t="str">
        <f>VLOOKUP(GenderSurvived!$A94,MergeData!$A$1:$O$1310,4,FALSE)</f>
        <v>female</v>
      </c>
    </row>
    <row r="95" spans="1:3" x14ac:dyDescent="0.3">
      <c r="A95">
        <v>985</v>
      </c>
      <c r="B95">
        <v>0</v>
      </c>
      <c r="C95" t="str">
        <f>VLOOKUP(GenderSurvived!$A95,MergeData!$A$1:$O$1310,4,FALSE)</f>
        <v>male</v>
      </c>
    </row>
    <row r="96" spans="1:3" x14ac:dyDescent="0.3">
      <c r="A96">
        <v>986</v>
      </c>
      <c r="B96">
        <v>0</v>
      </c>
      <c r="C96" t="str">
        <f>VLOOKUP(GenderSurvived!$A96,MergeData!$A$1:$O$1310,4,FALSE)</f>
        <v>male</v>
      </c>
    </row>
    <row r="97" spans="1:3" x14ac:dyDescent="0.3">
      <c r="A97">
        <v>987</v>
      </c>
      <c r="B97">
        <v>0</v>
      </c>
      <c r="C97" t="str">
        <f>VLOOKUP(GenderSurvived!$A97,MergeData!$A$1:$O$1310,4,FALSE)</f>
        <v>male</v>
      </c>
    </row>
    <row r="98" spans="1:3" x14ac:dyDescent="0.3">
      <c r="A98">
        <v>988</v>
      </c>
      <c r="B98">
        <v>1</v>
      </c>
      <c r="C98" t="str">
        <f>VLOOKUP(GenderSurvived!$A98,MergeData!$A$1:$O$1310,4,FALSE)</f>
        <v>female</v>
      </c>
    </row>
    <row r="99" spans="1:3" x14ac:dyDescent="0.3">
      <c r="A99">
        <v>989</v>
      </c>
      <c r="B99">
        <v>0</v>
      </c>
      <c r="C99" t="str">
        <f>VLOOKUP(GenderSurvived!$A99,MergeData!$A$1:$O$1310,4,FALSE)</f>
        <v>male</v>
      </c>
    </row>
    <row r="100" spans="1:3" x14ac:dyDescent="0.3">
      <c r="A100">
        <v>990</v>
      </c>
      <c r="B100">
        <v>1</v>
      </c>
      <c r="C100" t="str">
        <f>VLOOKUP(GenderSurvived!$A100,MergeData!$A$1:$O$1310,4,FALSE)</f>
        <v>female</v>
      </c>
    </row>
    <row r="101" spans="1:3" x14ac:dyDescent="0.3">
      <c r="A101">
        <v>991</v>
      </c>
      <c r="B101">
        <v>0</v>
      </c>
      <c r="C101" t="str">
        <f>VLOOKUP(GenderSurvived!$A101,MergeData!$A$1:$O$1310,4,FALSE)</f>
        <v>male</v>
      </c>
    </row>
    <row r="102" spans="1:3" x14ac:dyDescent="0.3">
      <c r="A102">
        <v>992</v>
      </c>
      <c r="B102">
        <v>1</v>
      </c>
      <c r="C102" t="str">
        <f>VLOOKUP(GenderSurvived!$A102,MergeData!$A$1:$O$1310,4,FALSE)</f>
        <v>female</v>
      </c>
    </row>
    <row r="103" spans="1:3" x14ac:dyDescent="0.3">
      <c r="A103">
        <v>993</v>
      </c>
      <c r="B103">
        <v>0</v>
      </c>
      <c r="C103" t="str">
        <f>VLOOKUP(GenderSurvived!$A103,MergeData!$A$1:$O$1310,4,FALSE)</f>
        <v>male</v>
      </c>
    </row>
    <row r="104" spans="1:3" x14ac:dyDescent="0.3">
      <c r="A104">
        <v>994</v>
      </c>
      <c r="B104">
        <v>0</v>
      </c>
      <c r="C104" t="str">
        <f>VLOOKUP(GenderSurvived!$A104,MergeData!$A$1:$O$1310,4,FALSE)</f>
        <v>male</v>
      </c>
    </row>
    <row r="105" spans="1:3" x14ac:dyDescent="0.3">
      <c r="A105">
        <v>995</v>
      </c>
      <c r="B105">
        <v>0</v>
      </c>
      <c r="C105" t="str">
        <f>VLOOKUP(GenderSurvived!$A105,MergeData!$A$1:$O$1310,4,FALSE)</f>
        <v>male</v>
      </c>
    </row>
    <row r="106" spans="1:3" x14ac:dyDescent="0.3">
      <c r="A106">
        <v>996</v>
      </c>
      <c r="B106">
        <v>1</v>
      </c>
      <c r="C106" t="str">
        <f>VLOOKUP(GenderSurvived!$A106,MergeData!$A$1:$O$1310,4,FALSE)</f>
        <v>female</v>
      </c>
    </row>
    <row r="107" spans="1:3" x14ac:dyDescent="0.3">
      <c r="A107">
        <v>997</v>
      </c>
      <c r="B107">
        <v>0</v>
      </c>
      <c r="C107" t="str">
        <f>VLOOKUP(GenderSurvived!$A107,MergeData!$A$1:$O$1310,4,FALSE)</f>
        <v>male</v>
      </c>
    </row>
    <row r="108" spans="1:3" x14ac:dyDescent="0.3">
      <c r="A108">
        <v>998</v>
      </c>
      <c r="B108">
        <v>0</v>
      </c>
      <c r="C108" t="str">
        <f>VLOOKUP(GenderSurvived!$A108,MergeData!$A$1:$O$1310,4,FALSE)</f>
        <v>male</v>
      </c>
    </row>
    <row r="109" spans="1:3" x14ac:dyDescent="0.3">
      <c r="A109">
        <v>999</v>
      </c>
      <c r="B109">
        <v>0</v>
      </c>
      <c r="C109" t="str">
        <f>VLOOKUP(GenderSurvived!$A109,MergeData!$A$1:$O$1310,4,FALSE)</f>
        <v>male</v>
      </c>
    </row>
    <row r="110" spans="1:3" x14ac:dyDescent="0.3">
      <c r="A110">
        <v>1000</v>
      </c>
      <c r="B110">
        <v>0</v>
      </c>
      <c r="C110" t="str">
        <f>VLOOKUP(GenderSurvived!$A110,MergeData!$A$1:$O$1310,4,FALSE)</f>
        <v>male</v>
      </c>
    </row>
    <row r="111" spans="1:3" x14ac:dyDescent="0.3">
      <c r="A111">
        <v>1001</v>
      </c>
      <c r="B111">
        <v>0</v>
      </c>
      <c r="C111" t="str">
        <f>VLOOKUP(GenderSurvived!$A111,MergeData!$A$1:$O$1310,4,FALSE)</f>
        <v>male</v>
      </c>
    </row>
    <row r="112" spans="1:3" x14ac:dyDescent="0.3">
      <c r="A112">
        <v>1002</v>
      </c>
      <c r="B112">
        <v>0</v>
      </c>
      <c r="C112" t="str">
        <f>VLOOKUP(GenderSurvived!$A112,MergeData!$A$1:$O$1310,4,FALSE)</f>
        <v>male</v>
      </c>
    </row>
    <row r="113" spans="1:3" x14ac:dyDescent="0.3">
      <c r="A113">
        <v>1003</v>
      </c>
      <c r="B113">
        <v>1</v>
      </c>
      <c r="C113" t="str">
        <f>VLOOKUP(GenderSurvived!$A113,MergeData!$A$1:$O$1310,4,FALSE)</f>
        <v>female</v>
      </c>
    </row>
    <row r="114" spans="1:3" x14ac:dyDescent="0.3">
      <c r="A114">
        <v>1004</v>
      </c>
      <c r="B114">
        <v>1</v>
      </c>
      <c r="C114" t="str">
        <f>VLOOKUP(GenderSurvived!$A114,MergeData!$A$1:$O$1310,4,FALSE)</f>
        <v>female</v>
      </c>
    </row>
    <row r="115" spans="1:3" x14ac:dyDescent="0.3">
      <c r="A115">
        <v>1005</v>
      </c>
      <c r="B115">
        <v>1</v>
      </c>
      <c r="C115" t="str">
        <f>VLOOKUP(GenderSurvived!$A115,MergeData!$A$1:$O$1310,4,FALSE)</f>
        <v>female</v>
      </c>
    </row>
    <row r="116" spans="1:3" x14ac:dyDescent="0.3">
      <c r="A116">
        <v>1006</v>
      </c>
      <c r="B116">
        <v>1</v>
      </c>
      <c r="C116" t="str">
        <f>VLOOKUP(GenderSurvived!$A116,MergeData!$A$1:$O$1310,4,FALSE)</f>
        <v>female</v>
      </c>
    </row>
    <row r="117" spans="1:3" x14ac:dyDescent="0.3">
      <c r="A117">
        <v>1007</v>
      </c>
      <c r="B117">
        <v>0</v>
      </c>
      <c r="C117" t="str">
        <f>VLOOKUP(GenderSurvived!$A117,MergeData!$A$1:$O$1310,4,FALSE)</f>
        <v>male</v>
      </c>
    </row>
    <row r="118" spans="1:3" x14ac:dyDescent="0.3">
      <c r="A118">
        <v>1008</v>
      </c>
      <c r="B118">
        <v>0</v>
      </c>
      <c r="C118" t="str">
        <f>VLOOKUP(GenderSurvived!$A118,MergeData!$A$1:$O$1310,4,FALSE)</f>
        <v>male</v>
      </c>
    </row>
    <row r="119" spans="1:3" x14ac:dyDescent="0.3">
      <c r="A119">
        <v>1009</v>
      </c>
      <c r="B119">
        <v>1</v>
      </c>
      <c r="C119" t="str">
        <f>VLOOKUP(GenderSurvived!$A119,MergeData!$A$1:$O$1310,4,FALSE)</f>
        <v>female</v>
      </c>
    </row>
    <row r="120" spans="1:3" x14ac:dyDescent="0.3">
      <c r="A120">
        <v>1010</v>
      </c>
      <c r="B120">
        <v>0</v>
      </c>
      <c r="C120" t="str">
        <f>VLOOKUP(GenderSurvived!$A120,MergeData!$A$1:$O$1310,4,FALSE)</f>
        <v>male</v>
      </c>
    </row>
    <row r="121" spans="1:3" x14ac:dyDescent="0.3">
      <c r="A121">
        <v>1011</v>
      </c>
      <c r="B121">
        <v>1</v>
      </c>
      <c r="C121" t="str">
        <f>VLOOKUP(GenderSurvived!$A121,MergeData!$A$1:$O$1310,4,FALSE)</f>
        <v>female</v>
      </c>
    </row>
    <row r="122" spans="1:3" x14ac:dyDescent="0.3">
      <c r="A122">
        <v>1012</v>
      </c>
      <c r="B122">
        <v>1</v>
      </c>
      <c r="C122" t="str">
        <f>VLOOKUP(GenderSurvived!$A122,MergeData!$A$1:$O$1310,4,FALSE)</f>
        <v>female</v>
      </c>
    </row>
    <row r="123" spans="1:3" x14ac:dyDescent="0.3">
      <c r="A123">
        <v>1013</v>
      </c>
      <c r="B123">
        <v>0</v>
      </c>
      <c r="C123" t="str">
        <f>VLOOKUP(GenderSurvived!$A123,MergeData!$A$1:$O$1310,4,FALSE)</f>
        <v>male</v>
      </c>
    </row>
    <row r="124" spans="1:3" x14ac:dyDescent="0.3">
      <c r="A124">
        <v>1014</v>
      </c>
      <c r="B124">
        <v>1</v>
      </c>
      <c r="C124" t="str">
        <f>VLOOKUP(GenderSurvived!$A124,MergeData!$A$1:$O$1310,4,FALSE)</f>
        <v>female</v>
      </c>
    </row>
    <row r="125" spans="1:3" x14ac:dyDescent="0.3">
      <c r="A125">
        <v>1015</v>
      </c>
      <c r="B125">
        <v>0</v>
      </c>
      <c r="C125" t="str">
        <f>VLOOKUP(GenderSurvived!$A125,MergeData!$A$1:$O$1310,4,FALSE)</f>
        <v>male</v>
      </c>
    </row>
    <row r="126" spans="1:3" x14ac:dyDescent="0.3">
      <c r="A126">
        <v>1016</v>
      </c>
      <c r="B126">
        <v>0</v>
      </c>
      <c r="C126" t="str">
        <f>VLOOKUP(GenderSurvived!$A126,MergeData!$A$1:$O$1310,4,FALSE)</f>
        <v>male</v>
      </c>
    </row>
    <row r="127" spans="1:3" x14ac:dyDescent="0.3">
      <c r="A127">
        <v>1017</v>
      </c>
      <c r="B127">
        <v>1</v>
      </c>
      <c r="C127" t="str">
        <f>VLOOKUP(GenderSurvived!$A127,MergeData!$A$1:$O$1310,4,FALSE)</f>
        <v>female</v>
      </c>
    </row>
    <row r="128" spans="1:3" x14ac:dyDescent="0.3">
      <c r="A128">
        <v>1018</v>
      </c>
      <c r="B128">
        <v>0</v>
      </c>
      <c r="C128" t="str">
        <f>VLOOKUP(GenderSurvived!$A128,MergeData!$A$1:$O$1310,4,FALSE)</f>
        <v>male</v>
      </c>
    </row>
    <row r="129" spans="1:3" x14ac:dyDescent="0.3">
      <c r="A129">
        <v>1019</v>
      </c>
      <c r="B129">
        <v>1</v>
      </c>
      <c r="C129" t="str">
        <f>VLOOKUP(GenderSurvived!$A129,MergeData!$A$1:$O$1310,4,FALSE)</f>
        <v>female</v>
      </c>
    </row>
    <row r="130" spans="1:3" x14ac:dyDescent="0.3">
      <c r="A130">
        <v>1020</v>
      </c>
      <c r="B130">
        <v>0</v>
      </c>
      <c r="C130" t="str">
        <f>VLOOKUP(GenderSurvived!$A130,MergeData!$A$1:$O$1310,4,FALSE)</f>
        <v>male</v>
      </c>
    </row>
    <row r="131" spans="1:3" x14ac:dyDescent="0.3">
      <c r="A131">
        <v>1021</v>
      </c>
      <c r="B131">
        <v>0</v>
      </c>
      <c r="C131" t="str">
        <f>VLOOKUP(GenderSurvived!$A131,MergeData!$A$1:$O$1310,4,FALSE)</f>
        <v>male</v>
      </c>
    </row>
    <row r="132" spans="1:3" x14ac:dyDescent="0.3">
      <c r="A132">
        <v>1022</v>
      </c>
      <c r="B132">
        <v>0</v>
      </c>
      <c r="C132" t="str">
        <f>VLOOKUP(GenderSurvived!$A132,MergeData!$A$1:$O$1310,4,FALSE)</f>
        <v>male</v>
      </c>
    </row>
    <row r="133" spans="1:3" x14ac:dyDescent="0.3">
      <c r="A133">
        <v>1023</v>
      </c>
      <c r="B133">
        <v>0</v>
      </c>
      <c r="C133" t="str">
        <f>VLOOKUP(GenderSurvived!$A133,MergeData!$A$1:$O$1310,4,FALSE)</f>
        <v>male</v>
      </c>
    </row>
    <row r="134" spans="1:3" x14ac:dyDescent="0.3">
      <c r="A134">
        <v>1024</v>
      </c>
      <c r="B134">
        <v>1</v>
      </c>
      <c r="C134" t="str">
        <f>VLOOKUP(GenderSurvived!$A134,MergeData!$A$1:$O$1310,4,FALSE)</f>
        <v>female</v>
      </c>
    </row>
    <row r="135" spans="1:3" x14ac:dyDescent="0.3">
      <c r="A135">
        <v>1025</v>
      </c>
      <c r="B135">
        <v>0</v>
      </c>
      <c r="C135" t="str">
        <f>VLOOKUP(GenderSurvived!$A135,MergeData!$A$1:$O$1310,4,FALSE)</f>
        <v>male</v>
      </c>
    </row>
    <row r="136" spans="1:3" x14ac:dyDescent="0.3">
      <c r="A136">
        <v>1026</v>
      </c>
      <c r="B136">
        <v>0</v>
      </c>
      <c r="C136" t="str">
        <f>VLOOKUP(GenderSurvived!$A136,MergeData!$A$1:$O$1310,4,FALSE)</f>
        <v>male</v>
      </c>
    </row>
    <row r="137" spans="1:3" x14ac:dyDescent="0.3">
      <c r="A137">
        <v>1027</v>
      </c>
      <c r="B137">
        <v>0</v>
      </c>
      <c r="C137" t="str">
        <f>VLOOKUP(GenderSurvived!$A137,MergeData!$A$1:$O$1310,4,FALSE)</f>
        <v>male</v>
      </c>
    </row>
    <row r="138" spans="1:3" x14ac:dyDescent="0.3">
      <c r="A138">
        <v>1028</v>
      </c>
      <c r="B138">
        <v>0</v>
      </c>
      <c r="C138" t="str">
        <f>VLOOKUP(GenderSurvived!$A138,MergeData!$A$1:$O$1310,4,FALSE)</f>
        <v>male</v>
      </c>
    </row>
    <row r="139" spans="1:3" x14ac:dyDescent="0.3">
      <c r="A139">
        <v>1029</v>
      </c>
      <c r="B139">
        <v>0</v>
      </c>
      <c r="C139" t="str">
        <f>VLOOKUP(GenderSurvived!$A139,MergeData!$A$1:$O$1310,4,FALSE)</f>
        <v>male</v>
      </c>
    </row>
    <row r="140" spans="1:3" x14ac:dyDescent="0.3">
      <c r="A140">
        <v>1030</v>
      </c>
      <c r="B140">
        <v>1</v>
      </c>
      <c r="C140" t="str">
        <f>VLOOKUP(GenderSurvived!$A140,MergeData!$A$1:$O$1310,4,FALSE)</f>
        <v>female</v>
      </c>
    </row>
    <row r="141" spans="1:3" x14ac:dyDescent="0.3">
      <c r="A141">
        <v>1031</v>
      </c>
      <c r="B141">
        <v>0</v>
      </c>
      <c r="C141" t="str">
        <f>VLOOKUP(GenderSurvived!$A141,MergeData!$A$1:$O$1310,4,FALSE)</f>
        <v>male</v>
      </c>
    </row>
    <row r="142" spans="1:3" x14ac:dyDescent="0.3">
      <c r="A142">
        <v>1032</v>
      </c>
      <c r="B142">
        <v>1</v>
      </c>
      <c r="C142" t="str">
        <f>VLOOKUP(GenderSurvived!$A142,MergeData!$A$1:$O$1310,4,FALSE)</f>
        <v>female</v>
      </c>
    </row>
    <row r="143" spans="1:3" x14ac:dyDescent="0.3">
      <c r="A143">
        <v>1033</v>
      </c>
      <c r="B143">
        <v>1</v>
      </c>
      <c r="C143" t="str">
        <f>VLOOKUP(GenderSurvived!$A143,MergeData!$A$1:$O$1310,4,FALSE)</f>
        <v>female</v>
      </c>
    </row>
    <row r="144" spans="1:3" x14ac:dyDescent="0.3">
      <c r="A144">
        <v>1034</v>
      </c>
      <c r="B144">
        <v>0</v>
      </c>
      <c r="C144" t="str">
        <f>VLOOKUP(GenderSurvived!$A144,MergeData!$A$1:$O$1310,4,FALSE)</f>
        <v>male</v>
      </c>
    </row>
    <row r="145" spans="1:3" x14ac:dyDescent="0.3">
      <c r="A145">
        <v>1035</v>
      </c>
      <c r="B145">
        <v>0</v>
      </c>
      <c r="C145" t="str">
        <f>VLOOKUP(GenderSurvived!$A145,MergeData!$A$1:$O$1310,4,FALSE)</f>
        <v>male</v>
      </c>
    </row>
    <row r="146" spans="1:3" x14ac:dyDescent="0.3">
      <c r="A146">
        <v>1036</v>
      </c>
      <c r="B146">
        <v>0</v>
      </c>
      <c r="C146" t="str">
        <f>VLOOKUP(GenderSurvived!$A146,MergeData!$A$1:$O$1310,4,FALSE)</f>
        <v>male</v>
      </c>
    </row>
    <row r="147" spans="1:3" x14ac:dyDescent="0.3">
      <c r="A147">
        <v>1037</v>
      </c>
      <c r="B147">
        <v>0</v>
      </c>
      <c r="C147" t="str">
        <f>VLOOKUP(GenderSurvived!$A147,MergeData!$A$1:$O$1310,4,FALSE)</f>
        <v>male</v>
      </c>
    </row>
    <row r="148" spans="1:3" x14ac:dyDescent="0.3">
      <c r="A148">
        <v>1038</v>
      </c>
      <c r="B148">
        <v>0</v>
      </c>
      <c r="C148" t="str">
        <f>VLOOKUP(GenderSurvived!$A148,MergeData!$A$1:$O$1310,4,FALSE)</f>
        <v>male</v>
      </c>
    </row>
    <row r="149" spans="1:3" x14ac:dyDescent="0.3">
      <c r="A149">
        <v>1039</v>
      </c>
      <c r="B149">
        <v>0</v>
      </c>
      <c r="C149" t="str">
        <f>VLOOKUP(GenderSurvived!$A149,MergeData!$A$1:$O$1310,4,FALSE)</f>
        <v>male</v>
      </c>
    </row>
    <row r="150" spans="1:3" x14ac:dyDescent="0.3">
      <c r="A150">
        <v>1040</v>
      </c>
      <c r="B150">
        <v>0</v>
      </c>
      <c r="C150" t="str">
        <f>VLOOKUP(GenderSurvived!$A150,MergeData!$A$1:$O$1310,4,FALSE)</f>
        <v>male</v>
      </c>
    </row>
    <row r="151" spans="1:3" x14ac:dyDescent="0.3">
      <c r="A151">
        <v>1041</v>
      </c>
      <c r="B151">
        <v>0</v>
      </c>
      <c r="C151" t="str">
        <f>VLOOKUP(GenderSurvived!$A151,MergeData!$A$1:$O$1310,4,FALSE)</f>
        <v>male</v>
      </c>
    </row>
    <row r="152" spans="1:3" x14ac:dyDescent="0.3">
      <c r="A152">
        <v>1042</v>
      </c>
      <c r="B152">
        <v>1</v>
      </c>
      <c r="C152" t="str">
        <f>VLOOKUP(GenderSurvived!$A152,MergeData!$A$1:$O$1310,4,FALSE)</f>
        <v>female</v>
      </c>
    </row>
    <row r="153" spans="1:3" x14ac:dyDescent="0.3">
      <c r="A153">
        <v>1043</v>
      </c>
      <c r="B153">
        <v>0</v>
      </c>
      <c r="C153" t="str">
        <f>VLOOKUP(GenderSurvived!$A153,MergeData!$A$1:$O$1310,4,FALSE)</f>
        <v>male</v>
      </c>
    </row>
    <row r="154" spans="1:3" x14ac:dyDescent="0.3">
      <c r="A154">
        <v>1044</v>
      </c>
      <c r="B154">
        <v>0</v>
      </c>
      <c r="C154" t="str">
        <f>VLOOKUP(GenderSurvived!$A154,MergeData!$A$1:$O$1310,4,FALSE)</f>
        <v>male</v>
      </c>
    </row>
    <row r="155" spans="1:3" x14ac:dyDescent="0.3">
      <c r="A155">
        <v>1045</v>
      </c>
      <c r="B155">
        <v>1</v>
      </c>
      <c r="C155" t="str">
        <f>VLOOKUP(GenderSurvived!$A155,MergeData!$A$1:$O$1310,4,FALSE)</f>
        <v>female</v>
      </c>
    </row>
    <row r="156" spans="1:3" x14ac:dyDescent="0.3">
      <c r="A156">
        <v>1046</v>
      </c>
      <c r="B156">
        <v>0</v>
      </c>
      <c r="C156" t="str">
        <f>VLOOKUP(GenderSurvived!$A156,MergeData!$A$1:$O$1310,4,FALSE)</f>
        <v>male</v>
      </c>
    </row>
    <row r="157" spans="1:3" x14ac:dyDescent="0.3">
      <c r="A157">
        <v>1047</v>
      </c>
      <c r="B157">
        <v>0</v>
      </c>
      <c r="C157" t="str">
        <f>VLOOKUP(GenderSurvived!$A157,MergeData!$A$1:$O$1310,4,FALSE)</f>
        <v>male</v>
      </c>
    </row>
    <row r="158" spans="1:3" x14ac:dyDescent="0.3">
      <c r="A158">
        <v>1048</v>
      </c>
      <c r="B158">
        <v>1</v>
      </c>
      <c r="C158" t="str">
        <f>VLOOKUP(GenderSurvived!$A158,MergeData!$A$1:$O$1310,4,FALSE)</f>
        <v>female</v>
      </c>
    </row>
    <row r="159" spans="1:3" x14ac:dyDescent="0.3">
      <c r="A159">
        <v>1049</v>
      </c>
      <c r="B159">
        <v>1</v>
      </c>
      <c r="C159" t="str">
        <f>VLOOKUP(GenderSurvived!$A159,MergeData!$A$1:$O$1310,4,FALSE)</f>
        <v>female</v>
      </c>
    </row>
    <row r="160" spans="1:3" x14ac:dyDescent="0.3">
      <c r="A160">
        <v>1050</v>
      </c>
      <c r="B160">
        <v>0</v>
      </c>
      <c r="C160" t="str">
        <f>VLOOKUP(GenderSurvived!$A160,MergeData!$A$1:$O$1310,4,FALSE)</f>
        <v>male</v>
      </c>
    </row>
    <row r="161" spans="1:3" x14ac:dyDescent="0.3">
      <c r="A161">
        <v>1051</v>
      </c>
      <c r="B161">
        <v>1</v>
      </c>
      <c r="C161" t="str">
        <f>VLOOKUP(GenderSurvived!$A161,MergeData!$A$1:$O$1310,4,FALSE)</f>
        <v>female</v>
      </c>
    </row>
    <row r="162" spans="1:3" x14ac:dyDescent="0.3">
      <c r="A162">
        <v>1052</v>
      </c>
      <c r="B162">
        <v>1</v>
      </c>
      <c r="C162" t="str">
        <f>VLOOKUP(GenderSurvived!$A162,MergeData!$A$1:$O$1310,4,FALSE)</f>
        <v>female</v>
      </c>
    </row>
    <row r="163" spans="1:3" x14ac:dyDescent="0.3">
      <c r="A163">
        <v>1053</v>
      </c>
      <c r="B163">
        <v>0</v>
      </c>
      <c r="C163" t="str">
        <f>VLOOKUP(GenderSurvived!$A163,MergeData!$A$1:$O$1310,4,FALSE)</f>
        <v>male</v>
      </c>
    </row>
    <row r="164" spans="1:3" x14ac:dyDescent="0.3">
      <c r="A164">
        <v>1054</v>
      </c>
      <c r="B164">
        <v>1</v>
      </c>
      <c r="C164" t="str">
        <f>VLOOKUP(GenderSurvived!$A164,MergeData!$A$1:$O$1310,4,FALSE)</f>
        <v>female</v>
      </c>
    </row>
    <row r="165" spans="1:3" x14ac:dyDescent="0.3">
      <c r="A165">
        <v>1055</v>
      </c>
      <c r="B165">
        <v>0</v>
      </c>
      <c r="C165" t="str">
        <f>VLOOKUP(GenderSurvived!$A165,MergeData!$A$1:$O$1310,4,FALSE)</f>
        <v>male</v>
      </c>
    </row>
    <row r="166" spans="1:3" x14ac:dyDescent="0.3">
      <c r="A166">
        <v>1056</v>
      </c>
      <c r="B166">
        <v>0</v>
      </c>
      <c r="C166" t="str">
        <f>VLOOKUP(GenderSurvived!$A166,MergeData!$A$1:$O$1310,4,FALSE)</f>
        <v>male</v>
      </c>
    </row>
    <row r="167" spans="1:3" x14ac:dyDescent="0.3">
      <c r="A167">
        <v>1057</v>
      </c>
      <c r="B167">
        <v>1</v>
      </c>
      <c r="C167" t="str">
        <f>VLOOKUP(GenderSurvived!$A167,MergeData!$A$1:$O$1310,4,FALSE)</f>
        <v>female</v>
      </c>
    </row>
    <row r="168" spans="1:3" x14ac:dyDescent="0.3">
      <c r="A168">
        <v>1058</v>
      </c>
      <c r="B168">
        <v>0</v>
      </c>
      <c r="C168" t="str">
        <f>VLOOKUP(GenderSurvived!$A168,MergeData!$A$1:$O$1310,4,FALSE)</f>
        <v>male</v>
      </c>
    </row>
    <row r="169" spans="1:3" x14ac:dyDescent="0.3">
      <c r="A169">
        <v>1059</v>
      </c>
      <c r="B169">
        <v>0</v>
      </c>
      <c r="C169" t="str">
        <f>VLOOKUP(GenderSurvived!$A169,MergeData!$A$1:$O$1310,4,FALSE)</f>
        <v>male</v>
      </c>
    </row>
    <row r="170" spans="1:3" x14ac:dyDescent="0.3">
      <c r="A170">
        <v>1060</v>
      </c>
      <c r="B170">
        <v>1</v>
      </c>
      <c r="C170" t="str">
        <f>VLOOKUP(GenderSurvived!$A170,MergeData!$A$1:$O$1310,4,FALSE)</f>
        <v>female</v>
      </c>
    </row>
    <row r="171" spans="1:3" x14ac:dyDescent="0.3">
      <c r="A171">
        <v>1061</v>
      </c>
      <c r="B171">
        <v>1</v>
      </c>
      <c r="C171" t="str">
        <f>VLOOKUP(GenderSurvived!$A171,MergeData!$A$1:$O$1310,4,FALSE)</f>
        <v>female</v>
      </c>
    </row>
    <row r="172" spans="1:3" x14ac:dyDescent="0.3">
      <c r="A172">
        <v>1062</v>
      </c>
      <c r="B172">
        <v>0</v>
      </c>
      <c r="C172" t="str">
        <f>VLOOKUP(GenderSurvived!$A172,MergeData!$A$1:$O$1310,4,FALSE)</f>
        <v>male</v>
      </c>
    </row>
    <row r="173" spans="1:3" x14ac:dyDescent="0.3">
      <c r="A173">
        <v>1063</v>
      </c>
      <c r="B173">
        <v>0</v>
      </c>
      <c r="C173" t="str">
        <f>VLOOKUP(GenderSurvived!$A173,MergeData!$A$1:$O$1310,4,FALSE)</f>
        <v>male</v>
      </c>
    </row>
    <row r="174" spans="1:3" x14ac:dyDescent="0.3">
      <c r="A174">
        <v>1064</v>
      </c>
      <c r="B174">
        <v>0</v>
      </c>
      <c r="C174" t="str">
        <f>VLOOKUP(GenderSurvived!$A174,MergeData!$A$1:$O$1310,4,FALSE)</f>
        <v>male</v>
      </c>
    </row>
    <row r="175" spans="1:3" x14ac:dyDescent="0.3">
      <c r="A175">
        <v>1065</v>
      </c>
      <c r="B175">
        <v>0</v>
      </c>
      <c r="C175" t="str">
        <f>VLOOKUP(GenderSurvived!$A175,MergeData!$A$1:$O$1310,4,FALSE)</f>
        <v>male</v>
      </c>
    </row>
    <row r="176" spans="1:3" x14ac:dyDescent="0.3">
      <c r="A176">
        <v>1066</v>
      </c>
      <c r="B176">
        <v>0</v>
      </c>
      <c r="C176" t="str">
        <f>VLOOKUP(GenderSurvived!$A176,MergeData!$A$1:$O$1310,4,FALSE)</f>
        <v>male</v>
      </c>
    </row>
    <row r="177" spans="1:3" x14ac:dyDescent="0.3">
      <c r="A177">
        <v>1067</v>
      </c>
      <c r="B177">
        <v>1</v>
      </c>
      <c r="C177" t="str">
        <f>VLOOKUP(GenderSurvived!$A177,MergeData!$A$1:$O$1310,4,FALSE)</f>
        <v>female</v>
      </c>
    </row>
    <row r="178" spans="1:3" x14ac:dyDescent="0.3">
      <c r="A178">
        <v>1068</v>
      </c>
      <c r="B178">
        <v>1</v>
      </c>
      <c r="C178" t="str">
        <f>VLOOKUP(GenderSurvived!$A178,MergeData!$A$1:$O$1310,4,FALSE)</f>
        <v>female</v>
      </c>
    </row>
    <row r="179" spans="1:3" x14ac:dyDescent="0.3">
      <c r="A179">
        <v>1069</v>
      </c>
      <c r="B179">
        <v>0</v>
      </c>
      <c r="C179" t="str">
        <f>VLOOKUP(GenderSurvived!$A179,MergeData!$A$1:$O$1310,4,FALSE)</f>
        <v>male</v>
      </c>
    </row>
    <row r="180" spans="1:3" x14ac:dyDescent="0.3">
      <c r="A180">
        <v>1070</v>
      </c>
      <c r="B180">
        <v>1</v>
      </c>
      <c r="C180" t="str">
        <f>VLOOKUP(GenderSurvived!$A180,MergeData!$A$1:$O$1310,4,FALSE)</f>
        <v>female</v>
      </c>
    </row>
    <row r="181" spans="1:3" x14ac:dyDescent="0.3">
      <c r="A181">
        <v>1071</v>
      </c>
      <c r="B181">
        <v>1</v>
      </c>
      <c r="C181" t="str">
        <f>VLOOKUP(GenderSurvived!$A181,MergeData!$A$1:$O$1310,4,FALSE)</f>
        <v>female</v>
      </c>
    </row>
    <row r="182" spans="1:3" x14ac:dyDescent="0.3">
      <c r="A182">
        <v>1072</v>
      </c>
      <c r="B182">
        <v>0</v>
      </c>
      <c r="C182" t="str">
        <f>VLOOKUP(GenderSurvived!$A182,MergeData!$A$1:$O$1310,4,FALSE)</f>
        <v>male</v>
      </c>
    </row>
    <row r="183" spans="1:3" x14ac:dyDescent="0.3">
      <c r="A183">
        <v>1073</v>
      </c>
      <c r="B183">
        <v>0</v>
      </c>
      <c r="C183" t="str">
        <f>VLOOKUP(GenderSurvived!$A183,MergeData!$A$1:$O$1310,4,FALSE)</f>
        <v>male</v>
      </c>
    </row>
    <row r="184" spans="1:3" x14ac:dyDescent="0.3">
      <c r="A184">
        <v>1074</v>
      </c>
      <c r="B184">
        <v>1</v>
      </c>
      <c r="C184" t="str">
        <f>VLOOKUP(GenderSurvived!$A184,MergeData!$A$1:$O$1310,4,FALSE)</f>
        <v>female</v>
      </c>
    </row>
    <row r="185" spans="1:3" x14ac:dyDescent="0.3">
      <c r="A185">
        <v>1075</v>
      </c>
      <c r="B185">
        <v>0</v>
      </c>
      <c r="C185" t="str">
        <f>VLOOKUP(GenderSurvived!$A185,MergeData!$A$1:$O$1310,4,FALSE)</f>
        <v>male</v>
      </c>
    </row>
    <row r="186" spans="1:3" x14ac:dyDescent="0.3">
      <c r="A186">
        <v>1076</v>
      </c>
      <c r="B186">
        <v>1</v>
      </c>
      <c r="C186" t="str">
        <f>VLOOKUP(GenderSurvived!$A186,MergeData!$A$1:$O$1310,4,FALSE)</f>
        <v>female</v>
      </c>
    </row>
    <row r="187" spans="1:3" x14ac:dyDescent="0.3">
      <c r="A187">
        <v>1077</v>
      </c>
      <c r="B187">
        <v>0</v>
      </c>
      <c r="C187" t="str">
        <f>VLOOKUP(GenderSurvived!$A187,MergeData!$A$1:$O$1310,4,FALSE)</f>
        <v>male</v>
      </c>
    </row>
    <row r="188" spans="1:3" x14ac:dyDescent="0.3">
      <c r="A188">
        <v>1078</v>
      </c>
      <c r="B188">
        <v>1</v>
      </c>
      <c r="C188" t="str">
        <f>VLOOKUP(GenderSurvived!$A188,MergeData!$A$1:$O$1310,4,FALSE)</f>
        <v>female</v>
      </c>
    </row>
    <row r="189" spans="1:3" x14ac:dyDescent="0.3">
      <c r="A189">
        <v>1079</v>
      </c>
      <c r="B189">
        <v>0</v>
      </c>
      <c r="C189" t="str">
        <f>VLOOKUP(GenderSurvived!$A189,MergeData!$A$1:$O$1310,4,FALSE)</f>
        <v>male</v>
      </c>
    </row>
    <row r="190" spans="1:3" x14ac:dyDescent="0.3">
      <c r="A190">
        <v>1080</v>
      </c>
      <c r="B190">
        <v>1</v>
      </c>
      <c r="C190" t="str">
        <f>VLOOKUP(GenderSurvived!$A190,MergeData!$A$1:$O$1310,4,FALSE)</f>
        <v>female</v>
      </c>
    </row>
    <row r="191" spans="1:3" x14ac:dyDescent="0.3">
      <c r="A191">
        <v>1081</v>
      </c>
      <c r="B191">
        <v>0</v>
      </c>
      <c r="C191" t="str">
        <f>VLOOKUP(GenderSurvived!$A191,MergeData!$A$1:$O$1310,4,FALSE)</f>
        <v>male</v>
      </c>
    </row>
    <row r="192" spans="1:3" x14ac:dyDescent="0.3">
      <c r="A192">
        <v>1082</v>
      </c>
      <c r="B192">
        <v>0</v>
      </c>
      <c r="C192" t="str">
        <f>VLOOKUP(GenderSurvived!$A192,MergeData!$A$1:$O$1310,4,FALSE)</f>
        <v>male</v>
      </c>
    </row>
    <row r="193" spans="1:3" x14ac:dyDescent="0.3">
      <c r="A193">
        <v>1083</v>
      </c>
      <c r="B193">
        <v>0</v>
      </c>
      <c r="C193" t="str">
        <f>VLOOKUP(GenderSurvived!$A193,MergeData!$A$1:$O$1310,4,FALSE)</f>
        <v>male</v>
      </c>
    </row>
    <row r="194" spans="1:3" x14ac:dyDescent="0.3">
      <c r="A194">
        <v>1084</v>
      </c>
      <c r="B194">
        <v>0</v>
      </c>
      <c r="C194" t="str">
        <f>VLOOKUP(GenderSurvived!$A194,MergeData!$A$1:$O$1310,4,FALSE)</f>
        <v>male</v>
      </c>
    </row>
    <row r="195" spans="1:3" x14ac:dyDescent="0.3">
      <c r="A195">
        <v>1085</v>
      </c>
      <c r="B195">
        <v>0</v>
      </c>
      <c r="C195" t="str">
        <f>VLOOKUP(GenderSurvived!$A195,MergeData!$A$1:$O$1310,4,FALSE)</f>
        <v>male</v>
      </c>
    </row>
    <row r="196" spans="1:3" x14ac:dyDescent="0.3">
      <c r="A196">
        <v>1086</v>
      </c>
      <c r="B196">
        <v>0</v>
      </c>
      <c r="C196" t="str">
        <f>VLOOKUP(GenderSurvived!$A196,MergeData!$A$1:$O$1310,4,FALSE)</f>
        <v>male</v>
      </c>
    </row>
    <row r="197" spans="1:3" x14ac:dyDescent="0.3">
      <c r="A197">
        <v>1087</v>
      </c>
      <c r="B197">
        <v>0</v>
      </c>
      <c r="C197" t="str">
        <f>VLOOKUP(GenderSurvived!$A197,MergeData!$A$1:$O$1310,4,FALSE)</f>
        <v>male</v>
      </c>
    </row>
    <row r="198" spans="1:3" x14ac:dyDescent="0.3">
      <c r="A198">
        <v>1088</v>
      </c>
      <c r="B198">
        <v>0</v>
      </c>
      <c r="C198" t="str">
        <f>VLOOKUP(GenderSurvived!$A198,MergeData!$A$1:$O$1310,4,FALSE)</f>
        <v>male</v>
      </c>
    </row>
    <row r="199" spans="1:3" x14ac:dyDescent="0.3">
      <c r="A199">
        <v>1089</v>
      </c>
      <c r="B199">
        <v>1</v>
      </c>
      <c r="C199" t="str">
        <f>VLOOKUP(GenderSurvived!$A199,MergeData!$A$1:$O$1310,4,FALSE)</f>
        <v>female</v>
      </c>
    </row>
    <row r="200" spans="1:3" x14ac:dyDescent="0.3">
      <c r="A200">
        <v>1090</v>
      </c>
      <c r="B200">
        <v>0</v>
      </c>
      <c r="C200" t="str">
        <f>VLOOKUP(GenderSurvived!$A200,MergeData!$A$1:$O$1310,4,FALSE)</f>
        <v>male</v>
      </c>
    </row>
    <row r="201" spans="1:3" x14ac:dyDescent="0.3">
      <c r="A201">
        <v>1091</v>
      </c>
      <c r="B201">
        <v>1</v>
      </c>
      <c r="C201" t="str">
        <f>VLOOKUP(GenderSurvived!$A201,MergeData!$A$1:$O$1310,4,FALSE)</f>
        <v>female</v>
      </c>
    </row>
    <row r="202" spans="1:3" x14ac:dyDescent="0.3">
      <c r="A202">
        <v>1092</v>
      </c>
      <c r="B202">
        <v>1</v>
      </c>
      <c r="C202" t="str">
        <f>VLOOKUP(GenderSurvived!$A202,MergeData!$A$1:$O$1310,4,FALSE)</f>
        <v>female</v>
      </c>
    </row>
    <row r="203" spans="1:3" x14ac:dyDescent="0.3">
      <c r="A203">
        <v>1093</v>
      </c>
      <c r="B203">
        <v>0</v>
      </c>
      <c r="C203" t="str">
        <f>VLOOKUP(GenderSurvived!$A203,MergeData!$A$1:$O$1310,4,FALSE)</f>
        <v>male</v>
      </c>
    </row>
    <row r="204" spans="1:3" x14ac:dyDescent="0.3">
      <c r="A204">
        <v>1094</v>
      </c>
      <c r="B204">
        <v>0</v>
      </c>
      <c r="C204" t="str">
        <f>VLOOKUP(GenderSurvived!$A204,MergeData!$A$1:$O$1310,4,FALSE)</f>
        <v>male</v>
      </c>
    </row>
    <row r="205" spans="1:3" x14ac:dyDescent="0.3">
      <c r="A205">
        <v>1095</v>
      </c>
      <c r="B205">
        <v>1</v>
      </c>
      <c r="C205" t="str">
        <f>VLOOKUP(GenderSurvived!$A205,MergeData!$A$1:$O$1310,4,FALSE)</f>
        <v>female</v>
      </c>
    </row>
    <row r="206" spans="1:3" x14ac:dyDescent="0.3">
      <c r="A206">
        <v>1096</v>
      </c>
      <c r="B206">
        <v>0</v>
      </c>
      <c r="C206" t="str">
        <f>VLOOKUP(GenderSurvived!$A206,MergeData!$A$1:$O$1310,4,FALSE)</f>
        <v>male</v>
      </c>
    </row>
    <row r="207" spans="1:3" x14ac:dyDescent="0.3">
      <c r="A207">
        <v>1097</v>
      </c>
      <c r="B207">
        <v>0</v>
      </c>
      <c r="C207" t="str">
        <f>VLOOKUP(GenderSurvived!$A207,MergeData!$A$1:$O$1310,4,FALSE)</f>
        <v>male</v>
      </c>
    </row>
    <row r="208" spans="1:3" x14ac:dyDescent="0.3">
      <c r="A208">
        <v>1098</v>
      </c>
      <c r="B208">
        <v>1</v>
      </c>
      <c r="C208" t="str">
        <f>VLOOKUP(GenderSurvived!$A208,MergeData!$A$1:$O$1310,4,FALSE)</f>
        <v>female</v>
      </c>
    </row>
    <row r="209" spans="1:3" x14ac:dyDescent="0.3">
      <c r="A209">
        <v>1099</v>
      </c>
      <c r="B209">
        <v>0</v>
      </c>
      <c r="C209" t="str">
        <f>VLOOKUP(GenderSurvived!$A209,MergeData!$A$1:$O$1310,4,FALSE)</f>
        <v>male</v>
      </c>
    </row>
    <row r="210" spans="1:3" x14ac:dyDescent="0.3">
      <c r="A210">
        <v>1100</v>
      </c>
      <c r="B210">
        <v>1</v>
      </c>
      <c r="C210" t="str">
        <f>VLOOKUP(GenderSurvived!$A210,MergeData!$A$1:$O$1310,4,FALSE)</f>
        <v>female</v>
      </c>
    </row>
    <row r="211" spans="1:3" x14ac:dyDescent="0.3">
      <c r="A211">
        <v>1101</v>
      </c>
      <c r="B211">
        <v>0</v>
      </c>
      <c r="C211" t="str">
        <f>VLOOKUP(GenderSurvived!$A211,MergeData!$A$1:$O$1310,4,FALSE)</f>
        <v>male</v>
      </c>
    </row>
    <row r="212" spans="1:3" x14ac:dyDescent="0.3">
      <c r="A212">
        <v>1102</v>
      </c>
      <c r="B212">
        <v>0</v>
      </c>
      <c r="C212" t="str">
        <f>VLOOKUP(GenderSurvived!$A212,MergeData!$A$1:$O$1310,4,FALSE)</f>
        <v>male</v>
      </c>
    </row>
    <row r="213" spans="1:3" x14ac:dyDescent="0.3">
      <c r="A213">
        <v>1103</v>
      </c>
      <c r="B213">
        <v>0</v>
      </c>
      <c r="C213" t="str">
        <f>VLOOKUP(GenderSurvived!$A213,MergeData!$A$1:$O$1310,4,FALSE)</f>
        <v>male</v>
      </c>
    </row>
    <row r="214" spans="1:3" x14ac:dyDescent="0.3">
      <c r="A214">
        <v>1104</v>
      </c>
      <c r="B214">
        <v>0</v>
      </c>
      <c r="C214" t="str">
        <f>VLOOKUP(GenderSurvived!$A214,MergeData!$A$1:$O$1310,4,FALSE)</f>
        <v>male</v>
      </c>
    </row>
    <row r="215" spans="1:3" x14ac:dyDescent="0.3">
      <c r="A215">
        <v>1105</v>
      </c>
      <c r="B215">
        <v>1</v>
      </c>
      <c r="C215" t="str">
        <f>VLOOKUP(GenderSurvived!$A215,MergeData!$A$1:$O$1310,4,FALSE)</f>
        <v>female</v>
      </c>
    </row>
    <row r="216" spans="1:3" x14ac:dyDescent="0.3">
      <c r="A216">
        <v>1106</v>
      </c>
      <c r="B216">
        <v>1</v>
      </c>
      <c r="C216" t="str">
        <f>VLOOKUP(GenderSurvived!$A216,MergeData!$A$1:$O$1310,4,FALSE)</f>
        <v>female</v>
      </c>
    </row>
    <row r="217" spans="1:3" x14ac:dyDescent="0.3">
      <c r="A217">
        <v>1107</v>
      </c>
      <c r="B217">
        <v>0</v>
      </c>
      <c r="C217" t="str">
        <f>VLOOKUP(GenderSurvived!$A217,MergeData!$A$1:$O$1310,4,FALSE)</f>
        <v>male</v>
      </c>
    </row>
    <row r="218" spans="1:3" x14ac:dyDescent="0.3">
      <c r="A218">
        <v>1108</v>
      </c>
      <c r="B218">
        <v>1</v>
      </c>
      <c r="C218" t="str">
        <f>VLOOKUP(GenderSurvived!$A218,MergeData!$A$1:$O$1310,4,FALSE)</f>
        <v>female</v>
      </c>
    </row>
    <row r="219" spans="1:3" x14ac:dyDescent="0.3">
      <c r="A219">
        <v>1109</v>
      </c>
      <c r="B219">
        <v>0</v>
      </c>
      <c r="C219" t="str">
        <f>VLOOKUP(GenderSurvived!$A219,MergeData!$A$1:$O$1310,4,FALSE)</f>
        <v>male</v>
      </c>
    </row>
    <row r="220" spans="1:3" x14ac:dyDescent="0.3">
      <c r="A220">
        <v>1110</v>
      </c>
      <c r="B220">
        <v>1</v>
      </c>
      <c r="C220" t="str">
        <f>VLOOKUP(GenderSurvived!$A220,MergeData!$A$1:$O$1310,4,FALSE)</f>
        <v>female</v>
      </c>
    </row>
    <row r="221" spans="1:3" x14ac:dyDescent="0.3">
      <c r="A221">
        <v>1111</v>
      </c>
      <c r="B221">
        <v>0</v>
      </c>
      <c r="C221" t="str">
        <f>VLOOKUP(GenderSurvived!$A221,MergeData!$A$1:$O$1310,4,FALSE)</f>
        <v>male</v>
      </c>
    </row>
    <row r="222" spans="1:3" x14ac:dyDescent="0.3">
      <c r="A222">
        <v>1112</v>
      </c>
      <c r="B222">
        <v>1</v>
      </c>
      <c r="C222" t="str">
        <f>VLOOKUP(GenderSurvived!$A222,MergeData!$A$1:$O$1310,4,FALSE)</f>
        <v>female</v>
      </c>
    </row>
    <row r="223" spans="1:3" x14ac:dyDescent="0.3">
      <c r="A223">
        <v>1113</v>
      </c>
      <c r="B223">
        <v>0</v>
      </c>
      <c r="C223" t="str">
        <f>VLOOKUP(GenderSurvived!$A223,MergeData!$A$1:$O$1310,4,FALSE)</f>
        <v>male</v>
      </c>
    </row>
    <row r="224" spans="1:3" x14ac:dyDescent="0.3">
      <c r="A224">
        <v>1114</v>
      </c>
      <c r="B224">
        <v>1</v>
      </c>
      <c r="C224" t="str">
        <f>VLOOKUP(GenderSurvived!$A224,MergeData!$A$1:$O$1310,4,FALSE)</f>
        <v>female</v>
      </c>
    </row>
    <row r="225" spans="1:3" x14ac:dyDescent="0.3">
      <c r="A225">
        <v>1115</v>
      </c>
      <c r="B225">
        <v>0</v>
      </c>
      <c r="C225" t="str">
        <f>VLOOKUP(GenderSurvived!$A225,MergeData!$A$1:$O$1310,4,FALSE)</f>
        <v>male</v>
      </c>
    </row>
    <row r="226" spans="1:3" x14ac:dyDescent="0.3">
      <c r="A226">
        <v>1116</v>
      </c>
      <c r="B226">
        <v>1</v>
      </c>
      <c r="C226" t="str">
        <f>VLOOKUP(GenderSurvived!$A226,MergeData!$A$1:$O$1310,4,FALSE)</f>
        <v>female</v>
      </c>
    </row>
    <row r="227" spans="1:3" x14ac:dyDescent="0.3">
      <c r="A227">
        <v>1117</v>
      </c>
      <c r="B227">
        <v>1</v>
      </c>
      <c r="C227" t="str">
        <f>VLOOKUP(GenderSurvived!$A227,MergeData!$A$1:$O$1310,4,FALSE)</f>
        <v>female</v>
      </c>
    </row>
    <row r="228" spans="1:3" x14ac:dyDescent="0.3">
      <c r="A228">
        <v>1118</v>
      </c>
      <c r="B228">
        <v>0</v>
      </c>
      <c r="C228" t="str">
        <f>VLOOKUP(GenderSurvived!$A228,MergeData!$A$1:$O$1310,4,FALSE)</f>
        <v>male</v>
      </c>
    </row>
    <row r="229" spans="1:3" x14ac:dyDescent="0.3">
      <c r="A229">
        <v>1119</v>
      </c>
      <c r="B229">
        <v>1</v>
      </c>
      <c r="C229" t="str">
        <f>VLOOKUP(GenderSurvived!$A229,MergeData!$A$1:$O$1310,4,FALSE)</f>
        <v>female</v>
      </c>
    </row>
    <row r="230" spans="1:3" x14ac:dyDescent="0.3">
      <c r="A230">
        <v>1120</v>
      </c>
      <c r="B230">
        <v>0</v>
      </c>
      <c r="C230" t="str">
        <f>VLOOKUP(GenderSurvived!$A230,MergeData!$A$1:$O$1310,4,FALSE)</f>
        <v>male</v>
      </c>
    </row>
    <row r="231" spans="1:3" x14ac:dyDescent="0.3">
      <c r="A231">
        <v>1121</v>
      </c>
      <c r="B231">
        <v>0</v>
      </c>
      <c r="C231" t="str">
        <f>VLOOKUP(GenderSurvived!$A231,MergeData!$A$1:$O$1310,4,FALSE)</f>
        <v>male</v>
      </c>
    </row>
    <row r="232" spans="1:3" x14ac:dyDescent="0.3">
      <c r="A232">
        <v>1122</v>
      </c>
      <c r="B232">
        <v>0</v>
      </c>
      <c r="C232" t="str">
        <f>VLOOKUP(GenderSurvived!$A232,MergeData!$A$1:$O$1310,4,FALSE)</f>
        <v>male</v>
      </c>
    </row>
    <row r="233" spans="1:3" x14ac:dyDescent="0.3">
      <c r="A233">
        <v>1123</v>
      </c>
      <c r="B233">
        <v>1</v>
      </c>
      <c r="C233" t="str">
        <f>VLOOKUP(GenderSurvived!$A233,MergeData!$A$1:$O$1310,4,FALSE)</f>
        <v>female</v>
      </c>
    </row>
    <row r="234" spans="1:3" x14ac:dyDescent="0.3">
      <c r="A234">
        <v>1124</v>
      </c>
      <c r="B234">
        <v>0</v>
      </c>
      <c r="C234" t="str">
        <f>VLOOKUP(GenderSurvived!$A234,MergeData!$A$1:$O$1310,4,FALSE)</f>
        <v>male</v>
      </c>
    </row>
    <row r="235" spans="1:3" x14ac:dyDescent="0.3">
      <c r="A235">
        <v>1125</v>
      </c>
      <c r="B235">
        <v>0</v>
      </c>
      <c r="C235" t="str">
        <f>VLOOKUP(GenderSurvived!$A235,MergeData!$A$1:$O$1310,4,FALSE)</f>
        <v>male</v>
      </c>
    </row>
    <row r="236" spans="1:3" x14ac:dyDescent="0.3">
      <c r="A236">
        <v>1126</v>
      </c>
      <c r="B236">
        <v>0</v>
      </c>
      <c r="C236" t="str">
        <f>VLOOKUP(GenderSurvived!$A236,MergeData!$A$1:$O$1310,4,FALSE)</f>
        <v>male</v>
      </c>
    </row>
    <row r="237" spans="1:3" x14ac:dyDescent="0.3">
      <c r="A237">
        <v>1127</v>
      </c>
      <c r="B237">
        <v>0</v>
      </c>
      <c r="C237" t="str">
        <f>VLOOKUP(GenderSurvived!$A237,MergeData!$A$1:$O$1310,4,FALSE)</f>
        <v>male</v>
      </c>
    </row>
    <row r="238" spans="1:3" x14ac:dyDescent="0.3">
      <c r="A238">
        <v>1128</v>
      </c>
      <c r="B238">
        <v>0</v>
      </c>
      <c r="C238" t="str">
        <f>VLOOKUP(GenderSurvived!$A238,MergeData!$A$1:$O$1310,4,FALSE)</f>
        <v>male</v>
      </c>
    </row>
    <row r="239" spans="1:3" x14ac:dyDescent="0.3">
      <c r="A239">
        <v>1129</v>
      </c>
      <c r="B239">
        <v>0</v>
      </c>
      <c r="C239" t="str">
        <f>VLOOKUP(GenderSurvived!$A239,MergeData!$A$1:$O$1310,4,FALSE)</f>
        <v>male</v>
      </c>
    </row>
    <row r="240" spans="1:3" x14ac:dyDescent="0.3">
      <c r="A240">
        <v>1130</v>
      </c>
      <c r="B240">
        <v>1</v>
      </c>
      <c r="C240" t="str">
        <f>VLOOKUP(GenderSurvived!$A240,MergeData!$A$1:$O$1310,4,FALSE)</f>
        <v>female</v>
      </c>
    </row>
    <row r="241" spans="1:3" x14ac:dyDescent="0.3">
      <c r="A241">
        <v>1131</v>
      </c>
      <c r="B241">
        <v>1</v>
      </c>
      <c r="C241" t="str">
        <f>VLOOKUP(GenderSurvived!$A241,MergeData!$A$1:$O$1310,4,FALSE)</f>
        <v>female</v>
      </c>
    </row>
    <row r="242" spans="1:3" x14ac:dyDescent="0.3">
      <c r="A242">
        <v>1132</v>
      </c>
      <c r="B242">
        <v>1</v>
      </c>
      <c r="C242" t="str">
        <f>VLOOKUP(GenderSurvived!$A242,MergeData!$A$1:$O$1310,4,FALSE)</f>
        <v>female</v>
      </c>
    </row>
    <row r="243" spans="1:3" x14ac:dyDescent="0.3">
      <c r="A243">
        <v>1133</v>
      </c>
      <c r="B243">
        <v>1</v>
      </c>
      <c r="C243" t="str">
        <f>VLOOKUP(GenderSurvived!$A243,MergeData!$A$1:$O$1310,4,FALSE)</f>
        <v>female</v>
      </c>
    </row>
    <row r="244" spans="1:3" x14ac:dyDescent="0.3">
      <c r="A244">
        <v>1134</v>
      </c>
      <c r="B244">
        <v>0</v>
      </c>
      <c r="C244" t="str">
        <f>VLOOKUP(GenderSurvived!$A244,MergeData!$A$1:$O$1310,4,FALSE)</f>
        <v>male</v>
      </c>
    </row>
    <row r="245" spans="1:3" x14ac:dyDescent="0.3">
      <c r="A245">
        <v>1135</v>
      </c>
      <c r="B245">
        <v>0</v>
      </c>
      <c r="C245" t="str">
        <f>VLOOKUP(GenderSurvived!$A245,MergeData!$A$1:$O$1310,4,FALSE)</f>
        <v>male</v>
      </c>
    </row>
    <row r="246" spans="1:3" x14ac:dyDescent="0.3">
      <c r="A246">
        <v>1136</v>
      </c>
      <c r="B246">
        <v>0</v>
      </c>
      <c r="C246" t="str">
        <f>VLOOKUP(GenderSurvived!$A246,MergeData!$A$1:$O$1310,4,FALSE)</f>
        <v>male</v>
      </c>
    </row>
    <row r="247" spans="1:3" x14ac:dyDescent="0.3">
      <c r="A247">
        <v>1137</v>
      </c>
      <c r="B247">
        <v>0</v>
      </c>
      <c r="C247" t="str">
        <f>VLOOKUP(GenderSurvived!$A247,MergeData!$A$1:$O$1310,4,FALSE)</f>
        <v>male</v>
      </c>
    </row>
    <row r="248" spans="1:3" x14ac:dyDescent="0.3">
      <c r="A248">
        <v>1138</v>
      </c>
      <c r="B248">
        <v>1</v>
      </c>
      <c r="C248" t="str">
        <f>VLOOKUP(GenderSurvived!$A248,MergeData!$A$1:$O$1310,4,FALSE)</f>
        <v>female</v>
      </c>
    </row>
    <row r="249" spans="1:3" x14ac:dyDescent="0.3">
      <c r="A249">
        <v>1139</v>
      </c>
      <c r="B249">
        <v>0</v>
      </c>
      <c r="C249" t="str">
        <f>VLOOKUP(GenderSurvived!$A249,MergeData!$A$1:$O$1310,4,FALSE)</f>
        <v>male</v>
      </c>
    </row>
    <row r="250" spans="1:3" x14ac:dyDescent="0.3">
      <c r="A250">
        <v>1140</v>
      </c>
      <c r="B250">
        <v>1</v>
      </c>
      <c r="C250" t="str">
        <f>VLOOKUP(GenderSurvived!$A250,MergeData!$A$1:$O$1310,4,FALSE)</f>
        <v>female</v>
      </c>
    </row>
    <row r="251" spans="1:3" x14ac:dyDescent="0.3">
      <c r="A251">
        <v>1141</v>
      </c>
      <c r="B251">
        <v>1</v>
      </c>
      <c r="C251" t="str">
        <f>VLOOKUP(GenderSurvived!$A251,MergeData!$A$1:$O$1310,4,FALSE)</f>
        <v>female</v>
      </c>
    </row>
    <row r="252" spans="1:3" x14ac:dyDescent="0.3">
      <c r="A252">
        <v>1142</v>
      </c>
      <c r="B252">
        <v>1</v>
      </c>
      <c r="C252" t="str">
        <f>VLOOKUP(GenderSurvived!$A252,MergeData!$A$1:$O$1310,4,FALSE)</f>
        <v>female</v>
      </c>
    </row>
    <row r="253" spans="1:3" x14ac:dyDescent="0.3">
      <c r="A253">
        <v>1143</v>
      </c>
      <c r="B253">
        <v>0</v>
      </c>
      <c r="C253" t="str">
        <f>VLOOKUP(GenderSurvived!$A253,MergeData!$A$1:$O$1310,4,FALSE)</f>
        <v>male</v>
      </c>
    </row>
    <row r="254" spans="1:3" x14ac:dyDescent="0.3">
      <c r="A254">
        <v>1144</v>
      </c>
      <c r="B254">
        <v>0</v>
      </c>
      <c r="C254" t="str">
        <f>VLOOKUP(GenderSurvived!$A254,MergeData!$A$1:$O$1310,4,FALSE)</f>
        <v>male</v>
      </c>
    </row>
    <row r="255" spans="1:3" x14ac:dyDescent="0.3">
      <c r="A255">
        <v>1145</v>
      </c>
      <c r="B255">
        <v>0</v>
      </c>
      <c r="C255" t="str">
        <f>VLOOKUP(GenderSurvived!$A255,MergeData!$A$1:$O$1310,4,FALSE)</f>
        <v>male</v>
      </c>
    </row>
    <row r="256" spans="1:3" x14ac:dyDescent="0.3">
      <c r="A256">
        <v>1146</v>
      </c>
      <c r="B256">
        <v>0</v>
      </c>
      <c r="C256" t="str">
        <f>VLOOKUP(GenderSurvived!$A256,MergeData!$A$1:$O$1310,4,FALSE)</f>
        <v>male</v>
      </c>
    </row>
    <row r="257" spans="1:3" x14ac:dyDescent="0.3">
      <c r="A257">
        <v>1147</v>
      </c>
      <c r="B257">
        <v>0</v>
      </c>
      <c r="C257" t="str">
        <f>VLOOKUP(GenderSurvived!$A257,MergeData!$A$1:$O$1310,4,FALSE)</f>
        <v>male</v>
      </c>
    </row>
    <row r="258" spans="1:3" x14ac:dyDescent="0.3">
      <c r="A258">
        <v>1148</v>
      </c>
      <c r="B258">
        <v>0</v>
      </c>
      <c r="C258" t="str">
        <f>VLOOKUP(GenderSurvived!$A258,MergeData!$A$1:$O$1310,4,FALSE)</f>
        <v>male</v>
      </c>
    </row>
    <row r="259" spans="1:3" x14ac:dyDescent="0.3">
      <c r="A259">
        <v>1149</v>
      </c>
      <c r="B259">
        <v>0</v>
      </c>
      <c r="C259" t="str">
        <f>VLOOKUP(GenderSurvived!$A259,MergeData!$A$1:$O$1310,4,FALSE)</f>
        <v>male</v>
      </c>
    </row>
    <row r="260" spans="1:3" x14ac:dyDescent="0.3">
      <c r="A260">
        <v>1150</v>
      </c>
      <c r="B260">
        <v>1</v>
      </c>
      <c r="C260" t="str">
        <f>VLOOKUP(GenderSurvived!$A260,MergeData!$A$1:$O$1310,4,FALSE)</f>
        <v>female</v>
      </c>
    </row>
    <row r="261" spans="1:3" x14ac:dyDescent="0.3">
      <c r="A261">
        <v>1151</v>
      </c>
      <c r="B261">
        <v>0</v>
      </c>
      <c r="C261" t="str">
        <f>VLOOKUP(GenderSurvived!$A261,MergeData!$A$1:$O$1310,4,FALSE)</f>
        <v>male</v>
      </c>
    </row>
    <row r="262" spans="1:3" x14ac:dyDescent="0.3">
      <c r="A262">
        <v>1152</v>
      </c>
      <c r="B262">
        <v>0</v>
      </c>
      <c r="C262" t="str">
        <f>VLOOKUP(GenderSurvived!$A262,MergeData!$A$1:$O$1310,4,FALSE)</f>
        <v>male</v>
      </c>
    </row>
    <row r="263" spans="1:3" x14ac:dyDescent="0.3">
      <c r="A263">
        <v>1153</v>
      </c>
      <c r="B263">
        <v>0</v>
      </c>
      <c r="C263" t="str">
        <f>VLOOKUP(GenderSurvived!$A263,MergeData!$A$1:$O$1310,4,FALSE)</f>
        <v>male</v>
      </c>
    </row>
    <row r="264" spans="1:3" x14ac:dyDescent="0.3">
      <c r="A264">
        <v>1154</v>
      </c>
      <c r="B264">
        <v>1</v>
      </c>
      <c r="C264" t="str">
        <f>VLOOKUP(GenderSurvived!$A264,MergeData!$A$1:$O$1310,4,FALSE)</f>
        <v>female</v>
      </c>
    </row>
    <row r="265" spans="1:3" x14ac:dyDescent="0.3">
      <c r="A265">
        <v>1155</v>
      </c>
      <c r="B265">
        <v>1</v>
      </c>
      <c r="C265" t="str">
        <f>VLOOKUP(GenderSurvived!$A265,MergeData!$A$1:$O$1310,4,FALSE)</f>
        <v>female</v>
      </c>
    </row>
    <row r="266" spans="1:3" x14ac:dyDescent="0.3">
      <c r="A266">
        <v>1156</v>
      </c>
      <c r="B266">
        <v>0</v>
      </c>
      <c r="C266" t="str">
        <f>VLOOKUP(GenderSurvived!$A266,MergeData!$A$1:$O$1310,4,FALSE)</f>
        <v>male</v>
      </c>
    </row>
    <row r="267" spans="1:3" x14ac:dyDescent="0.3">
      <c r="A267">
        <v>1157</v>
      </c>
      <c r="B267">
        <v>0</v>
      </c>
      <c r="C267" t="str">
        <f>VLOOKUP(GenderSurvived!$A267,MergeData!$A$1:$O$1310,4,FALSE)</f>
        <v>male</v>
      </c>
    </row>
    <row r="268" spans="1:3" x14ac:dyDescent="0.3">
      <c r="A268">
        <v>1158</v>
      </c>
      <c r="B268">
        <v>0</v>
      </c>
      <c r="C268" t="str">
        <f>VLOOKUP(GenderSurvived!$A268,MergeData!$A$1:$O$1310,4,FALSE)</f>
        <v>male</v>
      </c>
    </row>
    <row r="269" spans="1:3" x14ac:dyDescent="0.3">
      <c r="A269">
        <v>1159</v>
      </c>
      <c r="B269">
        <v>0</v>
      </c>
      <c r="C269" t="str">
        <f>VLOOKUP(GenderSurvived!$A269,MergeData!$A$1:$O$1310,4,FALSE)</f>
        <v>male</v>
      </c>
    </row>
    <row r="270" spans="1:3" x14ac:dyDescent="0.3">
      <c r="A270">
        <v>1160</v>
      </c>
      <c r="B270">
        <v>1</v>
      </c>
      <c r="C270" t="str">
        <f>VLOOKUP(GenderSurvived!$A270,MergeData!$A$1:$O$1310,4,FALSE)</f>
        <v>female</v>
      </c>
    </row>
    <row r="271" spans="1:3" x14ac:dyDescent="0.3">
      <c r="A271">
        <v>1161</v>
      </c>
      <c r="B271">
        <v>0</v>
      </c>
      <c r="C271" t="str">
        <f>VLOOKUP(GenderSurvived!$A271,MergeData!$A$1:$O$1310,4,FALSE)</f>
        <v>male</v>
      </c>
    </row>
    <row r="272" spans="1:3" x14ac:dyDescent="0.3">
      <c r="A272">
        <v>1162</v>
      </c>
      <c r="B272">
        <v>0</v>
      </c>
      <c r="C272" t="str">
        <f>VLOOKUP(GenderSurvived!$A272,MergeData!$A$1:$O$1310,4,FALSE)</f>
        <v>male</v>
      </c>
    </row>
    <row r="273" spans="1:3" x14ac:dyDescent="0.3">
      <c r="A273">
        <v>1163</v>
      </c>
      <c r="B273">
        <v>0</v>
      </c>
      <c r="C273" t="str">
        <f>VLOOKUP(GenderSurvived!$A273,MergeData!$A$1:$O$1310,4,FALSE)</f>
        <v>male</v>
      </c>
    </row>
    <row r="274" spans="1:3" x14ac:dyDescent="0.3">
      <c r="A274">
        <v>1164</v>
      </c>
      <c r="B274">
        <v>1</v>
      </c>
      <c r="C274" t="str">
        <f>VLOOKUP(GenderSurvived!$A274,MergeData!$A$1:$O$1310,4,FALSE)</f>
        <v>female</v>
      </c>
    </row>
    <row r="275" spans="1:3" x14ac:dyDescent="0.3">
      <c r="A275">
        <v>1165</v>
      </c>
      <c r="B275">
        <v>1</v>
      </c>
      <c r="C275" t="str">
        <f>VLOOKUP(GenderSurvived!$A275,MergeData!$A$1:$O$1310,4,FALSE)</f>
        <v>female</v>
      </c>
    </row>
    <row r="276" spans="1:3" x14ac:dyDescent="0.3">
      <c r="A276">
        <v>1166</v>
      </c>
      <c r="B276">
        <v>0</v>
      </c>
      <c r="C276" t="str">
        <f>VLOOKUP(GenderSurvived!$A276,MergeData!$A$1:$O$1310,4,FALSE)</f>
        <v>male</v>
      </c>
    </row>
    <row r="277" spans="1:3" x14ac:dyDescent="0.3">
      <c r="A277">
        <v>1167</v>
      </c>
      <c r="B277">
        <v>1</v>
      </c>
      <c r="C277" t="str">
        <f>VLOOKUP(GenderSurvived!$A277,MergeData!$A$1:$O$1310,4,FALSE)</f>
        <v>female</v>
      </c>
    </row>
    <row r="278" spans="1:3" x14ac:dyDescent="0.3">
      <c r="A278">
        <v>1168</v>
      </c>
      <c r="B278">
        <v>0</v>
      </c>
      <c r="C278" t="str">
        <f>VLOOKUP(GenderSurvived!$A278,MergeData!$A$1:$O$1310,4,FALSE)</f>
        <v>male</v>
      </c>
    </row>
    <row r="279" spans="1:3" x14ac:dyDescent="0.3">
      <c r="A279">
        <v>1169</v>
      </c>
      <c r="B279">
        <v>0</v>
      </c>
      <c r="C279" t="str">
        <f>VLOOKUP(GenderSurvived!$A279,MergeData!$A$1:$O$1310,4,FALSE)</f>
        <v>male</v>
      </c>
    </row>
    <row r="280" spans="1:3" x14ac:dyDescent="0.3">
      <c r="A280">
        <v>1170</v>
      </c>
      <c r="B280">
        <v>0</v>
      </c>
      <c r="C280" t="str">
        <f>VLOOKUP(GenderSurvived!$A280,MergeData!$A$1:$O$1310,4,FALSE)</f>
        <v>male</v>
      </c>
    </row>
    <row r="281" spans="1:3" x14ac:dyDescent="0.3">
      <c r="A281">
        <v>1171</v>
      </c>
      <c r="B281">
        <v>0</v>
      </c>
      <c r="C281" t="str">
        <f>VLOOKUP(GenderSurvived!$A281,MergeData!$A$1:$O$1310,4,FALSE)</f>
        <v>male</v>
      </c>
    </row>
    <row r="282" spans="1:3" x14ac:dyDescent="0.3">
      <c r="A282">
        <v>1172</v>
      </c>
      <c r="B282">
        <v>1</v>
      </c>
      <c r="C282" t="str">
        <f>VLOOKUP(GenderSurvived!$A282,MergeData!$A$1:$O$1310,4,FALSE)</f>
        <v>female</v>
      </c>
    </row>
    <row r="283" spans="1:3" x14ac:dyDescent="0.3">
      <c r="A283">
        <v>1173</v>
      </c>
      <c r="B283">
        <v>0</v>
      </c>
      <c r="C283" t="str">
        <f>VLOOKUP(GenderSurvived!$A283,MergeData!$A$1:$O$1310,4,FALSE)</f>
        <v>male</v>
      </c>
    </row>
    <row r="284" spans="1:3" x14ac:dyDescent="0.3">
      <c r="A284">
        <v>1174</v>
      </c>
      <c r="B284">
        <v>1</v>
      </c>
      <c r="C284" t="str">
        <f>VLOOKUP(GenderSurvived!$A284,MergeData!$A$1:$O$1310,4,FALSE)</f>
        <v>female</v>
      </c>
    </row>
    <row r="285" spans="1:3" x14ac:dyDescent="0.3">
      <c r="A285">
        <v>1175</v>
      </c>
      <c r="B285">
        <v>1</v>
      </c>
      <c r="C285" t="str">
        <f>VLOOKUP(GenderSurvived!$A285,MergeData!$A$1:$O$1310,4,FALSE)</f>
        <v>female</v>
      </c>
    </row>
    <row r="286" spans="1:3" x14ac:dyDescent="0.3">
      <c r="A286">
        <v>1176</v>
      </c>
      <c r="B286">
        <v>1</v>
      </c>
      <c r="C286" t="str">
        <f>VLOOKUP(GenderSurvived!$A286,MergeData!$A$1:$O$1310,4,FALSE)</f>
        <v>female</v>
      </c>
    </row>
    <row r="287" spans="1:3" x14ac:dyDescent="0.3">
      <c r="A287">
        <v>1177</v>
      </c>
      <c r="B287">
        <v>0</v>
      </c>
      <c r="C287" t="str">
        <f>VLOOKUP(GenderSurvived!$A287,MergeData!$A$1:$O$1310,4,FALSE)</f>
        <v>male</v>
      </c>
    </row>
    <row r="288" spans="1:3" x14ac:dyDescent="0.3">
      <c r="A288">
        <v>1178</v>
      </c>
      <c r="B288">
        <v>0</v>
      </c>
      <c r="C288" t="str">
        <f>VLOOKUP(GenderSurvived!$A288,MergeData!$A$1:$O$1310,4,FALSE)</f>
        <v>male</v>
      </c>
    </row>
    <row r="289" spans="1:3" x14ac:dyDescent="0.3">
      <c r="A289">
        <v>1179</v>
      </c>
      <c r="B289">
        <v>0</v>
      </c>
      <c r="C289" t="str">
        <f>VLOOKUP(GenderSurvived!$A289,MergeData!$A$1:$O$1310,4,FALSE)</f>
        <v>male</v>
      </c>
    </row>
    <row r="290" spans="1:3" x14ac:dyDescent="0.3">
      <c r="A290">
        <v>1180</v>
      </c>
      <c r="B290">
        <v>0</v>
      </c>
      <c r="C290" t="str">
        <f>VLOOKUP(GenderSurvived!$A290,MergeData!$A$1:$O$1310,4,FALSE)</f>
        <v>male</v>
      </c>
    </row>
    <row r="291" spans="1:3" x14ac:dyDescent="0.3">
      <c r="A291">
        <v>1181</v>
      </c>
      <c r="B291">
        <v>0</v>
      </c>
      <c r="C291" t="str">
        <f>VLOOKUP(GenderSurvived!$A291,MergeData!$A$1:$O$1310,4,FALSE)</f>
        <v>male</v>
      </c>
    </row>
    <row r="292" spans="1:3" x14ac:dyDescent="0.3">
      <c r="A292">
        <v>1182</v>
      </c>
      <c r="B292">
        <v>0</v>
      </c>
      <c r="C292" t="str">
        <f>VLOOKUP(GenderSurvived!$A292,MergeData!$A$1:$O$1310,4,FALSE)</f>
        <v>male</v>
      </c>
    </row>
    <row r="293" spans="1:3" x14ac:dyDescent="0.3">
      <c r="A293">
        <v>1183</v>
      </c>
      <c r="B293">
        <v>1</v>
      </c>
      <c r="C293" t="str">
        <f>VLOOKUP(GenderSurvived!$A293,MergeData!$A$1:$O$1310,4,FALSE)</f>
        <v>female</v>
      </c>
    </row>
    <row r="294" spans="1:3" x14ac:dyDescent="0.3">
      <c r="A294">
        <v>1184</v>
      </c>
      <c r="B294">
        <v>0</v>
      </c>
      <c r="C294" t="str">
        <f>VLOOKUP(GenderSurvived!$A294,MergeData!$A$1:$O$1310,4,FALSE)</f>
        <v>male</v>
      </c>
    </row>
    <row r="295" spans="1:3" x14ac:dyDescent="0.3">
      <c r="A295">
        <v>1185</v>
      </c>
      <c r="B295">
        <v>0</v>
      </c>
      <c r="C295" t="str">
        <f>VLOOKUP(GenderSurvived!$A295,MergeData!$A$1:$O$1310,4,FALSE)</f>
        <v>male</v>
      </c>
    </row>
    <row r="296" spans="1:3" x14ac:dyDescent="0.3">
      <c r="A296">
        <v>1186</v>
      </c>
      <c r="B296">
        <v>0</v>
      </c>
      <c r="C296" t="str">
        <f>VLOOKUP(GenderSurvived!$A296,MergeData!$A$1:$O$1310,4,FALSE)</f>
        <v>male</v>
      </c>
    </row>
    <row r="297" spans="1:3" x14ac:dyDescent="0.3">
      <c r="A297">
        <v>1187</v>
      </c>
      <c r="B297">
        <v>0</v>
      </c>
      <c r="C297" t="str">
        <f>VLOOKUP(GenderSurvived!$A297,MergeData!$A$1:$O$1310,4,FALSE)</f>
        <v>male</v>
      </c>
    </row>
    <row r="298" spans="1:3" x14ac:dyDescent="0.3">
      <c r="A298">
        <v>1188</v>
      </c>
      <c r="B298">
        <v>1</v>
      </c>
      <c r="C298" t="str">
        <f>VLOOKUP(GenderSurvived!$A298,MergeData!$A$1:$O$1310,4,FALSE)</f>
        <v>female</v>
      </c>
    </row>
    <row r="299" spans="1:3" x14ac:dyDescent="0.3">
      <c r="A299">
        <v>1189</v>
      </c>
      <c r="B299">
        <v>0</v>
      </c>
      <c r="C299" t="str">
        <f>VLOOKUP(GenderSurvived!$A299,MergeData!$A$1:$O$1310,4,FALSE)</f>
        <v>male</v>
      </c>
    </row>
    <row r="300" spans="1:3" x14ac:dyDescent="0.3">
      <c r="A300">
        <v>1190</v>
      </c>
      <c r="B300">
        <v>0</v>
      </c>
      <c r="C300" t="str">
        <f>VLOOKUP(GenderSurvived!$A300,MergeData!$A$1:$O$1310,4,FALSE)</f>
        <v>male</v>
      </c>
    </row>
    <row r="301" spans="1:3" x14ac:dyDescent="0.3">
      <c r="A301">
        <v>1191</v>
      </c>
      <c r="B301">
        <v>0</v>
      </c>
      <c r="C301" t="str">
        <f>VLOOKUP(GenderSurvived!$A301,MergeData!$A$1:$O$1310,4,FALSE)</f>
        <v>male</v>
      </c>
    </row>
    <row r="302" spans="1:3" x14ac:dyDescent="0.3">
      <c r="A302">
        <v>1192</v>
      </c>
      <c r="B302">
        <v>0</v>
      </c>
      <c r="C302" t="str">
        <f>VLOOKUP(GenderSurvived!$A302,MergeData!$A$1:$O$1310,4,FALSE)</f>
        <v>male</v>
      </c>
    </row>
    <row r="303" spans="1:3" x14ac:dyDescent="0.3">
      <c r="A303">
        <v>1193</v>
      </c>
      <c r="B303">
        <v>0</v>
      </c>
      <c r="C303" t="str">
        <f>VLOOKUP(GenderSurvived!$A303,MergeData!$A$1:$O$1310,4,FALSE)</f>
        <v>male</v>
      </c>
    </row>
    <row r="304" spans="1:3" x14ac:dyDescent="0.3">
      <c r="A304">
        <v>1194</v>
      </c>
      <c r="B304">
        <v>0</v>
      </c>
      <c r="C304" t="str">
        <f>VLOOKUP(GenderSurvived!$A304,MergeData!$A$1:$O$1310,4,FALSE)</f>
        <v>male</v>
      </c>
    </row>
    <row r="305" spans="1:3" x14ac:dyDescent="0.3">
      <c r="A305">
        <v>1195</v>
      </c>
      <c r="B305">
        <v>0</v>
      </c>
      <c r="C305" t="str">
        <f>VLOOKUP(GenderSurvived!$A305,MergeData!$A$1:$O$1310,4,FALSE)</f>
        <v>male</v>
      </c>
    </row>
    <row r="306" spans="1:3" x14ac:dyDescent="0.3">
      <c r="A306">
        <v>1196</v>
      </c>
      <c r="B306">
        <v>1</v>
      </c>
      <c r="C306" t="str">
        <f>VLOOKUP(GenderSurvived!$A306,MergeData!$A$1:$O$1310,4,FALSE)</f>
        <v>female</v>
      </c>
    </row>
    <row r="307" spans="1:3" x14ac:dyDescent="0.3">
      <c r="A307">
        <v>1197</v>
      </c>
      <c r="B307">
        <v>1</v>
      </c>
      <c r="C307" t="str">
        <f>VLOOKUP(GenderSurvived!$A307,MergeData!$A$1:$O$1310,4,FALSE)</f>
        <v>female</v>
      </c>
    </row>
    <row r="308" spans="1:3" x14ac:dyDescent="0.3">
      <c r="A308">
        <v>1198</v>
      </c>
      <c r="B308">
        <v>0</v>
      </c>
      <c r="C308" t="str">
        <f>VLOOKUP(GenderSurvived!$A308,MergeData!$A$1:$O$1310,4,FALSE)</f>
        <v>male</v>
      </c>
    </row>
    <row r="309" spans="1:3" x14ac:dyDescent="0.3">
      <c r="A309">
        <v>1199</v>
      </c>
      <c r="B309">
        <v>0</v>
      </c>
      <c r="C309" t="str">
        <f>VLOOKUP(GenderSurvived!$A309,MergeData!$A$1:$O$1310,4,FALSE)</f>
        <v>male</v>
      </c>
    </row>
    <row r="310" spans="1:3" x14ac:dyDescent="0.3">
      <c r="A310">
        <v>1200</v>
      </c>
      <c r="B310">
        <v>0</v>
      </c>
      <c r="C310" t="str">
        <f>VLOOKUP(GenderSurvived!$A310,MergeData!$A$1:$O$1310,4,FALSE)</f>
        <v>male</v>
      </c>
    </row>
    <row r="311" spans="1:3" x14ac:dyDescent="0.3">
      <c r="A311">
        <v>1201</v>
      </c>
      <c r="B311">
        <v>1</v>
      </c>
      <c r="C311" t="str">
        <f>VLOOKUP(GenderSurvived!$A311,MergeData!$A$1:$O$1310,4,FALSE)</f>
        <v>female</v>
      </c>
    </row>
    <row r="312" spans="1:3" x14ac:dyDescent="0.3">
      <c r="A312">
        <v>1202</v>
      </c>
      <c r="B312">
        <v>0</v>
      </c>
      <c r="C312" t="str">
        <f>VLOOKUP(GenderSurvived!$A312,MergeData!$A$1:$O$1310,4,FALSE)</f>
        <v>male</v>
      </c>
    </row>
    <row r="313" spans="1:3" x14ac:dyDescent="0.3">
      <c r="A313">
        <v>1203</v>
      </c>
      <c r="B313">
        <v>0</v>
      </c>
      <c r="C313" t="str">
        <f>VLOOKUP(GenderSurvived!$A313,MergeData!$A$1:$O$1310,4,FALSE)</f>
        <v>male</v>
      </c>
    </row>
    <row r="314" spans="1:3" x14ac:dyDescent="0.3">
      <c r="A314">
        <v>1204</v>
      </c>
      <c r="B314">
        <v>0</v>
      </c>
      <c r="C314" t="str">
        <f>VLOOKUP(GenderSurvived!$A314,MergeData!$A$1:$O$1310,4,FALSE)</f>
        <v>male</v>
      </c>
    </row>
    <row r="315" spans="1:3" x14ac:dyDescent="0.3">
      <c r="A315">
        <v>1205</v>
      </c>
      <c r="B315">
        <v>1</v>
      </c>
      <c r="C315" t="str">
        <f>VLOOKUP(GenderSurvived!$A315,MergeData!$A$1:$O$1310,4,FALSE)</f>
        <v>female</v>
      </c>
    </row>
    <row r="316" spans="1:3" x14ac:dyDescent="0.3">
      <c r="A316">
        <v>1206</v>
      </c>
      <c r="B316">
        <v>1</v>
      </c>
      <c r="C316" t="str">
        <f>VLOOKUP(GenderSurvived!$A316,MergeData!$A$1:$O$1310,4,FALSE)</f>
        <v>female</v>
      </c>
    </row>
    <row r="317" spans="1:3" x14ac:dyDescent="0.3">
      <c r="A317">
        <v>1207</v>
      </c>
      <c r="B317">
        <v>1</v>
      </c>
      <c r="C317" t="str">
        <f>VLOOKUP(GenderSurvived!$A317,MergeData!$A$1:$O$1310,4,FALSE)</f>
        <v>female</v>
      </c>
    </row>
    <row r="318" spans="1:3" x14ac:dyDescent="0.3">
      <c r="A318">
        <v>1208</v>
      </c>
      <c r="B318">
        <v>0</v>
      </c>
      <c r="C318" t="str">
        <f>VLOOKUP(GenderSurvived!$A318,MergeData!$A$1:$O$1310,4,FALSE)</f>
        <v>male</v>
      </c>
    </row>
    <row r="319" spans="1:3" x14ac:dyDescent="0.3">
      <c r="A319">
        <v>1209</v>
      </c>
      <c r="B319">
        <v>0</v>
      </c>
      <c r="C319" t="str">
        <f>VLOOKUP(GenderSurvived!$A319,MergeData!$A$1:$O$1310,4,FALSE)</f>
        <v>male</v>
      </c>
    </row>
    <row r="320" spans="1:3" x14ac:dyDescent="0.3">
      <c r="A320">
        <v>1210</v>
      </c>
      <c r="B320">
        <v>0</v>
      </c>
      <c r="C320" t="str">
        <f>VLOOKUP(GenderSurvived!$A320,MergeData!$A$1:$O$1310,4,FALSE)</f>
        <v>male</v>
      </c>
    </row>
    <row r="321" spans="1:3" x14ac:dyDescent="0.3">
      <c r="A321">
        <v>1211</v>
      </c>
      <c r="B321">
        <v>0</v>
      </c>
      <c r="C321" t="str">
        <f>VLOOKUP(GenderSurvived!$A321,MergeData!$A$1:$O$1310,4,FALSE)</f>
        <v>male</v>
      </c>
    </row>
    <row r="322" spans="1:3" x14ac:dyDescent="0.3">
      <c r="A322">
        <v>1212</v>
      </c>
      <c r="B322">
        <v>0</v>
      </c>
      <c r="C322" t="str">
        <f>VLOOKUP(GenderSurvived!$A322,MergeData!$A$1:$O$1310,4,FALSE)</f>
        <v>male</v>
      </c>
    </row>
    <row r="323" spans="1:3" x14ac:dyDescent="0.3">
      <c r="A323">
        <v>1213</v>
      </c>
      <c r="B323">
        <v>0</v>
      </c>
      <c r="C323" t="str">
        <f>VLOOKUP(GenderSurvived!$A323,MergeData!$A$1:$O$1310,4,FALSE)</f>
        <v>male</v>
      </c>
    </row>
    <row r="324" spans="1:3" x14ac:dyDescent="0.3">
      <c r="A324">
        <v>1214</v>
      </c>
      <c r="B324">
        <v>0</v>
      </c>
      <c r="C324" t="str">
        <f>VLOOKUP(GenderSurvived!$A324,MergeData!$A$1:$O$1310,4,FALSE)</f>
        <v>male</v>
      </c>
    </row>
    <row r="325" spans="1:3" x14ac:dyDescent="0.3">
      <c r="A325">
        <v>1215</v>
      </c>
      <c r="B325">
        <v>0</v>
      </c>
      <c r="C325" t="str">
        <f>VLOOKUP(GenderSurvived!$A325,MergeData!$A$1:$O$1310,4,FALSE)</f>
        <v>male</v>
      </c>
    </row>
    <row r="326" spans="1:3" x14ac:dyDescent="0.3">
      <c r="A326">
        <v>1216</v>
      </c>
      <c r="B326">
        <v>1</v>
      </c>
      <c r="C326" t="str">
        <f>VLOOKUP(GenderSurvived!$A326,MergeData!$A$1:$O$1310,4,FALSE)</f>
        <v>female</v>
      </c>
    </row>
    <row r="327" spans="1:3" x14ac:dyDescent="0.3">
      <c r="A327">
        <v>1217</v>
      </c>
      <c r="B327">
        <v>0</v>
      </c>
      <c r="C327" t="str">
        <f>VLOOKUP(GenderSurvived!$A327,MergeData!$A$1:$O$1310,4,FALSE)</f>
        <v>male</v>
      </c>
    </row>
    <row r="328" spans="1:3" x14ac:dyDescent="0.3">
      <c r="A328">
        <v>1218</v>
      </c>
      <c r="B328">
        <v>1</v>
      </c>
      <c r="C328" t="str">
        <f>VLOOKUP(GenderSurvived!$A328,MergeData!$A$1:$O$1310,4,FALSE)</f>
        <v>female</v>
      </c>
    </row>
    <row r="329" spans="1:3" x14ac:dyDescent="0.3">
      <c r="A329">
        <v>1219</v>
      </c>
      <c r="B329">
        <v>0</v>
      </c>
      <c r="C329" t="str">
        <f>VLOOKUP(GenderSurvived!$A329,MergeData!$A$1:$O$1310,4,FALSE)</f>
        <v>male</v>
      </c>
    </row>
    <row r="330" spans="1:3" x14ac:dyDescent="0.3">
      <c r="A330">
        <v>1220</v>
      </c>
      <c r="B330">
        <v>0</v>
      </c>
      <c r="C330" t="str">
        <f>VLOOKUP(GenderSurvived!$A330,MergeData!$A$1:$O$1310,4,FALSE)</f>
        <v>male</v>
      </c>
    </row>
    <row r="331" spans="1:3" x14ac:dyDescent="0.3">
      <c r="A331">
        <v>1221</v>
      </c>
      <c r="B331">
        <v>0</v>
      </c>
      <c r="C331" t="str">
        <f>VLOOKUP(GenderSurvived!$A331,MergeData!$A$1:$O$1310,4,FALSE)</f>
        <v>male</v>
      </c>
    </row>
    <row r="332" spans="1:3" x14ac:dyDescent="0.3">
      <c r="A332">
        <v>1222</v>
      </c>
      <c r="B332">
        <v>1</v>
      </c>
      <c r="C332" t="str">
        <f>VLOOKUP(GenderSurvived!$A332,MergeData!$A$1:$O$1310,4,FALSE)</f>
        <v>female</v>
      </c>
    </row>
    <row r="333" spans="1:3" x14ac:dyDescent="0.3">
      <c r="A333">
        <v>1223</v>
      </c>
      <c r="B333">
        <v>0</v>
      </c>
      <c r="C333" t="str">
        <f>VLOOKUP(GenderSurvived!$A333,MergeData!$A$1:$O$1310,4,FALSE)</f>
        <v>male</v>
      </c>
    </row>
    <row r="334" spans="1:3" x14ac:dyDescent="0.3">
      <c r="A334">
        <v>1224</v>
      </c>
      <c r="B334">
        <v>0</v>
      </c>
      <c r="C334" t="str">
        <f>VLOOKUP(GenderSurvived!$A334,MergeData!$A$1:$O$1310,4,FALSE)</f>
        <v>male</v>
      </c>
    </row>
    <row r="335" spans="1:3" x14ac:dyDescent="0.3">
      <c r="A335">
        <v>1225</v>
      </c>
      <c r="B335">
        <v>1</v>
      </c>
      <c r="C335" t="str">
        <f>VLOOKUP(GenderSurvived!$A335,MergeData!$A$1:$O$1310,4,FALSE)</f>
        <v>female</v>
      </c>
    </row>
    <row r="336" spans="1:3" x14ac:dyDescent="0.3">
      <c r="A336">
        <v>1226</v>
      </c>
      <c r="B336">
        <v>0</v>
      </c>
      <c r="C336" t="str">
        <f>VLOOKUP(GenderSurvived!$A336,MergeData!$A$1:$O$1310,4,FALSE)</f>
        <v>male</v>
      </c>
    </row>
    <row r="337" spans="1:3" x14ac:dyDescent="0.3">
      <c r="A337">
        <v>1227</v>
      </c>
      <c r="B337">
        <v>0</v>
      </c>
      <c r="C337" t="str">
        <f>VLOOKUP(GenderSurvived!$A337,MergeData!$A$1:$O$1310,4,FALSE)</f>
        <v>male</v>
      </c>
    </row>
    <row r="338" spans="1:3" x14ac:dyDescent="0.3">
      <c r="A338">
        <v>1228</v>
      </c>
      <c r="B338">
        <v>0</v>
      </c>
      <c r="C338" t="str">
        <f>VLOOKUP(GenderSurvived!$A338,MergeData!$A$1:$O$1310,4,FALSE)</f>
        <v>male</v>
      </c>
    </row>
    <row r="339" spans="1:3" x14ac:dyDescent="0.3">
      <c r="A339">
        <v>1229</v>
      </c>
      <c r="B339">
        <v>0</v>
      </c>
      <c r="C339" t="str">
        <f>VLOOKUP(GenderSurvived!$A339,MergeData!$A$1:$O$1310,4,FALSE)</f>
        <v>male</v>
      </c>
    </row>
    <row r="340" spans="1:3" x14ac:dyDescent="0.3">
      <c r="A340">
        <v>1230</v>
      </c>
      <c r="B340">
        <v>0</v>
      </c>
      <c r="C340" t="str">
        <f>VLOOKUP(GenderSurvived!$A340,MergeData!$A$1:$O$1310,4,FALSE)</f>
        <v>male</v>
      </c>
    </row>
    <row r="341" spans="1:3" x14ac:dyDescent="0.3">
      <c r="A341">
        <v>1231</v>
      </c>
      <c r="B341">
        <v>0</v>
      </c>
      <c r="C341" t="str">
        <f>VLOOKUP(GenderSurvived!$A341,MergeData!$A$1:$O$1310,4,FALSE)</f>
        <v>male</v>
      </c>
    </row>
    <row r="342" spans="1:3" x14ac:dyDescent="0.3">
      <c r="A342">
        <v>1232</v>
      </c>
      <c r="B342">
        <v>0</v>
      </c>
      <c r="C342" t="str">
        <f>VLOOKUP(GenderSurvived!$A342,MergeData!$A$1:$O$1310,4,FALSE)</f>
        <v>male</v>
      </c>
    </row>
    <row r="343" spans="1:3" x14ac:dyDescent="0.3">
      <c r="A343">
        <v>1233</v>
      </c>
      <c r="B343">
        <v>0</v>
      </c>
      <c r="C343" t="str">
        <f>VLOOKUP(GenderSurvived!$A343,MergeData!$A$1:$O$1310,4,FALSE)</f>
        <v>male</v>
      </c>
    </row>
    <row r="344" spans="1:3" x14ac:dyDescent="0.3">
      <c r="A344">
        <v>1234</v>
      </c>
      <c r="B344">
        <v>0</v>
      </c>
      <c r="C344" t="str">
        <f>VLOOKUP(GenderSurvived!$A344,MergeData!$A$1:$O$1310,4,FALSE)</f>
        <v>male</v>
      </c>
    </row>
    <row r="345" spans="1:3" x14ac:dyDescent="0.3">
      <c r="A345">
        <v>1235</v>
      </c>
      <c r="B345">
        <v>1</v>
      </c>
      <c r="C345" t="str">
        <f>VLOOKUP(GenderSurvived!$A345,MergeData!$A$1:$O$1310,4,FALSE)</f>
        <v>female</v>
      </c>
    </row>
    <row r="346" spans="1:3" x14ac:dyDescent="0.3">
      <c r="A346">
        <v>1236</v>
      </c>
      <c r="B346">
        <v>0</v>
      </c>
      <c r="C346" t="str">
        <f>VLOOKUP(GenderSurvived!$A346,MergeData!$A$1:$O$1310,4,FALSE)</f>
        <v>male</v>
      </c>
    </row>
    <row r="347" spans="1:3" x14ac:dyDescent="0.3">
      <c r="A347">
        <v>1237</v>
      </c>
      <c r="B347">
        <v>1</v>
      </c>
      <c r="C347" t="str">
        <f>VLOOKUP(GenderSurvived!$A347,MergeData!$A$1:$O$1310,4,FALSE)</f>
        <v>female</v>
      </c>
    </row>
    <row r="348" spans="1:3" x14ac:dyDescent="0.3">
      <c r="A348">
        <v>1238</v>
      </c>
      <c r="B348">
        <v>0</v>
      </c>
      <c r="C348" t="str">
        <f>VLOOKUP(GenderSurvived!$A348,MergeData!$A$1:$O$1310,4,FALSE)</f>
        <v>male</v>
      </c>
    </row>
    <row r="349" spans="1:3" x14ac:dyDescent="0.3">
      <c r="A349">
        <v>1239</v>
      </c>
      <c r="B349">
        <v>1</v>
      </c>
      <c r="C349" t="str">
        <f>VLOOKUP(GenderSurvived!$A349,MergeData!$A$1:$O$1310,4,FALSE)</f>
        <v>female</v>
      </c>
    </row>
    <row r="350" spans="1:3" x14ac:dyDescent="0.3">
      <c r="A350">
        <v>1240</v>
      </c>
      <c r="B350">
        <v>0</v>
      </c>
      <c r="C350" t="str">
        <f>VLOOKUP(GenderSurvived!$A350,MergeData!$A$1:$O$1310,4,FALSE)</f>
        <v>male</v>
      </c>
    </row>
    <row r="351" spans="1:3" x14ac:dyDescent="0.3">
      <c r="A351">
        <v>1241</v>
      </c>
      <c r="B351">
        <v>1</v>
      </c>
      <c r="C351" t="str">
        <f>VLOOKUP(GenderSurvived!$A351,MergeData!$A$1:$O$1310,4,FALSE)</f>
        <v>female</v>
      </c>
    </row>
    <row r="352" spans="1:3" x14ac:dyDescent="0.3">
      <c r="A352">
        <v>1242</v>
      </c>
      <c r="B352">
        <v>1</v>
      </c>
      <c r="C352" t="str">
        <f>VLOOKUP(GenderSurvived!$A352,MergeData!$A$1:$O$1310,4,FALSE)</f>
        <v>female</v>
      </c>
    </row>
    <row r="353" spans="1:3" x14ac:dyDescent="0.3">
      <c r="A353">
        <v>1243</v>
      </c>
      <c r="B353">
        <v>0</v>
      </c>
      <c r="C353" t="str">
        <f>VLOOKUP(GenderSurvived!$A353,MergeData!$A$1:$O$1310,4,FALSE)</f>
        <v>male</v>
      </c>
    </row>
    <row r="354" spans="1:3" x14ac:dyDescent="0.3">
      <c r="A354">
        <v>1244</v>
      </c>
      <c r="B354">
        <v>0</v>
      </c>
      <c r="C354" t="str">
        <f>VLOOKUP(GenderSurvived!$A354,MergeData!$A$1:$O$1310,4,FALSE)</f>
        <v>male</v>
      </c>
    </row>
    <row r="355" spans="1:3" x14ac:dyDescent="0.3">
      <c r="A355">
        <v>1245</v>
      </c>
      <c r="B355">
        <v>0</v>
      </c>
      <c r="C355" t="str">
        <f>VLOOKUP(GenderSurvived!$A355,MergeData!$A$1:$O$1310,4,FALSE)</f>
        <v>male</v>
      </c>
    </row>
    <row r="356" spans="1:3" x14ac:dyDescent="0.3">
      <c r="A356">
        <v>1246</v>
      </c>
      <c r="B356">
        <v>1</v>
      </c>
      <c r="C356" t="str">
        <f>VLOOKUP(GenderSurvived!$A356,MergeData!$A$1:$O$1310,4,FALSE)</f>
        <v>female</v>
      </c>
    </row>
    <row r="357" spans="1:3" x14ac:dyDescent="0.3">
      <c r="A357">
        <v>1247</v>
      </c>
      <c r="B357">
        <v>0</v>
      </c>
      <c r="C357" t="str">
        <f>VLOOKUP(GenderSurvived!$A357,MergeData!$A$1:$O$1310,4,FALSE)</f>
        <v>male</v>
      </c>
    </row>
    <row r="358" spans="1:3" x14ac:dyDescent="0.3">
      <c r="A358">
        <v>1248</v>
      </c>
      <c r="B358">
        <v>1</v>
      </c>
      <c r="C358" t="str">
        <f>VLOOKUP(GenderSurvived!$A358,MergeData!$A$1:$O$1310,4,FALSE)</f>
        <v>female</v>
      </c>
    </row>
    <row r="359" spans="1:3" x14ac:dyDescent="0.3">
      <c r="A359">
        <v>1249</v>
      </c>
      <c r="B359">
        <v>0</v>
      </c>
      <c r="C359" t="str">
        <f>VLOOKUP(GenderSurvived!$A359,MergeData!$A$1:$O$1310,4,FALSE)</f>
        <v>male</v>
      </c>
    </row>
    <row r="360" spans="1:3" x14ac:dyDescent="0.3">
      <c r="A360">
        <v>1250</v>
      </c>
      <c r="B360">
        <v>0</v>
      </c>
      <c r="C360" t="str">
        <f>VLOOKUP(GenderSurvived!$A360,MergeData!$A$1:$O$1310,4,FALSE)</f>
        <v>male</v>
      </c>
    </row>
    <row r="361" spans="1:3" x14ac:dyDescent="0.3">
      <c r="A361">
        <v>1251</v>
      </c>
      <c r="B361">
        <v>1</v>
      </c>
      <c r="C361" t="str">
        <f>VLOOKUP(GenderSurvived!$A361,MergeData!$A$1:$O$1310,4,FALSE)</f>
        <v>female</v>
      </c>
    </row>
    <row r="362" spans="1:3" x14ac:dyDescent="0.3">
      <c r="A362">
        <v>1252</v>
      </c>
      <c r="B362">
        <v>0</v>
      </c>
      <c r="C362" t="str">
        <f>VLOOKUP(GenderSurvived!$A362,MergeData!$A$1:$O$1310,4,FALSE)</f>
        <v>male</v>
      </c>
    </row>
    <row r="363" spans="1:3" x14ac:dyDescent="0.3">
      <c r="A363">
        <v>1253</v>
      </c>
      <c r="B363">
        <v>1</v>
      </c>
      <c r="C363" t="str">
        <f>VLOOKUP(GenderSurvived!$A363,MergeData!$A$1:$O$1310,4,FALSE)</f>
        <v>female</v>
      </c>
    </row>
    <row r="364" spans="1:3" x14ac:dyDescent="0.3">
      <c r="A364">
        <v>1254</v>
      </c>
      <c r="B364">
        <v>1</v>
      </c>
      <c r="C364" t="str">
        <f>VLOOKUP(GenderSurvived!$A364,MergeData!$A$1:$O$1310,4,FALSE)</f>
        <v>female</v>
      </c>
    </row>
    <row r="365" spans="1:3" x14ac:dyDescent="0.3">
      <c r="A365">
        <v>1255</v>
      </c>
      <c r="B365">
        <v>0</v>
      </c>
      <c r="C365" t="str">
        <f>VLOOKUP(GenderSurvived!$A365,MergeData!$A$1:$O$1310,4,FALSE)</f>
        <v>male</v>
      </c>
    </row>
    <row r="366" spans="1:3" x14ac:dyDescent="0.3">
      <c r="A366">
        <v>1256</v>
      </c>
      <c r="B366">
        <v>1</v>
      </c>
      <c r="C366" t="str">
        <f>VLOOKUP(GenderSurvived!$A366,MergeData!$A$1:$O$1310,4,FALSE)</f>
        <v>female</v>
      </c>
    </row>
    <row r="367" spans="1:3" x14ac:dyDescent="0.3">
      <c r="A367">
        <v>1257</v>
      </c>
      <c r="B367">
        <v>1</v>
      </c>
      <c r="C367" t="str">
        <f>VLOOKUP(GenderSurvived!$A367,MergeData!$A$1:$O$1310,4,FALSE)</f>
        <v>female</v>
      </c>
    </row>
    <row r="368" spans="1:3" x14ac:dyDescent="0.3">
      <c r="A368">
        <v>1258</v>
      </c>
      <c r="B368">
        <v>0</v>
      </c>
      <c r="C368" t="str">
        <f>VLOOKUP(GenderSurvived!$A368,MergeData!$A$1:$O$1310,4,FALSE)</f>
        <v>male</v>
      </c>
    </row>
    <row r="369" spans="1:3" x14ac:dyDescent="0.3">
      <c r="A369">
        <v>1259</v>
      </c>
      <c r="B369">
        <v>1</v>
      </c>
      <c r="C369" t="str">
        <f>VLOOKUP(GenderSurvived!$A369,MergeData!$A$1:$O$1310,4,FALSE)</f>
        <v>female</v>
      </c>
    </row>
    <row r="370" spans="1:3" x14ac:dyDescent="0.3">
      <c r="A370">
        <v>1260</v>
      </c>
      <c r="B370">
        <v>1</v>
      </c>
      <c r="C370" t="str">
        <f>VLOOKUP(GenderSurvived!$A370,MergeData!$A$1:$O$1310,4,FALSE)</f>
        <v>female</v>
      </c>
    </row>
    <row r="371" spans="1:3" x14ac:dyDescent="0.3">
      <c r="A371">
        <v>1261</v>
      </c>
      <c r="B371">
        <v>0</v>
      </c>
      <c r="C371" t="str">
        <f>VLOOKUP(GenderSurvived!$A371,MergeData!$A$1:$O$1310,4,FALSE)</f>
        <v>male</v>
      </c>
    </row>
    <row r="372" spans="1:3" x14ac:dyDescent="0.3">
      <c r="A372">
        <v>1262</v>
      </c>
      <c r="B372">
        <v>0</v>
      </c>
      <c r="C372" t="str">
        <f>VLOOKUP(GenderSurvived!$A372,MergeData!$A$1:$O$1310,4,FALSE)</f>
        <v>male</v>
      </c>
    </row>
    <row r="373" spans="1:3" x14ac:dyDescent="0.3">
      <c r="A373">
        <v>1263</v>
      </c>
      <c r="B373">
        <v>1</v>
      </c>
      <c r="C373" t="str">
        <f>VLOOKUP(GenderSurvived!$A373,MergeData!$A$1:$O$1310,4,FALSE)</f>
        <v>female</v>
      </c>
    </row>
    <row r="374" spans="1:3" x14ac:dyDescent="0.3">
      <c r="A374">
        <v>1264</v>
      </c>
      <c r="B374">
        <v>0</v>
      </c>
      <c r="C374" t="str">
        <f>VLOOKUP(GenderSurvived!$A374,MergeData!$A$1:$O$1310,4,FALSE)</f>
        <v>male</v>
      </c>
    </row>
    <row r="375" spans="1:3" x14ac:dyDescent="0.3">
      <c r="A375">
        <v>1265</v>
      </c>
      <c r="B375">
        <v>0</v>
      </c>
      <c r="C375" t="str">
        <f>VLOOKUP(GenderSurvived!$A375,MergeData!$A$1:$O$1310,4,FALSE)</f>
        <v>male</v>
      </c>
    </row>
    <row r="376" spans="1:3" x14ac:dyDescent="0.3">
      <c r="A376">
        <v>1266</v>
      </c>
      <c r="B376">
        <v>1</v>
      </c>
      <c r="C376" t="str">
        <f>VLOOKUP(GenderSurvived!$A376,MergeData!$A$1:$O$1310,4,FALSE)</f>
        <v>female</v>
      </c>
    </row>
    <row r="377" spans="1:3" x14ac:dyDescent="0.3">
      <c r="A377">
        <v>1267</v>
      </c>
      <c r="B377">
        <v>1</v>
      </c>
      <c r="C377" t="str">
        <f>VLOOKUP(GenderSurvived!$A377,MergeData!$A$1:$O$1310,4,FALSE)</f>
        <v>female</v>
      </c>
    </row>
    <row r="378" spans="1:3" x14ac:dyDescent="0.3">
      <c r="A378">
        <v>1268</v>
      </c>
      <c r="B378">
        <v>1</v>
      </c>
      <c r="C378" t="str">
        <f>VLOOKUP(GenderSurvived!$A378,MergeData!$A$1:$O$1310,4,FALSE)</f>
        <v>female</v>
      </c>
    </row>
    <row r="379" spans="1:3" x14ac:dyDescent="0.3">
      <c r="A379">
        <v>1269</v>
      </c>
      <c r="B379">
        <v>0</v>
      </c>
      <c r="C379" t="str">
        <f>VLOOKUP(GenderSurvived!$A379,MergeData!$A$1:$O$1310,4,FALSE)</f>
        <v>male</v>
      </c>
    </row>
    <row r="380" spans="1:3" x14ac:dyDescent="0.3">
      <c r="A380">
        <v>1270</v>
      </c>
      <c r="B380">
        <v>0</v>
      </c>
      <c r="C380" t="str">
        <f>VLOOKUP(GenderSurvived!$A380,MergeData!$A$1:$O$1310,4,FALSE)</f>
        <v>male</v>
      </c>
    </row>
    <row r="381" spans="1:3" x14ac:dyDescent="0.3">
      <c r="A381">
        <v>1271</v>
      </c>
      <c r="B381">
        <v>0</v>
      </c>
      <c r="C381" t="str">
        <f>VLOOKUP(GenderSurvived!$A381,MergeData!$A$1:$O$1310,4,FALSE)</f>
        <v>male</v>
      </c>
    </row>
    <row r="382" spans="1:3" x14ac:dyDescent="0.3">
      <c r="A382">
        <v>1272</v>
      </c>
      <c r="B382">
        <v>0</v>
      </c>
      <c r="C382" t="str">
        <f>VLOOKUP(GenderSurvived!$A382,MergeData!$A$1:$O$1310,4,FALSE)</f>
        <v>male</v>
      </c>
    </row>
    <row r="383" spans="1:3" x14ac:dyDescent="0.3">
      <c r="A383">
        <v>1273</v>
      </c>
      <c r="B383">
        <v>0</v>
      </c>
      <c r="C383" t="str">
        <f>VLOOKUP(GenderSurvived!$A383,MergeData!$A$1:$O$1310,4,FALSE)</f>
        <v>male</v>
      </c>
    </row>
    <row r="384" spans="1:3" x14ac:dyDescent="0.3">
      <c r="A384">
        <v>1274</v>
      </c>
      <c r="B384">
        <v>1</v>
      </c>
      <c r="C384" t="str">
        <f>VLOOKUP(GenderSurvived!$A384,MergeData!$A$1:$O$1310,4,FALSE)</f>
        <v>female</v>
      </c>
    </row>
    <row r="385" spans="1:3" x14ac:dyDescent="0.3">
      <c r="A385">
        <v>1275</v>
      </c>
      <c r="B385">
        <v>1</v>
      </c>
      <c r="C385" t="str">
        <f>VLOOKUP(GenderSurvived!$A385,MergeData!$A$1:$O$1310,4,FALSE)</f>
        <v>female</v>
      </c>
    </row>
    <row r="386" spans="1:3" x14ac:dyDescent="0.3">
      <c r="A386">
        <v>1276</v>
      </c>
      <c r="B386">
        <v>0</v>
      </c>
      <c r="C386" t="str">
        <f>VLOOKUP(GenderSurvived!$A386,MergeData!$A$1:$O$1310,4,FALSE)</f>
        <v>male</v>
      </c>
    </row>
    <row r="387" spans="1:3" x14ac:dyDescent="0.3">
      <c r="A387">
        <v>1277</v>
      </c>
      <c r="B387">
        <v>1</v>
      </c>
      <c r="C387" t="str">
        <f>VLOOKUP(GenderSurvived!$A387,MergeData!$A$1:$O$1310,4,FALSE)</f>
        <v>female</v>
      </c>
    </row>
    <row r="388" spans="1:3" x14ac:dyDescent="0.3">
      <c r="A388">
        <v>1278</v>
      </c>
      <c r="B388">
        <v>0</v>
      </c>
      <c r="C388" t="str">
        <f>VLOOKUP(GenderSurvived!$A388,MergeData!$A$1:$O$1310,4,FALSE)</f>
        <v>male</v>
      </c>
    </row>
    <row r="389" spans="1:3" x14ac:dyDescent="0.3">
      <c r="A389">
        <v>1279</v>
      </c>
      <c r="B389">
        <v>0</v>
      </c>
      <c r="C389" t="str">
        <f>VLOOKUP(GenderSurvived!$A389,MergeData!$A$1:$O$1310,4,FALSE)</f>
        <v>male</v>
      </c>
    </row>
    <row r="390" spans="1:3" x14ac:dyDescent="0.3">
      <c r="A390">
        <v>1280</v>
      </c>
      <c r="B390">
        <v>0</v>
      </c>
      <c r="C390" t="str">
        <f>VLOOKUP(GenderSurvived!$A390,MergeData!$A$1:$O$1310,4,FALSE)</f>
        <v>male</v>
      </c>
    </row>
    <row r="391" spans="1:3" x14ac:dyDescent="0.3">
      <c r="A391">
        <v>1281</v>
      </c>
      <c r="B391">
        <v>0</v>
      </c>
      <c r="C391" t="str">
        <f>VLOOKUP(GenderSurvived!$A391,MergeData!$A$1:$O$1310,4,FALSE)</f>
        <v>male</v>
      </c>
    </row>
    <row r="392" spans="1:3" x14ac:dyDescent="0.3">
      <c r="A392">
        <v>1282</v>
      </c>
      <c r="B392">
        <v>0</v>
      </c>
      <c r="C392" t="str">
        <f>VLOOKUP(GenderSurvived!$A392,MergeData!$A$1:$O$1310,4,FALSE)</f>
        <v>male</v>
      </c>
    </row>
    <row r="393" spans="1:3" x14ac:dyDescent="0.3">
      <c r="A393">
        <v>1283</v>
      </c>
      <c r="B393">
        <v>1</v>
      </c>
      <c r="C393" t="str">
        <f>VLOOKUP(GenderSurvived!$A393,MergeData!$A$1:$O$1310,4,FALSE)</f>
        <v>female</v>
      </c>
    </row>
    <row r="394" spans="1:3" x14ac:dyDescent="0.3">
      <c r="A394">
        <v>1284</v>
      </c>
      <c r="B394">
        <v>0</v>
      </c>
      <c r="C394" t="str">
        <f>VLOOKUP(GenderSurvived!$A394,MergeData!$A$1:$O$1310,4,FALSE)</f>
        <v>male</v>
      </c>
    </row>
    <row r="395" spans="1:3" x14ac:dyDescent="0.3">
      <c r="A395">
        <v>1285</v>
      </c>
      <c r="B395">
        <v>0</v>
      </c>
      <c r="C395" t="str">
        <f>VLOOKUP(GenderSurvived!$A395,MergeData!$A$1:$O$1310,4,FALSE)</f>
        <v>male</v>
      </c>
    </row>
    <row r="396" spans="1:3" x14ac:dyDescent="0.3">
      <c r="A396">
        <v>1286</v>
      </c>
      <c r="B396">
        <v>0</v>
      </c>
      <c r="C396" t="str">
        <f>VLOOKUP(GenderSurvived!$A396,MergeData!$A$1:$O$1310,4,FALSE)</f>
        <v>male</v>
      </c>
    </row>
    <row r="397" spans="1:3" x14ac:dyDescent="0.3">
      <c r="A397">
        <v>1287</v>
      </c>
      <c r="B397">
        <v>1</v>
      </c>
      <c r="C397" t="str">
        <f>VLOOKUP(GenderSurvived!$A397,MergeData!$A$1:$O$1310,4,FALSE)</f>
        <v>female</v>
      </c>
    </row>
    <row r="398" spans="1:3" x14ac:dyDescent="0.3">
      <c r="A398">
        <v>1288</v>
      </c>
      <c r="B398">
        <v>0</v>
      </c>
      <c r="C398" t="str">
        <f>VLOOKUP(GenderSurvived!$A398,MergeData!$A$1:$O$1310,4,FALSE)</f>
        <v>male</v>
      </c>
    </row>
    <row r="399" spans="1:3" x14ac:dyDescent="0.3">
      <c r="A399">
        <v>1289</v>
      </c>
      <c r="B399">
        <v>1</v>
      </c>
      <c r="C399" t="str">
        <f>VLOOKUP(GenderSurvived!$A399,MergeData!$A$1:$O$1310,4,FALSE)</f>
        <v>female</v>
      </c>
    </row>
    <row r="400" spans="1:3" x14ac:dyDescent="0.3">
      <c r="A400">
        <v>1290</v>
      </c>
      <c r="B400">
        <v>0</v>
      </c>
      <c r="C400" t="str">
        <f>VLOOKUP(GenderSurvived!$A400,MergeData!$A$1:$O$1310,4,FALSE)</f>
        <v>male</v>
      </c>
    </row>
    <row r="401" spans="1:3" x14ac:dyDescent="0.3">
      <c r="A401">
        <v>1291</v>
      </c>
      <c r="B401">
        <v>0</v>
      </c>
      <c r="C401" t="str">
        <f>VLOOKUP(GenderSurvived!$A401,MergeData!$A$1:$O$1310,4,FALSE)</f>
        <v>male</v>
      </c>
    </row>
    <row r="402" spans="1:3" x14ac:dyDescent="0.3">
      <c r="A402">
        <v>1292</v>
      </c>
      <c r="B402">
        <v>1</v>
      </c>
      <c r="C402" t="str">
        <f>VLOOKUP(GenderSurvived!$A402,MergeData!$A$1:$O$1310,4,FALSE)</f>
        <v>female</v>
      </c>
    </row>
    <row r="403" spans="1:3" x14ac:dyDescent="0.3">
      <c r="A403">
        <v>1293</v>
      </c>
      <c r="B403">
        <v>0</v>
      </c>
      <c r="C403" t="str">
        <f>VLOOKUP(GenderSurvived!$A403,MergeData!$A$1:$O$1310,4,FALSE)</f>
        <v>male</v>
      </c>
    </row>
    <row r="404" spans="1:3" x14ac:dyDescent="0.3">
      <c r="A404">
        <v>1294</v>
      </c>
      <c r="B404">
        <v>1</v>
      </c>
      <c r="C404" t="str">
        <f>VLOOKUP(GenderSurvived!$A404,MergeData!$A$1:$O$1310,4,FALSE)</f>
        <v>female</v>
      </c>
    </row>
    <row r="405" spans="1:3" x14ac:dyDescent="0.3">
      <c r="A405">
        <v>1295</v>
      </c>
      <c r="B405">
        <v>0</v>
      </c>
      <c r="C405" t="str">
        <f>VLOOKUP(GenderSurvived!$A405,MergeData!$A$1:$O$1310,4,FALSE)</f>
        <v>male</v>
      </c>
    </row>
    <row r="406" spans="1:3" x14ac:dyDescent="0.3">
      <c r="A406">
        <v>1296</v>
      </c>
      <c r="B406">
        <v>0</v>
      </c>
      <c r="C406" t="str">
        <f>VLOOKUP(GenderSurvived!$A406,MergeData!$A$1:$O$1310,4,FALSE)</f>
        <v>male</v>
      </c>
    </row>
    <row r="407" spans="1:3" x14ac:dyDescent="0.3">
      <c r="A407">
        <v>1297</v>
      </c>
      <c r="B407">
        <v>0</v>
      </c>
      <c r="C407" t="str">
        <f>VLOOKUP(GenderSurvived!$A407,MergeData!$A$1:$O$1310,4,FALSE)</f>
        <v>male</v>
      </c>
    </row>
    <row r="408" spans="1:3" x14ac:dyDescent="0.3">
      <c r="A408">
        <v>1298</v>
      </c>
      <c r="B408">
        <v>0</v>
      </c>
      <c r="C408" t="str">
        <f>VLOOKUP(GenderSurvived!$A408,MergeData!$A$1:$O$1310,4,FALSE)</f>
        <v>male</v>
      </c>
    </row>
    <row r="409" spans="1:3" x14ac:dyDescent="0.3">
      <c r="A409">
        <v>1299</v>
      </c>
      <c r="B409">
        <v>0</v>
      </c>
      <c r="C409" t="str">
        <f>VLOOKUP(GenderSurvived!$A409,MergeData!$A$1:$O$1310,4,FALSE)</f>
        <v>male</v>
      </c>
    </row>
    <row r="410" spans="1:3" x14ac:dyDescent="0.3">
      <c r="A410">
        <v>1300</v>
      </c>
      <c r="B410">
        <v>1</v>
      </c>
      <c r="C410" t="str">
        <f>VLOOKUP(GenderSurvived!$A410,MergeData!$A$1:$O$1310,4,FALSE)</f>
        <v>female</v>
      </c>
    </row>
    <row r="411" spans="1:3" x14ac:dyDescent="0.3">
      <c r="A411">
        <v>1301</v>
      </c>
      <c r="B411">
        <v>1</v>
      </c>
      <c r="C411" t="str">
        <f>VLOOKUP(GenderSurvived!$A411,MergeData!$A$1:$O$1310,4,FALSE)</f>
        <v>female</v>
      </c>
    </row>
    <row r="412" spans="1:3" x14ac:dyDescent="0.3">
      <c r="A412">
        <v>1302</v>
      </c>
      <c r="B412">
        <v>1</v>
      </c>
      <c r="C412" t="str">
        <f>VLOOKUP(GenderSurvived!$A412,MergeData!$A$1:$O$1310,4,FALSE)</f>
        <v>female</v>
      </c>
    </row>
    <row r="413" spans="1:3" x14ac:dyDescent="0.3">
      <c r="A413">
        <v>1303</v>
      </c>
      <c r="B413">
        <v>1</v>
      </c>
      <c r="C413" t="str">
        <f>VLOOKUP(GenderSurvived!$A413,MergeData!$A$1:$O$1310,4,FALSE)</f>
        <v>female</v>
      </c>
    </row>
    <row r="414" spans="1:3" x14ac:dyDescent="0.3">
      <c r="A414">
        <v>1304</v>
      </c>
      <c r="B414">
        <v>1</v>
      </c>
      <c r="C414" t="str">
        <f>VLOOKUP(GenderSurvived!$A414,MergeData!$A$1:$O$1310,4,FALSE)</f>
        <v>female</v>
      </c>
    </row>
    <row r="415" spans="1:3" x14ac:dyDescent="0.3">
      <c r="A415">
        <v>1305</v>
      </c>
      <c r="B415">
        <v>0</v>
      </c>
      <c r="C415" t="str">
        <f>VLOOKUP(GenderSurvived!$A415,MergeData!$A$1:$O$1310,4,FALSE)</f>
        <v>male</v>
      </c>
    </row>
    <row r="416" spans="1:3" x14ac:dyDescent="0.3">
      <c r="A416">
        <v>1306</v>
      </c>
      <c r="B416">
        <v>1</v>
      </c>
      <c r="C416" t="str">
        <f>VLOOKUP(GenderSurvived!$A416,MergeData!$A$1:$O$1310,4,FALSE)</f>
        <v>female</v>
      </c>
    </row>
    <row r="417" spans="1:3" x14ac:dyDescent="0.3">
      <c r="A417">
        <v>1307</v>
      </c>
      <c r="B417">
        <v>0</v>
      </c>
      <c r="C417" t="str">
        <f>VLOOKUP(GenderSurvived!$A417,MergeData!$A$1:$O$1310,4,FALSE)</f>
        <v>male</v>
      </c>
    </row>
    <row r="418" spans="1:3" x14ac:dyDescent="0.3">
      <c r="A418">
        <v>1308</v>
      </c>
      <c r="B418">
        <v>0</v>
      </c>
      <c r="C418" t="str">
        <f>VLOOKUP(GenderSurvived!$A418,MergeData!$A$1:$O$1310,4,FALSE)</f>
        <v>male</v>
      </c>
    </row>
    <row r="419" spans="1:3" x14ac:dyDescent="0.3">
      <c r="A419">
        <v>1309</v>
      </c>
      <c r="B419">
        <v>0</v>
      </c>
      <c r="C419" t="str">
        <f>VLOOKUP(GenderSurvived!$A419,MergeData!$A$1:$O$1310,4,FALSE)</f>
        <v>male</v>
      </c>
    </row>
  </sheetData>
  <mergeCells count="2">
    <mergeCell ref="D2:E2"/>
    <mergeCell ref="D6:E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1 c d 0 7 a - 3 1 6 b - 4 c 1 6 - 8 d 1 4 - a f 6 c 9 1 f 2 5 2 2 2 "   x m l n s = " h t t p : / / s c h e m a s . m i c r o s o f t . c o m / D a t a M a s h u p " > A A A A A M E E A A B Q S w M E F A A C A A g A O m 7 8 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6 b v 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m 7 8 V m 7 6 f o i 5 A Q A A 0 Q U A A B M A H A B G b 3 J t d W x h c y 9 T Z W N 0 a W 9 u M S 5 t I K I Y A C i g F A A A A A A A A A A A A A A A A A A A A A A A A A A A A O V U P W / b M B D d D f g / E M o i A 4 Q A B 2 2 H B h o C O V 9 D A 7 d y p 6 g D R V 1 s x v w w y J O Q w P B / 7 8 V y K 6 V S 0 a 1 D y 0 W 8 d 8 f 3 e M c H B Z C o n G V 5 + 5 1 f T C f T S d g I D x V D L 5 R l K d O A 0 w m j l b v a S y A k C 0 2 y c L I 2 Y D G + V h q S z F m k I M R R 9 r H 4 G s C H o h G a E G V F s Y C w R b c r b h T e 1 i X b e f d E c g U q F F b J R 6 c r 8 M V R L Z G h i W b 8 Y Q F a G Y X g 0 4 h H n G V O 1 8 a G d H 7 O 2 Z W V r l J 2 T c F 7 C j / X D i H H F w 1 p t 0 3 u n Y V v M 9 5 e + y x a e m c o V 7 F b E K Q V I u p h J U o q P G V O e N x 2 y N n D C b / U O p d C C x 9 S 9 H W f M t s I u y b G 1 c s O O r q V F z Y 8 O m / a G 7 8 m Q z y i z / f 7 a C l C A O L w d x W 1 e G f x w 7 v k 9 c C B s 3 2 U 1 7 5 R D Y x k l l L T w S F + L w w Q i h Q z h G d s a e B 5 g F 2 u f 9 b Z 2 p T g 2 0 p V 5 r s R N e H l Z g i v l N w C D q i v y T c j 3 J k o l R 0 U X 5 l S + O 2 x x S 5 x 6 C b 8 B Y y j C f x 4 / G 7 I b e I E x 7 8 8 B e / N 7 j C b T p T 9 H d 8 b q 0 P A v + d 0 E v u T 0 e f / i 9 H / d T v 3 H f h m l H 3 7 f Q K / h o V A M e r B d u K Z M y Q L 8 f 7 4 o + R H y / b p 2 / K L 7 1 B L A Q I t A B Q A A g A I A D p u / F a F K m F Z p g A A A P k A A A A S A A A A A A A A A A A A A A A A A A A A A A B D b 2 5 m a W c v U G F j a 2 F n Z S 5 4 b W x Q S w E C L Q A U A A I A C A A 6 b v x W D 8 r p q 6 Q A A A D p A A A A E w A A A A A A A A A A A A A A A A D y A A A A W 0 N v b n R l b n R f V H l w Z X N d L n h t b F B L A Q I t A B Q A A g A I A D p u / F Z u + n 6 I u Q E A A N E F A A A T A A A A A A A A A A A A A A A A A O M B A A B G b 3 J t d W x h c y 9 T Z W N 0 a W 9 u M S 5 t U E s F B g A A A A A D A A M A w g A A A O 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y Y W l u P C 9 J d G V t U G F 0 a D 4 8 L 0 l 0 Z W 1 M b 2 N h d G l v b j 4 8 U 3 R h Y m x l R W 5 0 c m l l c z 4 8 R W 5 0 c n k g V H l w Z T 0 i S X N Q c m l 2 Y X R l I i B W Y W x 1 Z T 0 i b D A i I C 8 + P E V u d H J 5 I F R 5 c G U 9 I k Z p b G x F b m F i b G V k I i B W Y W x 1 Z T 0 i b 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Z G U i I F Z h b H V l P S J z V W 5 r b m 9 3 b i I g L z 4 8 R W 5 0 c n k g V H l w Z T 0 i R m l s b E x h c 3 R V c G R h d G V k I i B W Y W x 1 Z T 0 i Z D I w M j M t M D c t M j V U M T Q 6 M D E 6 M z g u O T Y 2 N T g 5 M F o i I C 8 + P E V u d H J 5 I F R 5 c G U 9 I k Z p b G x l Z E N v b X B s Z X R l U m V z d W x 0 V G 9 X b 3 J r c 2 h l Z X Q i I F Z h b H V l P S J s M C I g L z 4 8 R W 5 0 c n k g V H l w Z T 0 i R m l s b E N v b H V t b k 5 h b W V z I i B W Y W x 1 Z T 0 i c 1 s m c X V v d D t Q Y X N z Z W 5 n Z X J J Z C Z x d W 9 0 O y w m c X V v d D t T d X J 2 a X Z l Z C Z x d W 9 0 O y w m c X V v d D t Q Y 2 x h c 3 M m c X V v d D s s J n F 1 b 3 Q 7 T m F t Z S Z x d W 9 0 O y w m c X V v d D t T Z X g m c X V v d D s s J n F 1 b 3 Q 7 Q W d l J n F 1 b 3 Q 7 L C Z x d W 9 0 O 1 N p Y l N w J n F 1 b 3 Q 7 L C Z x d W 9 0 O 1 B h c m N o J n F 1 b 3 Q 7 L C Z x d W 9 0 O 1 R p Y 2 t l d C Z x d W 9 0 O y w m c X V v d D t G Y X J l J n F 1 b 3 Q 7 L C Z x d W 9 0 O 0 N h Y m l u J n F 1 b 3 Q 7 L C Z x d W 9 0 O 0 V t Y m F y a 2 V k J n F 1 b 3 Q 7 X S I g L z 4 8 R W 5 0 c n k g V H l w Z T 0 i R m l s b E N v b H V t b l R 5 c G V z I i B W Y W x 1 Z T 0 i c 0 F 3 T U R C Z 1 l G Q X d N R 0 J R W U c i I C 8 + P E V u d H J 5 I F R 5 c G U 9 I l J l b G F 0 a W 9 u c 2 h p c E l u Z m 9 D b 2 5 0 Y W l u Z X I i I F Z h b H V l P S J z e y Z x d W 9 0 O 2 N v b H V t b k N v d W 5 0 J n F 1 b 3 Q 7 O j E y L C Z x d W 9 0 O 2 t l e U N v b H V t b k 5 h b W V z J n F 1 b 3 Q 7 O l t d L C Z x d W 9 0 O 3 F 1 Z X J 5 U m V s Y X R p b 2 5 z a G l w c y Z x d W 9 0 O z p b X S w m c X V v d D t j b 2 x 1 b W 5 J Z G V u d G l 0 a W V z J n F 1 b 3 Q 7 O l s m c X V v d D t T Z W N 0 a W 9 u M S 9 0 c m F p b i 9 D a G F u Z 2 V k I F R 5 c G U u e 1 B h c 3 N l b m d l c k l k L D B 9 J n F 1 b 3 Q 7 L C Z x d W 9 0 O 1 N l Y 3 R p b 2 4 x L 3 R y Y W l u L 0 N o Y W 5 n Z W Q g V H l w Z S 5 7 U 3 V y d m l 2 Z W Q s M X 0 m c X V v d D s s J n F 1 b 3 Q 7 U 2 V j d G l v b j E v d H J h a W 4 v Q 2 h h b m d l Z C B U e X B l L n t Q Y 2 x h c 3 M s M n 0 m c X V v d D s s J n F 1 b 3 Q 7 U 2 V j d G l v b j E v d H J h a W 4 v Q 2 h h b m d l Z C B U e X B l L n t O Y W 1 l L D N 9 J n F 1 b 3 Q 7 L C Z x d W 9 0 O 1 N l Y 3 R p b 2 4 x L 3 R y Y W l u L 0 N o Y W 5 n Z W Q g V H l w Z S 5 7 U 2 V 4 L D R 9 J n F 1 b 3 Q 7 L C Z x d W 9 0 O 1 N l Y 3 R p b 2 4 x L 3 R y Y W l u L 0 N o Y W 5 n Z W Q g V H l w Z S 5 7 Q W d l L D V 9 J n F 1 b 3 Q 7 L C Z x d W 9 0 O 1 N l Y 3 R p b 2 4 x L 3 R y Y W l u L 0 N o Y W 5 n Z W Q g V H l w Z S 5 7 U 2 l i U 3 A s N n 0 m c X V v d D s s J n F 1 b 3 Q 7 U 2 V j d G l v b j E v d H J h a W 4 v Q 2 h h b m d l Z C B U e X B l L n t Q Y X J j a C w 3 f S Z x d W 9 0 O y w m c X V v d D t T Z W N 0 a W 9 u M S 9 0 c m F p b i 9 D a G F u Z 2 V k I F R 5 c G U u e 1 R p Y 2 t l d C w 4 f S Z x d W 9 0 O y w m c X V v d D t T Z W N 0 a W 9 u M S 9 0 c m F p b i 9 D a G F u Z 2 V k I F R 5 c G U u e 0 Z h c m U s O X 0 m c X V v d D s s J n F 1 b 3 Q 7 U 2 V j d G l v b j E v d H J h a W 4 v Q 2 h h b m d l Z C B U e X B l L n t D Y W J p b i w x M H 0 m c X V v d D s s J n F 1 b 3 Q 7 U 2 V j d G l v b j E v d H J h a W 4 v Q 2 h h b m d l Z C B U e X B l L n t F b W J h c m t l Z C w x M X 0 m c X V v d D t d L C Z x d W 9 0 O 0 N v b H V t b k N v d W 5 0 J n F 1 b 3 Q 7 O j E y L C Z x d W 9 0 O 0 t l e U N v b H V t b k 5 h b W V z J n F 1 b 3 Q 7 O l t d L C Z x d W 9 0 O 0 N v b H V t b k l k Z W 5 0 a X R p Z X M m c X V v d D s 6 W y Z x d W 9 0 O 1 N l Y 3 R p b 2 4 x L 3 R y Y W l u L 0 N o Y W 5 n Z W Q g V H l w Z S 5 7 U G F z c 2 V u Z 2 V y S W Q s M H 0 m c X V v d D s s J n F 1 b 3 Q 7 U 2 V j d G l v b j E v d H J h a W 4 v Q 2 h h b m d l Z C B U e X B l L n t T d X J 2 a X Z l Z C w x f S Z x d W 9 0 O y w m c X V v d D t T Z W N 0 a W 9 u M S 9 0 c m F p b i 9 D a G F u Z 2 V k I F R 5 c G U u e 1 B j b G F z c y w y f S Z x d W 9 0 O y w m c X V v d D t T Z W N 0 a W 9 u M S 9 0 c m F p b i 9 D a G F u Z 2 V k I F R 5 c G U u e 0 5 h b W U s M 3 0 m c X V v d D s s J n F 1 b 3 Q 7 U 2 V j d G l v b j E v d H J h a W 4 v Q 2 h h b m d l Z C B U e X B l L n t T Z X g s N H 0 m c X V v d D s s J n F 1 b 3 Q 7 U 2 V j d G l v b j E v d H J h a W 4 v Q 2 h h b m d l Z C B U e X B l L n t B Z 2 U s N X 0 m c X V v d D s s J n F 1 b 3 Q 7 U 2 V j d G l v b j E v d H J h a W 4 v Q 2 h h b m d l Z C B U e X B l L n t T a W J T c C w 2 f S Z x d W 9 0 O y w m c X V v d D t T Z W N 0 a W 9 u M S 9 0 c m F p b i 9 D a G F u Z 2 V k I F R 5 c G U u e 1 B h c m N o L D d 9 J n F 1 b 3 Q 7 L C Z x d W 9 0 O 1 N l Y 3 R p b 2 4 x L 3 R y Y W l u L 0 N o Y W 5 n Z W Q g V H l w Z S 5 7 V G l j a 2 V 0 L D h 9 J n F 1 b 3 Q 7 L C Z x d W 9 0 O 1 N l Y 3 R p b 2 4 x L 3 R y Y W l u L 0 N o Y W 5 n Z W Q g V H l w Z S 5 7 R m F y Z S w 5 f S Z x d W 9 0 O y w m c X V v d D t T Z W N 0 a W 9 u M S 9 0 c m F p b i 9 D a G F u Z 2 V k I F R 5 c G U u e 0 N h Y m l u L D E w f S Z x d W 9 0 O y w m c X V v d D t T Z W N 0 a W 9 u M S 9 0 c m F p b i 9 D a G F u Z 2 V k I F R 5 c G U u e 0 V t Y m F y a 2 V k L D E x f S Z x d W 9 0 O 1 0 s J n F 1 b 3 Q 7 U m V s Y X R p b 2 5 z a G l w S W 5 m b y Z x d W 9 0 O z p b X X 0 i I C 8 + P E V u d H J 5 I F R 5 c G U 9 I k Z p b G x T d G F 0 d X M i I F Z h b H V l P S J z Q 2 9 t c G x l d G U i I C 8 + P E V u d H J 5 I F R 5 c G U 9 I l J l Y 2 9 2 Z X J 5 V G F y Z 2 V 0 U m 9 3 I i B W Y W x 1 Z T 0 i b D E i I C 8 + P E V u d H J 5 I F R 5 c G U 9 I l J l Y 2 9 2 Z X J 5 V G F y Z 2 V 0 Q 2 9 s d W 1 u I i B W Y W x 1 Z T 0 i b D E i I C 8 + P E V u d H J 5 I F R 5 c G U 9 I l J l Y 2 9 2 Z X J 5 V G F y Z 2 V 0 U 2 h l Z X Q i I F Z h b H V l P S J z U 2 h l Z X Q x I i A v P j x F b n R y e S B U e X B l P S J G a W x s V G 9 E Y X R h T W 9 k Z W x F b m F i b G V k I i B W Y W x 1 Z T 0 i b D A i I C 8 + P E V u d H J 5 I F R 5 c G U 9 I k Z p b G x P Y m p l Y 3 R U e X B l I i B W Y W x 1 Z T 0 i c 0 N v b m 5 l Y 3 R p b 2 5 P b m x 5 I i A v P j w v U 3 R h Y m x l R W 5 0 c m l l c z 4 8 L 0 l 0 Z W 0 + P E l 0 Z W 0 + P E l 0 Z W 1 M b 2 N h d G l v b j 4 8 S X R l b V R 5 c G U + R m 9 y b X V s Y T w v S X R l b V R 5 c G U + P E l 0 Z W 1 Q Y X R o P l N l Y 3 R p b 2 4 x L 3 R y Y W l u L 1 N v d X J j Z T w v S X R l b V B h d G g + P C 9 J d G V t T G 9 j Y X R p b 2 4 + P F N 0 Y W J s Z U V u d H J p Z X M g L z 4 8 L 0 l 0 Z W 0 + P E l 0 Z W 0 + P E l 0 Z W 1 M b 2 N h d G l v b j 4 8 S X R l b V R 5 c G U + R m 9 y b X V s Y T w v S X R l b V R 5 c G U + P E l 0 Z W 1 Q Y X R o P l N l Y 3 R p b 2 4 x L 3 R y Y W l u L 1 B y b 2 1 v d G V k J T I w S G V h Z G V y c z w v S X R l b V B h d G g + P C 9 J d G V t T G 9 j Y X R p b 2 4 + P F N 0 Y W J s Z U V u d H J p Z X M g L z 4 8 L 0 l 0 Z W 0 + P E l 0 Z W 0 + P E l 0 Z W 1 M b 2 N h d G l v b j 4 8 S X R l b V R 5 c G U + R m 9 y b X V s Y T w v S X R l b V R 5 c G U + P E l 0 Z W 1 Q Y X R o P l N l Y 3 R p b 2 4 x L 3 R y Y W l u L 0 N o Y W 5 n Z W Q l M j B U e X B l P C 9 J d G V t U G F 0 a D 4 8 L 0 l 0 Z W 1 M b 2 N h d G l v b j 4 8 U 3 R h Y m x l R W 5 0 c m l l c y A v P j w v S X R l b T 4 8 S X R l b T 4 8 S X R l b U x v Y 2 F 0 a W 9 u P j x J d G V t V H l w Z T 5 G b 3 J t d W x h P C 9 J d G V t V H l w Z T 4 8 S X R l b V B h d G g + U 2 V j d G l v b j E v d G V 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d G V z d C 9 D a G F u Z 2 V k I F R 5 c G U u e 1 B h c 3 N l b m d l c k l k L D B 9 J n F 1 b 3 Q 7 L C Z x d W 9 0 O 1 N l Y 3 R p b 2 4 x L 3 R l c 3 Q v Q 2 h h b m d l Z C B U e X B l L n t Q Y 2 x h c 3 M s M X 0 m c X V v d D s s J n F 1 b 3 Q 7 U 2 V j d G l v b j E v d G V z d C 9 D a G F u Z 2 V k I F R 5 c G U u e 0 5 h b W U s M n 0 m c X V v d D s s J n F 1 b 3 Q 7 U 2 V j d G l v b j E v d G V z d C 9 D a G F u Z 2 V k I F R 5 c G U u e 1 N l e C w z f S Z x d W 9 0 O y w m c X V v d D t T Z W N 0 a W 9 u M S 9 0 Z X N 0 L 0 N o Y W 5 n Z W Q g V H l w Z S 5 7 Q W d l L D R 9 J n F 1 b 3 Q 7 L C Z x d W 9 0 O 1 N l Y 3 R p b 2 4 x L 3 R l c 3 Q v Q 2 h h b m d l Z C B U e X B l L n t T a W J T c C w 1 f S Z x d W 9 0 O y w m c X V v d D t T Z W N 0 a W 9 u M S 9 0 Z X N 0 L 0 N o Y W 5 n Z W Q g V H l w Z S 5 7 U G F y Y 2 g s N n 0 m c X V v d D s s J n F 1 b 3 Q 7 U 2 V j d G l v b j E v d G V z d C 9 D a G F u Z 2 V k I F R 5 c G U u e 1 R p Y 2 t l d C w 3 f S Z x d W 9 0 O y w m c X V v d D t T Z W N 0 a W 9 u M S 9 0 Z X N 0 L 0 N o Y W 5 n Z W Q g V H l w Z S 5 7 R m F y Z S w 4 f S Z x d W 9 0 O y w m c X V v d D t T Z W N 0 a W 9 u M S 9 0 Z X N 0 L 0 N o Y W 5 n Z W Q g V H l w Z S 5 7 Q 2 F i a W 4 s O X 0 m c X V v d D s s J n F 1 b 3 Q 7 U 2 V j d G l v b j E v d G V z d C 9 D a G F u Z 2 V k I F R 5 c G U u e 0 V t Y m F y a 2 V k L D E w f S Z x d W 9 0 O 1 0 s J n F 1 b 3 Q 7 Q 2 9 s d W 1 u Q 2 9 1 b n Q m c X V v d D s 6 M T E s J n F 1 b 3 Q 7 S 2 V 5 Q 2 9 s d W 1 u T m F t Z X M m c X V v d D s 6 W 1 0 s J n F 1 b 3 Q 7 Q 2 9 s d W 1 u S W R l b n R p d G l l c y Z x d W 9 0 O z p b J n F 1 b 3 Q 7 U 2 V j d G l v b j E v d G V z d C 9 D a G F u Z 2 V k I F R 5 c G U u e 1 B h c 3 N l b m d l c k l k L D B 9 J n F 1 b 3 Q 7 L C Z x d W 9 0 O 1 N l Y 3 R p b 2 4 x L 3 R l c 3 Q v Q 2 h h b m d l Z C B U e X B l L n t Q Y 2 x h c 3 M s M X 0 m c X V v d D s s J n F 1 b 3 Q 7 U 2 V j d G l v b j E v d G V z d C 9 D a G F u Z 2 V k I F R 5 c G U u e 0 5 h b W U s M n 0 m c X V v d D s s J n F 1 b 3 Q 7 U 2 V j d G l v b j E v d G V z d C 9 D a G F u Z 2 V k I F R 5 c G U u e 1 N l e C w z f S Z x d W 9 0 O y w m c X V v d D t T Z W N 0 a W 9 u M S 9 0 Z X N 0 L 0 N o Y W 5 n Z W Q g V H l w Z S 5 7 Q W d l L D R 9 J n F 1 b 3 Q 7 L C Z x d W 9 0 O 1 N l Y 3 R p b 2 4 x L 3 R l c 3 Q v Q 2 h h b m d l Z C B U e X B l L n t T a W J T c C w 1 f S Z x d W 9 0 O y w m c X V v d D t T Z W N 0 a W 9 u M S 9 0 Z X N 0 L 0 N o Y W 5 n Z W Q g V H l w Z S 5 7 U G F y Y 2 g s N n 0 m c X V v d D s s J n F 1 b 3 Q 7 U 2 V j d G l v b j E v d G V z d C 9 D a G F u Z 2 V k I F R 5 c G U u e 1 R p Y 2 t l d C w 3 f S Z x d W 9 0 O y w m c X V v d D t T Z W N 0 a W 9 u M S 9 0 Z X N 0 L 0 N o Y W 5 n Z W Q g V H l w Z S 5 7 R m F y Z S w 4 f S Z x d W 9 0 O y w m c X V v d D t T Z W N 0 a W 9 u M S 9 0 Z X N 0 L 0 N o Y W 5 n Z W Q g V H l w Z S 5 7 Q 2 F i a W 4 s O X 0 m c X V v d D s s J n F 1 b 3 Q 7 U 2 V j d G l v b j E v d G V z d C 9 D a G F u Z 2 V k I F R 5 c G U u e 0 V t Y m F y a 2 V k L D E w f S Z x d W 9 0 O 1 0 s J n F 1 b 3 Q 7 U m V s Y X R p b 2 5 z a G l w S W 5 m b y Z x d W 9 0 O z p b X X 0 i I C 8 + P E V u d H J 5 I F R 5 c G U 9 I k Z p b G x T d G F 0 d X M i I F Z h b H V l P S J z Q 2 9 t c G x l d G U i I C 8 + P E V u d H J 5 I F R 5 c G U 9 I k Z p b G x D b 2 x 1 b W 5 O Y W 1 l c y I g V m F s d W U 9 I n N b J n F 1 b 3 Q 7 U G F z c 2 V u Z 2 V y S W Q m c X V v d D s s J n F 1 b 3 Q 7 U G N s Y X N z J n F 1 b 3 Q 7 L C Z x d W 9 0 O 0 5 h b W U m c X V v d D s s J n F 1 b 3 Q 7 U 2 V 4 J n F 1 b 3 Q 7 L C Z x d W 9 0 O 0 F n Z S Z x d W 9 0 O y w m c X V v d D t T a W J T c C Z x d W 9 0 O y w m c X V v d D t Q Y X J j a C Z x d W 9 0 O y w m c X V v d D t U a W N r Z X Q m c X V v d D s s J n F 1 b 3 Q 7 R m F y Z S Z x d W 9 0 O y w m c X V v d D t D Y W J p b i Z x d W 9 0 O y w m c X V v d D t F b W J h c m t l Z C Z x d W 9 0 O 1 0 i I C 8 + P E V u d H J 5 I F R 5 c G U 9 I k Z p b G x D b 2 x 1 b W 5 U e X B l c y I g V m F s d W U 9 I n N B d 0 1 H Q m d V R E F 3 W U Z C Z 1 k 9 I i A v P j x F b n R y e S B U e X B l P S J G a W x s T G F z d F V w Z G F 0 Z W Q i I F Z h b H V l P S J k M j A y M y 0 w N y 0 y N V Q x N T o z M D o w O S 4 2 O D M w O T M y W i I g L z 4 8 R W 5 0 c n k g V H l w Z T 0 i R m l s b E V y c m 9 y Q 2 9 1 b n Q i I F Z h b H V l P S J s M C I g L z 4 8 R W 5 0 c n k g V H l w Z T 0 i R m l s b E V y c m 9 y Q 2 9 k Z S I g V m F s d W U 9 I n N V b m t u b 3 d u I i A v P j x F b n R y e S B U e X B l P S J G a W x s Q 2 9 1 b n Q i I F Z h b H V l P S J s N D E 4 I i A v P j x F b n R y e S B U e X B l P S J B Z G R l Z F R v R G F 0 Y U 1 v Z G V s I i B W Y W x 1 Z T 0 i b D A i I C 8 + P E V u d H J 5 I F R 5 c G U 9 I l F 1 Z X J 5 S U Q i I F Z h b H V l P S J z Z T l k M T Q w O W M t Z W U 0 M i 0 0 Z D I 4 L W E 4 M W I t O W Y 5 Z D Z j Z m J l Y T F i 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Q c m 9 t b 3 R l Z C U y M E h l Y W R l c n M 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H J h a W 4 v U m V t b 3 Z l Z C U y M E N v b H V t b n M 8 L 0 l 0 Z W 1 Q Y X R o P j w v S X R l b U x v Y 2 F 0 a W 9 u P j x T d G F i b G V F b n R y a W V z I C 8 + P C 9 J d G V t P j x J d G V t P j x J d G V t T G 9 j Y X R p b 2 4 + P E l 0 Z W 1 U e X B l P k Z v c m 1 1 b G E 8 L 0 l 0 Z W 1 U e X B l P j x J d G V t U G F 0 a D 5 T Z W N 0 a W 9 u M S 9 N Z X J n 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T d G F 0 d X M i I F Z h b H V l P S J z Q 2 9 t c G x l d G U i I C 8 + P E V u d H J 5 I F R 5 c G U 9 I k Z p b G x D b 2 x 1 b W 5 O Y W 1 l c y I g V m F s d W U 9 I n N b J n F 1 b 3 Q 7 U G F z c 2 V u Z 2 V y S W Q m c X V v d D s s J n F 1 b 3 Q 7 U G N s Y X N z J n F 1 b 3 Q 7 L C Z x d W 9 0 O 0 5 h b W U m c X V v d D s s J n F 1 b 3 Q 7 U 2 V 4 J n F 1 b 3 Q 7 L C Z x d W 9 0 O 0 F n Z S Z x d W 9 0 O y w m c X V v d D t T a W J T c C Z x d W 9 0 O y w m c X V v d D t Q Y X J j a C Z x d W 9 0 O y w m c X V v d D t U a W N r Z X Q m c X V v d D s s J n F 1 b 3 Q 7 R m F y Z S Z x d W 9 0 O y w m c X V v d D t D Y W J p b i Z x d W 9 0 O y w m c X V v d D t F b W J h c m t l Z C Z x d W 9 0 O 1 0 i I C 8 + P E V u d H J 5 I F R 5 c G U 9 I k Z p b G x D b 2 x 1 b W 5 U e X B l c y I g V m F s d W U 9 I n N B d 0 1 H Q m d V R E F 3 W U Z C Z 1 k 9 I i A v P j x F b n R y e S B U e X B l P S J G a W x s T G F z d F V w Z G F 0 Z W Q i I F Z h b H V l P S J k M j A y M y 0 w N y 0 y O F Q x M T o x N z o x N S 4 5 M j M 0 O D Q z W i I g L z 4 8 R W 5 0 c n k g V H l w Z T 0 i R m l s b E V y c m 9 y Q 2 9 1 b n Q i I F Z h b H V l P S J s M C I g L z 4 8 R W 5 0 c n k g V H l w Z T 0 i R m l s b E V y c m 9 y Q 2 9 k Z S I g V m F s d W U 9 I n N V b m t u b 3 d u I i A v P j x F b n R y e S B U e X B l P S J G a W x s Q 2 9 1 b n Q i I F Z h b H V l P S J s M T M w O S I g L z 4 8 R W 5 0 c n k g V H l w Z T 0 i R m l s b G V k Q 2 9 t c G x l d G V S Z X N 1 b H R U b 1 d v c m t z a G V l d C I g V m F s d W U 9 I m w x I i A v P j x F b n R y e S B U e X B l P S J R d W V y e U l E I i B W Y W x 1 Z T 0 i c 2 V l Y z F m Z m Z m L W V h M j U t N D E y O S 0 4 M D A 2 L W Q 2 M T k z Y m R h N T I z N C 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T W V y Z 2 V E Y X R h L 1 N v d X J j Z S 5 7 U G F z c 2 V u Z 2 V y S W Q s M H 0 m c X V v d D s s J n F 1 b 3 Q 7 U 2 V j d G l v b j E v T W V y Z 2 V E Y X R h L 1 N v d X J j Z S 5 7 U G N s Y X N z L D F 9 J n F 1 b 3 Q 7 L C Z x d W 9 0 O 1 N l Y 3 R p b 2 4 x L 0 1 l c m d l R G F 0 Y S 9 T b 3 V y Y 2 U u e 0 5 h b W U s M n 0 m c X V v d D s s J n F 1 b 3 Q 7 U 2 V j d G l v b j E v T W V y Z 2 V E Y X R h L 1 N v d X J j Z S 5 7 U 2 V 4 L D N 9 J n F 1 b 3 Q 7 L C Z x d W 9 0 O 1 N l Y 3 R p b 2 4 x L 0 1 l c m d l R G F 0 Y S 9 T b 3 V y Y 2 U u e 0 F n Z S w 0 f S Z x d W 9 0 O y w m c X V v d D t T Z W N 0 a W 9 u M S 9 N Z X J n Z U R h d G E v U 2 9 1 c m N l L n t T a W J T c C w 1 f S Z x d W 9 0 O y w m c X V v d D t T Z W N 0 a W 9 u M S 9 N Z X J n Z U R h d G E v U 2 9 1 c m N l L n t Q Y X J j a C w 2 f S Z x d W 9 0 O y w m c X V v d D t T Z W N 0 a W 9 u M S 9 N Z X J n Z U R h d G E v U 2 9 1 c m N l L n t U a W N r Z X Q s N 3 0 m c X V v d D s s J n F 1 b 3 Q 7 U 2 V j d G l v b j E v T W V y Z 2 V E Y X R h L 1 N v d X J j Z S 5 7 R m F y Z S w 4 f S Z x d W 9 0 O y w m c X V v d D t T Z W N 0 a W 9 u M S 9 N Z X J n Z U R h d G E v U 2 9 1 c m N l L n t D Y W J p b i w 5 f S Z x d W 9 0 O y w m c X V v d D t T Z W N 0 a W 9 u M S 9 N Z X J n Z U R h d G E v U 2 9 1 c m N l L n t F b W J h c m t l Z C w x M H 0 m c X V v d D t d L C Z x d W 9 0 O 0 N v b H V t b k N v d W 5 0 J n F 1 b 3 Q 7 O j E x L C Z x d W 9 0 O 0 t l e U N v b H V t b k 5 h b W V z J n F 1 b 3 Q 7 O l t d L C Z x d W 9 0 O 0 N v b H V t b k l k Z W 5 0 a X R p Z X M m c X V v d D s 6 W y Z x d W 9 0 O 1 N l Y 3 R p b 2 4 x L 0 1 l c m d l R G F 0 Y S 9 T b 3 V y Y 2 U u e 1 B h c 3 N l b m d l c k l k L D B 9 J n F 1 b 3 Q 7 L C Z x d W 9 0 O 1 N l Y 3 R p b 2 4 x L 0 1 l c m d l R G F 0 Y S 9 T b 3 V y Y 2 U u e 1 B j b G F z c y w x f S Z x d W 9 0 O y w m c X V v d D t T Z W N 0 a W 9 u M S 9 N Z X J n Z U R h d G E v U 2 9 1 c m N l L n t O Y W 1 l L D J 9 J n F 1 b 3 Q 7 L C Z x d W 9 0 O 1 N l Y 3 R p b 2 4 x L 0 1 l c m d l R G F 0 Y S 9 T b 3 V y Y 2 U u e 1 N l e C w z f S Z x d W 9 0 O y w m c X V v d D t T Z W N 0 a W 9 u M S 9 N Z X J n Z U R h d G E v U 2 9 1 c m N l L n t B Z 2 U s N H 0 m c X V v d D s s J n F 1 b 3 Q 7 U 2 V j d G l v b j E v T W V y Z 2 V E Y X R h L 1 N v d X J j Z S 5 7 U 2 l i U 3 A s N X 0 m c X V v d D s s J n F 1 b 3 Q 7 U 2 V j d G l v b j E v T W V y Z 2 V E Y X R h L 1 N v d X J j Z S 5 7 U G F y Y 2 g s N n 0 m c X V v d D s s J n F 1 b 3 Q 7 U 2 V j d G l v b j E v T W V y Z 2 V E Y X R h L 1 N v d X J j Z S 5 7 V G l j a 2 V 0 L D d 9 J n F 1 b 3 Q 7 L C Z x d W 9 0 O 1 N l Y 3 R p b 2 4 x L 0 1 l c m d l R G F 0 Y S 9 T b 3 V y Y 2 U u e 0 Z h c m U s O H 0 m c X V v d D s s J n F 1 b 3 Q 7 U 2 V j d G l v b j E v T W V y Z 2 V E Y X R h L 1 N v d X J j Z S 5 7 Q 2 F i a W 4 s O X 0 m c X V v d D s s J n F 1 b 3 Q 7 U 2 V j d G l v b j E v T W V y Z 2 V E Y X R h L 1 N v d X J j Z S 5 7 R W 1 i Y X J r Z W Q s M T B 9 J n F 1 b 3 Q 7 X S w m c X V v d D t S Z W x h d G l v b n N o a X B J b m Z v J n F 1 b 3 Q 7 O l t d f S I g L z 4 8 L 1 N 0 Y W J s Z U V u d H J p Z X M + P C 9 J d G V t P j x J d G V t P j x J d G V t T G 9 j Y X R p b 2 4 + P E l 0 Z W 1 U e X B l P k Z v c m 1 1 b G E 8 L 0 l 0 Z W 1 U e X B l P j x J d G V t U G F 0 a D 5 T Z W N 0 a W 9 u M S 9 N Z X J n Z U R h d G E v U 2 9 1 c m N l P C 9 J d G V t U G F 0 a D 4 8 L 0 l 0 Z W 1 M b 2 N h d G l v b j 4 8 U 3 R h Y m x l R W 5 0 c m l l c y A v P j w v S X R l b T 4 8 L 0 l 0 Z W 1 z P j w v T G 9 j Y W x Q Y W N r Y W d l T W V 0 Y W R h d G F G a W x l P h Y A A A B Q S w U G A A A A A A A A A A A A A A A A A A A A A A A A J g E A A A E A A A D Q j J 3 f A R X R E Y x 6 A M B P w p f r A Q A A A E Z P y s R i C S p K i g v D L m 4 B T 2 o A A A A A A g A A A A A A E G Y A A A A B A A A g A A A A Y y 0 K / x q t v U V o q 6 U H q c p d T / 1 6 2 / 5 c A C e Y Y 2 H u Z r h / d T s A A A A A D o A A A A A C A A A g A A A A 2 V 9 2 b G f D 7 P z g w V q + M p / n r C v v e C g E s C w A F r v I 4 S 8 O c h x Q A A A A G n f i x X 9 x b V / / o b L x q J 7 O N 3 3 C J O c a e I G g s 1 l 2 o X O J P j x F Y b w N b E w T e d l d 1 4 I 7 e o 9 u 9 i n + Q 3 O 6 J N B m + g 7 G X 0 L W m C h g s S N b u u r 5 6 7 C e E z v L Q u V A A A A A n Y + m + 5 V L C f F q V E i m f H 2 Z 7 G P t N 2 N v B Y z p s s V 3 1 D 4 2 j K e K J c P 6 T R F b j X x N 0 W G A L A x H 7 g 3 f B u 7 K F C Q e x 2 t 0 X 7 K G F A = = < / D a t a M a s h u p > 
</file>

<file path=customXml/itemProps1.xml><?xml version="1.0" encoding="utf-8"?>
<ds:datastoreItem xmlns:ds="http://schemas.openxmlformats.org/officeDocument/2006/customXml" ds:itemID="{2F6F48C6-5A48-40B2-8367-38B45B4CF7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DashBoard</vt:lpstr>
      <vt:lpstr>Pivot</vt:lpstr>
      <vt:lpstr>MergeData</vt:lpstr>
      <vt:lpstr>FirstPartId1-to891</vt:lpstr>
      <vt:lpstr>SecondPartId892-to1309</vt:lpstr>
      <vt:lpstr>GenderSurvived</vt:lpstr>
      <vt:lpstr>FirstID1_891</vt:lpstr>
      <vt:lpstr>GendersSurvived</vt:lpstr>
      <vt:lpstr>SecondID892_1309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2023-07-28T13:09:58Z</dcterms:modified>
</cp:coreProperties>
</file>