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大四下\apm466\Assignment\"/>
    </mc:Choice>
  </mc:AlternateContent>
  <xr:revisionPtr revIDLastSave="0" documentId="13_ncr:1_{77016329-C79E-44E0-8E4F-32806CBD0E50}" xr6:coauthVersionLast="47" xr6:coauthVersionMax="47" xr10:uidLastSave="{00000000-0000-0000-0000-000000000000}"/>
  <bookViews>
    <workbookView xWindow="435" yWindow="0" windowWidth="28365" windowHeight="15720" activeTab="2" xr2:uid="{FF487ACF-E34A-364E-BFF8-A7C1CBFDE642}"/>
  </bookViews>
  <sheets>
    <sheet name="Sheet1" sheetId="1" r:id="rId1"/>
    <sheet name="Sheet3" sheetId="3" r:id="rId2"/>
    <sheet name="Sheet4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</calcChain>
</file>

<file path=xl/sharedStrings.xml><?xml version="1.0" encoding="utf-8"?>
<sst xmlns="http://schemas.openxmlformats.org/spreadsheetml/2006/main" count="189" uniqueCount="125">
  <si>
    <t>ISIN</t>
  </si>
  <si>
    <t>price jan 10</t>
  </si>
  <si>
    <t>coupon</t>
  </si>
  <si>
    <t>maturity date</t>
  </si>
  <si>
    <t xml:space="preserve">6/1/2025	</t>
  </si>
  <si>
    <t>issue date</t>
  </si>
  <si>
    <t>6/30/2014</t>
  </si>
  <si>
    <t>CA135087E679</t>
  </si>
  <si>
    <t>7/21/2015</t>
  </si>
  <si>
    <t>6/1/2026</t>
  </si>
  <si>
    <t>CA135087F825</t>
  </si>
  <si>
    <t>8/3/2016</t>
  </si>
  <si>
    <t>6/1/2027</t>
  </si>
  <si>
    <t>CA135087H235</t>
  </si>
  <si>
    <t>8/1/2017</t>
  </si>
  <si>
    <t xml:space="preserve">6/1/2028	</t>
  </si>
  <si>
    <t>CA135087J397</t>
  </si>
  <si>
    <t>7/27/2018</t>
  </si>
  <si>
    <t>6/1/2029</t>
  </si>
  <si>
    <t>CA135087K528</t>
  </si>
  <si>
    <t>10/11/2019</t>
  </si>
  <si>
    <t>3/1/2025</t>
  </si>
  <si>
    <t>CA135087K940</t>
  </si>
  <si>
    <t>4/3/2020</t>
  </si>
  <si>
    <t>9/1/2025</t>
  </si>
  <si>
    <t>CA135087L443</t>
  </si>
  <si>
    <t>12/1/2030</t>
  </si>
  <si>
    <t>10/5/2020</t>
  </si>
  <si>
    <t>CA135087L518</t>
  </si>
  <si>
    <t>3/1/2026</t>
  </si>
  <si>
    <t>10/9/2020</t>
  </si>
  <si>
    <t>4/16/2021</t>
  </si>
  <si>
    <t>9/1/2026</t>
  </si>
  <si>
    <t>CA135087L930</t>
  </si>
  <si>
    <t>CA135087M276</t>
  </si>
  <si>
    <t>6/1/2031</t>
  </si>
  <si>
    <t>4/26/2021</t>
  </si>
  <si>
    <t>CA135087M847</t>
  </si>
  <si>
    <t>3/1/2027</t>
  </si>
  <si>
    <t>10/15/2021</t>
  </si>
  <si>
    <t>CA135087N266</t>
  </si>
  <si>
    <t>12/1/2031</t>
  </si>
  <si>
    <t>10/25/2021</t>
  </si>
  <si>
    <t>CA135087VH40</t>
  </si>
  <si>
    <t>6/1/2025</t>
  </si>
  <si>
    <t>8/2/1994</t>
  </si>
  <si>
    <t>CA135087VW17</t>
  </si>
  <si>
    <t>5/1/1996</t>
  </si>
  <si>
    <t>CA135087WL43</t>
  </si>
  <si>
    <t>2/2/1998</t>
  </si>
  <si>
    <t>CA135087A610</t>
  </si>
  <si>
    <t>CA135087B451</t>
    <phoneticPr fontId="1" type="noConversion"/>
  </si>
  <si>
    <t>CA135087G328</t>
    <phoneticPr fontId="1" type="noConversion"/>
  </si>
  <si>
    <t>CA135087H490</t>
    <phoneticPr fontId="1" type="noConversion"/>
  </si>
  <si>
    <t>CA135087J546</t>
    <phoneticPr fontId="1" type="noConversion"/>
  </si>
  <si>
    <t>CA135087J967</t>
    <phoneticPr fontId="1" type="noConversion"/>
  </si>
  <si>
    <t>CA135087K601</t>
    <phoneticPr fontId="1" type="noConversion"/>
  </si>
  <si>
    <t>CA135087K866</t>
    <phoneticPr fontId="1" type="noConversion"/>
  </si>
  <si>
    <t>CA135087L286</t>
    <phoneticPr fontId="1" type="noConversion"/>
  </si>
  <si>
    <t>CA135087L369</t>
    <phoneticPr fontId="1" type="noConversion"/>
  </si>
  <si>
    <t>CA135087L690</t>
    <phoneticPr fontId="1" type="noConversion"/>
  </si>
  <si>
    <t>CA135087L773</t>
    <phoneticPr fontId="1" type="noConversion"/>
  </si>
  <si>
    <t>CA135087M359</t>
    <phoneticPr fontId="1" type="noConversion"/>
  </si>
  <si>
    <t>CA135087L856</t>
    <phoneticPr fontId="1" type="noConversion"/>
  </si>
  <si>
    <t>CA135087M508</t>
    <phoneticPr fontId="1" type="noConversion"/>
  </si>
  <si>
    <t>CA135087M763</t>
    <phoneticPr fontId="1" type="noConversion"/>
  </si>
  <si>
    <t>CA135087M920</t>
    <phoneticPr fontId="1" type="noConversion"/>
  </si>
  <si>
    <t>CA135087UM44</t>
    <phoneticPr fontId="1" type="noConversion"/>
  </si>
  <si>
    <t>CA135087UT96</t>
    <phoneticPr fontId="1" type="noConversion"/>
  </si>
  <si>
    <t>CA135087ZU15</t>
    <phoneticPr fontId="1" type="noConversion"/>
  </si>
  <si>
    <t xml:space="preserve">0.5000%	</t>
    <phoneticPr fontId="1" type="noConversion"/>
  </si>
  <si>
    <t xml:space="preserve">2.2500%	</t>
    <phoneticPr fontId="1" type="noConversion"/>
  </si>
  <si>
    <t xml:space="preserve">1.5000%	</t>
    <phoneticPr fontId="1" type="noConversion"/>
  </si>
  <si>
    <t xml:space="preserve">8.0000%	</t>
    <phoneticPr fontId="1" type="noConversion"/>
  </si>
  <si>
    <t xml:space="preserve">2.7500%	</t>
    <phoneticPr fontId="1" type="noConversion"/>
  </si>
  <si>
    <t>7/30/2012</t>
  </si>
  <si>
    <t>7/2/2013</t>
    <phoneticPr fontId="1" type="noConversion"/>
  </si>
  <si>
    <t>10/11/2016</t>
    <phoneticPr fontId="1" type="noConversion"/>
  </si>
  <si>
    <t>10/6/2017</t>
    <phoneticPr fontId="1" type="noConversion"/>
  </si>
  <si>
    <t>10/5/2018</t>
    <phoneticPr fontId="1" type="noConversion"/>
  </si>
  <si>
    <t>4/5/2019</t>
    <phoneticPr fontId="1" type="noConversion"/>
  </si>
  <si>
    <t>11/4/2019</t>
    <phoneticPr fontId="1" type="noConversion"/>
  </si>
  <si>
    <t>1/27/2020</t>
    <phoneticPr fontId="1" type="noConversion"/>
  </si>
  <si>
    <t>5/4/2020</t>
    <phoneticPr fontId="1" type="noConversion"/>
  </si>
  <si>
    <t>8/17/2020</t>
    <phoneticPr fontId="1" type="noConversion"/>
  </si>
  <si>
    <t>10/16/2020</t>
    <phoneticPr fontId="1" type="noConversion"/>
  </si>
  <si>
    <t>10/26/2020</t>
    <phoneticPr fontId="1" type="noConversion"/>
  </si>
  <si>
    <t>5/14/2021</t>
    <phoneticPr fontId="1" type="noConversion"/>
  </si>
  <si>
    <t>2/5/2021</t>
    <phoneticPr fontId="1" type="noConversion"/>
  </si>
  <si>
    <t>7/12/2021</t>
    <phoneticPr fontId="1" type="noConversion"/>
  </si>
  <si>
    <t>8/9/2021</t>
    <phoneticPr fontId="1" type="noConversion"/>
  </si>
  <si>
    <t>10/22/2021</t>
    <phoneticPr fontId="1" type="noConversion"/>
  </si>
  <si>
    <t>12/15/1991</t>
    <phoneticPr fontId="1" type="noConversion"/>
  </si>
  <si>
    <t>8/17/1992</t>
    <phoneticPr fontId="1" type="noConversion"/>
  </si>
  <si>
    <t>8/2/2011</t>
    <phoneticPr fontId="1" type="noConversion"/>
  </si>
  <si>
    <t>6/1/2023</t>
  </si>
  <si>
    <t>6/1/2024</t>
    <phoneticPr fontId="1" type="noConversion"/>
  </si>
  <si>
    <t xml:space="preserve">3/1/2022	</t>
    <phoneticPr fontId="1" type="noConversion"/>
  </si>
  <si>
    <t xml:space="preserve">3/1/2023	</t>
    <phoneticPr fontId="1" type="noConversion"/>
  </si>
  <si>
    <t xml:space="preserve">3/1/2024	</t>
    <phoneticPr fontId="1" type="noConversion"/>
  </si>
  <si>
    <t xml:space="preserve">9/1/2024	</t>
    <phoneticPr fontId="1" type="noConversion"/>
  </si>
  <si>
    <t>2/1/2022</t>
    <phoneticPr fontId="1" type="noConversion"/>
  </si>
  <si>
    <t xml:space="preserve">5/1/2022	</t>
    <phoneticPr fontId="1" type="noConversion"/>
  </si>
  <si>
    <t xml:space="preserve">8/1/2022	</t>
    <phoneticPr fontId="1" type="noConversion"/>
  </si>
  <si>
    <t xml:space="preserve">11/1/2022	</t>
    <phoneticPr fontId="1" type="noConversion"/>
  </si>
  <si>
    <t xml:space="preserve">4/1/2024	</t>
    <phoneticPr fontId="1" type="noConversion"/>
  </si>
  <si>
    <t>2/1/2023</t>
    <phoneticPr fontId="1" type="noConversion"/>
  </si>
  <si>
    <t>8/1/2023</t>
    <phoneticPr fontId="1" type="noConversion"/>
  </si>
  <si>
    <t>5/1/2023</t>
    <phoneticPr fontId="1" type="noConversion"/>
  </si>
  <si>
    <t>10/1/2024</t>
    <phoneticPr fontId="1" type="noConversion"/>
  </si>
  <si>
    <t xml:space="preserve">11/1/2023	</t>
    <phoneticPr fontId="1" type="noConversion"/>
  </si>
  <si>
    <t xml:space="preserve">2/1/2024	</t>
    <phoneticPr fontId="1" type="noConversion"/>
  </si>
  <si>
    <t xml:space="preserve">6/1/2022	</t>
    <phoneticPr fontId="1" type="noConversion"/>
  </si>
  <si>
    <t>6/1/2023</t>
    <phoneticPr fontId="1" type="noConversion"/>
  </si>
  <si>
    <t>6/1/2022</t>
    <phoneticPr fontId="1" type="noConversion"/>
  </si>
  <si>
    <t>price jan 11</t>
  </si>
  <si>
    <t>price jan 12</t>
  </si>
  <si>
    <t>price jan 13</t>
    <phoneticPr fontId="4" type="noConversion"/>
  </si>
  <si>
    <t>price jan 14</t>
  </si>
  <si>
    <t>price jan 19</t>
  </si>
  <si>
    <t>price jan 20</t>
  </si>
  <si>
    <t>price jan 17</t>
  </si>
  <si>
    <t>price jan 18</t>
  </si>
  <si>
    <t>price jan 21</t>
  </si>
  <si>
    <t>CA135087D507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</si>
</sst>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等线"/>
      <family val="2"/>
      <scheme val="minor"/>
    </font>
    <font>
      <sz val="13"/>
      <color rgb="FF111111"/>
      <name val="Arial"/>
      <family val="2"/>
    </font>
    <font>
      <sz val="10"/>
      <color rgb="FF111111"/>
      <name val="Calibri"/>
      <family val="2"/>
    </font>
    <font>
      <sz val="10"/>
      <color theme="1"/>
      <name val="Calibri"/>
      <family val="2"/>
    </font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/>
    </xf>
    <xf numFmtId="10" fontId="2" fillId="2" borderId="1" xfId="0" applyNumberFormat="1" applyFont="1" applyFill="1" applyBorder="1" applyAlignment="1">
      <alignment horizontal="right" vertical="center" wrapText="1"/>
    </xf>
    <xf numFmtId="10" fontId="3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0" fillId="3" borderId="0" xfId="0" applyFill="1"/>
    <xf numFmtId="0" fontId="0" fillId="4" borderId="0" xfId="0" applyFill="1"/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4" fontId="3" fillId="0" borderId="1" xfId="0" applyNumberFormat="1" applyFont="1" applyBorder="1" applyAlignment="1">
      <alignment horizontal="right" vertical="center"/>
    </xf>
    <xf numFmtId="14" fontId="0" fillId="0" borderId="0" xfId="0" applyNumberFormat="1"/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14" fontId="3" fillId="0" borderId="0" xfId="0" applyNumberFormat="1" applyFont="1" applyBorder="1" applyAlignment="1">
      <alignment horizontal="right" vertical="center"/>
    </xf>
    <xf numFmtId="0" fontId="3" fillId="4" borderId="0" xfId="0" applyFon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93A9-23F0-E74D-9D6D-2CBA1EBD3E04}">
  <dimension ref="E1:R37"/>
  <sheetViews>
    <sheetView topLeftCell="D1" workbookViewId="0">
      <selection activeCell="I24" sqref="I24:R24"/>
    </sheetView>
  </sheetViews>
  <sheetFormatPr defaultColWidth="11" defaultRowHeight="15.75" x14ac:dyDescent="0.25"/>
  <cols>
    <col min="5" max="5" width="16.875" bestFit="1" customWidth="1"/>
    <col min="8" max="8" width="13.125" bestFit="1" customWidth="1"/>
  </cols>
  <sheetData>
    <row r="1" spans="5:18" x14ac:dyDescent="0.25">
      <c r="E1" t="s">
        <v>0</v>
      </c>
      <c r="F1" t="s">
        <v>2</v>
      </c>
      <c r="G1" t="s">
        <v>5</v>
      </c>
      <c r="H1" t="s">
        <v>3</v>
      </c>
      <c r="I1" t="s">
        <v>1</v>
      </c>
      <c r="J1" t="s">
        <v>115</v>
      </c>
      <c r="K1" t="s">
        <v>116</v>
      </c>
      <c r="L1" t="s">
        <v>117</v>
      </c>
      <c r="M1" t="s">
        <v>118</v>
      </c>
      <c r="N1" t="s">
        <v>121</v>
      </c>
      <c r="O1" t="s">
        <v>122</v>
      </c>
      <c r="P1" t="s">
        <v>119</v>
      </c>
      <c r="Q1" t="s">
        <v>120</v>
      </c>
      <c r="R1" t="s">
        <v>123</v>
      </c>
    </row>
    <row r="2" spans="5:18" ht="16.5" x14ac:dyDescent="0.25">
      <c r="E2" s="1" t="s">
        <v>124</v>
      </c>
      <c r="F2" s="2">
        <v>2.2499999999999999E-2</v>
      </c>
      <c r="G2" t="s">
        <v>6</v>
      </c>
      <c r="H2" t="s">
        <v>4</v>
      </c>
      <c r="I2">
        <v>102.91</v>
      </c>
      <c r="J2">
        <v>102.89</v>
      </c>
      <c r="K2">
        <v>102.9</v>
      </c>
      <c r="L2">
        <v>103</v>
      </c>
      <c r="M2">
        <v>103</v>
      </c>
      <c r="N2">
        <v>102.79</v>
      </c>
      <c r="O2">
        <v>102.63</v>
      </c>
      <c r="P2">
        <v>102.39</v>
      </c>
      <c r="Q2">
        <v>102.31</v>
      </c>
      <c r="R2">
        <v>102.38</v>
      </c>
    </row>
    <row r="3" spans="5:18" x14ac:dyDescent="0.25">
      <c r="E3" t="s">
        <v>7</v>
      </c>
      <c r="F3" s="2">
        <v>1.4999999999999999E-2</v>
      </c>
      <c r="G3" t="s">
        <v>8</v>
      </c>
      <c r="H3" t="s">
        <v>9</v>
      </c>
      <c r="I3">
        <v>100.12</v>
      </c>
      <c r="J3">
        <v>100.17</v>
      </c>
      <c r="K3">
        <v>100.13</v>
      </c>
      <c r="L3">
        <v>100.2</v>
      </c>
      <c r="M3">
        <v>100.2</v>
      </c>
      <c r="N3">
        <v>100.2</v>
      </c>
      <c r="O3">
        <v>99.71</v>
      </c>
      <c r="P3">
        <v>99.34</v>
      </c>
      <c r="Q3">
        <v>99.37</v>
      </c>
      <c r="R3">
        <v>99.52</v>
      </c>
    </row>
    <row r="4" spans="5:18" x14ac:dyDescent="0.25">
      <c r="E4" t="s">
        <v>10</v>
      </c>
      <c r="F4" s="3">
        <v>0.01</v>
      </c>
      <c r="G4" t="s">
        <v>11</v>
      </c>
      <c r="H4" t="s">
        <v>12</v>
      </c>
      <c r="I4">
        <v>97.18</v>
      </c>
      <c r="J4">
        <v>97.28</v>
      </c>
      <c r="K4">
        <v>97.32</v>
      </c>
      <c r="L4">
        <v>97.24</v>
      </c>
      <c r="M4">
        <v>97.35</v>
      </c>
      <c r="N4">
        <v>97.05</v>
      </c>
      <c r="O4">
        <v>96.8</v>
      </c>
      <c r="P4">
        <v>96.38</v>
      </c>
      <c r="Q4">
        <v>96.42</v>
      </c>
      <c r="R4">
        <v>96.59</v>
      </c>
    </row>
    <row r="5" spans="5:18" x14ac:dyDescent="0.25">
      <c r="E5" t="s">
        <v>13</v>
      </c>
      <c r="F5" s="3">
        <v>0.02</v>
      </c>
      <c r="G5" t="s">
        <v>14</v>
      </c>
      <c r="H5" t="s">
        <v>15</v>
      </c>
      <c r="I5">
        <v>102.4</v>
      </c>
      <c r="J5">
        <v>102.48</v>
      </c>
      <c r="K5">
        <v>102.38</v>
      </c>
      <c r="L5">
        <v>102.56</v>
      </c>
      <c r="M5">
        <v>102.56</v>
      </c>
      <c r="N5">
        <v>102.2</v>
      </c>
      <c r="O5">
        <v>102</v>
      </c>
      <c r="P5">
        <v>101.52</v>
      </c>
      <c r="Q5">
        <v>101.55</v>
      </c>
      <c r="R5">
        <v>101.88</v>
      </c>
    </row>
    <row r="6" spans="5:18" x14ac:dyDescent="0.25">
      <c r="E6" t="s">
        <v>16</v>
      </c>
      <c r="F6" s="2">
        <v>2.2499999999999999E-2</v>
      </c>
      <c r="G6" t="s">
        <v>17</v>
      </c>
      <c r="H6" t="s">
        <v>18</v>
      </c>
      <c r="I6">
        <v>104.44</v>
      </c>
      <c r="J6">
        <v>104.59</v>
      </c>
      <c r="K6">
        <v>104.6</v>
      </c>
      <c r="L6">
        <v>106.42</v>
      </c>
      <c r="M6">
        <v>106.42</v>
      </c>
      <c r="N6">
        <v>106.42</v>
      </c>
      <c r="O6">
        <v>106.42</v>
      </c>
      <c r="P6">
        <v>106.42</v>
      </c>
      <c r="Q6">
        <v>106.42</v>
      </c>
      <c r="R6">
        <v>106.42</v>
      </c>
    </row>
    <row r="7" spans="5:18" x14ac:dyDescent="0.25">
      <c r="E7" s="18" t="s">
        <v>19</v>
      </c>
      <c r="F7" s="2">
        <v>1.2500000000000001E-2</v>
      </c>
      <c r="G7" t="s">
        <v>20</v>
      </c>
      <c r="H7" t="s">
        <v>21</v>
      </c>
      <c r="I7">
        <v>99.64</v>
      </c>
      <c r="J7">
        <v>99.67</v>
      </c>
      <c r="K7">
        <v>99.61</v>
      </c>
      <c r="L7">
        <v>100.39</v>
      </c>
      <c r="M7">
        <v>100.39</v>
      </c>
      <c r="N7">
        <v>100.39</v>
      </c>
      <c r="O7">
        <v>100.39</v>
      </c>
      <c r="P7">
        <v>100.39</v>
      </c>
      <c r="Q7">
        <v>100.39</v>
      </c>
      <c r="R7">
        <v>100.39</v>
      </c>
    </row>
    <row r="8" spans="5:18" x14ac:dyDescent="0.25">
      <c r="E8" s="18" t="s">
        <v>22</v>
      </c>
      <c r="F8" s="2">
        <v>5.0000000000000001E-3</v>
      </c>
      <c r="G8" t="s">
        <v>23</v>
      </c>
      <c r="H8" t="s">
        <v>24</v>
      </c>
      <c r="I8">
        <v>96.81</v>
      </c>
      <c r="J8">
        <v>96.72</v>
      </c>
      <c r="K8">
        <v>96.77</v>
      </c>
      <c r="L8">
        <v>96.69</v>
      </c>
      <c r="M8">
        <v>96.74</v>
      </c>
      <c r="N8">
        <v>96.58</v>
      </c>
      <c r="O8">
        <v>96.38</v>
      </c>
      <c r="P8">
        <v>96.07</v>
      </c>
      <c r="Q8">
        <v>96.14</v>
      </c>
      <c r="R8">
        <v>96.23</v>
      </c>
    </row>
    <row r="9" spans="5:18" x14ac:dyDescent="0.25">
      <c r="E9" t="s">
        <v>25</v>
      </c>
      <c r="F9" s="2">
        <v>5.0000000000000001E-3</v>
      </c>
      <c r="G9" t="s">
        <v>27</v>
      </c>
      <c r="H9" t="s">
        <v>26</v>
      </c>
      <c r="I9">
        <v>90.21</v>
      </c>
      <c r="J9">
        <v>90.36</v>
      </c>
      <c r="K9">
        <v>90.25</v>
      </c>
      <c r="L9">
        <v>90.2</v>
      </c>
      <c r="M9">
        <v>90.42</v>
      </c>
      <c r="N9">
        <v>89.88</v>
      </c>
      <c r="O9">
        <v>89.66</v>
      </c>
      <c r="P9">
        <v>88.95</v>
      </c>
      <c r="Q9">
        <v>89.08</v>
      </c>
      <c r="R9">
        <v>89.57</v>
      </c>
    </row>
    <row r="10" spans="5:18" x14ac:dyDescent="0.25">
      <c r="E10" s="18" t="s">
        <v>28</v>
      </c>
      <c r="F10" s="2">
        <v>2.5000000000000001E-3</v>
      </c>
      <c r="G10" t="s">
        <v>30</v>
      </c>
      <c r="H10" t="s">
        <v>29</v>
      </c>
      <c r="I10">
        <v>95.11</v>
      </c>
      <c r="J10">
        <v>95.17</v>
      </c>
      <c r="K10">
        <v>95.12</v>
      </c>
      <c r="L10">
        <v>95.08</v>
      </c>
      <c r="M10">
        <v>95.16</v>
      </c>
      <c r="N10">
        <v>94.93</v>
      </c>
      <c r="O10">
        <v>94.75</v>
      </c>
      <c r="P10">
        <v>94.41</v>
      </c>
      <c r="Q10">
        <v>94.45</v>
      </c>
      <c r="R10">
        <v>94.6</v>
      </c>
    </row>
    <row r="11" spans="5:18" x14ac:dyDescent="0.25">
      <c r="E11" s="18" t="s">
        <v>33</v>
      </c>
      <c r="F11" s="3">
        <v>0.01</v>
      </c>
      <c r="G11" t="s">
        <v>31</v>
      </c>
      <c r="H11" t="s">
        <v>32</v>
      </c>
      <c r="I11">
        <v>97.66</v>
      </c>
      <c r="J11">
        <v>97.7</v>
      </c>
      <c r="K11">
        <v>97.67</v>
      </c>
      <c r="L11">
        <v>97.54</v>
      </c>
      <c r="M11">
        <v>97.64</v>
      </c>
      <c r="N11">
        <v>97.38</v>
      </c>
      <c r="O11">
        <v>97.17</v>
      </c>
      <c r="P11">
        <v>96.79</v>
      </c>
      <c r="Q11">
        <v>96.83</v>
      </c>
      <c r="R11">
        <v>97</v>
      </c>
    </row>
    <row r="12" spans="5:18" x14ac:dyDescent="0.25">
      <c r="E12" t="s">
        <v>34</v>
      </c>
      <c r="F12" s="2">
        <v>1.4999999999999999E-2</v>
      </c>
      <c r="G12" t="s">
        <v>36</v>
      </c>
      <c r="H12" t="s">
        <v>35</v>
      </c>
      <c r="I12">
        <v>98</v>
      </c>
      <c r="J12">
        <v>98.18</v>
      </c>
      <c r="K12">
        <v>98.18</v>
      </c>
      <c r="L12">
        <v>97.97</v>
      </c>
      <c r="M12">
        <v>98.19</v>
      </c>
      <c r="N12">
        <v>97.59</v>
      </c>
      <c r="O12">
        <v>97.32</v>
      </c>
      <c r="P12">
        <v>96.6</v>
      </c>
      <c r="Q12">
        <v>96.79</v>
      </c>
      <c r="R12">
        <v>97.25</v>
      </c>
    </row>
    <row r="13" spans="5:18" x14ac:dyDescent="0.25">
      <c r="E13" s="24" t="s">
        <v>37</v>
      </c>
      <c r="F13" s="2">
        <v>1.2500000000000001E-2</v>
      </c>
      <c r="G13" t="s">
        <v>39</v>
      </c>
      <c r="H13" t="s">
        <v>38</v>
      </c>
      <c r="I13">
        <v>97.91</v>
      </c>
      <c r="J13">
        <v>97.98</v>
      </c>
      <c r="K13">
        <v>97.9</v>
      </c>
      <c r="L13">
        <v>98.35</v>
      </c>
      <c r="M13">
        <v>98.42</v>
      </c>
      <c r="N13">
        <v>98.1</v>
      </c>
      <c r="O13">
        <v>97.87</v>
      </c>
      <c r="P13">
        <v>97.58</v>
      </c>
      <c r="Q13">
        <v>97.73</v>
      </c>
      <c r="R13">
        <v>97.96</v>
      </c>
    </row>
    <row r="14" spans="5:18" x14ac:dyDescent="0.25">
      <c r="E14" t="s">
        <v>40</v>
      </c>
      <c r="F14" s="2">
        <v>1.4999999999999999E-2</v>
      </c>
      <c r="G14" t="s">
        <v>42</v>
      </c>
      <c r="H14" t="s">
        <v>41</v>
      </c>
      <c r="I14">
        <v>97.4</v>
      </c>
      <c r="J14">
        <v>97.59</v>
      </c>
      <c r="K14">
        <v>97.42</v>
      </c>
      <c r="L14">
        <v>97.5</v>
      </c>
      <c r="M14">
        <v>97.21</v>
      </c>
      <c r="N14">
        <v>96.73</v>
      </c>
      <c r="O14">
        <v>96.35</v>
      </c>
      <c r="P14">
        <v>96.3</v>
      </c>
      <c r="Q14">
        <v>96.35</v>
      </c>
      <c r="R14">
        <v>96.9</v>
      </c>
    </row>
    <row r="15" spans="5:18" x14ac:dyDescent="0.25">
      <c r="E15" t="s">
        <v>43</v>
      </c>
      <c r="F15" s="3">
        <v>0.09</v>
      </c>
      <c r="G15" t="s">
        <v>45</v>
      </c>
      <c r="H15" t="s">
        <v>44</v>
      </c>
      <c r="I15">
        <v>125.14</v>
      </c>
      <c r="J15">
        <v>125.17</v>
      </c>
      <c r="K15">
        <v>125.09</v>
      </c>
      <c r="L15">
        <v>125</v>
      </c>
      <c r="M15">
        <v>124.97</v>
      </c>
      <c r="N15">
        <v>124.74</v>
      </c>
      <c r="O15">
        <v>124.53</v>
      </c>
      <c r="P15">
        <v>124.16</v>
      </c>
      <c r="Q15">
        <v>124.16</v>
      </c>
      <c r="R15">
        <v>124.26</v>
      </c>
    </row>
    <row r="16" spans="5:18" x14ac:dyDescent="0.25">
      <c r="E16" t="s">
        <v>46</v>
      </c>
      <c r="F16" s="3">
        <v>0.08</v>
      </c>
      <c r="G16" t="s">
        <v>47</v>
      </c>
      <c r="H16" t="s">
        <v>12</v>
      </c>
      <c r="I16">
        <v>133.30000000000001</v>
      </c>
      <c r="J16">
        <v>133.37</v>
      </c>
      <c r="K16">
        <v>133.30000000000001</v>
      </c>
      <c r="L16">
        <v>137.37</v>
      </c>
      <c r="M16">
        <v>137.37</v>
      </c>
      <c r="N16">
        <v>137.37</v>
      </c>
      <c r="O16">
        <v>137.37</v>
      </c>
      <c r="P16">
        <v>137.37</v>
      </c>
      <c r="Q16">
        <v>137.37</v>
      </c>
      <c r="R16">
        <v>137.37</v>
      </c>
    </row>
    <row r="17" spans="5:18" x14ac:dyDescent="0.25">
      <c r="E17" t="s">
        <v>48</v>
      </c>
      <c r="F17" s="2">
        <v>5.7500000000000002E-2</v>
      </c>
      <c r="G17" t="s">
        <v>49</v>
      </c>
      <c r="H17" t="s">
        <v>18</v>
      </c>
      <c r="I17">
        <v>128.79</v>
      </c>
      <c r="J17">
        <v>128.91999999999999</v>
      </c>
      <c r="K17">
        <v>128.79</v>
      </c>
      <c r="L17">
        <v>128.77000000000001</v>
      </c>
      <c r="M17">
        <v>128.86000000000001</v>
      </c>
      <c r="N17">
        <v>128.30000000000001</v>
      </c>
      <c r="O17">
        <v>128.05000000000001</v>
      </c>
      <c r="P17">
        <v>127.26</v>
      </c>
      <c r="Q17">
        <v>127.4</v>
      </c>
      <c r="R17">
        <v>127.82</v>
      </c>
    </row>
    <row r="18" spans="5:18" x14ac:dyDescent="0.25">
      <c r="E18" s="4" t="s">
        <v>50</v>
      </c>
      <c r="F18" s="6">
        <v>1.4999999999999999E-2</v>
      </c>
      <c r="G18" s="8" t="s">
        <v>75</v>
      </c>
      <c r="H18" s="8" t="s">
        <v>95</v>
      </c>
      <c r="I18" s="5">
        <v>100.71</v>
      </c>
      <c r="J18" s="8">
        <v>100.7</v>
      </c>
      <c r="K18" s="9">
        <v>100.7</v>
      </c>
      <c r="L18" s="12">
        <v>100.65</v>
      </c>
      <c r="M18" s="9">
        <v>100.64</v>
      </c>
      <c r="N18" s="12">
        <v>100.58</v>
      </c>
      <c r="O18" s="9">
        <v>100.48</v>
      </c>
      <c r="P18" s="9">
        <v>100.41</v>
      </c>
      <c r="Q18" s="9">
        <v>100.41</v>
      </c>
      <c r="R18" s="9">
        <v>100.45</v>
      </c>
    </row>
    <row r="19" spans="5:18" x14ac:dyDescent="0.25">
      <c r="E19" s="5" t="s">
        <v>51</v>
      </c>
      <c r="F19" s="7">
        <v>2.5000000000000001E-2</v>
      </c>
      <c r="G19" s="5" t="s">
        <v>76</v>
      </c>
      <c r="H19" s="5" t="s">
        <v>96</v>
      </c>
      <c r="I19" s="5">
        <v>103.02</v>
      </c>
      <c r="J19" s="5">
        <v>102.98</v>
      </c>
      <c r="K19" s="10">
        <v>102.97</v>
      </c>
      <c r="L19" s="13">
        <v>105.86</v>
      </c>
      <c r="M19" s="10">
        <v>105.86</v>
      </c>
      <c r="N19" s="13">
        <v>105.86</v>
      </c>
      <c r="O19" s="10">
        <v>105.86</v>
      </c>
      <c r="P19" s="10">
        <v>105.86</v>
      </c>
      <c r="Q19" s="10">
        <v>105.86</v>
      </c>
      <c r="R19" s="10">
        <v>105.86</v>
      </c>
    </row>
    <row r="20" spans="5:18" x14ac:dyDescent="0.25">
      <c r="E20" s="5" t="s">
        <v>52</v>
      </c>
      <c r="F20" s="5" t="s">
        <v>70</v>
      </c>
      <c r="G20" s="5" t="s">
        <v>77</v>
      </c>
      <c r="H20" s="5" t="s">
        <v>97</v>
      </c>
      <c r="I20" s="5">
        <v>100.04</v>
      </c>
      <c r="J20" s="5">
        <v>100.3</v>
      </c>
      <c r="K20">
        <v>100.3</v>
      </c>
      <c r="L20" s="14">
        <v>100.03</v>
      </c>
      <c r="M20" s="11">
        <v>100.03</v>
      </c>
      <c r="N20" s="14">
        <v>100.02</v>
      </c>
      <c r="O20" s="11">
        <v>100.02</v>
      </c>
      <c r="P20" s="11">
        <v>100.01</v>
      </c>
      <c r="Q20" s="11">
        <v>100.01</v>
      </c>
      <c r="R20" s="11">
        <v>100.01</v>
      </c>
    </row>
    <row r="21" spans="5:18" x14ac:dyDescent="0.25">
      <c r="E21" s="5" t="s">
        <v>53</v>
      </c>
      <c r="F21" s="7">
        <v>1.7500000000000002E-2</v>
      </c>
      <c r="G21" s="5" t="s">
        <v>78</v>
      </c>
      <c r="H21" s="5" t="s">
        <v>98</v>
      </c>
      <c r="I21" s="5">
        <v>100.94</v>
      </c>
      <c r="J21" s="5">
        <v>100.93</v>
      </c>
      <c r="K21" s="10">
        <v>100.91</v>
      </c>
      <c r="L21" s="13">
        <v>100.88</v>
      </c>
      <c r="M21" s="10">
        <v>100.87</v>
      </c>
      <c r="N21" s="13">
        <v>100.82</v>
      </c>
      <c r="O21" s="10">
        <v>100.74</v>
      </c>
      <c r="P21" s="10">
        <v>100.7</v>
      </c>
      <c r="Q21" s="10">
        <v>100.71</v>
      </c>
      <c r="R21" s="10">
        <v>100.75</v>
      </c>
    </row>
    <row r="22" spans="5:18" x14ac:dyDescent="0.25">
      <c r="E22" s="17" t="s">
        <v>54</v>
      </c>
      <c r="F22" s="5" t="s">
        <v>71</v>
      </c>
      <c r="G22" s="5" t="s">
        <v>79</v>
      </c>
      <c r="H22" s="5" t="s">
        <v>99</v>
      </c>
      <c r="I22" s="5">
        <v>101.82</v>
      </c>
      <c r="J22" s="5">
        <v>101.8</v>
      </c>
      <c r="K22">
        <v>101.77</v>
      </c>
      <c r="L22" s="15">
        <v>102.24</v>
      </c>
      <c r="M22" s="16">
        <v>102.24</v>
      </c>
      <c r="N22" s="15">
        <v>102.12</v>
      </c>
      <c r="O22" s="16">
        <v>101.98</v>
      </c>
      <c r="P22" s="16">
        <v>101.88</v>
      </c>
      <c r="Q22" s="16">
        <v>101.91</v>
      </c>
      <c r="R22" s="16">
        <v>101.96</v>
      </c>
    </row>
    <row r="23" spans="5:18" x14ac:dyDescent="0.25">
      <c r="E23" s="17" t="s">
        <v>55</v>
      </c>
      <c r="F23" s="5" t="s">
        <v>72</v>
      </c>
      <c r="G23" s="5" t="s">
        <v>80</v>
      </c>
      <c r="H23" s="5" t="s">
        <v>100</v>
      </c>
      <c r="I23" s="5">
        <v>100.56</v>
      </c>
      <c r="J23" s="5">
        <v>100.63</v>
      </c>
      <c r="K23">
        <v>100.18</v>
      </c>
      <c r="L23" s="15">
        <v>100.66</v>
      </c>
      <c r="M23" s="16">
        <v>100.66</v>
      </c>
      <c r="N23" s="15">
        <v>100.48</v>
      </c>
      <c r="O23" s="16">
        <v>100.37</v>
      </c>
      <c r="P23" s="16">
        <v>100.25</v>
      </c>
      <c r="Q23" s="16">
        <v>100.25</v>
      </c>
      <c r="R23" s="16">
        <v>100.27</v>
      </c>
    </row>
    <row r="24" spans="5:18" x14ac:dyDescent="0.25">
      <c r="E24" s="17" t="s">
        <v>56</v>
      </c>
      <c r="F24" s="5" t="s">
        <v>72</v>
      </c>
      <c r="G24" s="5" t="s">
        <v>81</v>
      </c>
      <c r="H24" s="5" t="s">
        <v>101</v>
      </c>
      <c r="I24" s="5">
        <v>99.57</v>
      </c>
      <c r="J24" s="5">
        <v>99.56</v>
      </c>
      <c r="K24">
        <v>99.56</v>
      </c>
      <c r="L24" s="15">
        <v>100.05</v>
      </c>
      <c r="M24" s="16">
        <v>100.04</v>
      </c>
      <c r="N24" s="15">
        <v>100.04</v>
      </c>
      <c r="O24" s="16">
        <v>100.03</v>
      </c>
      <c r="P24" s="16">
        <v>100.03</v>
      </c>
      <c r="Q24" s="16">
        <v>100.02</v>
      </c>
      <c r="R24" s="16">
        <v>100.02</v>
      </c>
    </row>
    <row r="25" spans="5:18" x14ac:dyDescent="0.25">
      <c r="E25" s="5" t="s">
        <v>57</v>
      </c>
      <c r="F25" s="5" t="s">
        <v>72</v>
      </c>
      <c r="G25" s="5" t="s">
        <v>82</v>
      </c>
      <c r="H25" s="5" t="s">
        <v>102</v>
      </c>
      <c r="I25" s="5">
        <v>99.85</v>
      </c>
      <c r="J25" s="5">
        <v>99.84</v>
      </c>
      <c r="K25">
        <v>99.84</v>
      </c>
      <c r="L25" s="15">
        <v>100.33</v>
      </c>
      <c r="M25" s="16">
        <v>100.32</v>
      </c>
      <c r="N25" s="15">
        <v>100.3</v>
      </c>
      <c r="O25" s="16">
        <v>100.28</v>
      </c>
      <c r="P25" s="16">
        <v>100.26</v>
      </c>
      <c r="Q25" s="16">
        <v>100.26</v>
      </c>
      <c r="R25" s="16">
        <v>100.26</v>
      </c>
    </row>
    <row r="26" spans="5:18" x14ac:dyDescent="0.25">
      <c r="E26" s="17" t="s">
        <v>58</v>
      </c>
      <c r="F26" s="7">
        <v>2.5000000000000001E-3</v>
      </c>
      <c r="G26" s="5" t="s">
        <v>83</v>
      </c>
      <c r="H26" s="5" t="s">
        <v>103</v>
      </c>
      <c r="I26" s="5">
        <v>99.8</v>
      </c>
      <c r="J26" s="5">
        <v>99.79</v>
      </c>
      <c r="K26" s="10">
        <v>99.78</v>
      </c>
      <c r="L26" s="15">
        <v>99.7</v>
      </c>
      <c r="M26" s="16">
        <v>99.7</v>
      </c>
      <c r="N26" s="15">
        <v>99.68</v>
      </c>
      <c r="O26" s="16">
        <v>99.65</v>
      </c>
      <c r="P26" s="16">
        <v>99.62</v>
      </c>
      <c r="Q26" s="16">
        <v>99.63</v>
      </c>
      <c r="R26" s="16">
        <v>99.65</v>
      </c>
    </row>
    <row r="27" spans="5:18" x14ac:dyDescent="0.25">
      <c r="E27" s="5" t="s">
        <v>59</v>
      </c>
      <c r="F27" s="7">
        <v>2.5000000000000001E-3</v>
      </c>
      <c r="G27" s="5" t="s">
        <v>84</v>
      </c>
      <c r="H27" s="5" t="s">
        <v>104</v>
      </c>
      <c r="I27" s="5">
        <v>99.05</v>
      </c>
      <c r="J27" s="5">
        <v>99.04</v>
      </c>
      <c r="K27" s="10">
        <v>99.03</v>
      </c>
    </row>
    <row r="28" spans="5:18" x14ac:dyDescent="0.25">
      <c r="E28" s="5" t="s">
        <v>60</v>
      </c>
      <c r="F28" s="7">
        <v>2.5000000000000001E-3</v>
      </c>
      <c r="G28" s="5" t="s">
        <v>85</v>
      </c>
      <c r="H28" s="5" t="s">
        <v>105</v>
      </c>
      <c r="I28" s="5">
        <v>97.96</v>
      </c>
      <c r="J28" s="5">
        <v>97.96</v>
      </c>
      <c r="K28" s="10">
        <v>97.93</v>
      </c>
      <c r="L28" s="15">
        <v>97.92</v>
      </c>
      <c r="M28" s="16">
        <v>97.91</v>
      </c>
      <c r="N28" s="15">
        <v>97.8</v>
      </c>
      <c r="O28" s="16">
        <v>97.67</v>
      </c>
      <c r="P28" s="16">
        <v>97.57</v>
      </c>
      <c r="Q28" s="16">
        <v>97.63</v>
      </c>
      <c r="R28" s="16">
        <v>97.71</v>
      </c>
    </row>
    <row r="29" spans="5:18" x14ac:dyDescent="0.25">
      <c r="E29" s="17" t="s">
        <v>61</v>
      </c>
      <c r="F29" s="7">
        <v>2.5000000000000001E-3</v>
      </c>
      <c r="G29" s="5" t="s">
        <v>86</v>
      </c>
      <c r="H29" s="5" t="s">
        <v>106</v>
      </c>
      <c r="I29" s="5">
        <v>98.81</v>
      </c>
      <c r="J29" s="5">
        <v>98.81</v>
      </c>
      <c r="K29" s="11">
        <v>98.79</v>
      </c>
      <c r="L29" s="15">
        <v>99.28</v>
      </c>
      <c r="M29" s="16">
        <v>99.28</v>
      </c>
      <c r="N29" s="15">
        <v>99.23</v>
      </c>
      <c r="O29" s="16">
        <v>99.17</v>
      </c>
      <c r="P29" s="16">
        <v>99.13</v>
      </c>
      <c r="Q29" s="16">
        <v>99.14</v>
      </c>
      <c r="R29" s="16">
        <v>99.18</v>
      </c>
    </row>
    <row r="30" spans="5:18" x14ac:dyDescent="0.25">
      <c r="E30" s="17" t="s">
        <v>62</v>
      </c>
      <c r="F30" s="7">
        <v>2.5000000000000001E-3</v>
      </c>
      <c r="G30" s="5" t="s">
        <v>87</v>
      </c>
      <c r="H30" s="5" t="s">
        <v>107</v>
      </c>
      <c r="I30" s="5">
        <v>98.81</v>
      </c>
      <c r="J30" s="5">
        <v>99.07</v>
      </c>
      <c r="K30" s="11">
        <v>99.05</v>
      </c>
      <c r="L30" s="15">
        <v>98.69</v>
      </c>
      <c r="M30" s="16">
        <v>98.7</v>
      </c>
      <c r="N30">
        <v>98.62</v>
      </c>
      <c r="O30" s="16">
        <v>98.54</v>
      </c>
      <c r="P30" s="16">
        <v>98.45</v>
      </c>
      <c r="Q30" s="16">
        <v>98.46</v>
      </c>
      <c r="R30" s="16">
        <v>98.5</v>
      </c>
    </row>
    <row r="31" spans="5:18" x14ac:dyDescent="0.25">
      <c r="E31" s="5" t="s">
        <v>63</v>
      </c>
      <c r="F31" s="7">
        <v>2.5000000000000001E-3</v>
      </c>
      <c r="G31" s="5" t="s">
        <v>88</v>
      </c>
      <c r="H31" s="5" t="s">
        <v>108</v>
      </c>
      <c r="I31" s="5">
        <v>99.08</v>
      </c>
      <c r="J31" s="5">
        <v>98.08</v>
      </c>
      <c r="K31" s="11">
        <v>98.78</v>
      </c>
      <c r="L31" s="15">
        <v>99.04</v>
      </c>
      <c r="M31" s="16">
        <v>99.04</v>
      </c>
      <c r="N31" s="15">
        <v>98.98</v>
      </c>
      <c r="O31" s="16">
        <v>98.91</v>
      </c>
      <c r="P31" s="16">
        <v>98.86</v>
      </c>
      <c r="Q31" s="16">
        <v>98.86</v>
      </c>
      <c r="R31" s="16">
        <v>98.89</v>
      </c>
    </row>
    <row r="32" spans="5:18" x14ac:dyDescent="0.25">
      <c r="E32" s="5" t="s">
        <v>64</v>
      </c>
      <c r="F32" s="7">
        <v>7.4999999999999997E-3</v>
      </c>
      <c r="G32" s="5" t="s">
        <v>89</v>
      </c>
      <c r="H32" s="5" t="s">
        <v>109</v>
      </c>
      <c r="I32" s="5">
        <v>98.56</v>
      </c>
      <c r="J32" s="5">
        <v>98.56</v>
      </c>
      <c r="K32" s="11">
        <v>98.53</v>
      </c>
      <c r="L32" s="15">
        <v>98.48</v>
      </c>
      <c r="M32" s="16">
        <v>98.5</v>
      </c>
      <c r="N32" s="15">
        <v>98.34</v>
      </c>
      <c r="O32" s="16">
        <v>98.21</v>
      </c>
      <c r="P32" s="16">
        <v>98.07</v>
      </c>
      <c r="Q32" s="16">
        <v>98.1</v>
      </c>
      <c r="R32" s="16">
        <v>98.2</v>
      </c>
    </row>
    <row r="33" spans="5:18" x14ac:dyDescent="0.25">
      <c r="E33" s="5" t="s">
        <v>65</v>
      </c>
      <c r="F33" s="7">
        <v>5.0000000000000001E-3</v>
      </c>
      <c r="G33" s="5" t="s">
        <v>90</v>
      </c>
      <c r="H33" s="5" t="s">
        <v>110</v>
      </c>
      <c r="I33" s="5">
        <v>98.97</v>
      </c>
      <c r="J33" s="5">
        <v>98.96</v>
      </c>
      <c r="K33" s="11">
        <v>98.93</v>
      </c>
      <c r="L33" s="15">
        <v>98.84</v>
      </c>
      <c r="M33" s="16">
        <v>98.84</v>
      </c>
      <c r="N33" s="15">
        <v>98.75</v>
      </c>
      <c r="O33" s="16">
        <v>98.66</v>
      </c>
      <c r="P33" s="16">
        <v>98.56</v>
      </c>
      <c r="Q33" s="16">
        <v>98.57</v>
      </c>
      <c r="R33" s="16">
        <v>98.6</v>
      </c>
    </row>
    <row r="34" spans="5:18" x14ac:dyDescent="0.25">
      <c r="E34" s="5" t="s">
        <v>66</v>
      </c>
      <c r="F34" s="7">
        <v>7.4999999999999997E-3</v>
      </c>
      <c r="G34" s="5" t="s">
        <v>91</v>
      </c>
      <c r="H34" s="5" t="s">
        <v>111</v>
      </c>
      <c r="I34" s="5">
        <v>99.2</v>
      </c>
      <c r="J34" s="5">
        <v>99.2</v>
      </c>
      <c r="K34" s="10">
        <v>99.16</v>
      </c>
      <c r="L34" s="15">
        <v>99.13</v>
      </c>
      <c r="M34" s="16">
        <v>99.09</v>
      </c>
      <c r="N34" s="15">
        <v>98.92</v>
      </c>
      <c r="O34" s="16">
        <v>98.84</v>
      </c>
      <c r="P34" s="16">
        <v>98.84</v>
      </c>
      <c r="Q34" s="16">
        <v>98.83</v>
      </c>
      <c r="R34" s="16">
        <v>98.9</v>
      </c>
    </row>
    <row r="35" spans="5:18" x14ac:dyDescent="0.25">
      <c r="E35" s="5" t="s">
        <v>67</v>
      </c>
      <c r="F35" s="7">
        <v>9.2499999999999999E-2</v>
      </c>
      <c r="G35" s="5" t="s">
        <v>92</v>
      </c>
      <c r="H35" s="5" t="s">
        <v>112</v>
      </c>
      <c r="I35" s="5">
        <v>103.39</v>
      </c>
      <c r="J35" s="5">
        <v>103.36</v>
      </c>
      <c r="K35" s="10">
        <v>103.33</v>
      </c>
      <c r="L35" s="15">
        <v>103.28</v>
      </c>
      <c r="M35" s="16">
        <v>103.24</v>
      </c>
      <c r="N35" s="15">
        <v>103.2</v>
      </c>
      <c r="O35" s="16">
        <v>103.16</v>
      </c>
      <c r="P35" s="16">
        <v>103.11</v>
      </c>
      <c r="Q35" s="16">
        <v>103.06</v>
      </c>
      <c r="R35" s="16">
        <v>103.03</v>
      </c>
    </row>
    <row r="36" spans="5:18" x14ac:dyDescent="0.25">
      <c r="E36" s="5" t="s">
        <v>68</v>
      </c>
      <c r="F36" s="5" t="s">
        <v>73</v>
      </c>
      <c r="G36" s="5" t="s">
        <v>93</v>
      </c>
      <c r="H36" s="5" t="s">
        <v>113</v>
      </c>
      <c r="I36" s="5">
        <v>109.62</v>
      </c>
      <c r="J36" s="5">
        <v>109.59</v>
      </c>
      <c r="K36">
        <v>109.54</v>
      </c>
      <c r="L36" s="15">
        <v>109.61</v>
      </c>
      <c r="M36" s="16">
        <v>109.61</v>
      </c>
      <c r="N36" s="15">
        <v>109.61</v>
      </c>
      <c r="O36" s="16">
        <v>109.61</v>
      </c>
      <c r="P36" s="16">
        <v>109.61</v>
      </c>
      <c r="Q36" s="16">
        <v>109.61</v>
      </c>
      <c r="R36" s="16">
        <v>109.61</v>
      </c>
    </row>
    <row r="37" spans="5:18" x14ac:dyDescent="0.25">
      <c r="E37" s="5" t="s">
        <v>69</v>
      </c>
      <c r="F37" s="5" t="s">
        <v>74</v>
      </c>
      <c r="G37" s="5" t="s">
        <v>94</v>
      </c>
      <c r="H37" s="5" t="s">
        <v>114</v>
      </c>
      <c r="I37" s="5">
        <v>100.9</v>
      </c>
      <c r="J37" s="5">
        <v>100.89</v>
      </c>
      <c r="K37">
        <v>100.88</v>
      </c>
      <c r="L37" s="15">
        <v>100.91</v>
      </c>
      <c r="M37" s="16">
        <v>100.91</v>
      </c>
      <c r="N37" s="15">
        <v>100.91</v>
      </c>
      <c r="O37" s="16">
        <v>100.91</v>
      </c>
      <c r="P37" s="16">
        <v>100.91</v>
      </c>
      <c r="Q37" s="16">
        <v>100.91</v>
      </c>
      <c r="R37" s="16">
        <v>100.91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06A9-D322-4487-8466-FAE0E5DD9732}">
  <dimension ref="A1:N9"/>
  <sheetViews>
    <sheetView workbookViewId="0">
      <selection activeCell="E9" sqref="E9:N9"/>
    </sheetView>
  </sheetViews>
  <sheetFormatPr defaultRowHeight="15.75" x14ac:dyDescent="0.25"/>
  <cols>
    <col min="1" max="1" width="12.25" bestFit="1" customWidth="1"/>
    <col min="2" max="2" width="8" bestFit="1" customWidth="1"/>
    <col min="5" max="8" width="11.375" bestFit="1" customWidth="1"/>
    <col min="9" max="14" width="10" bestFit="1" customWidth="1"/>
  </cols>
  <sheetData>
    <row r="1" spans="1:14" x14ac:dyDescent="0.25">
      <c r="A1" t="s">
        <v>0</v>
      </c>
      <c r="B1" t="s">
        <v>2</v>
      </c>
      <c r="C1" t="s">
        <v>5</v>
      </c>
      <c r="D1" t="s">
        <v>3</v>
      </c>
      <c r="E1" s="31">
        <v>44571</v>
      </c>
      <c r="F1" s="31">
        <v>44572</v>
      </c>
      <c r="G1" s="31">
        <v>44573</v>
      </c>
      <c r="H1" s="31">
        <v>44574</v>
      </c>
      <c r="I1" s="31">
        <v>44575</v>
      </c>
      <c r="J1" s="31">
        <v>44578</v>
      </c>
      <c r="K1" s="31">
        <v>44579</v>
      </c>
      <c r="L1" s="31">
        <v>44580</v>
      </c>
      <c r="M1" s="31">
        <v>44581</v>
      </c>
      <c r="N1" s="31">
        <v>44582</v>
      </c>
    </row>
    <row r="2" spans="1:14" x14ac:dyDescent="0.25">
      <c r="A2" s="17" t="s">
        <v>56</v>
      </c>
      <c r="B2" s="5">
        <v>1.5E-3</v>
      </c>
      <c r="C2" s="5" t="s">
        <v>81</v>
      </c>
      <c r="D2" s="30">
        <v>44593</v>
      </c>
      <c r="E2" s="5">
        <v>99.57</v>
      </c>
      <c r="F2" s="5">
        <v>99.56</v>
      </c>
      <c r="G2">
        <v>99.56</v>
      </c>
      <c r="H2" s="15">
        <v>100.05</v>
      </c>
      <c r="I2" s="16">
        <v>100.04</v>
      </c>
      <c r="J2" s="15">
        <v>100.04</v>
      </c>
      <c r="K2" s="16">
        <v>100.03</v>
      </c>
      <c r="L2" s="16">
        <v>100.03</v>
      </c>
      <c r="M2" s="16">
        <v>100.02</v>
      </c>
      <c r="N2" s="16">
        <v>100.02</v>
      </c>
    </row>
    <row r="3" spans="1:14" x14ac:dyDescent="0.25">
      <c r="A3" s="17" t="s">
        <v>56</v>
      </c>
      <c r="B3" s="5">
        <v>1.5E-3</v>
      </c>
      <c r="C3" s="5" t="s">
        <v>81</v>
      </c>
      <c r="D3" s="30">
        <v>44593</v>
      </c>
      <c r="E3">
        <f>E2+(163/365)*100*0.0015/2</f>
        <v>99.603493150684926</v>
      </c>
      <c r="F3">
        <f>F2+(164/365)*100*0.0015/2</f>
        <v>99.593698630136984</v>
      </c>
      <c r="G3">
        <f>G2+(165/365)*100*0.0015/2</f>
        <v>99.593904109589047</v>
      </c>
      <c r="H3">
        <f>H2+(166/365)*100*0.0015/2</f>
        <v>100.08410958904109</v>
      </c>
      <c r="I3">
        <f>I2+(167/365)*100*0.0015/2</f>
        <v>100.07431506849316</v>
      </c>
      <c r="J3">
        <f>J2+(170/365)*100*0.0015/2</f>
        <v>100.07493150684932</v>
      </c>
      <c r="K3">
        <f>K2+(171/365)*100*0.0015/2</f>
        <v>100.06513698630137</v>
      </c>
      <c r="L3">
        <f>L2+(172/365)*100*0.0015/2</f>
        <v>100.06534246575343</v>
      </c>
      <c r="M3">
        <f>M2+(173/365)*100*0.0015/2</f>
        <v>100.05554794520548</v>
      </c>
      <c r="N3">
        <f>N2+(174/365)*100*0.0015/2</f>
        <v>100.05575342465752</v>
      </c>
    </row>
    <row r="9" spans="1:14" x14ac:dyDescent="0.25">
      <c r="E9">
        <v>99.603493150684926</v>
      </c>
      <c r="F9">
        <v>99.593698630136984</v>
      </c>
      <c r="G9">
        <v>99.593904109589047</v>
      </c>
      <c r="H9">
        <v>100.08410958904109</v>
      </c>
      <c r="I9">
        <v>100.07431506849316</v>
      </c>
      <c r="J9">
        <v>100.07493150684932</v>
      </c>
      <c r="K9">
        <v>100.06513698630137</v>
      </c>
      <c r="L9">
        <v>100.06534246575343</v>
      </c>
      <c r="M9">
        <v>100.05554794520548</v>
      </c>
      <c r="N9">
        <v>100.05575342465752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2626-2013-4321-B399-443769992C72}">
  <dimension ref="A1:N2"/>
  <sheetViews>
    <sheetView tabSelected="1" workbookViewId="0">
      <selection activeCell="N2" sqref="A1:N2"/>
    </sheetView>
  </sheetViews>
  <sheetFormatPr defaultRowHeight="15.75" x14ac:dyDescent="0.25"/>
  <cols>
    <col min="5" max="14" width="10" bestFit="1" customWidth="1"/>
  </cols>
  <sheetData>
    <row r="1" spans="1:14" x14ac:dyDescent="0.25">
      <c r="A1" s="32" t="s">
        <v>0</v>
      </c>
      <c r="B1" s="32" t="s">
        <v>2</v>
      </c>
      <c r="C1" s="32" t="s">
        <v>5</v>
      </c>
      <c r="D1" s="32" t="s">
        <v>3</v>
      </c>
      <c r="E1" s="33">
        <v>44571</v>
      </c>
      <c r="F1" s="33">
        <v>44572</v>
      </c>
      <c r="G1" s="33">
        <v>44573</v>
      </c>
      <c r="H1" s="33">
        <v>44574</v>
      </c>
      <c r="I1" s="33">
        <v>44575</v>
      </c>
      <c r="J1" s="33">
        <v>44578</v>
      </c>
      <c r="K1" s="33">
        <v>44579</v>
      </c>
      <c r="L1" s="33">
        <v>44580</v>
      </c>
      <c r="M1" s="33">
        <v>44581</v>
      </c>
      <c r="N1" s="33">
        <v>44582</v>
      </c>
    </row>
    <row r="2" spans="1:14" x14ac:dyDescent="0.25">
      <c r="A2" s="36" t="s">
        <v>56</v>
      </c>
      <c r="B2" s="34">
        <v>1.5E-3</v>
      </c>
      <c r="C2" s="34" t="s">
        <v>81</v>
      </c>
      <c r="D2" s="35">
        <v>44593</v>
      </c>
      <c r="E2" s="32">
        <v>99.603493150684926</v>
      </c>
      <c r="F2" s="32">
        <v>99.593698630136984</v>
      </c>
      <c r="G2" s="32">
        <v>99.593904109589047</v>
      </c>
      <c r="H2" s="32">
        <v>100.08410958904109</v>
      </c>
      <c r="I2" s="32">
        <v>100.07431506849316</v>
      </c>
      <c r="J2" s="32">
        <v>100.07493150684932</v>
      </c>
      <c r="K2" s="32">
        <v>100.06513698630137</v>
      </c>
      <c r="L2" s="32">
        <v>100.06534246575343</v>
      </c>
      <c r="M2" s="32">
        <v>100.05554794520548</v>
      </c>
      <c r="N2" s="32">
        <v>100.05575342465752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8D8B-DC23-4A70-BA41-43934C1939A4}">
  <dimension ref="A1:N18"/>
  <sheetViews>
    <sheetView workbookViewId="0">
      <selection sqref="A1:N11"/>
    </sheetView>
  </sheetViews>
  <sheetFormatPr defaultRowHeight="15.75" x14ac:dyDescent="0.25"/>
  <cols>
    <col min="1" max="1" width="12.75" bestFit="1" customWidth="1"/>
    <col min="2" max="2" width="8" bestFit="1" customWidth="1"/>
    <col min="3" max="3" width="10.125" bestFit="1" customWidth="1"/>
    <col min="4" max="4" width="13.125" bestFit="1" customWidth="1"/>
    <col min="5" max="15" width="11.375" bestFit="1" customWidth="1"/>
  </cols>
  <sheetData>
    <row r="1" spans="1:14" x14ac:dyDescent="0.25">
      <c r="A1" s="25" t="s">
        <v>0</v>
      </c>
      <c r="B1" s="25" t="s">
        <v>2</v>
      </c>
      <c r="C1" s="25" t="s">
        <v>5</v>
      </c>
      <c r="D1" s="25" t="s">
        <v>3</v>
      </c>
      <c r="E1" s="25" t="s">
        <v>1</v>
      </c>
      <c r="F1" s="25" t="s">
        <v>115</v>
      </c>
      <c r="G1" s="25" t="s">
        <v>116</v>
      </c>
      <c r="H1" s="25" t="s">
        <v>117</v>
      </c>
      <c r="I1" s="25" t="s">
        <v>118</v>
      </c>
      <c r="J1" s="25" t="s">
        <v>121</v>
      </c>
      <c r="K1" s="25" t="s">
        <v>122</v>
      </c>
      <c r="L1" s="25" t="s">
        <v>119</v>
      </c>
      <c r="M1" s="25" t="s">
        <v>120</v>
      </c>
      <c r="N1" s="25" t="s">
        <v>123</v>
      </c>
    </row>
    <row r="2" spans="1:14" x14ac:dyDescent="0.25">
      <c r="A2" s="28" t="s">
        <v>58</v>
      </c>
      <c r="B2" s="23">
        <v>2.5000000000000001E-3</v>
      </c>
      <c r="C2" s="22" t="s">
        <v>83</v>
      </c>
      <c r="D2" s="22" t="s">
        <v>103</v>
      </c>
      <c r="E2" s="22">
        <v>99.8</v>
      </c>
      <c r="F2" s="22">
        <v>99.79</v>
      </c>
      <c r="G2" s="21">
        <v>99.78</v>
      </c>
      <c r="H2" s="22">
        <v>99.7</v>
      </c>
      <c r="I2" s="21">
        <v>99.7</v>
      </c>
      <c r="J2" s="22">
        <v>99.68</v>
      </c>
      <c r="K2" s="21">
        <v>99.65</v>
      </c>
      <c r="L2" s="21">
        <v>99.62</v>
      </c>
      <c r="M2" s="21">
        <v>99.63</v>
      </c>
      <c r="N2" s="21">
        <v>99.65</v>
      </c>
    </row>
    <row r="3" spans="1:14" x14ac:dyDescent="0.25">
      <c r="A3" s="28" t="s">
        <v>61</v>
      </c>
      <c r="B3" s="23">
        <v>2.5000000000000001E-3</v>
      </c>
      <c r="C3" s="22" t="s">
        <v>86</v>
      </c>
      <c r="D3" s="22" t="s">
        <v>106</v>
      </c>
      <c r="E3" s="22">
        <v>98.81</v>
      </c>
      <c r="F3" s="22">
        <v>98.81</v>
      </c>
      <c r="G3" s="21">
        <v>98.79</v>
      </c>
      <c r="H3" s="22">
        <v>99.28</v>
      </c>
      <c r="I3" s="21">
        <v>99.28</v>
      </c>
      <c r="J3" s="22">
        <v>99.23</v>
      </c>
      <c r="K3" s="21">
        <v>99.17</v>
      </c>
      <c r="L3" s="21">
        <v>99.13</v>
      </c>
      <c r="M3" s="21">
        <v>99.14</v>
      </c>
      <c r="N3" s="21">
        <v>99.18</v>
      </c>
    </row>
    <row r="4" spans="1:14" x14ac:dyDescent="0.25">
      <c r="A4" s="28" t="s">
        <v>62</v>
      </c>
      <c r="B4" s="23">
        <v>2.5000000000000001E-3</v>
      </c>
      <c r="C4" s="22" t="s">
        <v>87</v>
      </c>
      <c r="D4" s="22" t="s">
        <v>107</v>
      </c>
      <c r="E4" s="22">
        <v>98.81</v>
      </c>
      <c r="F4" s="22">
        <v>99.07</v>
      </c>
      <c r="G4" s="21">
        <v>99.05</v>
      </c>
      <c r="H4" s="22">
        <v>98.69</v>
      </c>
      <c r="I4" s="21">
        <v>98.7</v>
      </c>
      <c r="J4" s="22">
        <v>98.62</v>
      </c>
      <c r="K4" s="21">
        <v>98.54</v>
      </c>
      <c r="L4" s="21">
        <v>98.45</v>
      </c>
      <c r="M4" s="21">
        <v>98.46</v>
      </c>
      <c r="N4" s="21">
        <v>98.5</v>
      </c>
    </row>
    <row r="5" spans="1:14" x14ac:dyDescent="0.25">
      <c r="A5" s="28" t="s">
        <v>54</v>
      </c>
      <c r="B5" s="22" t="s">
        <v>71</v>
      </c>
      <c r="C5" s="22" t="s">
        <v>79</v>
      </c>
      <c r="D5" s="22" t="s">
        <v>99</v>
      </c>
      <c r="E5" s="22">
        <v>101.82</v>
      </c>
      <c r="F5" s="22">
        <v>101.8</v>
      </c>
      <c r="G5" s="22">
        <v>101.77</v>
      </c>
      <c r="H5" s="22">
        <v>102.24</v>
      </c>
      <c r="I5" s="21">
        <v>102.24</v>
      </c>
      <c r="J5" s="22">
        <v>102.12</v>
      </c>
      <c r="K5" s="21">
        <v>101.98</v>
      </c>
      <c r="L5" s="21">
        <v>101.88</v>
      </c>
      <c r="M5" s="21">
        <v>101.91</v>
      </c>
      <c r="N5" s="21">
        <v>101.96</v>
      </c>
    </row>
    <row r="6" spans="1:14" x14ac:dyDescent="0.25">
      <c r="A6" s="28" t="s">
        <v>55</v>
      </c>
      <c r="B6" s="22" t="s">
        <v>72</v>
      </c>
      <c r="C6" s="22" t="s">
        <v>80</v>
      </c>
      <c r="D6" s="22" t="s">
        <v>100</v>
      </c>
      <c r="E6" s="22">
        <v>100.56</v>
      </c>
      <c r="F6" s="22">
        <v>100.63</v>
      </c>
      <c r="G6" s="22">
        <v>100.18</v>
      </c>
      <c r="H6" s="22">
        <v>100.66</v>
      </c>
      <c r="I6" s="21">
        <v>100.66</v>
      </c>
      <c r="J6" s="22">
        <v>100.48</v>
      </c>
      <c r="K6" s="21">
        <v>100.37</v>
      </c>
      <c r="L6" s="21">
        <v>100.25</v>
      </c>
      <c r="M6" s="21">
        <v>100.25</v>
      </c>
      <c r="N6" s="21">
        <v>100.27</v>
      </c>
    </row>
    <row r="7" spans="1:14" x14ac:dyDescent="0.25">
      <c r="A7" s="28" t="s">
        <v>19</v>
      </c>
      <c r="B7" s="23">
        <v>1.2500000000000001E-2</v>
      </c>
      <c r="C7" s="22" t="s">
        <v>20</v>
      </c>
      <c r="D7" s="22" t="s">
        <v>21</v>
      </c>
      <c r="E7" s="22">
        <v>99.64</v>
      </c>
      <c r="F7" s="22">
        <v>99.67</v>
      </c>
      <c r="G7" s="22">
        <v>99.61</v>
      </c>
      <c r="H7" s="22">
        <v>100.39</v>
      </c>
      <c r="I7" s="22">
        <v>100.39</v>
      </c>
      <c r="J7" s="22">
        <v>100.39</v>
      </c>
      <c r="K7" s="22">
        <v>100.39</v>
      </c>
      <c r="L7" s="22">
        <v>100.39</v>
      </c>
      <c r="M7" s="22">
        <v>100.39</v>
      </c>
      <c r="N7" s="22">
        <v>100.39</v>
      </c>
    </row>
    <row r="8" spans="1:14" x14ac:dyDescent="0.25">
      <c r="A8" s="28" t="s">
        <v>22</v>
      </c>
      <c r="B8" s="23">
        <v>5.0000000000000001E-3</v>
      </c>
      <c r="C8" s="22" t="s">
        <v>23</v>
      </c>
      <c r="D8" s="22" t="s">
        <v>24</v>
      </c>
      <c r="E8" s="22">
        <v>96.81</v>
      </c>
      <c r="F8" s="22">
        <v>96.72</v>
      </c>
      <c r="G8" s="22">
        <v>96.77</v>
      </c>
      <c r="H8" s="22">
        <v>96.69</v>
      </c>
      <c r="I8" s="22">
        <v>96.74</v>
      </c>
      <c r="J8" s="22">
        <v>96.58</v>
      </c>
      <c r="K8" s="22">
        <v>96.38</v>
      </c>
      <c r="L8" s="22">
        <v>96.07</v>
      </c>
      <c r="M8" s="22">
        <v>96.14</v>
      </c>
      <c r="N8" s="22">
        <v>96.23</v>
      </c>
    </row>
    <row r="9" spans="1:14" x14ac:dyDescent="0.25">
      <c r="A9" s="28" t="s">
        <v>28</v>
      </c>
      <c r="B9" s="23">
        <v>2.5000000000000001E-3</v>
      </c>
      <c r="C9" s="22" t="s">
        <v>30</v>
      </c>
      <c r="D9" s="22" t="s">
        <v>29</v>
      </c>
      <c r="E9" s="22">
        <v>95.11</v>
      </c>
      <c r="F9" s="22">
        <v>95.17</v>
      </c>
      <c r="G9" s="22">
        <v>95.12</v>
      </c>
      <c r="H9" s="22">
        <v>95.08</v>
      </c>
      <c r="I9" s="22">
        <v>95.16</v>
      </c>
      <c r="J9" s="22">
        <v>94.93</v>
      </c>
      <c r="K9" s="22">
        <v>94.75</v>
      </c>
      <c r="L9" s="22">
        <v>94.41</v>
      </c>
      <c r="M9" s="22">
        <v>94.45</v>
      </c>
      <c r="N9" s="22">
        <v>94.6</v>
      </c>
    </row>
    <row r="10" spans="1:14" x14ac:dyDescent="0.25">
      <c r="A10" s="28" t="s">
        <v>33</v>
      </c>
      <c r="B10" s="26">
        <v>0.01</v>
      </c>
      <c r="C10" s="22" t="s">
        <v>31</v>
      </c>
      <c r="D10" s="22" t="s">
        <v>32</v>
      </c>
      <c r="E10" s="22">
        <v>97.66</v>
      </c>
      <c r="F10" s="22">
        <v>97.7</v>
      </c>
      <c r="G10" s="22">
        <v>97.67</v>
      </c>
      <c r="H10" s="22">
        <v>97.54</v>
      </c>
      <c r="I10" s="22">
        <v>97.64</v>
      </c>
      <c r="J10" s="22">
        <v>97.38</v>
      </c>
      <c r="K10" s="22">
        <v>97.17</v>
      </c>
      <c r="L10" s="22">
        <v>96.79</v>
      </c>
      <c r="M10" s="22">
        <v>96.83</v>
      </c>
      <c r="N10" s="22">
        <v>97</v>
      </c>
    </row>
    <row r="11" spans="1:14" x14ac:dyDescent="0.25">
      <c r="A11" s="29" t="s">
        <v>37</v>
      </c>
      <c r="B11" s="27">
        <v>1.2500000000000001E-2</v>
      </c>
      <c r="C11" s="20" t="s">
        <v>39</v>
      </c>
      <c r="D11" s="20" t="s">
        <v>38</v>
      </c>
      <c r="E11" s="20">
        <v>97.91</v>
      </c>
      <c r="F11" s="20">
        <v>97.98</v>
      </c>
      <c r="G11" s="20">
        <v>97.9</v>
      </c>
      <c r="H11" s="20">
        <v>98.35</v>
      </c>
      <c r="I11" s="20">
        <v>98.42</v>
      </c>
      <c r="J11" s="20">
        <v>98.1</v>
      </c>
      <c r="K11" s="20">
        <v>97.87</v>
      </c>
      <c r="L11" s="20">
        <v>97.58</v>
      </c>
      <c r="M11" s="20">
        <v>97.73</v>
      </c>
      <c r="N11" s="20">
        <v>97.96</v>
      </c>
    </row>
    <row r="18" spans="2:3" x14ac:dyDescent="0.25">
      <c r="B18" s="19"/>
      <c r="C18" s="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Harvey</cp:lastModifiedBy>
  <dcterms:created xsi:type="dcterms:W3CDTF">2022-01-11T03:48:18Z</dcterms:created>
  <dcterms:modified xsi:type="dcterms:W3CDTF">2022-02-05T18:42:56Z</dcterms:modified>
</cp:coreProperties>
</file>