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EMESTER 6\SRP\"/>
    </mc:Choice>
  </mc:AlternateContent>
  <xr:revisionPtr revIDLastSave="0" documentId="13_ncr:1_{282E3582-5C71-42D5-9550-B483208AF6FB}" xr6:coauthVersionLast="47" xr6:coauthVersionMax="47" xr10:uidLastSave="{00000000-0000-0000-0000-000000000000}"/>
  <bookViews>
    <workbookView xWindow="-120" yWindow="-120" windowWidth="29040" windowHeight="15720" xr2:uid="{8BCF7B63-7459-954F-98D7-56A9F697E463}"/>
  </bookViews>
  <sheets>
    <sheet name="Perhitungan Manual" sheetId="1" r:id="rId1"/>
    <sheet name="Iterasi Program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W17" i="1"/>
  <c r="F20" i="3"/>
  <c r="X46" i="1"/>
  <c r="Y41" i="1"/>
  <c r="Z41" i="1"/>
  <c r="AA41" i="1"/>
  <c r="AB41" i="1"/>
  <c r="Y40" i="1"/>
  <c r="Z40" i="1"/>
  <c r="AA40" i="1"/>
  <c r="AB40" i="1"/>
  <c r="Y39" i="1"/>
  <c r="Z39" i="1"/>
  <c r="AA39" i="1"/>
  <c r="AB39" i="1"/>
  <c r="Y38" i="1"/>
  <c r="Z38" i="1"/>
  <c r="AA38" i="1"/>
  <c r="AB38" i="1"/>
  <c r="Y37" i="1"/>
  <c r="Z37" i="1"/>
  <c r="AA37" i="1"/>
  <c r="AB37" i="1"/>
  <c r="Y36" i="1"/>
  <c r="Z36" i="1"/>
  <c r="AA36" i="1"/>
  <c r="AB36" i="1"/>
  <c r="X41" i="1"/>
  <c r="X40" i="1"/>
  <c r="X39" i="1"/>
  <c r="X38" i="1"/>
  <c r="X37" i="1"/>
  <c r="X36" i="1"/>
  <c r="Y35" i="1"/>
  <c r="Z35" i="1"/>
  <c r="AA35" i="1"/>
  <c r="AB35" i="1"/>
  <c r="X35" i="1"/>
  <c r="R35" i="1"/>
  <c r="T37" i="1"/>
  <c r="Q36" i="1"/>
  <c r="Q35" i="1"/>
  <c r="J35" i="1"/>
  <c r="J37" i="1"/>
  <c r="J36" i="1"/>
  <c r="L35" i="1"/>
  <c r="K35" i="1"/>
  <c r="Y49" i="1"/>
  <c r="Z49" i="1"/>
  <c r="AA49" i="1"/>
  <c r="AB49" i="1"/>
  <c r="X49" i="1"/>
  <c r="X48" i="1"/>
  <c r="X47" i="1"/>
  <c r="Y48" i="1"/>
  <c r="Z48" i="1"/>
  <c r="AA48" i="1"/>
  <c r="AB48" i="1"/>
  <c r="Y47" i="1"/>
  <c r="Z47" i="1"/>
  <c r="AA47" i="1"/>
  <c r="AB47" i="1"/>
  <c r="Y46" i="1"/>
  <c r="Z46" i="1"/>
  <c r="AA46" i="1"/>
  <c r="AB46" i="1"/>
  <c r="Q46" i="1"/>
  <c r="Q41" i="1"/>
  <c r="J46" i="1"/>
  <c r="J49" i="1"/>
  <c r="J48" i="1"/>
  <c r="J47" i="1"/>
  <c r="Q38" i="1"/>
  <c r="Q37" i="1"/>
  <c r="S37" i="1"/>
  <c r="R37" i="1"/>
  <c r="U36" i="1"/>
  <c r="T36" i="1"/>
  <c r="S36" i="1"/>
  <c r="R36" i="1"/>
  <c r="U35" i="1"/>
  <c r="T35" i="1"/>
  <c r="S35" i="1"/>
  <c r="S38" i="1"/>
  <c r="R48" i="1"/>
  <c r="S48" i="1"/>
  <c r="T48" i="1"/>
  <c r="U48" i="1"/>
  <c r="R47" i="1"/>
  <c r="S47" i="1"/>
  <c r="T47" i="1"/>
  <c r="U47" i="1"/>
  <c r="Q48" i="1"/>
  <c r="Q47" i="1"/>
  <c r="R46" i="1"/>
  <c r="S46" i="1"/>
  <c r="T46" i="1"/>
  <c r="U46" i="1"/>
  <c r="R38" i="1"/>
  <c r="K47" i="1"/>
  <c r="K46" i="1"/>
  <c r="U41" i="1"/>
  <c r="R41" i="1"/>
  <c r="S41" i="1"/>
  <c r="T41" i="1"/>
  <c r="R40" i="1"/>
  <c r="S40" i="1"/>
  <c r="T40" i="1"/>
  <c r="U40" i="1"/>
  <c r="Q40" i="1"/>
  <c r="R39" i="1"/>
  <c r="S39" i="1"/>
  <c r="T39" i="1"/>
  <c r="U39" i="1"/>
  <c r="Q39" i="1"/>
  <c r="T38" i="1"/>
  <c r="U38" i="1"/>
  <c r="U37" i="1"/>
  <c r="J17" i="1"/>
  <c r="U74" i="2"/>
  <c r="O75" i="2"/>
  <c r="P75" i="2"/>
  <c r="Q75" i="2"/>
  <c r="R75" i="2"/>
  <c r="S75" i="2"/>
  <c r="T75" i="2"/>
  <c r="U75" i="2"/>
  <c r="V75" i="2"/>
  <c r="N75" i="2"/>
  <c r="O74" i="2"/>
  <c r="P74" i="2"/>
  <c r="Q74" i="2"/>
  <c r="R74" i="2"/>
  <c r="S74" i="2"/>
  <c r="T74" i="2"/>
  <c r="V74" i="2"/>
  <c r="N74" i="2"/>
  <c r="O73" i="2"/>
  <c r="P73" i="2"/>
  <c r="Q73" i="2"/>
  <c r="R73" i="2"/>
  <c r="S73" i="2"/>
  <c r="T73" i="2"/>
  <c r="U73" i="2"/>
  <c r="V73" i="2"/>
  <c r="N73" i="2"/>
  <c r="O72" i="2"/>
  <c r="P72" i="2"/>
  <c r="Q72" i="2"/>
  <c r="R72" i="2"/>
  <c r="S72" i="2"/>
  <c r="T72" i="2"/>
  <c r="U72" i="2"/>
  <c r="V72" i="2"/>
  <c r="N72" i="2"/>
  <c r="O71" i="2"/>
  <c r="P71" i="2"/>
  <c r="Q71" i="2"/>
  <c r="R71" i="2"/>
  <c r="S71" i="2"/>
  <c r="T71" i="2"/>
  <c r="U71" i="2"/>
  <c r="V71" i="2"/>
  <c r="N71" i="2"/>
  <c r="AT37" i="2"/>
  <c r="N25" i="1"/>
  <c r="M25" i="1"/>
  <c r="L25" i="1"/>
  <c r="K25" i="1"/>
  <c r="J25" i="1"/>
  <c r="AT38" i="2"/>
  <c r="AU37" i="2"/>
  <c r="J29" i="1"/>
  <c r="M18" i="1"/>
  <c r="L17" i="1"/>
  <c r="AU41" i="2"/>
  <c r="AV41" i="2"/>
  <c r="AW41" i="2"/>
  <c r="AX41" i="2"/>
  <c r="AU40" i="2"/>
  <c r="AV40" i="2"/>
  <c r="AW40" i="2"/>
  <c r="AX40" i="2"/>
  <c r="AU39" i="2"/>
  <c r="AV39" i="2"/>
  <c r="AW39" i="2"/>
  <c r="AX39" i="2"/>
  <c r="AT41" i="2"/>
  <c r="AT40" i="2"/>
  <c r="AT39" i="2"/>
  <c r="AU38" i="2"/>
  <c r="AV38" i="2"/>
  <c r="AW38" i="2"/>
  <c r="AX38" i="2"/>
  <c r="AV37" i="2"/>
  <c r="AW37" i="2"/>
  <c r="AX37" i="2"/>
  <c r="M19" i="1"/>
  <c r="J26" i="1"/>
  <c r="J18" i="1"/>
  <c r="L49" i="1"/>
  <c r="M49" i="1"/>
  <c r="N49" i="1"/>
  <c r="L48" i="1"/>
  <c r="M48" i="1"/>
  <c r="N48" i="1"/>
  <c r="L47" i="1"/>
  <c r="M47" i="1"/>
  <c r="N47" i="1"/>
  <c r="L46" i="1"/>
  <c r="M46" i="1"/>
  <c r="N46" i="1"/>
  <c r="K48" i="1"/>
  <c r="K49" i="1"/>
  <c r="K41" i="1"/>
  <c r="L41" i="1"/>
  <c r="M41" i="1"/>
  <c r="N41" i="1"/>
  <c r="K40" i="1"/>
  <c r="L40" i="1"/>
  <c r="M40" i="1"/>
  <c r="N40" i="1"/>
  <c r="J41" i="1"/>
  <c r="J40" i="1"/>
  <c r="K39" i="1"/>
  <c r="L39" i="1"/>
  <c r="M39" i="1"/>
  <c r="N39" i="1"/>
  <c r="K38" i="1"/>
  <c r="L38" i="1"/>
  <c r="M38" i="1"/>
  <c r="N38" i="1"/>
  <c r="K37" i="1"/>
  <c r="L37" i="1"/>
  <c r="M37" i="1"/>
  <c r="N37" i="1"/>
  <c r="J38" i="1"/>
  <c r="J39" i="1"/>
  <c r="K36" i="1"/>
  <c r="L36" i="1"/>
  <c r="M36" i="1"/>
  <c r="N36" i="1"/>
  <c r="M35" i="1"/>
  <c r="N35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K29" i="1"/>
  <c r="L29" i="1"/>
  <c r="M29" i="1"/>
  <c r="N29" i="1"/>
  <c r="R18" i="1"/>
  <c r="R19" i="1"/>
  <c r="R20" i="1"/>
  <c r="R21" i="1"/>
  <c r="Q18" i="1"/>
  <c r="Q19" i="1"/>
  <c r="Q20" i="1"/>
  <c r="Q21" i="1"/>
  <c r="P18" i="1"/>
  <c r="P19" i="1"/>
  <c r="P20" i="1"/>
  <c r="P21" i="1"/>
  <c r="O18" i="1"/>
  <c r="O19" i="1"/>
  <c r="O20" i="1"/>
  <c r="O21" i="1"/>
  <c r="N18" i="1"/>
  <c r="N19" i="1"/>
  <c r="N20" i="1"/>
  <c r="N21" i="1"/>
  <c r="M20" i="1"/>
  <c r="M21" i="1"/>
  <c r="L18" i="1"/>
  <c r="L19" i="1"/>
  <c r="L20" i="1"/>
  <c r="L21" i="1"/>
  <c r="K18" i="1"/>
  <c r="K19" i="1"/>
  <c r="K20" i="1"/>
  <c r="K21" i="1"/>
  <c r="K17" i="1"/>
  <c r="M17" i="1"/>
  <c r="N17" i="1"/>
  <c r="O17" i="1"/>
  <c r="P17" i="1"/>
  <c r="Q17" i="1"/>
  <c r="R17" i="1"/>
  <c r="J19" i="1"/>
  <c r="J20" i="1"/>
  <c r="J21" i="1"/>
  <c r="AR18" i="1" l="1"/>
  <c r="AT18" i="1"/>
  <c r="J50" i="1"/>
  <c r="AQ18" i="1"/>
  <c r="AU18" i="1"/>
  <c r="J42" i="1"/>
  <c r="AQ17" i="1"/>
  <c r="AQ19" i="1" s="1"/>
  <c r="AU17" i="1"/>
  <c r="AT17" i="1"/>
  <c r="AS17" i="1"/>
  <c r="AR17" i="1"/>
  <c r="AR19" i="1" s="1"/>
  <c r="AS18" i="1"/>
  <c r="AT19" i="1"/>
  <c r="AU19" i="1"/>
  <c r="AS19" i="1"/>
  <c r="AJ18" i="1"/>
  <c r="AI18" i="1"/>
  <c r="AH18" i="1"/>
  <c r="AK18" i="1"/>
  <c r="AL18" i="1"/>
  <c r="X17" i="1"/>
  <c r="AK17" i="1"/>
  <c r="AH17" i="1"/>
  <c r="AL17" i="1"/>
  <c r="AI17" i="1"/>
  <c r="AJ17" i="1"/>
  <c r="Y18" i="1"/>
  <c r="AA17" i="1"/>
  <c r="Z17" i="1"/>
  <c r="Y17" i="1"/>
  <c r="X18" i="1"/>
  <c r="Z18" i="1"/>
  <c r="AA18" i="1"/>
  <c r="W18" i="1"/>
  <c r="AL19" i="1" l="1"/>
  <c r="AJ19" i="1"/>
  <c r="AI19" i="1"/>
  <c r="AH19" i="1"/>
  <c r="AK19" i="1"/>
  <c r="Y19" i="1"/>
  <c r="AC18" i="1"/>
  <c r="X19" i="1"/>
  <c r="AA19" i="1"/>
  <c r="Z19" i="1"/>
  <c r="AC17" i="1"/>
  <c r="AC19" i="1" l="1"/>
</calcChain>
</file>

<file path=xl/sharedStrings.xml><?xml version="1.0" encoding="utf-8"?>
<sst xmlns="http://schemas.openxmlformats.org/spreadsheetml/2006/main" count="255" uniqueCount="92">
  <si>
    <t>i1</t>
  </si>
  <si>
    <t>i2</t>
  </si>
  <si>
    <t>i3</t>
  </si>
  <si>
    <t>i4</t>
  </si>
  <si>
    <t>i5</t>
  </si>
  <si>
    <t>i6</t>
  </si>
  <si>
    <t>i7</t>
  </si>
  <si>
    <t>i8</t>
  </si>
  <si>
    <t>i9</t>
  </si>
  <si>
    <t>U1</t>
  </si>
  <si>
    <t>U2</t>
  </si>
  <si>
    <t>U3</t>
  </si>
  <si>
    <t>U4</t>
  </si>
  <si>
    <t>U5</t>
  </si>
  <si>
    <t>Hitung Prob/Kemungkinan Prior</t>
  </si>
  <si>
    <t>P(ri=1)</t>
  </si>
  <si>
    <t>Item 1</t>
  </si>
  <si>
    <t>alpha</t>
  </si>
  <si>
    <t>R</t>
  </si>
  <si>
    <t>P(ri=2)</t>
  </si>
  <si>
    <t>P(ri=3)</t>
  </si>
  <si>
    <t>P(ri=4)</t>
  </si>
  <si>
    <t>P(ri=5)</t>
  </si>
  <si>
    <t>USER BASED</t>
  </si>
  <si>
    <t>ITEM BASED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</si>
  <si>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</si>
  <si>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</si>
  <si>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</si>
  <si>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</si>
  <si>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</si>
  <si>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</si>
  <si>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</si>
  <si>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</si>
  <si>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P(ru1)</t>
  </si>
  <si>
    <t>P(ru2)</t>
  </si>
  <si>
    <t>P(ru3)</t>
  </si>
  <si>
    <t>P(ru4)</t>
  </si>
  <si>
    <t>P(ru5)</t>
  </si>
  <si>
    <t>RATING</t>
  </si>
  <si>
    <t>LIKELIHOOD USER BASED</t>
  </si>
  <si>
    <t>LIKELIHOOD ITEM BASED</t>
  </si>
  <si>
    <t>PREDICTED RATING</t>
  </si>
  <si>
    <t>R(i1,u1)</t>
  </si>
  <si>
    <t>USER-BASED</t>
  </si>
  <si>
    <t>y score</t>
  </si>
  <si>
    <t>ITEM-BASED</t>
  </si>
  <si>
    <t>BEST</t>
  </si>
  <si>
    <t>HYBRID-BASED</t>
  </si>
  <si>
    <t>#U_i =</t>
  </si>
  <si>
    <t>#I_u =</t>
  </si>
  <si>
    <t>FOR U</t>
  </si>
  <si>
    <t>FOR I</t>
  </si>
  <si>
    <t>loop1</t>
  </si>
  <si>
    <t>u = 1</t>
  </si>
  <si>
    <t>i</t>
  </si>
  <si>
    <t>PROSES PRIOR USER BASED</t>
  </si>
  <si>
    <t>rating</t>
  </si>
  <si>
    <t>y</t>
  </si>
  <si>
    <t>up</t>
  </si>
  <si>
    <t>u =2</t>
  </si>
  <si>
    <t>u3</t>
  </si>
  <si>
    <t>u4</t>
  </si>
  <si>
    <t>u5</t>
  </si>
  <si>
    <t>Y</t>
  </si>
  <si>
    <t>PROSES PRIOR ITEM BASED</t>
  </si>
  <si>
    <t>loop2</t>
  </si>
  <si>
    <t>loop 2</t>
  </si>
  <si>
    <t>user1</t>
  </si>
  <si>
    <t>user2</t>
  </si>
  <si>
    <t>user3</t>
  </si>
  <si>
    <t>user4</t>
  </si>
  <si>
    <t>user5</t>
  </si>
  <si>
    <t>jumlah item yang diberi rating pengguna</t>
  </si>
  <si>
    <t>UC</t>
  </si>
  <si>
    <t>IC</t>
  </si>
  <si>
    <t>UC AKHIR</t>
  </si>
  <si>
    <t>ic</t>
  </si>
  <si>
    <t>uc</t>
  </si>
  <si>
    <t>u</t>
  </si>
  <si>
    <t>R(u3,i4)</t>
  </si>
  <si>
    <t>ri = i1</t>
  </si>
  <si>
    <t>ri = i4</t>
  </si>
  <si>
    <t>ru = u1</t>
  </si>
  <si>
    <t>ru = u3</t>
  </si>
  <si>
    <t>ri = i5</t>
  </si>
  <si>
    <t>ru = u4</t>
  </si>
  <si>
    <t>R(u4,i5)</t>
  </si>
  <si>
    <t>0.49268292682926834</t>
  </si>
  <si>
    <t xml:space="preserve"> 0.49268292682926834</t>
  </si>
  <si>
    <t xml:space="preserve"> 0.19999999999999998</t>
  </si>
  <si>
    <t xml:space="preserve"> 0.004878048780487806</t>
  </si>
  <si>
    <t xml:space="preserve"> 0.9804878048780488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</si>
</sst>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E+00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0" borderId="8" xfId="0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137832</xdr:colOff>
      <xdr:row>16</xdr:row>
      <xdr:rowOff>22413</xdr:rowOff>
    </xdr:from>
    <xdr:to>
      <xdr:col>7</xdr:col>
      <xdr:colOff>344077</xdr:colOff>
      <xdr:row>19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4A02A-9367-4EBC-941A-D22D1FAA2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832" y="2222688"/>
          <a:ext cx="3559045" cy="625287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23</xdr:row>
      <xdr:rowOff>114301</xdr:rowOff>
    </xdr:from>
    <xdr:to>
      <xdr:col>7</xdr:col>
      <xdr:colOff>400050</xdr:colOff>
      <xdr:row>27</xdr:row>
      <xdr:rowOff>30872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51B90-33B0-4003-B418-8CBB7DB62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3714751"/>
          <a:ext cx="3362325" cy="716671"/>
        </a:xfrm>
        <a:prstGeom prst="rect">
          <a:avLst/>
        </a:prstGeom>
      </xdr:spPr>
    </xdr:pic>
    <xdr:clientData/>
  </xdr:twoCellAnchor>
  <xdr:twoCellAnchor editAs="oneCell">
    <xdr:from>
      <xdr:col>0</xdr:col>
      <xdr:colOff>353787</xdr:colOff>
      <xdr:row>33</xdr:row>
      <xdr:rowOff>95250</xdr:rowOff>
    </xdr:from>
    <xdr:to>
      <xdr:col>7</xdr:col>
      <xdr:colOff>364138</xdr:colOff>
      <xdr:row>37</xdr:row>
      <xdr:rowOff>88559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6EC57B-AF91-43A0-9439-5B967B3B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787" y="5661163"/>
          <a:ext cx="5866155" cy="788439"/>
        </a:xfrm>
        <a:prstGeom prst="rect">
          <a:avLst/>
        </a:prstGeom>
      </xdr:spPr>
    </xdr:pic>
    <xdr:clientData/>
  </xdr:twoCellAnchor>
  <xdr:twoCellAnchor editAs="oneCell">
    <xdr:from>
      <xdr:col>0</xdr:col>
      <xdr:colOff>372717</xdr:colOff>
      <xdr:row>42</xdr:row>
      <xdr:rowOff>190500</xdr:rowOff>
    </xdr:from>
    <xdr:to>
      <xdr:col>7</xdr:col>
      <xdr:colOff>442290</xdr:colOff>
      <xdr:row>47</xdr:row>
      <xdr:rowOff>63483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43F618-A632-4981-A3DE-059C8F860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717" y="7545457"/>
          <a:ext cx="5925377" cy="866896"/>
        </a:xfrm>
        <a:prstGeom prst="rect">
          <a:avLst/>
        </a:prstGeom>
      </xdr:spPr>
    </xdr:pic>
    <xdr:clientData/>
  </xdr:twoCellAnchor>
  <xdr:twoCellAnchor editAs="oneCell">
    <xdr:from>
      <xdr:col>9</xdr:col>
      <xdr:colOff>178618</xdr:colOff>
      <xdr:row>51</xdr:row>
      <xdr:rowOff>49253</xdr:rowOff>
    </xdr:from>
    <xdr:to>
      <xdr:col>16</xdr:col>
      <xdr:colOff>771858</xdr:colOff>
      <xdr:row>64</xdr:row>
      <xdr:rowOff>84127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2819F0-0DE6-4150-99AA-EBEDE8AC1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35954" y="9273464"/>
          <a:ext cx="6585506" cy="2641716"/>
        </a:xfrm>
        <a:prstGeom prst="rect">
          <a:avLst/>
        </a:prstGeom>
      </xdr:spPr>
    </xdr:pic>
    <xdr:clientData/>
  </xdr:twoCellAnchor>
  <xdr:twoCellAnchor editAs="oneCell">
    <xdr:from>
      <xdr:col>9</xdr:col>
      <xdr:colOff>286929</xdr:colOff>
      <xdr:row>65</xdr:row>
      <xdr:rowOff>59273</xdr:rowOff>
    </xdr:from>
    <xdr:to>
      <xdr:col>17</xdr:col>
      <xdr:colOff>1926</xdr:colOff>
      <xdr:row>71</xdr:row>
      <xdr:rowOff>58562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84A8AE-7F81-4D44-BA8E-0ED3D9877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4265" y="12090852"/>
          <a:ext cx="6538167" cy="1202447"/>
        </a:xfrm>
        <a:prstGeom prst="rect">
          <a:avLst/>
        </a:prstGeom>
      </xdr:spPr>
    </xdr:pic>
    <xdr:clientData/>
  </xdr:twoCellAnchor>
  <xdr:twoCellAnchor editAs="oneCell">
    <xdr:from>
      <xdr:col>20</xdr:col>
      <xdr:colOff>831271</xdr:colOff>
      <xdr:row>6</xdr:row>
      <xdr:rowOff>69273</xdr:rowOff>
    </xdr:from>
    <xdr:to>
      <xdr:col>27</xdr:col>
      <xdr:colOff>457233</xdr:colOff>
      <xdr:row>11</xdr:row>
      <xdr:rowOff>182868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BF8551-D2E7-4471-A98C-FB888B49B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560635" y="900546"/>
          <a:ext cx="6449325" cy="1152686"/>
        </a:xfrm>
        <a:prstGeom prst="rect">
          <a:avLst/>
        </a:prstGeom>
      </xdr:spPr>
    </xdr:pic>
    <xdr:clientData/>
  </xdr:twoCellAnchor>
  <xdr:twoCellAnchor editAs="oneCell">
    <xdr:from>
      <xdr:col>28</xdr:col>
      <xdr:colOff>17319</xdr:colOff>
      <xdr:row>6</xdr:row>
      <xdr:rowOff>173182</xdr:rowOff>
    </xdr:from>
    <xdr:to>
      <xdr:col>33</xdr:col>
      <xdr:colOff>1209656</xdr:colOff>
      <xdr:row>11</xdr:row>
      <xdr:rowOff>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A8195A-A51A-45F3-AA13-F05009D25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401319" y="1004455"/>
          <a:ext cx="6058746" cy="857370"/>
        </a:xfrm>
        <a:prstGeom prst="rect">
          <a:avLst/>
        </a:prstGeom>
      </xdr:spPr>
    </xdr:pic>
    <xdr:clientData/>
  </xdr:twoCellAnchor>
  <xdr:twoCellAnchor editAs="oneCell">
    <xdr:from>
      <xdr:col>34</xdr:col>
      <xdr:colOff>315437</xdr:colOff>
      <xdr:row>0</xdr:row>
      <xdr:rowOff>121227</xdr:rowOff>
    </xdr:from>
    <xdr:to>
      <xdr:col>41</xdr:col>
      <xdr:colOff>410724</xdr:colOff>
      <xdr:row>13</xdr:row>
      <xdr:rowOff>58384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74A61A-DF23-46AE-9551-6227A1F3B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968619" y="121227"/>
          <a:ext cx="6468378" cy="26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C634-B1F5-2640-AD81-724930EC2699}">
  <sheetPr codeName="Sheet1">
    <tabColor theme="4"/>
  </sheetPr>
  <dimension ref="H7:AU50"/>
  <sheetViews>
    <sheetView tabSelected="1" topLeftCell="J11" zoomScale="112" zoomScaleNormal="55" workbookViewId="0">
      <selection activeCell="W20" sqref="W20"/>
    </sheetView>
  </sheetViews>
  <sheetFormatPr defaultColWidth="11" defaultRowHeight="15.75"/>
  <cols>
    <col min="10" max="10" width="12.375" bestFit="1" customWidth="1"/>
    <col min="22" max="22" width="14.875" customWidth="1"/>
    <col min="23" max="23" width="16.5" bestFit="1" customWidth="1"/>
    <col min="24" max="27" width="11.875" bestFit="1" customWidth="1"/>
    <col min="29" max="29" width="15.5" bestFit="1" customWidth="1"/>
    <col min="33" max="33" width="15.625" customWidth="1"/>
    <col min="34" max="34" width="18.5" customWidth="1"/>
    <col min="35" max="38" width="12.625" bestFit="1" customWidth="1"/>
    <col min="42" max="42" width="14.75" customWidth="1"/>
    <col min="43" max="43" width="12" bestFit="1" customWidth="1"/>
    <col min="44" max="47" width="14" bestFit="1" customWidth="1"/>
  </cols>
  <sheetData>
    <row r="7" spans="8:47">
      <c r="H7" s="2"/>
      <c r="I7" s="3" t="s">
        <v>0</v>
      </c>
      <c r="J7" s="3" t="s">
        <v>1</v>
      </c>
      <c r="K7" s="3" t="s">
        <v>2</v>
      </c>
      <c r="L7" s="3" t="s">
        <v>3</v>
      </c>
      <c r="M7" s="3" t="s">
        <v>4</v>
      </c>
      <c r="N7" s="3" t="s">
        <v>5</v>
      </c>
      <c r="O7" s="3" t="s">
        <v>6</v>
      </c>
      <c r="P7" s="3" t="s">
        <v>7</v>
      </c>
      <c r="Q7" s="3" t="s">
        <v>8</v>
      </c>
    </row>
    <row r="8" spans="8:47">
      <c r="H8" s="2" t="s">
        <v>9</v>
      </c>
      <c r="I8" s="1">
        <v>0</v>
      </c>
      <c r="J8" s="1">
        <v>1</v>
      </c>
      <c r="K8" s="1">
        <v>2</v>
      </c>
      <c r="L8" s="1">
        <v>2</v>
      </c>
      <c r="M8" s="1">
        <v>5</v>
      </c>
      <c r="N8" s="1">
        <v>0</v>
      </c>
      <c r="O8" s="1">
        <v>4</v>
      </c>
      <c r="P8" s="1">
        <v>3</v>
      </c>
      <c r="Q8" s="1">
        <v>5</v>
      </c>
      <c r="S8" t="s">
        <v>17</v>
      </c>
      <c r="T8" s="4">
        <v>0.01</v>
      </c>
    </row>
    <row r="9" spans="8:47">
      <c r="H9" s="2" t="s">
        <v>10</v>
      </c>
      <c r="I9" s="1">
        <v>1</v>
      </c>
      <c r="J9" s="1">
        <v>5</v>
      </c>
      <c r="K9" s="1">
        <v>3</v>
      </c>
      <c r="L9" s="1">
        <v>0</v>
      </c>
      <c r="M9" s="1">
        <v>2</v>
      </c>
      <c r="N9" s="1">
        <v>3</v>
      </c>
      <c r="O9" s="1">
        <v>4</v>
      </c>
      <c r="P9" s="1">
        <v>3</v>
      </c>
      <c r="Q9" s="1">
        <v>0</v>
      </c>
      <c r="S9" t="s">
        <v>18</v>
      </c>
      <c r="T9" s="1">
        <v>5</v>
      </c>
    </row>
    <row r="10" spans="8:47">
      <c r="H10" s="2" t="s">
        <v>11</v>
      </c>
      <c r="I10" s="1">
        <v>1</v>
      </c>
      <c r="J10" s="1">
        <v>1</v>
      </c>
      <c r="K10" s="1">
        <v>2</v>
      </c>
      <c r="L10" s="1">
        <v>0</v>
      </c>
      <c r="M10" s="1">
        <v>2</v>
      </c>
      <c r="N10" s="1">
        <v>4</v>
      </c>
      <c r="O10" s="1">
        <v>4</v>
      </c>
      <c r="P10" s="1">
        <v>5</v>
      </c>
      <c r="Q10" s="1">
        <v>0</v>
      </c>
    </row>
    <row r="11" spans="8:47">
      <c r="H11" s="2" t="s">
        <v>12</v>
      </c>
      <c r="I11" s="1">
        <v>3</v>
      </c>
      <c r="J11" s="1">
        <v>2</v>
      </c>
      <c r="K11" s="1">
        <v>2</v>
      </c>
      <c r="L11" s="1">
        <v>3</v>
      </c>
      <c r="M11" s="33">
        <v>0</v>
      </c>
      <c r="N11" s="1">
        <v>1</v>
      </c>
      <c r="O11" s="1">
        <v>3</v>
      </c>
      <c r="P11" s="1">
        <v>2</v>
      </c>
      <c r="Q11" s="1">
        <v>0</v>
      </c>
    </row>
    <row r="12" spans="8:47">
      <c r="H12" s="2" t="s">
        <v>13</v>
      </c>
      <c r="I12" s="1">
        <v>5</v>
      </c>
      <c r="J12" s="1">
        <v>1</v>
      </c>
      <c r="K12" s="1">
        <v>5</v>
      </c>
      <c r="L12" s="1">
        <v>5</v>
      </c>
      <c r="M12" s="1">
        <v>4</v>
      </c>
      <c r="N12" s="1">
        <v>4</v>
      </c>
      <c r="O12" s="1">
        <v>5</v>
      </c>
      <c r="P12" s="1">
        <v>2</v>
      </c>
      <c r="Q12" s="1">
        <v>0</v>
      </c>
    </row>
    <row r="14" spans="8:47">
      <c r="I14" s="6" t="s">
        <v>14</v>
      </c>
      <c r="J14" s="6"/>
      <c r="K14" s="6"/>
    </row>
    <row r="15" spans="8:47">
      <c r="J15" s="5" t="s">
        <v>16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V15" t="s">
        <v>42</v>
      </c>
      <c r="W15" s="6" t="s">
        <v>41</v>
      </c>
      <c r="X15" s="6"/>
      <c r="AC15" s="6" t="s">
        <v>46</v>
      </c>
      <c r="AG15" t="s">
        <v>79</v>
      </c>
      <c r="AH15" s="6" t="s">
        <v>41</v>
      </c>
      <c r="AP15" t="s">
        <v>86</v>
      </c>
      <c r="AQ15" s="6" t="s">
        <v>41</v>
      </c>
    </row>
    <row r="16" spans="8:47">
      <c r="I16" t="s">
        <v>23</v>
      </c>
      <c r="J16" s="5"/>
      <c r="V16" t="s">
        <v>44</v>
      </c>
      <c r="W16">
        <v>1</v>
      </c>
      <c r="X16">
        <v>2</v>
      </c>
      <c r="Y16">
        <v>3</v>
      </c>
      <c r="Z16">
        <v>4</v>
      </c>
      <c r="AA16">
        <v>5</v>
      </c>
      <c r="AG16" t="s">
        <v>57</v>
      </c>
      <c r="AH16">
        <v>1</v>
      </c>
      <c r="AI16">
        <v>2</v>
      </c>
      <c r="AJ16">
        <v>3</v>
      </c>
      <c r="AK16">
        <v>4</v>
      </c>
      <c r="AL16">
        <v>5</v>
      </c>
      <c r="AP16" t="s">
        <v>57</v>
      </c>
      <c r="AQ16">
        <v>1</v>
      </c>
      <c r="AR16">
        <v>2</v>
      </c>
      <c r="AS16">
        <v>3</v>
      </c>
      <c r="AT16">
        <v>4</v>
      </c>
      <c r="AU16">
        <v>5</v>
      </c>
    </row>
    <row r="17" spans="8:47">
      <c r="H17">
        <v>1</v>
      </c>
      <c r="I17" t="s">
        <v>15</v>
      </c>
      <c r="J17" s="5">
        <f>(COUNTIF(I$8:I$12, $H17) + $T$8) / (COUNTIF(I$8:I$12, "&lt;&gt;0")+($T$9*$T$8))</f>
        <v>0.49629629629629629</v>
      </c>
      <c r="K17">
        <f t="shared" ref="K17:R17" si="0">(COUNTIF(J$8:J$12, $H17) + $T$8) / (COUNTIF(J$8:J$12, "&lt;&gt;0")+($T$9*$T$8))</f>
        <v>0.59603960396039601</v>
      </c>
      <c r="L17">
        <f>(COUNTIF(K$8:K$12, $H17) + $T$8) / (COUNTIF(K$8:K$12, "&lt;&gt;0")+($T$9*$T$8))</f>
        <v>1.9801980198019802E-3</v>
      </c>
      <c r="M17">
        <f t="shared" si="0"/>
        <v>3.2786885245901644E-3</v>
      </c>
      <c r="N17">
        <f t="shared" si="0"/>
        <v>2.4691358024691358E-3</v>
      </c>
      <c r="O17">
        <f t="shared" si="0"/>
        <v>0.24938271604938272</v>
      </c>
      <c r="P17">
        <f t="shared" si="0"/>
        <v>1.9801980198019802E-3</v>
      </c>
      <c r="Q17">
        <f t="shared" si="0"/>
        <v>1.9801980198019802E-3</v>
      </c>
      <c r="R17">
        <f t="shared" si="0"/>
        <v>9.5238095238095229E-3</v>
      </c>
      <c r="V17" t="s">
        <v>43</v>
      </c>
      <c r="W17">
        <f>PRODUCT(J35:J41)*J17</f>
        <v>1.1355124467173659E-5</v>
      </c>
      <c r="X17">
        <f>PRODUCT(K35:K41)*J18</f>
        <v>3.160493827160493E-8</v>
      </c>
      <c r="Y17">
        <f>PRODUCT(L35:L41)*J19</f>
        <v>7.8940744929824657E-11</v>
      </c>
      <c r="Z17">
        <f>PRODUCT(M35:M41)*J20</f>
        <v>3.160493827160493E-8</v>
      </c>
      <c r="AA17">
        <f>PRODUCT(N35:N41)*J21</f>
        <v>3.7590830918964112E-12</v>
      </c>
      <c r="AC17" s="7">
        <f>MAX(W17:AA17)</f>
        <v>1.1355124467173659E-5</v>
      </c>
      <c r="AG17" t="s">
        <v>43</v>
      </c>
      <c r="AH17">
        <f>PRODUCT(Q35:Q41)*M17</f>
        <v>4.1967213114754091E-8</v>
      </c>
      <c r="AI17">
        <f>PRODUCT(R35:R41)*M18</f>
        <v>1.0587118594604842E-8</v>
      </c>
      <c r="AJ17">
        <f>PRODUCT(S35:S41)*M19</f>
        <v>4.942147872806516E-14</v>
      </c>
      <c r="AK17">
        <f>PRODUCT(T35:T41)*M20</f>
        <v>4.1967213114754091E-8</v>
      </c>
      <c r="AL17">
        <f>PRODUCT(U35:U41)*M21</f>
        <v>2.3769377864450384E-13</v>
      </c>
      <c r="AP17" t="s">
        <v>43</v>
      </c>
      <c r="AQ17">
        <f>PRODUCT(X35:X41)*N17</f>
        <v>3.160493827160493E-8</v>
      </c>
      <c r="AR17">
        <f>PRODUCT(Y35:Y41)*N18</f>
        <v>1.3507321509154485E-13</v>
      </c>
      <c r="AS17">
        <f>PRODUCT(Z35:Z41)*N19</f>
        <v>3.160493827160493E-8</v>
      </c>
      <c r="AT17">
        <f>PRODUCT(AA35:AA41)*O20</f>
        <v>3.5623559711040961E-13</v>
      </c>
      <c r="AU17">
        <f>PRODUCT(AB35:AB41)*N21</f>
        <v>7.8940744929824631E-11</v>
      </c>
    </row>
    <row r="18" spans="8:47">
      <c r="H18">
        <v>2</v>
      </c>
      <c r="I18" t="s">
        <v>19</v>
      </c>
      <c r="J18" s="5">
        <f>(COUNTIF(I$8:I$12, $H18) + $T$8) / (COUNTIF(I$8:I$12, "&lt;&gt;0")+($T$9*$T$8))</f>
        <v>2.4691358024691358E-3</v>
      </c>
      <c r="K18">
        <f t="shared" ref="J18:R21" si="1">(COUNTIF(J$8:J$12, $H18) + $T$8) / (COUNTIF(J$8:J$12, "&lt;&gt;0")+($T$9*$T$8))</f>
        <v>0.2</v>
      </c>
      <c r="L18">
        <f t="shared" si="1"/>
        <v>0.59603960396039601</v>
      </c>
      <c r="M18">
        <f>(COUNTIF(L$8:L$12, $H18) + $T$8) / (COUNTIF(L$8:L$12, "&lt;&gt;0")+($T$9*$T$8))</f>
        <v>0.3311475409836066</v>
      </c>
      <c r="N18">
        <f t="shared" si="1"/>
        <v>0.49629629629629629</v>
      </c>
      <c r="O18">
        <f t="shared" si="1"/>
        <v>2.4691358024691358E-3</v>
      </c>
      <c r="P18">
        <f t="shared" si="1"/>
        <v>1.9801980198019802E-3</v>
      </c>
      <c r="Q18">
        <f t="shared" si="1"/>
        <v>0.39801980198019798</v>
      </c>
      <c r="R18">
        <f t="shared" si="1"/>
        <v>9.5238095238095229E-3</v>
      </c>
      <c r="V18" t="s">
        <v>45</v>
      </c>
      <c r="W18">
        <f>PRODUCT(J46:J49)*J25</f>
        <v>1.1904096376385795E-7</v>
      </c>
      <c r="X18">
        <f t="shared" ref="X18:AA18" si="2">PRODUCT(K46:K49)*K25</f>
        <v>1.2492174765535714E-5</v>
      </c>
      <c r="Y18">
        <f t="shared" si="2"/>
        <v>1.178623403602554E-9</v>
      </c>
      <c r="Z18">
        <f t="shared" si="2"/>
        <v>1.2023137340149653E-5</v>
      </c>
      <c r="AA18">
        <f t="shared" si="2"/>
        <v>4.9257122639667127E-8</v>
      </c>
      <c r="AC18" s="7">
        <f>MAX(W18:AA18)</f>
        <v>1.2492174765535714E-5</v>
      </c>
      <c r="AG18" t="s">
        <v>45</v>
      </c>
      <c r="AH18">
        <f>PRODUCT(Q46:Q48)*J27</f>
        <v>6.591020566592352E-4</v>
      </c>
      <c r="AI18">
        <f>PRODUCT(R46:R48)*K27</f>
        <v>6.591020566592352E-4</v>
      </c>
      <c r="AJ18">
        <f>PRODUCT(S46:S48)*L27</f>
        <v>1.1347517730496453E-5</v>
      </c>
      <c r="AK18">
        <f t="shared" ref="AK18:AL18" si="3">PRODUCT(T46:T48)*M27</f>
        <v>6.591020566592352E-4</v>
      </c>
      <c r="AL18">
        <f t="shared" si="3"/>
        <v>1.2375545737826819E-7</v>
      </c>
      <c r="AP18" t="s">
        <v>45</v>
      </c>
      <c r="AQ18">
        <f>PRODUCT(X46:X49)*J28</f>
        <v>2.4998602390410166E-6</v>
      </c>
      <c r="AR18">
        <f>PRODUCT(Y46:Y49)*K28</f>
        <v>4.9830976179030641E-9</v>
      </c>
      <c r="AS18">
        <f t="shared" ref="AS18:AU18" si="4">PRODUCT(Z46:Z49)*L28</f>
        <v>1.6248600318965501E-10</v>
      </c>
      <c r="AT18">
        <f t="shared" si="4"/>
        <v>2.2695035460992905E-6</v>
      </c>
      <c r="AU18">
        <f t="shared" si="4"/>
        <v>2.2695035460992905E-6</v>
      </c>
    </row>
    <row r="19" spans="8:47">
      <c r="H19">
        <v>3</v>
      </c>
      <c r="I19" t="s">
        <v>20</v>
      </c>
      <c r="J19" s="5">
        <f t="shared" si="1"/>
        <v>0.24938271604938272</v>
      </c>
      <c r="K19">
        <f t="shared" si="1"/>
        <v>1.9801980198019802E-3</v>
      </c>
      <c r="L19">
        <f t="shared" si="1"/>
        <v>0.2</v>
      </c>
      <c r="M19">
        <f>(COUNTIF(L$8:L$12, $H19) + $T$8) / (COUNTIF(L$8:L$12, "&lt;&gt;0")+($T$9*$T$8))</f>
        <v>0.3311475409836066</v>
      </c>
      <c r="N19">
        <f t="shared" si="1"/>
        <v>2.4691358024691358E-3</v>
      </c>
      <c r="O19">
        <f t="shared" si="1"/>
        <v>0.24938271604938272</v>
      </c>
      <c r="P19">
        <f t="shared" si="1"/>
        <v>0.2</v>
      </c>
      <c r="Q19">
        <f t="shared" si="1"/>
        <v>0.39801980198019798</v>
      </c>
      <c r="R19">
        <f t="shared" si="1"/>
        <v>9.5238095238095229E-3</v>
      </c>
      <c r="V19" t="s">
        <v>47</v>
      </c>
      <c r="W19" s="8">
        <f>(W18)^(1/(1+U20)) * (W17)^(1/(1+U21))</f>
        <v>9.9320357528423497E-3</v>
      </c>
      <c r="X19" s="8">
        <f>(X18)^(1/(1+U20)) * (X17)^(1/(1+U21))</f>
        <v>1.207249345380307E-2</v>
      </c>
      <c r="Y19" s="8">
        <f>(Y18)^(1/(1+U20)) * (Y17)^(1/(1+U21))</f>
        <v>8.9420617510648209E-4</v>
      </c>
      <c r="Z19" s="8">
        <f>(Z18)^(1/(1+U20)) * (Z17)^(1/(1+U21))</f>
        <v>1.1980444453581011E-2</v>
      </c>
      <c r="AA19" s="8">
        <f>(AA18)^(1/(1+U20)) * (AA17)^(1/(1+U21))</f>
        <v>1.2893744155991359E-3</v>
      </c>
      <c r="AC19" s="7">
        <f>MAX(W19:AA19)</f>
        <v>1.207249345380307E-2</v>
      </c>
      <c r="AG19" t="s">
        <v>47</v>
      </c>
      <c r="AH19" s="8">
        <f>(AH18)^(1/(1+$AF$20)) * (AH17)^(1/(1+$AF$21))</f>
        <v>1.916910926924896E-2</v>
      </c>
      <c r="AI19" s="8">
        <f t="shared" ref="AI19:AL19" si="5">(AI18)^(1/(1+$AF$20)) * (AI17)^(1/(1+$AF$21))</f>
        <v>1.6137467809200324E-2</v>
      </c>
      <c r="AJ19" s="8">
        <f t="shared" si="5"/>
        <v>1.2602731520508113E-3</v>
      </c>
      <c r="AK19" s="8">
        <f t="shared" si="5"/>
        <v>1.916910926924896E-2</v>
      </c>
      <c r="AL19" s="8">
        <f t="shared" si="5"/>
        <v>4.9561371584294677E-4</v>
      </c>
      <c r="AP19" t="s">
        <v>47</v>
      </c>
      <c r="AQ19">
        <f>(AQ18)^(1/(1+$AO$20)) * (AQ17)^(1/(1+$AO$21))</f>
        <v>8.7508958309300382E-3</v>
      </c>
      <c r="AR19">
        <f>(AR18)^(1/(1+$AO$20)) * (AR17)^(1/(1+$AO$21))</f>
        <v>5.3804801519299222E-4</v>
      </c>
      <c r="AS19">
        <f>(AS18)^(1/(1+$AO$20)) * (AS17)^(1/(1+$AO$21))</f>
        <v>1.2724260728932812E-3</v>
      </c>
      <c r="AT19">
        <f>(AT18)^(1/(1+$AO$20)) * (AT17)^(1/(1+$AO$21))</f>
        <v>2.0661095135284611E-3</v>
      </c>
      <c r="AU19">
        <f>(AU18)^(1/(1+$AO$20)) * (AU17)^(1/(1+$AO$21))</f>
        <v>4.058343710654601E-3</v>
      </c>
    </row>
    <row r="20" spans="8:47">
      <c r="H20">
        <v>4</v>
      </c>
      <c r="I20" t="s">
        <v>21</v>
      </c>
      <c r="J20" s="5">
        <f t="shared" si="1"/>
        <v>2.4691358024691358E-3</v>
      </c>
      <c r="K20">
        <f t="shared" si="1"/>
        <v>1.9801980198019802E-3</v>
      </c>
      <c r="L20">
        <f t="shared" si="1"/>
        <v>1.9801980198019802E-3</v>
      </c>
      <c r="M20">
        <f t="shared" si="1"/>
        <v>3.2786885245901644E-3</v>
      </c>
      <c r="N20">
        <f t="shared" si="1"/>
        <v>0.24938271604938272</v>
      </c>
      <c r="O20">
        <f t="shared" si="1"/>
        <v>0.49629629629629629</v>
      </c>
      <c r="P20">
        <f t="shared" si="1"/>
        <v>0.59603960396039601</v>
      </c>
      <c r="Q20">
        <f t="shared" si="1"/>
        <v>1.9801980198019802E-3</v>
      </c>
      <c r="R20">
        <f t="shared" si="1"/>
        <v>9.5238095238095229E-3</v>
      </c>
      <c r="T20" s="11" t="s">
        <v>48</v>
      </c>
      <c r="U20" s="9">
        <v>4</v>
      </c>
      <c r="AE20" s="11" t="s">
        <v>48</v>
      </c>
      <c r="AF20" s="9">
        <v>3</v>
      </c>
      <c r="AN20" s="11" t="s">
        <v>48</v>
      </c>
      <c r="AO20">
        <v>4</v>
      </c>
    </row>
    <row r="21" spans="8:47">
      <c r="H21">
        <v>5</v>
      </c>
      <c r="I21" t="s">
        <v>22</v>
      </c>
      <c r="J21" s="5">
        <f t="shared" si="1"/>
        <v>0.24938271604938272</v>
      </c>
      <c r="K21">
        <f t="shared" si="1"/>
        <v>0.2</v>
      </c>
      <c r="L21">
        <f t="shared" si="1"/>
        <v>0.2</v>
      </c>
      <c r="M21">
        <f t="shared" si="1"/>
        <v>0.3311475409836066</v>
      </c>
      <c r="N21">
        <f t="shared" si="1"/>
        <v>0.24938271604938272</v>
      </c>
      <c r="O21">
        <f t="shared" si="1"/>
        <v>2.4691358024691358E-3</v>
      </c>
      <c r="P21">
        <f t="shared" si="1"/>
        <v>0.2</v>
      </c>
      <c r="Q21">
        <f t="shared" si="1"/>
        <v>0.2</v>
      </c>
      <c r="R21">
        <f t="shared" si="1"/>
        <v>0.96190476190476182</v>
      </c>
      <c r="T21" s="11" t="s">
        <v>49</v>
      </c>
      <c r="U21" s="9">
        <v>7</v>
      </c>
      <c r="AE21" s="11" t="s">
        <v>49</v>
      </c>
      <c r="AF21" s="9">
        <v>7</v>
      </c>
      <c r="AN21" s="11" t="s">
        <v>49</v>
      </c>
      <c r="AO21">
        <v>7</v>
      </c>
    </row>
    <row r="23" spans="8:47">
      <c r="J23" s="34" t="s">
        <v>38</v>
      </c>
      <c r="K23" s="34"/>
      <c r="L23" s="34"/>
      <c r="M23" s="34"/>
      <c r="N23" s="34"/>
    </row>
    <row r="24" spans="8:47">
      <c r="I24" t="s">
        <v>24</v>
      </c>
      <c r="J24" s="1">
        <v>1</v>
      </c>
      <c r="K24" s="1">
        <v>2</v>
      </c>
      <c r="L24" s="1">
        <v>3</v>
      </c>
      <c r="M24" s="1">
        <v>4</v>
      </c>
      <c r="N24" s="1">
        <v>5</v>
      </c>
    </row>
    <row r="25" spans="8:47">
      <c r="H25">
        <v>1</v>
      </c>
      <c r="I25" t="s">
        <v>33</v>
      </c>
      <c r="J25" s="5">
        <f>(COUNTIF($I8:$Q8,J$24)+$T$8)/(COUNTIF($I8:$Q8,"&lt;&gt;0")+($T$9*$T$8))</f>
        <v>0.14326241134751774</v>
      </c>
      <c r="K25" s="5">
        <f>(COUNTIF($I8:$Q8,K$24)+$T$8)/(COUNTIF($I8:$Q8,"&lt;&gt;0")+($T$9*$T$8))</f>
        <v>0.28510638297872337</v>
      </c>
      <c r="L25" s="5">
        <f>(COUNTIF($I8:$Q8,L$24)+$T$8)/(COUNTIF($I8:$Q8,"&lt;&gt;0")+($T$9*$T$8))</f>
        <v>0.14326241134751774</v>
      </c>
      <c r="M25" s="5">
        <f>(COUNTIF($I8:$Q8,M$24)+$T$8)/(COUNTIF($I8:$Q8,"&lt;&gt;0")+($T$9*$T$8))</f>
        <v>0.14326241134751774</v>
      </c>
      <c r="N25" s="5">
        <f>(COUNTIF($I8:$Q8,N$24)+$T$8)/(COUNTIF($I8:$Q8,"&lt;&gt;0")+($T$9*$T$8))</f>
        <v>0.28510638297872337</v>
      </c>
    </row>
    <row r="26" spans="8:47">
      <c r="H26">
        <v>2</v>
      </c>
      <c r="I26" t="s">
        <v>34</v>
      </c>
      <c r="J26">
        <f>(COUNTIF($I9:$Q9,J$24)+$T$8)/(COUNTIF($I9:$Q9,"&lt;&gt;0")+($T$9*$T$8))</f>
        <v>0.14326241134751774</v>
      </c>
      <c r="K26">
        <f t="shared" ref="K26:N26" si="6">(COUNTIF($I9:$Q9,K$24)+$T$8)/(COUNTIF($I9:$Q9,"&lt;&gt;0")+($T$9*$T$8))</f>
        <v>0.14326241134751774</v>
      </c>
      <c r="L26">
        <f t="shared" si="6"/>
        <v>0.42695035460992908</v>
      </c>
      <c r="M26">
        <f t="shared" si="6"/>
        <v>0.14326241134751774</v>
      </c>
      <c r="N26">
        <f t="shared" si="6"/>
        <v>0.14326241134751774</v>
      </c>
    </row>
    <row r="27" spans="8:47">
      <c r="H27">
        <v>3</v>
      </c>
      <c r="I27" t="s">
        <v>35</v>
      </c>
      <c r="J27">
        <f t="shared" ref="J27:N27" si="7">(COUNTIF($I10:$Q10,J$24)+$T$8)/(COUNTIF($I10:$Q10,"&lt;&gt;0")+($T$9*$T$8))</f>
        <v>0.28510638297872337</v>
      </c>
      <c r="K27">
        <f t="shared" si="7"/>
        <v>0.28510638297872337</v>
      </c>
      <c r="L27">
        <f t="shared" si="7"/>
        <v>1.4184397163120568E-3</v>
      </c>
      <c r="M27">
        <f t="shared" si="7"/>
        <v>0.28510638297872337</v>
      </c>
      <c r="N27">
        <f t="shared" si="7"/>
        <v>0.14326241134751774</v>
      </c>
    </row>
    <row r="28" spans="8:47">
      <c r="H28">
        <v>4</v>
      </c>
      <c r="I28" t="s">
        <v>36</v>
      </c>
      <c r="J28">
        <f t="shared" ref="J28:N28" si="8">(COUNTIF($I11:$Q11,J$24)+$T$8)/(COUNTIF($I11:$Q11,"&lt;&gt;0")+($T$9*$T$8))</f>
        <v>0.14326241134751774</v>
      </c>
      <c r="K28">
        <f t="shared" si="8"/>
        <v>0.42695035460992908</v>
      </c>
      <c r="L28">
        <f t="shared" si="8"/>
        <v>0.42695035460992908</v>
      </c>
      <c r="M28">
        <f t="shared" si="8"/>
        <v>1.4184397163120568E-3</v>
      </c>
      <c r="N28">
        <f t="shared" si="8"/>
        <v>1.4184397163120568E-3</v>
      </c>
    </row>
    <row r="29" spans="8:47">
      <c r="H29">
        <v>5</v>
      </c>
      <c r="I29" t="s">
        <v>37</v>
      </c>
      <c r="J29">
        <f t="shared" ref="J29:N29" si="9">(COUNTIF($I12:$Q12,J$24)+$T$8)/(COUNTIF($I12:$Q12,"&lt;&gt;0")+($T$9*$T$8))</f>
        <v>0.12546583850931675</v>
      </c>
      <c r="K29">
        <f t="shared" si="9"/>
        <v>0.12546583850931675</v>
      </c>
      <c r="L29">
        <f t="shared" si="9"/>
        <v>1.2422360248447203E-3</v>
      </c>
      <c r="M29">
        <f t="shared" si="9"/>
        <v>0.24968944099378876</v>
      </c>
      <c r="N29">
        <f t="shared" si="9"/>
        <v>0.49813664596273283</v>
      </c>
    </row>
    <row r="32" spans="8:47">
      <c r="J32" s="6" t="s">
        <v>39</v>
      </c>
      <c r="K32" s="6"/>
      <c r="L32" t="s">
        <v>80</v>
      </c>
      <c r="Q32" s="6" t="s">
        <v>39</v>
      </c>
      <c r="R32" s="6"/>
      <c r="S32" t="s">
        <v>81</v>
      </c>
      <c r="W32" s="6" t="s">
        <v>39</v>
      </c>
      <c r="X32" s="6"/>
      <c r="Y32" t="s">
        <v>84</v>
      </c>
    </row>
    <row r="33" spans="9:28">
      <c r="J33" s="34" t="s">
        <v>38</v>
      </c>
      <c r="K33" s="34"/>
      <c r="L33" s="34"/>
      <c r="M33" s="34"/>
      <c r="N33" s="34"/>
    </row>
    <row r="34" spans="9:28">
      <c r="J34" s="1">
        <v>1</v>
      </c>
      <c r="K34" s="1">
        <v>2</v>
      </c>
      <c r="L34" s="1">
        <v>3</v>
      </c>
      <c r="M34" s="1">
        <v>4</v>
      </c>
      <c r="N34" s="1">
        <v>5</v>
      </c>
      <c r="Q34" s="32">
        <v>1</v>
      </c>
      <c r="R34" s="32">
        <v>2</v>
      </c>
      <c r="S34" s="32">
        <v>3</v>
      </c>
      <c r="T34" s="32">
        <v>4</v>
      </c>
      <c r="U34" s="32">
        <v>5</v>
      </c>
      <c r="X34" s="32">
        <v>1</v>
      </c>
      <c r="Y34" s="32">
        <v>2</v>
      </c>
      <c r="Z34" s="32">
        <v>3</v>
      </c>
      <c r="AA34" s="32">
        <v>4</v>
      </c>
      <c r="AB34" s="32">
        <v>5</v>
      </c>
    </row>
    <row r="35" spans="9:28">
      <c r="I35" t="s">
        <v>1</v>
      </c>
      <c r="J35">
        <f>(COUNTIFS($J$8:$J$12,J$34,$I$8:$I$12,$J$8)+$T$8)/(COUNTIFS($J$8:$J$12,"&lt;&gt;0",$I$8:$I$12,J$34)+($T$9*$T$8))</f>
        <v>0.49268292682926834</v>
      </c>
      <c r="K35">
        <f>(COUNTIFS($J$8:$J$12,K$34,$I$8:$I$12,$J$8)+$T$8)/(COUNTIFS($J$8:$J$12,"&lt;&gt;0",$I$8:$I$12,K$34)+($T$9*$T$8))</f>
        <v>0.19999999999999998</v>
      </c>
      <c r="L35">
        <f>(COUNTIFS($J$8:$J$12,L$34,$I$8:$I$12,$J$8)+$T$8)/(COUNTIFS($J$8:$J$12,"&lt;&gt;0",$I$8:$I$12,L$34)+($T$9*$T$8))</f>
        <v>9.5238095238095229E-3</v>
      </c>
      <c r="M35">
        <f t="shared" ref="M35:N35" si="10">(COUNTIFS($J$8:$J$12,M$34,$I$8:$I$12,$J$8)+$T$8)/(COUNTIFS($J$8:$J$12,"&lt;&gt;0",$I$8:$I$12,M$34)+($T$9*$T$8))</f>
        <v>0.19999999999999998</v>
      </c>
      <c r="N35">
        <f t="shared" si="10"/>
        <v>0.96190476190476182</v>
      </c>
      <c r="P35" t="s">
        <v>0</v>
      </c>
      <c r="Q35">
        <f>(COUNTIFS($I$8:$I$12,Q$34,$L$8:$L$12,$I$10)+$T$8)/(COUNTIFS($I$8:$I$12,"&lt;&gt;0",$L$8:$L$12,Q$34)+($T$9*$T$8))</f>
        <v>0.19999999999999998</v>
      </c>
      <c r="R35">
        <f>(COUNTIFS($I$8:$I$12,R$34,$L$8:$L$12,$I$10)+$T$8)/(COUNTIFS($I$8:$I$12,"&lt;&gt;0",$L$8:$L$12,R$34)+($T$9*$T$8))</f>
        <v>0.19999999999999998</v>
      </c>
      <c r="S35">
        <f>(COUNTIFS($I$8:$I$12,S$34,$L$8:$L$12,$I$10)+$T$8)/(COUNTIFS($I$8:$I$12,"&lt;&gt;0",$L$8:$L$12,S$34)+($T$9*$T$8))</f>
        <v>9.5238095238095229E-3</v>
      </c>
      <c r="T35">
        <f>(COUNTIFS($I$8:$I$12,T$34,$L$8:$L$12,$I$10)+$T$8)/(COUNTIFS($I$8:$I$12,"&lt;&gt;0",$L$8:$L$12,T$34)+($T$9*$T$8))</f>
        <v>0.19999999999999998</v>
      </c>
      <c r="U35">
        <f>(COUNTIFS($I$8:$I$12,U$34,$L$8:$L$12,$I$10)+$T$8)/(COUNTIFS($I$8:$I$12,"&lt;&gt;0",$L$8:$L$12,U$34)+($T$9*$T$8))</f>
        <v>9.5238095238095229E-3</v>
      </c>
      <c r="W35" t="s">
        <v>0</v>
      </c>
      <c r="X35">
        <f>(COUNTIFS($M$8:$M$12,X$34,$I$8:$I$12,$I$11)+$T$8)/(COUNTIFS($I$8:$I$12,"&lt;&gt;0",$M$8:$M$12,X$34)+($T$9*$T$8))</f>
        <v>0.19999999999999998</v>
      </c>
      <c r="Y35">
        <f t="shared" ref="Y35:AB35" si="11">(COUNTIFS($M$8:$M$12,Y$34,$I$8:$I$12,$I$11)+$T$8)/(COUNTIFS($I$8:$I$12,"&lt;&gt;0",$M$8:$M$12,Y$34)+($T$9*$T$8))</f>
        <v>4.8780487804878057E-3</v>
      </c>
      <c r="Z35">
        <f t="shared" si="11"/>
        <v>0.19999999999999998</v>
      </c>
      <c r="AA35">
        <f t="shared" si="11"/>
        <v>9.5238095238095229E-3</v>
      </c>
      <c r="AB35">
        <f t="shared" si="11"/>
        <v>0.19999999999999998</v>
      </c>
    </row>
    <row r="36" spans="9:28">
      <c r="I36" t="s">
        <v>2</v>
      </c>
      <c r="J36">
        <f>(COUNTIFS($K$8:$K$12,$K$8,$I$8:$I$12,J$34)+$T$8)/(COUNTIFS($K$8:$K$12,"&lt;&gt;0",$I$8:$I$12,J$34)+($T$9*$T$8))</f>
        <v>0.49268292682926834</v>
      </c>
      <c r="K36">
        <f t="shared" ref="K36:N36" si="12">(COUNTIFS($K$8:$K$12,$K$8,$I$8:$I$12,K$34)+$T$8)/(COUNTIFS($K$8:$K$12,"&lt;&gt;0",$I$8:$I$12,K$34)+($T$9*$T$8))</f>
        <v>0.19999999999999998</v>
      </c>
      <c r="L36">
        <f t="shared" si="12"/>
        <v>0.96190476190476182</v>
      </c>
      <c r="M36">
        <f t="shared" si="12"/>
        <v>0.19999999999999998</v>
      </c>
      <c r="N36">
        <f t="shared" si="12"/>
        <v>9.5238095238095229E-3</v>
      </c>
      <c r="P36" t="s">
        <v>1</v>
      </c>
      <c r="Q36">
        <f>(COUNTIFS($J$8:$J$12,Q$34,$L$8:$L$12,$J$10)+$T$8)/(COUNTIFS($J$8:$J$12,"&lt;&gt;0",$L$8:$L$12,Q$34)+($T$9*$T$8))</f>
        <v>0.19999999999999998</v>
      </c>
      <c r="R36">
        <f>(COUNTIFS($J$8:$J$12,R$34,$L$8:$L$12,$J$10)+$T$8)/(COUNTIFS($J$8:$J$12,"&lt;&gt;0",$L$8:$L$12,R$34)+($T$9*$T$8))</f>
        <v>9.5238095238095229E-3</v>
      </c>
      <c r="S36">
        <f>(COUNTIFS($J$8:$J$12,S$34,$L$8:$L$12,$J$10)+$T$8)/(COUNTIFS($J$8:$J$12,"&lt;&gt;0",$L$8:$L$12,S$34)+($T$9*$T$8))</f>
        <v>9.5238095238095229E-3</v>
      </c>
      <c r="T36">
        <f>(COUNTIFS($J$8:$J$12,T$34,$L$8:$L$12,$J$10)+$T$8)/(COUNTIFS($J$8:$J$12,"&lt;&gt;0",$L$8:$L$12,T$34)+($T$9*$T$8))</f>
        <v>0.19999999999999998</v>
      </c>
      <c r="U36">
        <f>(COUNTIFS($J$8:$J$12,U$34,$L$8:$L$12,$J$10)+$T$8)/(COUNTIFS($J$8:$J$12,"&lt;&gt;0",$L$8:$L$12,U$34)+($T$9*$T$8))</f>
        <v>9.5238095238095229E-3</v>
      </c>
      <c r="W36" t="s">
        <v>1</v>
      </c>
      <c r="X36">
        <f>(COUNTIFS($M$8:$M$12,X$34,$J$8:$J$12,$J$11)+$T$8)/(COUNTIFS($J$8:$J$12,"&lt;&gt;0",$M$8:$M$12,X$34)+($T$9*$T$8))</f>
        <v>0.19999999999999998</v>
      </c>
      <c r="Y36">
        <f t="shared" ref="Y36:AB36" si="13">(COUNTIFS($M$8:$M$12,Y$34,$J$8:$J$12,$J$11)+$T$8)/(COUNTIFS($J$8:$J$12,"&lt;&gt;0",$M$8:$M$12,Y$34)+($T$9*$T$8))</f>
        <v>4.8780487804878057E-3</v>
      </c>
      <c r="Z36">
        <f t="shared" si="13"/>
        <v>0.19999999999999998</v>
      </c>
      <c r="AA36">
        <f t="shared" si="13"/>
        <v>9.5238095238095229E-3</v>
      </c>
      <c r="AB36">
        <f t="shared" si="13"/>
        <v>9.5238095238095229E-3</v>
      </c>
    </row>
    <row r="37" spans="9:28">
      <c r="I37" t="s">
        <v>3</v>
      </c>
      <c r="J37">
        <f>(COUNTIFS($L$8:$L$12,$L$8,$I$8:$I$12,J$34)+$T$8)/(COUNTIFS($L$8:$L$12,"&lt;&gt;0",$I$8:$I$12,J$34)+($T$9*$T$8))</f>
        <v>0.19999999999999998</v>
      </c>
      <c r="K37">
        <f t="shared" ref="K37:N37" si="14">(COUNTIFS($L$8:$L$12,$L$8,$I$8:$I$12,K$34)+$T$8)/(COUNTIFS($L$8:$L$12,"&lt;&gt;0",$I$8:$I$12,K$34)+($T$9*$T$8))</f>
        <v>0.19999999999999998</v>
      </c>
      <c r="L37">
        <f t="shared" si="14"/>
        <v>9.5238095238095229E-3</v>
      </c>
      <c r="M37">
        <f t="shared" si="14"/>
        <v>0.19999999999999998</v>
      </c>
      <c r="N37">
        <f t="shared" si="14"/>
        <v>9.5238095238095229E-3</v>
      </c>
      <c r="P37" t="s">
        <v>2</v>
      </c>
      <c r="Q37">
        <f>(COUNTIFS($K$8:$K$12,Q$34,$L$8:$L$12,$K$10)+$T$8)/(COUNTIFS($K$8:$K$12,"&lt;&gt;0",$L$8:$L$12,Q$34)+($T$9*$T$8))</f>
        <v>0.19999999999999998</v>
      </c>
      <c r="R37">
        <f>(COUNTIFS($K$8:$K$12,R$34,$L$8:$L$12,$K$10)+$T$8)/(COUNTIFS($K$8:$K$12,"&lt;&gt;0",$L$8:$L$12,R$34)+($T$9*$T$8))</f>
        <v>0.96190476190476182</v>
      </c>
      <c r="S37">
        <f>(COUNTIFS($K$8:$K$12,S$34,$L$8:$L$12,$K$10)+$T$8)/(COUNTIFS($K$8:$K$12,"&lt;&gt;0",$L$8:$L$12,S$34)+($T$9*$T$8))</f>
        <v>9.5238095238095229E-3</v>
      </c>
      <c r="T37">
        <f>(COUNTIFS($K$8:$K$12,T$34,$L$8:$L$12,$K$10)+$T$8)/(COUNTIFS($K$8:$K$12,"&lt;&gt;0",$L$8:$L$12,T$34)+($T$9*$T$8))</f>
        <v>0.19999999999999998</v>
      </c>
      <c r="U37">
        <f t="shared" ref="U37" si="15">(COUNTIFS($K$8:$K$12,U$34,$L$8:$L$12,$K$10)+$T$8)/(COUNTIFS($K$8:$K$12,"&lt;&gt;0",$L$8:$L$12,U$34)+($T$9*$T$8))</f>
        <v>9.5238095238095229E-3</v>
      </c>
      <c r="W37" t="s">
        <v>2</v>
      </c>
      <c r="X37">
        <f>(COUNTIFS($M$8:$M$12,X$34,$K$8:$K$12,$K$11)+$T$8)/(COUNTIFS($K$8:$K$12,"&lt;&gt;0",$M$8:$M$12,X$34)+($T$9*$T$8))</f>
        <v>0.19999999999999998</v>
      </c>
      <c r="Y37">
        <f t="shared" ref="Y37:AB37" si="16">(COUNTIFS($M$8:$M$12,Y$34,$K$8:$K$12,$K$11)+$T$8)/(COUNTIFS($K$8:$K$12,"&lt;&gt;0",$M$8:$M$12,Y$34)+($T$9*$T$8))</f>
        <v>0.49268292682926834</v>
      </c>
      <c r="Z37">
        <f t="shared" si="16"/>
        <v>0.19999999999999998</v>
      </c>
      <c r="AA37">
        <f t="shared" si="16"/>
        <v>9.5238095238095229E-3</v>
      </c>
      <c r="AB37">
        <f t="shared" si="16"/>
        <v>0.96190476190476182</v>
      </c>
    </row>
    <row r="38" spans="9:28">
      <c r="I38" t="s">
        <v>4</v>
      </c>
      <c r="J38">
        <f>(COUNTIFS($M$8:$M$12,$M$8,$I$8:$I$12,J$34)+$T$8)/(COUNTIFS($M$8:$M$12,"&lt;&gt;0",$I$8:$I$12,J$34)+($T$9*$T$8))</f>
        <v>4.8780487804878057E-3</v>
      </c>
      <c r="K38">
        <f t="shared" ref="K38:N38" si="17">(COUNTIFS($M$8:$M$12,$M$8,$I$8:$I$12,K$34)+$T$8)/(COUNTIFS($M$8:$M$12,"&lt;&gt;0",$I$8:$I$12,K$34)+($T$9*$T$8))</f>
        <v>0.19999999999999998</v>
      </c>
      <c r="L38">
        <f t="shared" si="17"/>
        <v>0.19999999999999998</v>
      </c>
      <c r="M38">
        <f t="shared" si="17"/>
        <v>0.19999999999999998</v>
      </c>
      <c r="N38">
        <f t="shared" si="17"/>
        <v>9.5238095238095229E-3</v>
      </c>
      <c r="P38" t="s">
        <v>4</v>
      </c>
      <c r="Q38">
        <f>(COUNTIFS($M$8:$M$12,Q$34,$L$8:$L$12,$M$10)+$T$8)/(COUNTIFS($M$8:$M$12,"&lt;&gt;0",$L$8:$L$12,Q$34)+($T$9*$T$8))</f>
        <v>0.19999999999999998</v>
      </c>
      <c r="R38">
        <f>(COUNTIFS($M$8:$M$12,R$34,$L$8:$L$12,$M$10)+$T$8)/(COUNTIFS($M$8:$M$12,"&lt;&gt;0",$L$8:$L$12,R$34)+($T$9*$T$8))</f>
        <v>9.5238095238095229E-3</v>
      </c>
      <c r="S38">
        <f>(COUNTIFS($M$8:$M$12,S$34,$L$8:$L$12,$M$10)+$T$8)/(COUNTIFS($M$8:$M$12,"&lt;&gt;0",$L$8:$L$12,S$34)+($T$9*$T$8))</f>
        <v>0.19999999999999998</v>
      </c>
      <c r="T38">
        <f t="shared" ref="T38:U38" si="18">(COUNTIFS($M$8:$M$12,T$34,$L$8:$L$12,$M$10)+$T$8)/(COUNTIFS($M$8:$M$12,"&lt;&gt;0",$L$8:$L$12,T$34)+($T$9*$T$8))</f>
        <v>0.19999999999999998</v>
      </c>
      <c r="U38">
        <f t="shared" si="18"/>
        <v>0.96190476190476182</v>
      </c>
      <c r="W38" t="s">
        <v>3</v>
      </c>
      <c r="X38">
        <f>(COUNTIFS($M$8:$M$12,X$34,$L$8:$L$12,$L$11)+$T$8)/(COUNTIFS($L$8:$L$12,"&lt;&gt;0",$M$8:$M$12,X$34)+($T$9*$T$8))</f>
        <v>0.19999999999999998</v>
      </c>
      <c r="Y38">
        <f t="shared" ref="Y38:AB38" si="19">(COUNTIFS($M$8:$M$12,Y$34,$L$8:$L$12,$L$11)+$T$8)/(COUNTIFS($L$8:$L$12,"&lt;&gt;0",$M$8:$M$12,Y$34)+($T$9*$T$8))</f>
        <v>0.19999999999999998</v>
      </c>
      <c r="Z38">
        <f t="shared" si="19"/>
        <v>0.19999999999999998</v>
      </c>
      <c r="AA38">
        <f t="shared" si="19"/>
        <v>9.5238095238095229E-3</v>
      </c>
      <c r="AB38">
        <f t="shared" si="19"/>
        <v>9.5238095238095229E-3</v>
      </c>
    </row>
    <row r="39" spans="9:28">
      <c r="I39" t="s">
        <v>6</v>
      </c>
      <c r="J39">
        <f>(COUNTIFS($O$8:$O$12,$O$8,$I$8:$I$12,J$34)+$T$8)/(COUNTIFS($O$8:$O$12,"&lt;&gt;0",$I$8:$I$12,J$34)+($T$9*$T$8))</f>
        <v>0.98048780487804876</v>
      </c>
      <c r="K39">
        <f t="shared" ref="K39:N39" si="20">(COUNTIFS($O$8:$O$12,$O$8,$I$8:$I$12,K$34)+$T$8)/(COUNTIFS($O$8:$O$12,"&lt;&gt;0",$I$8:$I$12,K$34)+($T$9*$T$8))</f>
        <v>0.19999999999999998</v>
      </c>
      <c r="L39">
        <f t="shared" si="20"/>
        <v>9.5238095238095229E-3</v>
      </c>
      <c r="M39">
        <f t="shared" si="20"/>
        <v>0.19999999999999998</v>
      </c>
      <c r="N39">
        <f t="shared" si="20"/>
        <v>9.5238095238095229E-3</v>
      </c>
      <c r="P39" t="s">
        <v>5</v>
      </c>
      <c r="Q39">
        <f>(COUNTIFS($N$8:$N$12,Q$34,$L$8:$L$12,$N$10)+$T$8)/(COUNTIFS($N$8:$N$12,"&lt;&gt;0",$L$8:$L$12,Q$34)+($T$9*$T$8))</f>
        <v>0.19999999999999998</v>
      </c>
      <c r="R39">
        <f t="shared" ref="R39:U39" si="21">(COUNTIFS($N$8:$N$12,R$34,$L$8:$L$12,$N$10)+$T$8)/(COUNTIFS($N$8:$N$12,"&lt;&gt;0",$L$8:$L$12,R$34)+($T$9*$T$8))</f>
        <v>0.19999999999999998</v>
      </c>
      <c r="S39">
        <f t="shared" si="21"/>
        <v>9.5238095238095229E-3</v>
      </c>
      <c r="T39">
        <f t="shared" si="21"/>
        <v>0.19999999999999998</v>
      </c>
      <c r="U39">
        <f t="shared" si="21"/>
        <v>9.5238095238095229E-3</v>
      </c>
      <c r="W39" t="s">
        <v>5</v>
      </c>
      <c r="X39">
        <f>(COUNTIFS($M$8:$M$12,X$34,$N$8:$N$12,$N$11)+$T$8)/(COUNTIFS($N$8:$N$12,"&lt;&gt;0",$M$8:$M$12,X$34)+($T$9*$T$8))</f>
        <v>0.19999999999999998</v>
      </c>
      <c r="Y39">
        <f t="shared" ref="Y39:AB39" si="22">(COUNTIFS($M$8:$M$12,Y$34,$N$8:$N$12,$N$11)+$T$8)/(COUNTIFS($N$8:$N$12,"&lt;&gt;0",$M$8:$M$12,Y$34)+($T$9*$T$8))</f>
        <v>4.8780487804878057E-3</v>
      </c>
      <c r="Z39">
        <f t="shared" si="22"/>
        <v>0.19999999999999998</v>
      </c>
      <c r="AA39">
        <f t="shared" si="22"/>
        <v>9.5238095238095229E-3</v>
      </c>
      <c r="AB39">
        <f t="shared" si="22"/>
        <v>0.19999999999999998</v>
      </c>
    </row>
    <row r="40" spans="9:28">
      <c r="I40" t="s">
        <v>7</v>
      </c>
      <c r="J40">
        <f>(COUNTIFS($P$8:$P$12,$P$8,$I$8:$I$12,J$34)+$T$8)/(COUNTIFS($P$8:$P$12,"&lt;&gt;0",$I$8:$I$12,J$34)+($T$9*$T$8))</f>
        <v>0.49268292682926834</v>
      </c>
      <c r="K40">
        <f t="shared" ref="K40:N40" si="23">(COUNTIFS($P$8:$P$12,$P$8,$I$8:$I$12,K$34)+$T$8)/(COUNTIFS($P$8:$P$12,"&lt;&gt;0",$I$8:$I$12,K$34)+($T$9*$T$8))</f>
        <v>0.19999999999999998</v>
      </c>
      <c r="L40">
        <f t="shared" si="23"/>
        <v>9.5238095238095229E-3</v>
      </c>
      <c r="M40">
        <f t="shared" si="23"/>
        <v>0.19999999999999998</v>
      </c>
      <c r="N40">
        <f t="shared" si="23"/>
        <v>9.5238095238095229E-3</v>
      </c>
      <c r="P40" t="s">
        <v>6</v>
      </c>
      <c r="Q40">
        <f>(COUNTIFS($O$8:$O$12,Q$34,$L$8:$L$12,$O$10)+$T$8)/(COUNTIFS($O$8:$O$12,"&lt;&gt;0",$L$8:$L$12,Q$34)+($T$9*$T$8))</f>
        <v>0.19999999999999998</v>
      </c>
      <c r="R40">
        <f>(COUNTIFS($O$8:$O$12,R$34,$L$8:$L$12,$O$10)+$T$8)/(COUNTIFS($O$8:$O$12,"&lt;&gt;0",$L$8:$L$12,R$34)+($T$9*$T$8))</f>
        <v>9.5238095238095229E-3</v>
      </c>
      <c r="S40">
        <f>(COUNTIFS($O$8:$O$12,S$34,$L$8:$L$12,$O$10)+$T$8)/(COUNTIFS($O$8:$O$12,"&lt;&gt;0",$L$8:$L$12,S$34)+($T$9*$T$8))</f>
        <v>9.5238095238095229E-3</v>
      </c>
      <c r="T40">
        <f>(COUNTIFS($O$8:$O$12,T$34,$L$8:$L$12,$O$10)+$T$8)/(COUNTIFS($O$8:$O$12,"&lt;&gt;0",$L$8:$L$12,T$34)+($T$9*$T$8))</f>
        <v>0.19999999999999998</v>
      </c>
      <c r="U40">
        <f>(COUNTIFS($O$8:$O$12,U$34,$L$8:$L$12,$O$10)+$T$8)/(COUNTIFS($O$8:$O$12,"&lt;&gt;0",$L$8:$L$12,U$34)+($T$9*$T$8))</f>
        <v>9.5238095238095229E-3</v>
      </c>
      <c r="W40" t="s">
        <v>6</v>
      </c>
      <c r="X40">
        <f>(COUNTIFS($M$8:$M$12,X$34,$O$8:$O$12,$O$11)+$T$8)/(COUNTIFS($O$8:$O$12,"&lt;&gt;0",$M$8:$M$12,X$34)+($T$9*$T$8))</f>
        <v>0.19999999999999998</v>
      </c>
      <c r="Y40">
        <f t="shared" ref="Y40:AB40" si="24">(COUNTIFS($M$8:$M$12,Y$34,$O$8:$O$12,$O$11)+$T$8)/(COUNTIFS($O$8:$O$12,"&lt;&gt;0",$M$8:$M$12,Y$34)+($T$9*$T$8))</f>
        <v>4.8780487804878057E-3</v>
      </c>
      <c r="Z40">
        <f t="shared" si="24"/>
        <v>0.19999999999999998</v>
      </c>
      <c r="AA40">
        <f t="shared" si="24"/>
        <v>9.5238095238095229E-3</v>
      </c>
      <c r="AB40">
        <f t="shared" si="24"/>
        <v>9.5238095238095229E-3</v>
      </c>
    </row>
    <row r="41" spans="9:28">
      <c r="I41" t="s">
        <v>8</v>
      </c>
      <c r="J41">
        <f>(COUNTIFS($Q$8:$Q$12,$Q$8,$I$8:$I$12,J$34)+$T$8)/(COUNTIFS($Q$8:$Q$12,"&lt;&gt;0",$I$8:$I$12,J$34)+($T$9*$T$8))</f>
        <v>0.19999999999999998</v>
      </c>
      <c r="K41">
        <f t="shared" ref="K41:N41" si="25">(COUNTIFS($Q$8:$Q$12,$Q$8,$I$8:$I$12,K$34)+$T$8)/(COUNTIFS($Q$8:$Q$12,"&lt;&gt;0",$I$8:$I$12,K$34)+($T$9*$T$8))</f>
        <v>0.19999999999999998</v>
      </c>
      <c r="L41">
        <f t="shared" si="25"/>
        <v>0.19999999999999998</v>
      </c>
      <c r="M41">
        <f t="shared" si="25"/>
        <v>0.19999999999999998</v>
      </c>
      <c r="N41">
        <f t="shared" si="25"/>
        <v>0.19999999999999998</v>
      </c>
      <c r="P41" t="s">
        <v>7</v>
      </c>
      <c r="Q41">
        <f>(COUNTIFS($P$8:$P$12,Q$34,$L$8:$L$12,$P$10)+$T$8)/(COUNTIFS($P$8:$P$12,"&lt;&gt;0",$L$8:$L$12,Q$34)+($T$9*$T$8))</f>
        <v>0.19999999999999998</v>
      </c>
      <c r="R41">
        <f>(COUNTIFS($P$8:$P$12,R$34,$L$8:$L$12,$P$10)+$T$8)/(COUNTIFS($P$8:$P$12,"&lt;&gt;0",$L$8:$L$12,R$34)+($T$9*$T$8))</f>
        <v>0.96190476190476182</v>
      </c>
      <c r="S41">
        <f>(COUNTIFS($P$8:$P$12,S$34,$L$8:$L$12,$P$10)+$T$8)/(COUNTIFS($P$8:$P$12,"&lt;&gt;0",$L$8:$L$12,S$34)+($T$9*$T$8))</f>
        <v>9.5238095238095229E-3</v>
      </c>
      <c r="T41">
        <f>(COUNTIFS($P$8:$P$12,T$34,$L$8:$L$12,$P$10)+$T$8)/(COUNTIFS($P$8:$P$12,"&lt;&gt;0",$L$8:$L$12,T$34)+($T$9*$T$8))</f>
        <v>0.19999999999999998</v>
      </c>
      <c r="U41">
        <f>(COUNTIFS($P$8:$P$12,U$34,$L$8:$L$12,$P$10)+$T$8)/(COUNTIFS($P$8:$P$12,"&lt;&gt;0",$L$8:$L$12,U$34)+($T$9*$T$8))</f>
        <v>9.5238095238095229E-3</v>
      </c>
      <c r="W41" t="s">
        <v>7</v>
      </c>
      <c r="X41">
        <f>(COUNTIFS($M$8:$M$12,X$34,$P$8:$P$12,$P$11)+$T$8)/(COUNTIFS($P$8:$P$12,"&lt;&gt;0",$M$8:$M$12,X$34)+($T$9*$T$8))</f>
        <v>0.19999999999999998</v>
      </c>
      <c r="Y41">
        <f t="shared" ref="Y41:AB41" si="26">(COUNTIFS($M$8:$M$12,Y$34,$P$8:$P$12,$P$11)+$T$8)/(COUNTIFS($P$8:$P$12,"&lt;&gt;0",$M$8:$M$12,Y$34)+($T$9*$T$8))</f>
        <v>4.8780487804878057E-3</v>
      </c>
      <c r="Z41">
        <f t="shared" si="26"/>
        <v>0.19999999999999998</v>
      </c>
      <c r="AA41">
        <f t="shared" si="26"/>
        <v>0.96190476190476182</v>
      </c>
      <c r="AB41">
        <f t="shared" si="26"/>
        <v>9.5238095238095229E-3</v>
      </c>
    </row>
    <row r="42" spans="9:28">
      <c r="J42">
        <f>PRODUCT(J35:J41)</f>
        <v>2.2879728404006629E-5</v>
      </c>
    </row>
    <row r="44" spans="9:28">
      <c r="J44" s="6" t="s">
        <v>40</v>
      </c>
      <c r="K44" s="6"/>
      <c r="L44" t="s">
        <v>82</v>
      </c>
      <c r="Q44" s="6" t="s">
        <v>40</v>
      </c>
      <c r="R44" s="6"/>
      <c r="S44" t="s">
        <v>83</v>
      </c>
      <c r="W44" s="6" t="s">
        <v>40</v>
      </c>
      <c r="X44" s="6"/>
      <c r="Y44" t="s">
        <v>85</v>
      </c>
    </row>
    <row r="45" spans="9:28">
      <c r="J45" s="1">
        <v>1</v>
      </c>
      <c r="K45" s="1">
        <v>2</v>
      </c>
      <c r="L45" s="1">
        <v>3</v>
      </c>
      <c r="M45" s="1">
        <v>4</v>
      </c>
      <c r="N45" s="1">
        <v>5</v>
      </c>
      <c r="Q45" s="32">
        <v>1</v>
      </c>
      <c r="R45" s="32">
        <v>2</v>
      </c>
      <c r="S45" s="32">
        <v>3</v>
      </c>
      <c r="T45" s="32">
        <v>4</v>
      </c>
      <c r="U45" s="32">
        <v>5</v>
      </c>
      <c r="X45" s="32">
        <v>1</v>
      </c>
      <c r="Y45" s="32">
        <v>2</v>
      </c>
      <c r="Z45" s="32">
        <v>3</v>
      </c>
      <c r="AA45" s="32">
        <v>4</v>
      </c>
      <c r="AB45" s="32">
        <v>5</v>
      </c>
    </row>
    <row r="46" spans="9:28">
      <c r="I46" t="s">
        <v>10</v>
      </c>
      <c r="J46">
        <f>(COUNTIFS($I9:$Q9,$I9,$I$8:$Q$8,J$45)+$T$8)/(COUNTIFS($I9:$Q9,"&lt;&gt;0",$I$8:$Q$8,J$45)+($T$9*$T$8))</f>
        <v>9.5238095238095229E-3</v>
      </c>
      <c r="K46">
        <f>(COUNTIFS($I9:$Q9,$I9,$I$8:$Q$8,K$45)+$T$8)/(COUNTIFS($I9:$Q9,"&lt;&gt;0",$I$8:$Q$8,K$45)+($T$9*$T$8))</f>
        <v>9.5238095238095229E-3</v>
      </c>
      <c r="L46">
        <f t="shared" ref="L46:N46" si="27">(COUNTIFS($I9:$Q9,$I9,$I$8:$Q$8,L$45)+$T$8)/(COUNTIFS($I9:$Q9,"&lt;&gt;0",$I$8:$Q$8,L$45)+($T$9*$T$8))</f>
        <v>9.5238095238095229E-3</v>
      </c>
      <c r="M46">
        <f t="shared" si="27"/>
        <v>9.5238095238095229E-3</v>
      </c>
      <c r="N46">
        <f t="shared" si="27"/>
        <v>9.5238095238095229E-3</v>
      </c>
      <c r="P46" t="s">
        <v>9</v>
      </c>
      <c r="Q46">
        <f>(COUNTIFS($I8:$Q8,$L8,$I$10:$Q$10,Q$45)+$T$8)/(COUNTIFS($I8:$Q8,"&lt;&gt;0",$I$10:$Q$10,Q$45)+($T$9*$T$8))</f>
        <v>9.5238095238095229E-3</v>
      </c>
      <c r="R46">
        <f t="shared" ref="R46:U46" si="28">(COUNTIFS($I8:$Q8,$L8,$I$10:$Q$10,R$45)+$T$8)/(COUNTIFS($I8:$Q8,"&lt;&gt;0",$I$10:$Q$10,R$45)+($T$9*$T$8))</f>
        <v>0.49268292682926834</v>
      </c>
      <c r="S46">
        <f t="shared" si="28"/>
        <v>0.19999999999999998</v>
      </c>
      <c r="T46">
        <f t="shared" si="28"/>
        <v>9.5238095238095229E-3</v>
      </c>
      <c r="U46">
        <f t="shared" si="28"/>
        <v>9.5238095238095229E-3</v>
      </c>
      <c r="W46" t="s">
        <v>9</v>
      </c>
      <c r="X46">
        <f>(COUNTIFS($I8:$Q8,$M8,$I$11:$Q$11,X$45)+$T$8)/(COUNTIFS($I8:$Q8,"&lt;&gt;0",$I$11:$Q$11,X$45)+($T$9*$T$8))</f>
        <v>0.19999999999999998</v>
      </c>
      <c r="Y46">
        <f t="shared" ref="Y46:AB46" si="29">(COUNTIFS($I8:$Q8,$M8,$I$11:$Q$11,Y$45)+$T$8)/(COUNTIFS($I8:$Q8,"&lt;&gt;0",$I$11:$Q$11,Y$45)+($T$9*$T$8))</f>
        <v>3.2786885245901644E-3</v>
      </c>
      <c r="Z46">
        <f t="shared" si="29"/>
        <v>4.8780487804878057E-3</v>
      </c>
      <c r="AA46">
        <f t="shared" si="29"/>
        <v>0.19999999999999998</v>
      </c>
      <c r="AB46">
        <f t="shared" si="29"/>
        <v>0.19999999999999998</v>
      </c>
    </row>
    <row r="47" spans="9:28">
      <c r="I47" t="s">
        <v>11</v>
      </c>
      <c r="J47">
        <f>(COUNTIFS($I10:$Q10,$I10,$I$8:$Q$8,J$45)+$T$8)/(COUNTIFS($I10:$Q10,"&lt;&gt;0",$I$8:$Q$8,J$45)+($T$9*$T$8))</f>
        <v>0.96190476190476182</v>
      </c>
      <c r="K47">
        <f>(COUNTIFS($I10:$Q10,$I10,$I$8:$Q$8,K$45)+$T$8)/(COUNTIFS($I10:$Q10,"&lt;&gt;0",$I$8:$Q$8,K$45)+($T$9*$T$8))</f>
        <v>9.5238095238095229E-3</v>
      </c>
      <c r="L47">
        <f t="shared" ref="L47:N47" si="30">(COUNTIFS($I10:$Q10,$I10,$I$8:$Q$8,L$45)+$T$8)/(COUNTIFS($I10:$Q10,"&lt;&gt;0",$I$8:$Q$8,L$45)+($T$9*$T$8))</f>
        <v>9.5238095238095229E-3</v>
      </c>
      <c r="M47">
        <f t="shared" si="30"/>
        <v>9.5238095238095229E-3</v>
      </c>
      <c r="N47">
        <f t="shared" si="30"/>
        <v>9.5238095238095229E-3</v>
      </c>
      <c r="P47" t="s">
        <v>12</v>
      </c>
      <c r="Q47">
        <f>(COUNTIFS($I11:$Q11,$L11,$I$10:$Q$10,Q$45)+$T$8)/(COUNTIFS($I11:$Q11,"&lt;&gt;0",$I$10:$Q$10,Q$45)+($T$9*$T$8))</f>
        <v>0.49268292682926834</v>
      </c>
      <c r="R47">
        <f t="shared" ref="R47:U47" si="31">(COUNTIFS($I11:$Q11,$L11,$I$10:$Q$10,R$45)+$T$8)/(COUNTIFS($I11:$Q11,"&lt;&gt;0",$I$10:$Q$10,R$45)+($T$9*$T$8))</f>
        <v>9.5238095238095229E-3</v>
      </c>
      <c r="S47">
        <f t="shared" si="31"/>
        <v>0.19999999999999998</v>
      </c>
      <c r="T47">
        <f t="shared" si="31"/>
        <v>0.49268292682926834</v>
      </c>
      <c r="U47">
        <f t="shared" si="31"/>
        <v>9.5238095238095229E-3</v>
      </c>
      <c r="W47" t="s">
        <v>10</v>
      </c>
      <c r="X47">
        <f>(COUNTIFS($I9:$Q9,$M9,$I$11:$Q$11,X$45)+$T$8)/(COUNTIFS($I9:$Q9,"&lt;&gt;0",$I$11:$Q$11,X$45)+($T$9*$T$8))</f>
        <v>9.5238095238095229E-3</v>
      </c>
      <c r="Y47">
        <f t="shared" ref="Y47:AB47" si="32">(COUNTIFS($I9:$Q9,$M9,$I$11:$Q$11,Y$45)+$T$8)/(COUNTIFS($I9:$Q9,"&lt;&gt;0",$I$11:$Q$11,Y$45)+($T$9*$T$8))</f>
        <v>3.2786885245901644E-3</v>
      </c>
      <c r="Z47">
        <f t="shared" si="32"/>
        <v>4.8780487804878057E-3</v>
      </c>
      <c r="AA47">
        <f t="shared" si="32"/>
        <v>0.19999999999999998</v>
      </c>
      <c r="AB47">
        <f t="shared" si="32"/>
        <v>0.19999999999999998</v>
      </c>
    </row>
    <row r="48" spans="9:28">
      <c r="I48" t="s">
        <v>12</v>
      </c>
      <c r="J48">
        <f>(COUNTIFS($I11:$Q11,$I11,$I$8:$Q$8,J$45)+$T$8)/(COUNTIFS($I11:$Q11,"&lt;&gt;0",$I$8:$Q$8,J$45)+($T$9*$T$8))</f>
        <v>9.5238095238095229E-3</v>
      </c>
      <c r="K48">
        <f t="shared" ref="K48:N48" si="33">(COUNTIFS($I11:$Q11,$I11,$I$8:$Q$8,K$45)+$T$8)/(COUNTIFS($I11:$Q11,"&lt;&gt;0",$I$8:$Q$8,K$45)+($T$9*$T$8))</f>
        <v>0.49268292682926834</v>
      </c>
      <c r="L48">
        <f t="shared" si="33"/>
        <v>9.5238095238095229E-3</v>
      </c>
      <c r="M48">
        <f t="shared" si="33"/>
        <v>0.96190476190476182</v>
      </c>
      <c r="N48">
        <f t="shared" si="33"/>
        <v>0.19999999999999998</v>
      </c>
      <c r="P48" t="s">
        <v>13</v>
      </c>
      <c r="Q48">
        <f>(COUNTIFS($I12:$Q12,$L12,$I$10:$Q$10,Q$45)+$T$8)/(COUNTIFS($I12:$Q12,"&lt;&gt;0",$I$10:$Q$10,Q$45)+($T$9*$T$8))</f>
        <v>0.49268292682926834</v>
      </c>
      <c r="R48">
        <f t="shared" ref="R48:U48" si="34">(COUNTIFS($I12:$Q12,$L12,$I$10:$Q$10,R$45)+$T$8)/(COUNTIFS($I12:$Q12,"&lt;&gt;0",$I$10:$Q$10,R$45)+($T$9*$T$8))</f>
        <v>0.49268292682926834</v>
      </c>
      <c r="S48">
        <f t="shared" si="34"/>
        <v>0.19999999999999998</v>
      </c>
      <c r="T48">
        <f t="shared" si="34"/>
        <v>0.49268292682926834</v>
      </c>
      <c r="U48">
        <f t="shared" si="34"/>
        <v>9.5238095238095229E-3</v>
      </c>
      <c r="W48" t="s">
        <v>11</v>
      </c>
      <c r="X48">
        <f>(COUNTIFS($I10:$Q10,$M10,$I$11:$Q$11,X$45)+$T$8)/(COUNTIFS($I10:$Q10,"&lt;&gt;0",$I$11:$Q$11,X$45)+($T$9*$T$8))</f>
        <v>9.5238095238095229E-3</v>
      </c>
      <c r="Y48">
        <f t="shared" ref="Y48:AB48" si="35">(COUNTIFS($I10:$Q10,$M10,$I$11:$Q$11,Y$45)+$T$8)/(COUNTIFS($I10:$Q10,"&lt;&gt;0",$I$11:$Q$11,Y$45)+($T$9*$T$8))</f>
        <v>0.3311475409836066</v>
      </c>
      <c r="Z48">
        <f t="shared" si="35"/>
        <v>4.8780487804878057E-3</v>
      </c>
      <c r="AA48">
        <f t="shared" si="35"/>
        <v>0.19999999999999998</v>
      </c>
      <c r="AB48">
        <f t="shared" si="35"/>
        <v>0.19999999999999998</v>
      </c>
    </row>
    <row r="49" spans="9:28">
      <c r="I49" t="s">
        <v>13</v>
      </c>
      <c r="J49">
        <f>(COUNTIFS($I12:$Q12,$I12,$I$8:$Q$8,J$45)+$T$8)/(COUNTIFS($I12:$Q12,"&lt;&gt;0",$I$8:$Q$8,J$45)+($T$9*$T$8))</f>
        <v>9.5238095238095229E-3</v>
      </c>
      <c r="K49">
        <f t="shared" ref="K49:N49" si="36">(COUNTIFS($I12:$Q12,$I12,$I$8:$Q$8,K$45)+$T$8)/(COUNTIFS($I12:$Q12,"&lt;&gt;0",$I$8:$Q$8,K$45)+($T$9*$T$8))</f>
        <v>0.98048780487804876</v>
      </c>
      <c r="L49">
        <f t="shared" si="36"/>
        <v>9.5238095238095229E-3</v>
      </c>
      <c r="M49">
        <f t="shared" si="36"/>
        <v>0.96190476190476182</v>
      </c>
      <c r="N49">
        <f t="shared" si="36"/>
        <v>9.5238095238095229E-3</v>
      </c>
      <c r="W49" t="s">
        <v>13</v>
      </c>
      <c r="X49">
        <f>(COUNTIFS($I12:$Q12,$M12,$I$11:$Q$11,J$45)+$T$8)/(COUNTIFS($I12:$Q12,"&lt;&gt;0",$I$11:$Q$11,J$45)+($T$9*$T$8))</f>
        <v>0.96190476190476182</v>
      </c>
      <c r="Y49">
        <f t="shared" ref="Y49:AB49" si="37">(COUNTIFS($I12:$Q12,$M12,$I$11:$Q$11,K$45)+$T$8)/(COUNTIFS($I12:$Q12,"&lt;&gt;0",$I$11:$Q$11,K$45)+($T$9*$T$8))</f>
        <v>3.2786885245901644E-3</v>
      </c>
      <c r="Z49">
        <f t="shared" si="37"/>
        <v>3.2786885245901644E-3</v>
      </c>
      <c r="AA49">
        <f t="shared" si="37"/>
        <v>0.19999999999999998</v>
      </c>
      <c r="AB49">
        <f t="shared" si="37"/>
        <v>0.19999999999999998</v>
      </c>
    </row>
    <row r="50" spans="9:28">
      <c r="J50">
        <f>PRODUCT(J46:J49)</f>
        <v>8.3092949953980046E-7</v>
      </c>
    </row>
  </sheetData>
  <mergeCells count="2">
    <mergeCell ref="J23:N23"/>
    <mergeCell ref="J33:N3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137-E69D-4F24-9D06-C603B78FDB34}">
  <sheetPr codeName="Sheet2">
    <tabColor rgb="FFFFFF00"/>
  </sheetPr>
  <dimension ref="A2:AX79"/>
  <sheetViews>
    <sheetView topLeftCell="J31" zoomScale="130" zoomScaleNormal="130" workbookViewId="0">
      <selection activeCell="AA56" sqref="AA56"/>
    </sheetView>
  </sheetViews>
  <sheetFormatPr defaultRowHeight="15.75"/>
  <sheetData>
    <row r="2" spans="2:44">
      <c r="B2" t="s">
        <v>55</v>
      </c>
    </row>
    <row r="4" spans="2:44">
      <c r="B4" t="s">
        <v>50</v>
      </c>
      <c r="AI4" t="s">
        <v>64</v>
      </c>
    </row>
    <row r="5" spans="2:44">
      <c r="B5" t="s">
        <v>52</v>
      </c>
    </row>
    <row r="6" spans="2:44">
      <c r="AI6" t="s">
        <v>50</v>
      </c>
    </row>
    <row r="7" spans="2:44">
      <c r="C7" t="s">
        <v>51</v>
      </c>
      <c r="AI7" t="s">
        <v>52</v>
      </c>
    </row>
    <row r="8" spans="2:44">
      <c r="C8" t="s">
        <v>65</v>
      </c>
    </row>
    <row r="9" spans="2:44" ht="16.5" thickBot="1">
      <c r="AJ9" t="s">
        <v>51</v>
      </c>
    </row>
    <row r="10" spans="2:44">
      <c r="C10" s="13" t="s">
        <v>54</v>
      </c>
      <c r="D10" s="14"/>
      <c r="E10" s="14"/>
      <c r="F10" s="14"/>
      <c r="G10" s="14"/>
      <c r="H10" s="14"/>
      <c r="I10" s="14"/>
      <c r="J10" s="14"/>
      <c r="K10" s="15"/>
      <c r="N10" s="13" t="s">
        <v>54</v>
      </c>
      <c r="O10" s="14"/>
      <c r="P10" s="14"/>
      <c r="Q10" s="14"/>
      <c r="R10" s="14"/>
      <c r="S10" s="14"/>
      <c r="T10" s="14"/>
      <c r="U10" s="14"/>
      <c r="V10" s="15"/>
      <c r="AJ10" t="s">
        <v>66</v>
      </c>
      <c r="AQ10" t="s">
        <v>74</v>
      </c>
    </row>
    <row r="11" spans="2:44" ht="16.5" thickBot="1">
      <c r="C11" s="16">
        <v>1</v>
      </c>
      <c r="D11" s="17">
        <v>2</v>
      </c>
      <c r="E11" s="17">
        <v>3</v>
      </c>
      <c r="F11" s="17">
        <v>4</v>
      </c>
      <c r="G11" s="17">
        <v>5</v>
      </c>
      <c r="H11" s="17">
        <v>6</v>
      </c>
      <c r="I11" s="17">
        <v>7</v>
      </c>
      <c r="J11" s="17">
        <v>8</v>
      </c>
      <c r="K11" s="18">
        <v>9</v>
      </c>
      <c r="N11" s="16">
        <v>1</v>
      </c>
      <c r="O11" s="17">
        <v>2</v>
      </c>
      <c r="P11" s="17">
        <v>3</v>
      </c>
      <c r="Q11" s="17">
        <v>4</v>
      </c>
      <c r="R11" s="17">
        <v>5</v>
      </c>
      <c r="S11" s="17">
        <v>6</v>
      </c>
      <c r="T11" s="17">
        <v>7</v>
      </c>
      <c r="U11" s="17">
        <v>8</v>
      </c>
      <c r="V11" s="18">
        <v>9</v>
      </c>
      <c r="AJ11" s="19"/>
      <c r="AM11" s="19" t="s">
        <v>57</v>
      </c>
      <c r="AN11" s="19"/>
      <c r="AO11" s="20"/>
      <c r="AP11" s="20"/>
      <c r="AQ11" s="19" t="s">
        <v>72</v>
      </c>
      <c r="AR11" s="19"/>
    </row>
    <row r="12" spans="2:44">
      <c r="B12" t="s">
        <v>56</v>
      </c>
      <c r="C12" s="10">
        <v>0</v>
      </c>
      <c r="D12" s="10">
        <v>1</v>
      </c>
      <c r="E12" s="10">
        <v>2</v>
      </c>
      <c r="F12" s="10">
        <v>2</v>
      </c>
      <c r="G12" s="10">
        <v>5</v>
      </c>
      <c r="H12" s="10">
        <v>0</v>
      </c>
      <c r="I12" s="10">
        <v>4</v>
      </c>
      <c r="J12" s="10">
        <v>3</v>
      </c>
      <c r="K12" s="10">
        <v>5</v>
      </c>
      <c r="L12" t="s">
        <v>57</v>
      </c>
      <c r="AI12" t="s">
        <v>67</v>
      </c>
      <c r="AJ12" s="13" t="s">
        <v>54</v>
      </c>
      <c r="AK12" s="15" t="s">
        <v>56</v>
      </c>
      <c r="AL12">
        <v>1</v>
      </c>
      <c r="AM12" s="19">
        <v>2</v>
      </c>
      <c r="AN12" s="19">
        <v>3</v>
      </c>
      <c r="AO12" s="20">
        <v>4</v>
      </c>
      <c r="AP12" s="20">
        <v>5</v>
      </c>
      <c r="AQ12" s="19"/>
      <c r="AR12" s="19"/>
    </row>
    <row r="13" spans="2:44">
      <c r="B13" t="s">
        <v>53</v>
      </c>
      <c r="D13" t="s">
        <v>58</v>
      </c>
      <c r="L13">
        <v>1</v>
      </c>
      <c r="M13" s="35" t="s">
        <v>63</v>
      </c>
      <c r="N13">
        <v>0</v>
      </c>
      <c r="O13">
        <v>1</v>
      </c>
      <c r="AJ13" s="21">
        <v>1</v>
      </c>
      <c r="AK13" s="22">
        <v>0</v>
      </c>
      <c r="AL13" s="19"/>
      <c r="AM13" s="19"/>
      <c r="AN13" s="19"/>
      <c r="AO13" s="19"/>
      <c r="AP13" s="19"/>
      <c r="AQ13">
        <v>0</v>
      </c>
    </row>
    <row r="14" spans="2:44">
      <c r="E14" t="s">
        <v>58</v>
      </c>
      <c r="F14" t="s">
        <v>58</v>
      </c>
      <c r="L14">
        <v>2</v>
      </c>
      <c r="M14" s="35"/>
      <c r="P14">
        <v>1</v>
      </c>
      <c r="Q14">
        <v>1</v>
      </c>
      <c r="AJ14" s="21">
        <v>2</v>
      </c>
      <c r="AK14" s="22">
        <v>1</v>
      </c>
      <c r="AL14" t="s">
        <v>58</v>
      </c>
      <c r="AQ14">
        <v>1</v>
      </c>
    </row>
    <row r="15" spans="2:44">
      <c r="J15" t="s">
        <v>58</v>
      </c>
      <c r="L15">
        <v>3</v>
      </c>
      <c r="M15" s="35"/>
      <c r="U15">
        <v>1</v>
      </c>
      <c r="AJ15" s="21">
        <v>3</v>
      </c>
      <c r="AK15" s="22">
        <v>2</v>
      </c>
      <c r="AM15" t="s">
        <v>58</v>
      </c>
      <c r="AQ15">
        <v>2</v>
      </c>
    </row>
    <row r="16" spans="2:44">
      <c r="I16" t="s">
        <v>58</v>
      </c>
      <c r="L16">
        <v>4</v>
      </c>
      <c r="M16" s="35"/>
      <c r="T16">
        <v>1</v>
      </c>
      <c r="AJ16" s="21">
        <v>4</v>
      </c>
      <c r="AK16" s="22">
        <v>2</v>
      </c>
      <c r="AM16" t="s">
        <v>58</v>
      </c>
      <c r="AQ16">
        <v>3</v>
      </c>
    </row>
    <row r="17" spans="1:50">
      <c r="G17" t="s">
        <v>58</v>
      </c>
      <c r="K17" t="s">
        <v>58</v>
      </c>
      <c r="L17">
        <v>5</v>
      </c>
      <c r="M17" s="35"/>
      <c r="R17">
        <v>1</v>
      </c>
      <c r="V17">
        <v>1</v>
      </c>
      <c r="AJ17" s="21">
        <v>5</v>
      </c>
      <c r="AK17" s="22">
        <v>5</v>
      </c>
      <c r="AP17" t="s">
        <v>58</v>
      </c>
      <c r="AQ17">
        <v>4</v>
      </c>
    </row>
    <row r="18" spans="1:50">
      <c r="A18" s="24" t="s">
        <v>73</v>
      </c>
      <c r="C18" s="24">
        <v>0</v>
      </c>
      <c r="D18" s="24">
        <v>1</v>
      </c>
      <c r="E18" s="24">
        <v>1</v>
      </c>
      <c r="F18" s="24">
        <v>1</v>
      </c>
      <c r="G18" s="24">
        <v>1</v>
      </c>
      <c r="H18" s="24">
        <v>0</v>
      </c>
      <c r="I18" s="24">
        <v>1</v>
      </c>
      <c r="J18" s="24">
        <v>1</v>
      </c>
      <c r="K18" s="24">
        <v>1</v>
      </c>
      <c r="M18" s="35"/>
      <c r="AJ18" s="21">
        <v>6</v>
      </c>
      <c r="AK18" s="22">
        <v>0</v>
      </c>
      <c r="AQ18">
        <v>4</v>
      </c>
    </row>
    <row r="19" spans="1:50">
      <c r="A19" s="24"/>
      <c r="M19" s="35"/>
      <c r="AJ19" s="21">
        <v>7</v>
      </c>
      <c r="AK19" s="22">
        <v>4</v>
      </c>
      <c r="AO19" t="s">
        <v>58</v>
      </c>
      <c r="AQ19">
        <v>5</v>
      </c>
    </row>
    <row r="20" spans="1:50">
      <c r="A20" s="24"/>
      <c r="B20" t="s">
        <v>56</v>
      </c>
      <c r="C20" s="10">
        <v>1</v>
      </c>
      <c r="D20" s="10">
        <v>5</v>
      </c>
      <c r="E20" s="10">
        <v>3</v>
      </c>
      <c r="F20" s="10">
        <v>0</v>
      </c>
      <c r="G20" s="10">
        <v>2</v>
      </c>
      <c r="H20" s="10">
        <v>3</v>
      </c>
      <c r="I20" s="10">
        <v>4</v>
      </c>
      <c r="J20" s="10">
        <v>3</v>
      </c>
      <c r="K20" s="10">
        <v>0</v>
      </c>
      <c r="M20" s="35"/>
      <c r="AJ20" s="21">
        <v>8</v>
      </c>
      <c r="AK20" s="22">
        <v>3</v>
      </c>
      <c r="AN20" t="s">
        <v>58</v>
      </c>
      <c r="AQ20">
        <v>6</v>
      </c>
    </row>
    <row r="21" spans="1:50" ht="16.5" thickBot="1">
      <c r="A21" s="24"/>
      <c r="B21" t="s">
        <v>59</v>
      </c>
      <c r="C21" t="s">
        <v>58</v>
      </c>
      <c r="L21">
        <v>1</v>
      </c>
      <c r="M21" s="35"/>
      <c r="N21">
        <v>1</v>
      </c>
      <c r="O21">
        <v>1</v>
      </c>
      <c r="AJ21" s="16">
        <v>9</v>
      </c>
      <c r="AK21" s="23">
        <v>5</v>
      </c>
      <c r="AP21" t="s">
        <v>58</v>
      </c>
      <c r="AQ21" s="24">
        <v>7</v>
      </c>
    </row>
    <row r="22" spans="1:50">
      <c r="A22" s="24"/>
      <c r="G22" t="s">
        <v>58</v>
      </c>
      <c r="L22">
        <v>2</v>
      </c>
      <c r="M22" s="35"/>
      <c r="P22">
        <v>1</v>
      </c>
      <c r="Q22">
        <v>1</v>
      </c>
      <c r="R22">
        <v>1</v>
      </c>
      <c r="AL22" s="24">
        <v>1</v>
      </c>
      <c r="AM22" s="24">
        <v>2</v>
      </c>
      <c r="AN22" s="24">
        <v>1</v>
      </c>
      <c r="AO22" s="24">
        <v>1</v>
      </c>
      <c r="AP22" s="24">
        <v>2</v>
      </c>
    </row>
    <row r="23" spans="1:50">
      <c r="A23" s="24"/>
      <c r="E23" t="s">
        <v>58</v>
      </c>
      <c r="H23" t="s">
        <v>58</v>
      </c>
      <c r="J23" t="s">
        <v>58</v>
      </c>
      <c r="L23">
        <v>3</v>
      </c>
      <c r="M23" s="35"/>
      <c r="P23">
        <v>1</v>
      </c>
      <c r="S23">
        <v>1</v>
      </c>
      <c r="U23">
        <v>2</v>
      </c>
    </row>
    <row r="24" spans="1:50" ht="16.5" thickBot="1">
      <c r="A24" s="24"/>
      <c r="I24" t="s">
        <v>58</v>
      </c>
      <c r="L24">
        <v>4</v>
      </c>
      <c r="M24" s="35"/>
      <c r="T24">
        <v>2</v>
      </c>
      <c r="AJ24" s="19"/>
      <c r="AM24" s="19" t="s">
        <v>57</v>
      </c>
      <c r="AN24" s="19"/>
      <c r="AO24" s="20"/>
      <c r="AP24" s="20"/>
      <c r="AS24" t="s">
        <v>57</v>
      </c>
      <c r="AT24">
        <v>1</v>
      </c>
      <c r="AU24">
        <v>2</v>
      </c>
      <c r="AV24">
        <v>3</v>
      </c>
      <c r="AW24">
        <v>4</v>
      </c>
      <c r="AX24">
        <v>5</v>
      </c>
    </row>
    <row r="25" spans="1:50">
      <c r="A25" s="24"/>
      <c r="D25" t="s">
        <v>58</v>
      </c>
      <c r="L25">
        <v>5</v>
      </c>
      <c r="M25" s="35"/>
      <c r="O25">
        <v>1</v>
      </c>
      <c r="R25">
        <v>1</v>
      </c>
      <c r="V25">
        <v>1</v>
      </c>
      <c r="AI25" t="s">
        <v>68</v>
      </c>
      <c r="AJ25" s="13" t="s">
        <v>54</v>
      </c>
      <c r="AK25" s="15" t="s">
        <v>56</v>
      </c>
      <c r="AL25">
        <v>1</v>
      </c>
      <c r="AM25" s="19">
        <v>2</v>
      </c>
      <c r="AN25" s="19">
        <v>3</v>
      </c>
      <c r="AO25" s="20">
        <v>4</v>
      </c>
      <c r="AP25" s="20">
        <v>5</v>
      </c>
      <c r="AS25" t="s">
        <v>78</v>
      </c>
      <c r="AT25" s="13"/>
      <c r="AU25" s="14"/>
      <c r="AV25" s="14"/>
      <c r="AW25" s="14"/>
      <c r="AX25" s="15"/>
    </row>
    <row r="26" spans="1:50">
      <c r="A26" s="24" t="s">
        <v>73</v>
      </c>
      <c r="C26" s="24">
        <v>1</v>
      </c>
      <c r="D26" s="24">
        <v>2</v>
      </c>
      <c r="E26" s="24">
        <v>2</v>
      </c>
      <c r="F26" s="24">
        <v>1</v>
      </c>
      <c r="G26" s="24">
        <v>2</v>
      </c>
      <c r="H26" s="24">
        <v>1</v>
      </c>
      <c r="I26" s="24">
        <v>2</v>
      </c>
      <c r="J26" s="24">
        <v>2</v>
      </c>
      <c r="K26" s="24">
        <v>1</v>
      </c>
      <c r="M26" s="35"/>
      <c r="AJ26" s="21">
        <v>1</v>
      </c>
      <c r="AK26" s="22">
        <v>1</v>
      </c>
      <c r="AL26" s="19" t="s">
        <v>58</v>
      </c>
      <c r="AM26" s="19"/>
      <c r="AN26" s="19"/>
      <c r="AO26" s="19"/>
      <c r="AP26" s="19"/>
      <c r="AQ26">
        <v>1</v>
      </c>
      <c r="AS26">
        <v>1</v>
      </c>
      <c r="AT26" s="25">
        <v>1</v>
      </c>
      <c r="AU26" s="26">
        <v>2</v>
      </c>
      <c r="AV26" s="26">
        <v>1</v>
      </c>
      <c r="AW26" s="26">
        <v>1</v>
      </c>
      <c r="AX26" s="27">
        <v>2</v>
      </c>
    </row>
    <row r="27" spans="1:50">
      <c r="A27" s="24"/>
      <c r="M27" s="35"/>
      <c r="AJ27" s="21">
        <v>2</v>
      </c>
      <c r="AK27" s="22">
        <v>5</v>
      </c>
      <c r="AP27" t="s">
        <v>58</v>
      </c>
      <c r="AQ27">
        <v>2</v>
      </c>
      <c r="AS27">
        <v>2</v>
      </c>
      <c r="AT27" s="25">
        <v>1</v>
      </c>
      <c r="AU27" s="26">
        <v>1</v>
      </c>
      <c r="AV27" s="26">
        <v>3</v>
      </c>
      <c r="AW27" s="26">
        <v>1</v>
      </c>
      <c r="AX27" s="27">
        <v>1</v>
      </c>
    </row>
    <row r="28" spans="1:50">
      <c r="A28" s="24"/>
      <c r="B28" t="s">
        <v>56</v>
      </c>
      <c r="C28" s="10">
        <v>1</v>
      </c>
      <c r="D28" s="10">
        <v>1</v>
      </c>
      <c r="E28" s="10">
        <v>2</v>
      </c>
      <c r="F28" s="10">
        <v>0</v>
      </c>
      <c r="G28" s="10">
        <v>2</v>
      </c>
      <c r="H28" s="10">
        <v>4</v>
      </c>
      <c r="I28" s="10">
        <v>4</v>
      </c>
      <c r="J28" s="10">
        <v>5</v>
      </c>
      <c r="K28" s="10">
        <v>0</v>
      </c>
      <c r="M28" s="35"/>
      <c r="AJ28" s="21">
        <v>3</v>
      </c>
      <c r="AK28" s="22">
        <v>3</v>
      </c>
      <c r="AN28" t="s">
        <v>58</v>
      </c>
      <c r="AQ28">
        <v>3</v>
      </c>
      <c r="AS28">
        <v>3</v>
      </c>
      <c r="AT28" s="25">
        <v>2</v>
      </c>
      <c r="AU28" s="26">
        <v>2</v>
      </c>
      <c r="AV28" s="26">
        <v>0</v>
      </c>
      <c r="AW28" s="26">
        <v>2</v>
      </c>
      <c r="AX28" s="27">
        <v>1</v>
      </c>
    </row>
    <row r="29" spans="1:50">
      <c r="A29" s="24"/>
      <c r="B29" t="s">
        <v>60</v>
      </c>
      <c r="C29" t="s">
        <v>58</v>
      </c>
      <c r="D29" t="s">
        <v>58</v>
      </c>
      <c r="L29" s="12">
        <v>1</v>
      </c>
      <c r="M29" s="35"/>
      <c r="N29">
        <v>2</v>
      </c>
      <c r="O29">
        <v>2</v>
      </c>
      <c r="AJ29" s="21">
        <v>4</v>
      </c>
      <c r="AK29" s="22">
        <v>0</v>
      </c>
      <c r="AQ29">
        <v>3</v>
      </c>
      <c r="AS29">
        <v>4</v>
      </c>
      <c r="AT29" s="25">
        <v>1</v>
      </c>
      <c r="AU29" s="26">
        <v>3</v>
      </c>
      <c r="AV29" s="26">
        <v>3</v>
      </c>
      <c r="AW29" s="26">
        <v>0</v>
      </c>
      <c r="AX29" s="27">
        <v>0</v>
      </c>
    </row>
    <row r="30" spans="1:50">
      <c r="A30" s="24"/>
      <c r="E30" t="s">
        <v>58</v>
      </c>
      <c r="G30" t="s">
        <v>58</v>
      </c>
      <c r="L30">
        <v>2</v>
      </c>
      <c r="M30" s="35"/>
      <c r="P30">
        <v>2</v>
      </c>
      <c r="Q30">
        <v>1</v>
      </c>
      <c r="R30">
        <v>2</v>
      </c>
      <c r="AJ30" s="21">
        <v>5</v>
      </c>
      <c r="AK30" s="22">
        <v>2</v>
      </c>
      <c r="AM30" t="s">
        <v>58</v>
      </c>
      <c r="AQ30">
        <v>4</v>
      </c>
      <c r="AS30">
        <v>5</v>
      </c>
      <c r="AT30" s="25">
        <v>1</v>
      </c>
      <c r="AU30" s="26">
        <v>1</v>
      </c>
      <c r="AV30" s="26">
        <v>0</v>
      </c>
      <c r="AW30" s="26">
        <v>2</v>
      </c>
      <c r="AX30" s="27">
        <v>4</v>
      </c>
    </row>
    <row r="31" spans="1:50">
      <c r="A31" s="24"/>
      <c r="L31">
        <v>3</v>
      </c>
      <c r="M31" s="35"/>
      <c r="P31">
        <v>1</v>
      </c>
      <c r="S31">
        <v>1</v>
      </c>
      <c r="U31">
        <v>2</v>
      </c>
      <c r="AJ31" s="21">
        <v>6</v>
      </c>
      <c r="AK31" s="22">
        <v>3</v>
      </c>
      <c r="AN31" t="s">
        <v>58</v>
      </c>
      <c r="AQ31">
        <v>5</v>
      </c>
      <c r="AT31" s="21"/>
      <c r="AU31" s="19"/>
      <c r="AV31" s="19"/>
      <c r="AW31" s="19"/>
      <c r="AX31" s="28"/>
    </row>
    <row r="32" spans="1:50">
      <c r="A32" s="24"/>
      <c r="H32" t="s">
        <v>58</v>
      </c>
      <c r="I32" t="s">
        <v>58</v>
      </c>
      <c r="L32">
        <v>4</v>
      </c>
      <c r="M32" s="35"/>
      <c r="S32">
        <v>1</v>
      </c>
      <c r="T32">
        <v>3</v>
      </c>
      <c r="AJ32" s="21">
        <v>7</v>
      </c>
      <c r="AK32" s="22">
        <v>4</v>
      </c>
      <c r="AO32" t="s">
        <v>58</v>
      </c>
      <c r="AQ32">
        <v>6</v>
      </c>
      <c r="AT32" s="21" t="s">
        <v>76</v>
      </c>
      <c r="AU32" s="19"/>
      <c r="AV32" s="19"/>
      <c r="AW32" s="19"/>
      <c r="AX32" s="28"/>
    </row>
    <row r="33" spans="1:50" ht="16.5" thickBot="1">
      <c r="A33" s="24"/>
      <c r="J33" t="s">
        <v>58</v>
      </c>
      <c r="L33">
        <v>5</v>
      </c>
      <c r="M33" s="35"/>
      <c r="O33">
        <v>1</v>
      </c>
      <c r="R33">
        <v>1</v>
      </c>
      <c r="U33">
        <v>1</v>
      </c>
      <c r="V33">
        <v>1</v>
      </c>
      <c r="AJ33" s="21">
        <v>8</v>
      </c>
      <c r="AK33" s="22">
        <v>3</v>
      </c>
      <c r="AN33" t="s">
        <v>58</v>
      </c>
      <c r="AQ33">
        <v>7</v>
      </c>
      <c r="AT33" s="29">
        <v>7</v>
      </c>
      <c r="AU33" s="30">
        <v>7</v>
      </c>
      <c r="AV33" s="30">
        <v>7</v>
      </c>
      <c r="AW33" s="30">
        <v>7</v>
      </c>
      <c r="AX33" s="31">
        <v>8</v>
      </c>
    </row>
    <row r="34" spans="1:50" ht="16.5" thickBot="1">
      <c r="A34" s="24" t="s">
        <v>73</v>
      </c>
      <c r="C34" s="24">
        <v>2</v>
      </c>
      <c r="D34" s="24">
        <v>3</v>
      </c>
      <c r="E34" s="24">
        <v>3</v>
      </c>
      <c r="F34" s="24">
        <v>1</v>
      </c>
      <c r="G34" s="24">
        <v>3</v>
      </c>
      <c r="H34" s="24">
        <v>2</v>
      </c>
      <c r="I34" s="24">
        <v>3</v>
      </c>
      <c r="J34" s="24">
        <v>3</v>
      </c>
      <c r="K34" s="24">
        <v>1</v>
      </c>
      <c r="M34" s="35"/>
      <c r="AJ34" s="16">
        <v>9</v>
      </c>
      <c r="AK34" s="23">
        <v>0</v>
      </c>
      <c r="AQ34" s="24">
        <v>7</v>
      </c>
    </row>
    <row r="35" spans="1:50">
      <c r="A35" s="24"/>
      <c r="M35" s="35"/>
      <c r="AL35" s="24">
        <v>1</v>
      </c>
      <c r="AM35" s="24">
        <v>1</v>
      </c>
      <c r="AN35" s="24">
        <v>3</v>
      </c>
      <c r="AO35" s="24">
        <v>1</v>
      </c>
      <c r="AP35" s="24">
        <v>1</v>
      </c>
    </row>
    <row r="36" spans="1:50">
      <c r="A36" s="24"/>
      <c r="B36" t="s">
        <v>56</v>
      </c>
      <c r="C36" s="10">
        <v>3</v>
      </c>
      <c r="D36" s="10">
        <v>2</v>
      </c>
      <c r="E36" s="10">
        <v>2</v>
      </c>
      <c r="F36" s="10">
        <v>3</v>
      </c>
      <c r="G36" s="10">
        <v>0</v>
      </c>
      <c r="H36" s="10">
        <v>1</v>
      </c>
      <c r="I36" s="10">
        <v>3</v>
      </c>
      <c r="J36" s="10">
        <v>2</v>
      </c>
      <c r="K36" s="10">
        <v>0</v>
      </c>
      <c r="M36" s="35"/>
    </row>
    <row r="37" spans="1:50">
      <c r="A37" s="24"/>
      <c r="B37" t="s">
        <v>61</v>
      </c>
      <c r="H37" t="s">
        <v>58</v>
      </c>
      <c r="L37">
        <v>1</v>
      </c>
      <c r="M37" s="35"/>
      <c r="N37">
        <v>2</v>
      </c>
      <c r="O37">
        <v>2</v>
      </c>
      <c r="AT37">
        <f>(AT26 + 0.01)/($AT$33 + 5*0.01)</f>
        <v>0.14326241134751774</v>
      </c>
      <c r="AU37">
        <f>(AU26 + 0.01)/($AT$33 + 5*0.01)</f>
        <v>0.28510638297872337</v>
      </c>
      <c r="AV37">
        <f>(AV26 + 0.01)/($AT$33 + 5*0.01)</f>
        <v>0.14326241134751774</v>
      </c>
      <c r="AW37">
        <f>(AW26 + 0.01)/($AT$33 + 5*0.01)</f>
        <v>0.14326241134751774</v>
      </c>
      <c r="AX37">
        <f>(AX26 + 0.01)/($AT$33 + 5*0.01)</f>
        <v>0.28510638297872337</v>
      </c>
    </row>
    <row r="38" spans="1:50">
      <c r="A38" s="24"/>
      <c r="D38" t="s">
        <v>58</v>
      </c>
      <c r="E38" t="s">
        <v>58</v>
      </c>
      <c r="J38" t="s">
        <v>58</v>
      </c>
      <c r="L38">
        <v>2</v>
      </c>
      <c r="M38" s="35"/>
      <c r="O38">
        <v>1</v>
      </c>
      <c r="P38">
        <v>3</v>
      </c>
      <c r="Q38">
        <v>1</v>
      </c>
      <c r="R38">
        <v>2</v>
      </c>
      <c r="S38">
        <v>1</v>
      </c>
      <c r="AT38">
        <f>(AT27 + 0.01)/($AU$33 + 5*0.01)</f>
        <v>0.14326241134751774</v>
      </c>
      <c r="AU38">
        <f>(AU27 + 0.01)/($AU$33 + 5*0.01)</f>
        <v>0.14326241134751774</v>
      </c>
      <c r="AV38">
        <f>(AV27 + 0.01)/($AU$33 + 5*0.01)</f>
        <v>0.42695035460992908</v>
      </c>
      <c r="AW38">
        <f>(AW27 + 0.01)/($AU$33 + 5*0.01)</f>
        <v>0.14326241134751774</v>
      </c>
      <c r="AX38">
        <f>(AX27 + 0.01)/($AU$33 + 5*0.01)</f>
        <v>0.14326241134751774</v>
      </c>
    </row>
    <row r="39" spans="1:50" ht="16.5" thickBot="1">
      <c r="A39" s="24"/>
      <c r="C39" t="s">
        <v>58</v>
      </c>
      <c r="F39" t="s">
        <v>58</v>
      </c>
      <c r="I39" t="s">
        <v>58</v>
      </c>
      <c r="L39">
        <v>3</v>
      </c>
      <c r="M39" s="35"/>
      <c r="N39">
        <v>1</v>
      </c>
      <c r="P39">
        <v>1</v>
      </c>
      <c r="Q39">
        <v>1</v>
      </c>
      <c r="S39">
        <v>1</v>
      </c>
      <c r="T39">
        <v>1</v>
      </c>
      <c r="U39">
        <v>3</v>
      </c>
      <c r="AJ39" s="19"/>
      <c r="AM39" s="19" t="s">
        <v>57</v>
      </c>
      <c r="AN39" s="19"/>
      <c r="AO39" s="20"/>
      <c r="AP39" s="20"/>
      <c r="AT39">
        <f>(AT28 + 0.01)/($AV$33 + 5*0.01)</f>
        <v>0.28510638297872337</v>
      </c>
      <c r="AU39">
        <f>(AU28 + 0.01)/($AV$33 + 5*0.01)</f>
        <v>0.28510638297872337</v>
      </c>
      <c r="AV39">
        <f>(AV28 + 0.01)/($AV$33 + 5*0.01)</f>
        <v>1.4184397163120568E-3</v>
      </c>
      <c r="AW39">
        <f>(AW28 + 0.01)/($AV$33 + 5*0.01)</f>
        <v>0.28510638297872337</v>
      </c>
      <c r="AX39">
        <f>(AX28 + 0.01)/($AV$33 + 5*0.01)</f>
        <v>0.14326241134751774</v>
      </c>
    </row>
    <row r="40" spans="1:50">
      <c r="A40" s="24"/>
      <c r="L40">
        <v>4</v>
      </c>
      <c r="M40" s="35"/>
      <c r="S40">
        <v>1</v>
      </c>
      <c r="T40">
        <v>3</v>
      </c>
      <c r="AI40" t="s">
        <v>69</v>
      </c>
      <c r="AJ40" s="13" t="s">
        <v>54</v>
      </c>
      <c r="AK40" s="15" t="s">
        <v>56</v>
      </c>
      <c r="AL40">
        <v>1</v>
      </c>
      <c r="AM40" s="19">
        <v>2</v>
      </c>
      <c r="AN40" s="19">
        <v>3</v>
      </c>
      <c r="AO40" s="20">
        <v>4</v>
      </c>
      <c r="AP40" s="20">
        <v>5</v>
      </c>
      <c r="AT40">
        <f>(AT29 + 0.01)/($AW$33 + 5*0.01)</f>
        <v>0.14326241134751774</v>
      </c>
      <c r="AU40">
        <f>(AU29 + 0.01)/($AW$33 + 5*0.01)</f>
        <v>0.42695035460992908</v>
      </c>
      <c r="AV40">
        <f>(AV29 + 0.01)/($AW$33 + 5*0.01)</f>
        <v>0.42695035460992908</v>
      </c>
      <c r="AW40">
        <f>(AW29 + 0.01)/($AW$33 + 5*0.01)</f>
        <v>1.4184397163120568E-3</v>
      </c>
      <c r="AX40">
        <f>(AX29 + 0.01)/($AW$33 + 5*0.01)</f>
        <v>1.4184397163120568E-3</v>
      </c>
    </row>
    <row r="41" spans="1:50">
      <c r="A41" s="24"/>
      <c r="L41">
        <v>5</v>
      </c>
      <c r="M41" s="35"/>
      <c r="O41">
        <v>1</v>
      </c>
      <c r="R41">
        <v>1</v>
      </c>
      <c r="U41">
        <v>1</v>
      </c>
      <c r="V41">
        <v>1</v>
      </c>
      <c r="AJ41" s="21">
        <v>1</v>
      </c>
      <c r="AK41" s="22">
        <v>1</v>
      </c>
      <c r="AL41" s="19" t="s">
        <v>58</v>
      </c>
      <c r="AM41" s="19"/>
      <c r="AN41" s="19"/>
      <c r="AO41" s="19"/>
      <c r="AP41" s="19"/>
      <c r="AQ41">
        <v>1</v>
      </c>
      <c r="AT41">
        <f>(AT30 + 0.01)/($AX$33 + 5*0.01)</f>
        <v>0.12546583850931675</v>
      </c>
      <c r="AU41">
        <f>(AU30 + 0.01)/($AX$33 + 5*0.01)</f>
        <v>0.12546583850931675</v>
      </c>
      <c r="AV41">
        <f>(AV30 + 0.01)/($AX$33 + 5*0.01)</f>
        <v>1.2422360248447203E-3</v>
      </c>
      <c r="AW41">
        <f>(AW30 + 0.01)/($AX$33 + 5*0.01)</f>
        <v>0.24968944099378876</v>
      </c>
      <c r="AX41">
        <f>(AX30 + 0.01)/($AX$33 + 5*0.01)</f>
        <v>0.49813664596273283</v>
      </c>
    </row>
    <row r="42" spans="1:50">
      <c r="A42" s="24" t="s">
        <v>73</v>
      </c>
      <c r="C42" s="24">
        <v>3</v>
      </c>
      <c r="D42" s="24">
        <v>4</v>
      </c>
      <c r="E42" s="24">
        <v>4</v>
      </c>
      <c r="F42" s="24">
        <v>2</v>
      </c>
      <c r="G42" s="24">
        <v>4</v>
      </c>
      <c r="H42" s="24">
        <v>3</v>
      </c>
      <c r="I42" s="24">
        <v>4</v>
      </c>
      <c r="J42" s="24">
        <v>4</v>
      </c>
      <c r="K42" s="24">
        <v>1</v>
      </c>
      <c r="M42" s="35"/>
      <c r="AJ42" s="21">
        <v>2</v>
      </c>
      <c r="AK42" s="22">
        <v>1</v>
      </c>
      <c r="AL42" t="s">
        <v>58</v>
      </c>
      <c r="AQ42">
        <v>2</v>
      </c>
    </row>
    <row r="43" spans="1:50">
      <c r="A43" s="24"/>
      <c r="M43" s="35"/>
      <c r="AJ43" s="21">
        <v>3</v>
      </c>
      <c r="AK43" s="22">
        <v>2</v>
      </c>
      <c r="AM43" t="s">
        <v>58</v>
      </c>
      <c r="AQ43">
        <v>3</v>
      </c>
    </row>
    <row r="44" spans="1:50">
      <c r="A44" s="24"/>
      <c r="B44" t="s">
        <v>56</v>
      </c>
      <c r="C44" s="10">
        <v>5</v>
      </c>
      <c r="D44" s="10">
        <v>1</v>
      </c>
      <c r="E44" s="10">
        <v>5</v>
      </c>
      <c r="F44" s="10">
        <v>5</v>
      </c>
      <c r="G44" s="10">
        <v>4</v>
      </c>
      <c r="H44" s="10">
        <v>4</v>
      </c>
      <c r="I44" s="10">
        <v>5</v>
      </c>
      <c r="J44" s="10">
        <v>2</v>
      </c>
      <c r="K44" s="10">
        <v>0</v>
      </c>
      <c r="M44" s="35"/>
      <c r="AJ44" s="21">
        <v>4</v>
      </c>
      <c r="AK44" s="22">
        <v>0</v>
      </c>
      <c r="AQ44">
        <v>3</v>
      </c>
    </row>
    <row r="45" spans="1:50">
      <c r="A45" s="24"/>
      <c r="B45" t="s">
        <v>62</v>
      </c>
      <c r="D45" t="s">
        <v>58</v>
      </c>
      <c r="L45">
        <v>1</v>
      </c>
      <c r="M45" s="35"/>
      <c r="N45">
        <v>2</v>
      </c>
      <c r="O45">
        <v>3</v>
      </c>
      <c r="AJ45" s="21">
        <v>5</v>
      </c>
      <c r="AK45" s="22">
        <v>2</v>
      </c>
      <c r="AM45" t="s">
        <v>58</v>
      </c>
      <c r="AQ45">
        <v>4</v>
      </c>
    </row>
    <row r="46" spans="1:50">
      <c r="A46" s="24"/>
      <c r="J46" t="s">
        <v>58</v>
      </c>
      <c r="L46">
        <v>2</v>
      </c>
      <c r="M46" s="35"/>
      <c r="O46">
        <v>1</v>
      </c>
      <c r="P46">
        <v>3</v>
      </c>
      <c r="Q46">
        <v>1</v>
      </c>
      <c r="R46">
        <v>2</v>
      </c>
      <c r="S46">
        <v>1</v>
      </c>
      <c r="T46">
        <v>1</v>
      </c>
      <c r="U46">
        <v>1</v>
      </c>
      <c r="AJ46" s="21">
        <v>6</v>
      </c>
      <c r="AK46" s="22">
        <v>4</v>
      </c>
      <c r="AO46" t="s">
        <v>58</v>
      </c>
      <c r="AQ46">
        <v>5</v>
      </c>
    </row>
    <row r="47" spans="1:50">
      <c r="A47" s="24"/>
      <c r="L47">
        <v>3</v>
      </c>
      <c r="M47" s="35"/>
      <c r="N47">
        <v>1</v>
      </c>
      <c r="P47">
        <v>1</v>
      </c>
      <c r="Q47">
        <v>1</v>
      </c>
      <c r="S47">
        <v>1</v>
      </c>
      <c r="T47">
        <v>1</v>
      </c>
      <c r="U47">
        <v>3</v>
      </c>
      <c r="AJ47" s="21">
        <v>7</v>
      </c>
      <c r="AK47" s="22">
        <v>4</v>
      </c>
      <c r="AO47" t="s">
        <v>58</v>
      </c>
      <c r="AQ47">
        <v>6</v>
      </c>
    </row>
    <row r="48" spans="1:50">
      <c r="A48" s="24"/>
      <c r="G48" t="s">
        <v>58</v>
      </c>
      <c r="H48" t="s">
        <v>58</v>
      </c>
      <c r="L48">
        <v>4</v>
      </c>
      <c r="M48" s="35"/>
      <c r="Q48">
        <v>1</v>
      </c>
      <c r="R48">
        <v>1</v>
      </c>
      <c r="S48">
        <v>2</v>
      </c>
      <c r="T48">
        <v>3</v>
      </c>
      <c r="AJ48" s="21">
        <v>8</v>
      </c>
      <c r="AK48" s="22">
        <v>5</v>
      </c>
      <c r="AP48" t="s">
        <v>58</v>
      </c>
      <c r="AQ48">
        <v>7</v>
      </c>
    </row>
    <row r="49" spans="1:43" ht="16.5" thickBot="1">
      <c r="A49" s="24"/>
      <c r="C49" t="s">
        <v>58</v>
      </c>
      <c r="E49" t="s">
        <v>58</v>
      </c>
      <c r="F49" t="s">
        <v>58</v>
      </c>
      <c r="I49" t="s">
        <v>58</v>
      </c>
      <c r="L49">
        <v>5</v>
      </c>
      <c r="M49" s="35"/>
      <c r="N49">
        <v>1</v>
      </c>
      <c r="O49">
        <v>1</v>
      </c>
      <c r="P49">
        <v>1</v>
      </c>
      <c r="Q49">
        <v>1</v>
      </c>
      <c r="R49">
        <v>1</v>
      </c>
      <c r="T49">
        <v>1</v>
      </c>
      <c r="U49">
        <v>1</v>
      </c>
      <c r="V49">
        <v>1</v>
      </c>
      <c r="AJ49" s="16">
        <v>9</v>
      </c>
      <c r="AK49" s="23">
        <v>0</v>
      </c>
      <c r="AQ49" s="24">
        <v>7</v>
      </c>
    </row>
    <row r="50" spans="1:43">
      <c r="A50" s="24" t="s">
        <v>73</v>
      </c>
      <c r="C50" s="24">
        <v>4</v>
      </c>
      <c r="D50" s="24">
        <v>5</v>
      </c>
      <c r="E50" s="24">
        <v>5</v>
      </c>
      <c r="F50" s="24">
        <v>3</v>
      </c>
      <c r="G50" s="24">
        <v>5</v>
      </c>
      <c r="H50" s="24">
        <v>4</v>
      </c>
      <c r="I50" s="24">
        <v>5</v>
      </c>
      <c r="J50" s="24">
        <v>5</v>
      </c>
      <c r="K50" s="24">
        <v>1</v>
      </c>
      <c r="AL50" s="24">
        <v>2</v>
      </c>
      <c r="AM50" s="24">
        <v>2</v>
      </c>
      <c r="AN50" s="24">
        <v>0</v>
      </c>
      <c r="AO50" s="24">
        <v>2</v>
      </c>
      <c r="AP50" s="24">
        <v>1</v>
      </c>
    </row>
    <row r="51" spans="1:43">
      <c r="A51" s="24"/>
    </row>
    <row r="52" spans="1:43">
      <c r="A52" s="24"/>
    </row>
    <row r="53" spans="1:43">
      <c r="A53" s="24"/>
    </row>
    <row r="54" spans="1:43" ht="16.5" thickBot="1">
      <c r="A54" s="24"/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6</v>
      </c>
      <c r="J54" t="s">
        <v>7</v>
      </c>
      <c r="K54" t="s">
        <v>8</v>
      </c>
      <c r="AJ54" s="19"/>
      <c r="AM54" s="19" t="s">
        <v>57</v>
      </c>
      <c r="AN54" s="19"/>
      <c r="AO54" s="20"/>
      <c r="AP54" s="20"/>
    </row>
    <row r="55" spans="1:43">
      <c r="A55" s="24" t="s">
        <v>75</v>
      </c>
      <c r="C55" s="24">
        <v>4</v>
      </c>
      <c r="D55" s="24">
        <v>5</v>
      </c>
      <c r="E55" s="24">
        <v>5</v>
      </c>
      <c r="F55" s="24">
        <v>3</v>
      </c>
      <c r="G55" s="24">
        <v>5</v>
      </c>
      <c r="H55" s="24">
        <v>4</v>
      </c>
      <c r="I55" s="24">
        <v>5</v>
      </c>
      <c r="J55" s="24">
        <v>5</v>
      </c>
      <c r="K55" s="24">
        <v>1</v>
      </c>
      <c r="AI55" t="s">
        <v>70</v>
      </c>
      <c r="AJ55" s="13" t="s">
        <v>54</v>
      </c>
      <c r="AK55" s="15" t="s">
        <v>56</v>
      </c>
      <c r="AL55">
        <v>1</v>
      </c>
      <c r="AM55" s="19">
        <v>2</v>
      </c>
      <c r="AN55" s="19">
        <v>3</v>
      </c>
      <c r="AO55" s="20">
        <v>4</v>
      </c>
      <c r="AP55" s="20">
        <v>5</v>
      </c>
    </row>
    <row r="56" spans="1:43">
      <c r="AJ56" s="21">
        <v>1</v>
      </c>
      <c r="AK56" s="22">
        <v>3</v>
      </c>
      <c r="AL56" s="19"/>
      <c r="AM56" s="19"/>
      <c r="AN56" s="19" t="s">
        <v>58</v>
      </c>
      <c r="AO56" s="19"/>
      <c r="AP56" s="19"/>
      <c r="AQ56">
        <v>1</v>
      </c>
    </row>
    <row r="57" spans="1:43">
      <c r="AJ57" s="21">
        <v>2</v>
      </c>
      <c r="AK57" s="22">
        <v>2</v>
      </c>
      <c r="AM57" t="s">
        <v>58</v>
      </c>
      <c r="AQ57">
        <v>2</v>
      </c>
    </row>
    <row r="58" spans="1:43">
      <c r="M58" t="s">
        <v>57</v>
      </c>
      <c r="N58" t="s">
        <v>54</v>
      </c>
      <c r="AJ58" s="21">
        <v>3</v>
      </c>
      <c r="AK58" s="22">
        <v>2</v>
      </c>
      <c r="AM58" t="s">
        <v>58</v>
      </c>
      <c r="AQ58">
        <v>3</v>
      </c>
    </row>
    <row r="59" spans="1:43" ht="16.5" thickBot="1">
      <c r="N59">
        <v>1</v>
      </c>
      <c r="O59">
        <v>2</v>
      </c>
      <c r="P59">
        <v>3</v>
      </c>
      <c r="Q59">
        <v>4</v>
      </c>
      <c r="R59">
        <v>5</v>
      </c>
      <c r="S59">
        <v>6</v>
      </c>
      <c r="T59">
        <v>7</v>
      </c>
      <c r="U59">
        <v>8</v>
      </c>
      <c r="V59">
        <v>9</v>
      </c>
      <c r="AJ59" s="21">
        <v>4</v>
      </c>
      <c r="AK59" s="22">
        <v>3</v>
      </c>
      <c r="AN59" t="s">
        <v>58</v>
      </c>
      <c r="AQ59">
        <v>4</v>
      </c>
    </row>
    <row r="60" spans="1:43">
      <c r="N60" s="13"/>
      <c r="O60" s="14"/>
      <c r="P60" s="14"/>
      <c r="Q60" s="14"/>
      <c r="R60" s="14"/>
      <c r="S60" s="14"/>
      <c r="T60" s="14"/>
      <c r="U60" s="14"/>
      <c r="V60" s="15"/>
      <c r="AJ60" s="21">
        <v>5</v>
      </c>
      <c r="AK60" s="22">
        <v>0</v>
      </c>
      <c r="AQ60">
        <v>4</v>
      </c>
    </row>
    <row r="61" spans="1:43">
      <c r="M61">
        <v>1</v>
      </c>
      <c r="N61" s="25">
        <v>2</v>
      </c>
      <c r="O61" s="26">
        <v>3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7">
        <v>0</v>
      </c>
      <c r="AJ61" s="21">
        <v>6</v>
      </c>
      <c r="AK61" s="22">
        <v>1</v>
      </c>
      <c r="AL61" t="s">
        <v>58</v>
      </c>
      <c r="AQ61">
        <v>5</v>
      </c>
    </row>
    <row r="62" spans="1:43">
      <c r="M62">
        <v>2</v>
      </c>
      <c r="N62" s="25">
        <v>0</v>
      </c>
      <c r="O62" s="26">
        <v>1</v>
      </c>
      <c r="P62" s="26">
        <v>3</v>
      </c>
      <c r="Q62" s="26">
        <v>1</v>
      </c>
      <c r="R62" s="26">
        <v>2</v>
      </c>
      <c r="S62" s="26">
        <v>1</v>
      </c>
      <c r="T62" s="26">
        <v>1</v>
      </c>
      <c r="U62" s="26">
        <v>1</v>
      </c>
      <c r="V62" s="27">
        <v>0</v>
      </c>
      <c r="AJ62" s="21">
        <v>7</v>
      </c>
      <c r="AK62" s="22">
        <v>3</v>
      </c>
      <c r="AN62" t="s">
        <v>58</v>
      </c>
      <c r="AQ62">
        <v>6</v>
      </c>
    </row>
    <row r="63" spans="1:43">
      <c r="M63">
        <v>3</v>
      </c>
      <c r="N63" s="25">
        <v>1</v>
      </c>
      <c r="O63" s="26">
        <v>0</v>
      </c>
      <c r="P63" s="26">
        <v>1</v>
      </c>
      <c r="Q63" s="26">
        <v>1</v>
      </c>
      <c r="R63" s="26">
        <v>0</v>
      </c>
      <c r="S63" s="26">
        <v>1</v>
      </c>
      <c r="T63" s="26">
        <v>1</v>
      </c>
      <c r="U63" s="26">
        <v>3</v>
      </c>
      <c r="V63" s="27">
        <v>0</v>
      </c>
      <c r="AJ63" s="21">
        <v>8</v>
      </c>
      <c r="AK63" s="22">
        <v>2</v>
      </c>
      <c r="AM63" t="s">
        <v>58</v>
      </c>
      <c r="AQ63">
        <v>7</v>
      </c>
    </row>
    <row r="64" spans="1:43" ht="16.5" thickBot="1">
      <c r="M64">
        <v>4</v>
      </c>
      <c r="N64" s="25">
        <v>0</v>
      </c>
      <c r="O64" s="26">
        <v>0</v>
      </c>
      <c r="P64" s="26">
        <v>0</v>
      </c>
      <c r="Q64" s="26">
        <v>1</v>
      </c>
      <c r="R64" s="26">
        <v>1</v>
      </c>
      <c r="S64" s="26">
        <v>2</v>
      </c>
      <c r="T64" s="26">
        <v>3</v>
      </c>
      <c r="U64" s="26">
        <v>0</v>
      </c>
      <c r="V64" s="27">
        <v>0</v>
      </c>
      <c r="AJ64" s="16">
        <v>9</v>
      </c>
      <c r="AK64" s="23">
        <v>0</v>
      </c>
      <c r="AQ64" s="24">
        <v>7</v>
      </c>
    </row>
    <row r="65" spans="13:43">
      <c r="M65">
        <v>5</v>
      </c>
      <c r="N65" s="25">
        <v>1</v>
      </c>
      <c r="O65" s="26">
        <v>1</v>
      </c>
      <c r="P65" s="26">
        <v>1</v>
      </c>
      <c r="Q65" s="26">
        <v>1</v>
      </c>
      <c r="R65" s="26">
        <v>1</v>
      </c>
      <c r="S65" s="26">
        <v>0</v>
      </c>
      <c r="T65" s="26">
        <v>1</v>
      </c>
      <c r="U65" s="26">
        <v>1</v>
      </c>
      <c r="V65" s="27">
        <v>1</v>
      </c>
      <c r="AL65" s="24">
        <v>1</v>
      </c>
      <c r="AM65" s="24">
        <v>3</v>
      </c>
      <c r="AN65" s="24">
        <v>3</v>
      </c>
      <c r="AO65" s="24">
        <v>0</v>
      </c>
      <c r="AP65" s="24">
        <v>0</v>
      </c>
    </row>
    <row r="66" spans="13:43">
      <c r="N66" s="21" t="s">
        <v>77</v>
      </c>
      <c r="O66" s="19"/>
      <c r="P66" s="19"/>
      <c r="Q66" s="19"/>
      <c r="R66" s="19"/>
      <c r="S66" s="19"/>
      <c r="T66" s="19"/>
      <c r="U66" s="19"/>
      <c r="V66" s="28"/>
    </row>
    <row r="67" spans="13:43" ht="16.5" thickBot="1">
      <c r="N67" s="29">
        <v>4</v>
      </c>
      <c r="O67" s="30">
        <v>5</v>
      </c>
      <c r="P67" s="30">
        <v>5</v>
      </c>
      <c r="Q67" s="30">
        <v>3</v>
      </c>
      <c r="R67" s="30">
        <v>5</v>
      </c>
      <c r="S67" s="30">
        <v>4</v>
      </c>
      <c r="T67" s="30">
        <v>5</v>
      </c>
      <c r="U67" s="30">
        <v>5</v>
      </c>
      <c r="V67" s="31">
        <v>1</v>
      </c>
    </row>
    <row r="68" spans="13:43" ht="16.5" thickBot="1">
      <c r="AJ68" s="19"/>
      <c r="AM68" s="19" t="s">
        <v>57</v>
      </c>
      <c r="AN68" s="19"/>
      <c r="AO68" s="20"/>
      <c r="AP68" s="20"/>
    </row>
    <row r="69" spans="13:43">
      <c r="AI69" t="s">
        <v>71</v>
      </c>
      <c r="AJ69" s="13" t="s">
        <v>54</v>
      </c>
      <c r="AK69" s="15" t="s">
        <v>56</v>
      </c>
      <c r="AL69">
        <v>1</v>
      </c>
      <c r="AM69" s="19">
        <v>2</v>
      </c>
      <c r="AN69" s="19">
        <v>3</v>
      </c>
      <c r="AO69" s="20">
        <v>4</v>
      </c>
      <c r="AP69" s="20">
        <v>5</v>
      </c>
    </row>
    <row r="70" spans="13:43">
      <c r="AJ70" s="21">
        <v>1</v>
      </c>
      <c r="AK70" s="22">
        <v>5</v>
      </c>
      <c r="AL70" s="19"/>
      <c r="AM70" s="19"/>
      <c r="AN70" s="19"/>
      <c r="AO70" s="19"/>
      <c r="AP70" s="19" t="s">
        <v>58</v>
      </c>
      <c r="AQ70">
        <v>1</v>
      </c>
    </row>
    <row r="71" spans="13:43">
      <c r="N71">
        <f xml:space="preserve"> (N61 + 0.01)/(N$67 + 5* 0.01)</f>
        <v>0.49629629629629629</v>
      </c>
      <c r="O71">
        <f t="shared" ref="O71:V71" si="0" xml:space="preserve"> (O61 + 0.01)/(O$67 + 5* 0.01)</f>
        <v>0.59603960396039601</v>
      </c>
      <c r="P71">
        <f t="shared" si="0"/>
        <v>1.9801980198019802E-3</v>
      </c>
      <c r="Q71">
        <f t="shared" si="0"/>
        <v>3.2786885245901644E-3</v>
      </c>
      <c r="R71">
        <f t="shared" si="0"/>
        <v>1.9801980198019802E-3</v>
      </c>
      <c r="S71">
        <f t="shared" si="0"/>
        <v>2.4691358024691358E-3</v>
      </c>
      <c r="T71">
        <f t="shared" si="0"/>
        <v>1.9801980198019802E-3</v>
      </c>
      <c r="U71">
        <f t="shared" si="0"/>
        <v>1.9801980198019802E-3</v>
      </c>
      <c r="V71">
        <f t="shared" si="0"/>
        <v>9.5238095238095229E-3</v>
      </c>
      <c r="AJ71" s="21">
        <v>2</v>
      </c>
      <c r="AK71" s="22">
        <v>1</v>
      </c>
      <c r="AL71" t="s">
        <v>58</v>
      </c>
      <c r="AQ71">
        <v>2</v>
      </c>
    </row>
    <row r="72" spans="13:43">
      <c r="N72">
        <f xml:space="preserve"> (N62 + 0.01)/(N$67 + 5* 0.01)</f>
        <v>2.4691358024691358E-3</v>
      </c>
      <c r="O72">
        <f t="shared" ref="O72:V72" si="1" xml:space="preserve"> (O62 + 0.01)/(O$67 + 5* 0.01)</f>
        <v>0.2</v>
      </c>
      <c r="P72">
        <f t="shared" si="1"/>
        <v>0.59603960396039601</v>
      </c>
      <c r="Q72">
        <f t="shared" si="1"/>
        <v>0.3311475409836066</v>
      </c>
      <c r="R72">
        <f t="shared" si="1"/>
        <v>0.39801980198019798</v>
      </c>
      <c r="S72">
        <f t="shared" si="1"/>
        <v>0.24938271604938272</v>
      </c>
      <c r="T72">
        <f t="shared" si="1"/>
        <v>0.2</v>
      </c>
      <c r="U72">
        <f t="shared" si="1"/>
        <v>0.2</v>
      </c>
      <c r="V72">
        <f t="shared" si="1"/>
        <v>9.5238095238095229E-3</v>
      </c>
      <c r="AJ72" s="21">
        <v>3</v>
      </c>
      <c r="AK72" s="22">
        <v>5</v>
      </c>
      <c r="AP72" t="s">
        <v>58</v>
      </c>
      <c r="AQ72">
        <v>3</v>
      </c>
    </row>
    <row r="73" spans="13:43">
      <c r="N73">
        <f xml:space="preserve"> (N63 + 0.01)/(N$67 + 5* 0.01)</f>
        <v>0.24938271604938272</v>
      </c>
      <c r="O73">
        <f t="shared" ref="O73:V73" si="2" xml:space="preserve"> (O63 + 0.01)/(O$67 + 5* 0.01)</f>
        <v>1.9801980198019802E-3</v>
      </c>
      <c r="P73">
        <f t="shared" si="2"/>
        <v>0.2</v>
      </c>
      <c r="Q73">
        <f t="shared" si="2"/>
        <v>0.3311475409836066</v>
      </c>
      <c r="R73">
        <f t="shared" si="2"/>
        <v>1.9801980198019802E-3</v>
      </c>
      <c r="S73">
        <f t="shared" si="2"/>
        <v>0.24938271604938272</v>
      </c>
      <c r="T73">
        <f t="shared" si="2"/>
        <v>0.2</v>
      </c>
      <c r="U73">
        <f t="shared" si="2"/>
        <v>0.59603960396039601</v>
      </c>
      <c r="V73">
        <f t="shared" si="2"/>
        <v>9.5238095238095229E-3</v>
      </c>
      <c r="AJ73" s="21">
        <v>4</v>
      </c>
      <c r="AK73" s="22">
        <v>5</v>
      </c>
      <c r="AP73" t="s">
        <v>58</v>
      </c>
      <c r="AQ73">
        <v>4</v>
      </c>
    </row>
    <row r="74" spans="13:43">
      <c r="N74">
        <f xml:space="preserve"> (N64 + 0.01)/(N$67 + 5* 0.01)</f>
        <v>2.4691358024691358E-3</v>
      </c>
      <c r="O74">
        <f t="shared" ref="O74:V74" si="3" xml:space="preserve"> (O64 + 0.01)/(O$67 + 5* 0.01)</f>
        <v>1.9801980198019802E-3</v>
      </c>
      <c r="P74">
        <f t="shared" si="3"/>
        <v>1.9801980198019802E-3</v>
      </c>
      <c r="Q74">
        <f t="shared" si="3"/>
        <v>0.3311475409836066</v>
      </c>
      <c r="R74">
        <f t="shared" si="3"/>
        <v>0.2</v>
      </c>
      <c r="S74">
        <f t="shared" si="3"/>
        <v>0.49629629629629629</v>
      </c>
      <c r="T74">
        <f t="shared" si="3"/>
        <v>0.59603960396039601</v>
      </c>
      <c r="U74">
        <f xml:space="preserve"> (U64 + 0.01)/(U$67 + 5* 0.01)</f>
        <v>1.9801980198019802E-3</v>
      </c>
      <c r="V74">
        <f t="shared" si="3"/>
        <v>9.5238095238095229E-3</v>
      </c>
      <c r="AJ74" s="21">
        <v>5</v>
      </c>
      <c r="AK74" s="22">
        <v>4</v>
      </c>
      <c r="AO74" t="s">
        <v>58</v>
      </c>
      <c r="AQ74">
        <v>5</v>
      </c>
    </row>
    <row r="75" spans="13:43">
      <c r="N75">
        <f xml:space="preserve"> (N65 + 0.01)/(N$67 + 5* 0.01)</f>
        <v>0.24938271604938272</v>
      </c>
      <c r="O75">
        <f t="shared" ref="O75:V75" si="4" xml:space="preserve"> (O65 + 0.01)/(O$67 + 5* 0.01)</f>
        <v>0.2</v>
      </c>
      <c r="P75">
        <f t="shared" si="4"/>
        <v>0.2</v>
      </c>
      <c r="Q75">
        <f t="shared" si="4"/>
        <v>0.3311475409836066</v>
      </c>
      <c r="R75">
        <f t="shared" si="4"/>
        <v>0.2</v>
      </c>
      <c r="S75">
        <f t="shared" si="4"/>
        <v>2.4691358024691358E-3</v>
      </c>
      <c r="T75">
        <f t="shared" si="4"/>
        <v>0.2</v>
      </c>
      <c r="U75">
        <f t="shared" si="4"/>
        <v>0.2</v>
      </c>
      <c r="V75">
        <f t="shared" si="4"/>
        <v>0.96190476190476182</v>
      </c>
      <c r="AJ75" s="21">
        <v>6</v>
      </c>
      <c r="AK75" s="22">
        <v>4</v>
      </c>
      <c r="AO75" t="s">
        <v>58</v>
      </c>
      <c r="AQ75">
        <v>6</v>
      </c>
    </row>
    <row r="76" spans="13:43">
      <c r="AJ76" s="21">
        <v>7</v>
      </c>
      <c r="AK76" s="22">
        <v>5</v>
      </c>
      <c r="AP76" t="s">
        <v>58</v>
      </c>
      <c r="AQ76">
        <v>7</v>
      </c>
    </row>
    <row r="77" spans="13:43">
      <c r="AJ77" s="21">
        <v>8</v>
      </c>
      <c r="AK77" s="22">
        <v>2</v>
      </c>
      <c r="AM77" t="s">
        <v>58</v>
      </c>
      <c r="AQ77">
        <v>8</v>
      </c>
    </row>
    <row r="78" spans="13:43" ht="16.5" thickBot="1">
      <c r="AJ78" s="16">
        <v>9</v>
      </c>
      <c r="AK78" s="23">
        <v>0</v>
      </c>
      <c r="AQ78" s="24">
        <v>8</v>
      </c>
    </row>
    <row r="79" spans="13:43">
      <c r="AL79" s="24">
        <v>1</v>
      </c>
      <c r="AM79" s="24">
        <v>1</v>
      </c>
      <c r="AN79" s="24">
        <v>0</v>
      </c>
      <c r="AO79" s="24">
        <v>2</v>
      </c>
      <c r="AP79" s="24">
        <v>4</v>
      </c>
    </row>
  </sheetData>
  <mergeCells count="1">
    <mergeCell ref="M13:M4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7632-BCA2-4009-8665-1AB35512B3DF}">
  <dimension ref="F8:L20"/>
  <sheetViews>
    <sheetView workbookViewId="0">
      <selection activeCell="F8" sqref="F8"/>
    </sheetView>
  </sheetViews>
  <sheetFormatPr defaultRowHeight="15.75"/>
  <cols>
    <col min="6" max="6" width="29.875" customWidth="1"/>
  </cols>
  <sheetData>
    <row r="8" spans="6:12"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88</v>
      </c>
      <c r="L8" t="s">
        <v>89</v>
      </c>
    </row>
    <row r="13" spans="6:12">
      <c r="F13">
        <v>0.49268292682926801</v>
      </c>
    </row>
    <row r="14" spans="6:12">
      <c r="F14">
        <v>0.49268292682926801</v>
      </c>
    </row>
    <row r="15" spans="6:12">
      <c r="F15">
        <v>0.19999999999999901</v>
      </c>
    </row>
    <row r="16" spans="6:12">
      <c r="F16">
        <v>4.8780487804877997E-3</v>
      </c>
    </row>
    <row r="17" spans="6:6">
      <c r="F17">
        <v>0.98048780487804799</v>
      </c>
    </row>
    <row r="18" spans="6:6">
      <c r="F18">
        <v>0.49268292682926801</v>
      </c>
    </row>
    <row r="19" spans="6:6">
      <c r="F19">
        <v>0.19999999999999901</v>
      </c>
    </row>
    <row r="20" spans="6:6">
      <c r="F20">
        <f>PRODUCT(F13:F19)</f>
        <v>2.2879728404006307E-5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 Manual</vt:lpstr>
      <vt:lpstr>Iterasi Program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ahmad noval</cp:lastModifiedBy>
  <dcterms:created xsi:type="dcterms:W3CDTF">2025-04-29T05:00:12Z</dcterms:created>
  <dcterms:modified xsi:type="dcterms:W3CDTF">2025-05-20T10:35:02Z</dcterms:modified>
</cp:coreProperties>
</file>