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RUNT\"/>
    </mc:Choice>
  </mc:AlternateContent>
  <xr:revisionPtr revIDLastSave="0" documentId="13_ncr:1_{CCF43F63-2B60-4D59-90D9-BA399733F3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gistros_autos_entrenamiento" sheetId="1" r:id="rId1"/>
    <sheet name="festivos" sheetId="2" r:id="rId2"/>
    <sheet name="semanasanta" sheetId="3" r:id="rId3"/>
    <sheet name="navidad" sheetId="4" r:id="rId4"/>
    <sheet name="new_year" sheetId="5" r:id="rId5"/>
    <sheet name="final_f1" sheetId="6" r:id="rId6"/>
  </sheets>
  <definedNames>
    <definedName name="_xlnm._FilterDatabase" localSheetId="1" hidden="1">festivos!$A$1:$E$91</definedName>
    <definedName name="_xlnm._FilterDatabase" localSheetId="0" hidden="1">registros_autos_entrenamiento!$A$1:$Q$2558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94" i="1" l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O2212" i="1"/>
  <c r="O2519" i="1"/>
  <c r="O2558" i="1"/>
  <c r="M2194" i="1"/>
  <c r="N2195" i="1" s="1"/>
  <c r="M2195" i="1"/>
  <c r="N2196" i="1" s="1"/>
  <c r="M2196" i="1"/>
  <c r="N2197" i="1" s="1"/>
  <c r="M2197" i="1"/>
  <c r="N2198" i="1" s="1"/>
  <c r="M2198" i="1"/>
  <c r="O2197" i="1" s="1"/>
  <c r="M2199" i="1"/>
  <c r="N2200" i="1" s="1"/>
  <c r="M2200" i="1"/>
  <c r="N2201" i="1" s="1"/>
  <c r="M2201" i="1"/>
  <c r="O2200" i="1" s="1"/>
  <c r="M2202" i="1"/>
  <c r="M2203" i="1"/>
  <c r="N2204" i="1" s="1"/>
  <c r="M2204" i="1"/>
  <c r="N2205" i="1" s="1"/>
  <c r="M2205" i="1"/>
  <c r="M2206" i="1"/>
  <c r="N2207" i="1" s="1"/>
  <c r="M2207" i="1"/>
  <c r="N2208" i="1" s="1"/>
  <c r="M2208" i="1"/>
  <c r="N2209" i="1" s="1"/>
  <c r="M2209" i="1"/>
  <c r="N2210" i="1" s="1"/>
  <c r="M2210" i="1"/>
  <c r="N2211" i="1" s="1"/>
  <c r="M2211" i="1"/>
  <c r="N2212" i="1" s="1"/>
  <c r="M2212" i="1"/>
  <c r="N2213" i="1" s="1"/>
  <c r="M2213" i="1"/>
  <c r="N2214" i="1" s="1"/>
  <c r="M2214" i="1"/>
  <c r="O2213" i="1" s="1"/>
  <c r="M2215" i="1"/>
  <c r="N2216" i="1" s="1"/>
  <c r="M2216" i="1"/>
  <c r="N2217" i="1" s="1"/>
  <c r="M2217" i="1"/>
  <c r="O2216" i="1" s="1"/>
  <c r="M2218" i="1"/>
  <c r="M2219" i="1"/>
  <c r="N2220" i="1" s="1"/>
  <c r="M2220" i="1"/>
  <c r="N2221" i="1" s="1"/>
  <c r="M2221" i="1"/>
  <c r="M2222" i="1"/>
  <c r="N2223" i="1" s="1"/>
  <c r="M2223" i="1"/>
  <c r="N2224" i="1" s="1"/>
  <c r="M2224" i="1"/>
  <c r="N2225" i="1" s="1"/>
  <c r="M2225" i="1"/>
  <c r="N2226" i="1" s="1"/>
  <c r="M2226" i="1"/>
  <c r="N2227" i="1" s="1"/>
  <c r="M2227" i="1"/>
  <c r="N2228" i="1" s="1"/>
  <c r="M2228" i="1"/>
  <c r="N2229" i="1" s="1"/>
  <c r="M2229" i="1"/>
  <c r="N2230" i="1" s="1"/>
  <c r="M2230" i="1"/>
  <c r="O2229" i="1" s="1"/>
  <c r="M2231" i="1"/>
  <c r="N2232" i="1" s="1"/>
  <c r="M2232" i="1"/>
  <c r="N2233" i="1" s="1"/>
  <c r="M2233" i="1"/>
  <c r="O2232" i="1" s="1"/>
  <c r="M2234" i="1"/>
  <c r="M2235" i="1"/>
  <c r="N2236" i="1" s="1"/>
  <c r="M2236" i="1"/>
  <c r="N2237" i="1" s="1"/>
  <c r="M2237" i="1"/>
  <c r="M2238" i="1"/>
  <c r="N2239" i="1" s="1"/>
  <c r="M2239" i="1"/>
  <c r="N2240" i="1" s="1"/>
  <c r="M2240" i="1"/>
  <c r="N2241" i="1" s="1"/>
  <c r="M2241" i="1"/>
  <c r="N2242" i="1" s="1"/>
  <c r="M2242" i="1"/>
  <c r="N2243" i="1" s="1"/>
  <c r="M2243" i="1"/>
  <c r="N2244" i="1" s="1"/>
  <c r="M2244" i="1"/>
  <c r="N2245" i="1" s="1"/>
  <c r="M2245" i="1"/>
  <c r="N2246" i="1" s="1"/>
  <c r="M2246" i="1"/>
  <c r="O2245" i="1" s="1"/>
  <c r="M2247" i="1"/>
  <c r="N2248" i="1" s="1"/>
  <c r="M2248" i="1"/>
  <c r="N2249" i="1" s="1"/>
  <c r="M2249" i="1"/>
  <c r="O2248" i="1" s="1"/>
  <c r="M2250" i="1"/>
  <c r="M2251" i="1"/>
  <c r="N2252" i="1" s="1"/>
  <c r="M2252" i="1"/>
  <c r="N2253" i="1" s="1"/>
  <c r="M2253" i="1"/>
  <c r="M2254" i="1"/>
  <c r="N2255" i="1" s="1"/>
  <c r="M2255" i="1"/>
  <c r="N2256" i="1" s="1"/>
  <c r="M2256" i="1"/>
  <c r="N2257" i="1" s="1"/>
  <c r="M2257" i="1"/>
  <c r="N2258" i="1" s="1"/>
  <c r="M2258" i="1"/>
  <c r="N2259" i="1" s="1"/>
  <c r="M2259" i="1"/>
  <c r="N2260" i="1" s="1"/>
  <c r="M2260" i="1"/>
  <c r="N2261" i="1" s="1"/>
  <c r="M2261" i="1"/>
  <c r="N2262" i="1" s="1"/>
  <c r="M2262" i="1"/>
  <c r="O2261" i="1" s="1"/>
  <c r="M2263" i="1"/>
  <c r="N2264" i="1" s="1"/>
  <c r="M2264" i="1"/>
  <c r="N2265" i="1" s="1"/>
  <c r="M2265" i="1"/>
  <c r="O2264" i="1" s="1"/>
  <c r="M2266" i="1"/>
  <c r="M2267" i="1"/>
  <c r="N2268" i="1" s="1"/>
  <c r="M2268" i="1"/>
  <c r="N2269" i="1" s="1"/>
  <c r="M2269" i="1"/>
  <c r="M2270" i="1"/>
  <c r="N2271" i="1" s="1"/>
  <c r="M2271" i="1"/>
  <c r="N2272" i="1" s="1"/>
  <c r="M2272" i="1"/>
  <c r="N2273" i="1" s="1"/>
  <c r="M2273" i="1"/>
  <c r="N2274" i="1" s="1"/>
  <c r="M2274" i="1"/>
  <c r="N2275" i="1" s="1"/>
  <c r="M2275" i="1"/>
  <c r="N2276" i="1" s="1"/>
  <c r="M2276" i="1"/>
  <c r="N2277" i="1" s="1"/>
  <c r="M2277" i="1"/>
  <c r="N2278" i="1" s="1"/>
  <c r="M2278" i="1"/>
  <c r="O2277" i="1" s="1"/>
  <c r="M2279" i="1"/>
  <c r="N2280" i="1" s="1"/>
  <c r="M2280" i="1"/>
  <c r="N2281" i="1" s="1"/>
  <c r="M2281" i="1"/>
  <c r="O2280" i="1" s="1"/>
  <c r="M2282" i="1"/>
  <c r="M2283" i="1"/>
  <c r="N2284" i="1" s="1"/>
  <c r="M2284" i="1"/>
  <c r="N2285" i="1" s="1"/>
  <c r="M2285" i="1"/>
  <c r="M2286" i="1"/>
  <c r="N2287" i="1" s="1"/>
  <c r="M2287" i="1"/>
  <c r="N2288" i="1" s="1"/>
  <c r="M2288" i="1"/>
  <c r="N2289" i="1" s="1"/>
  <c r="M2289" i="1"/>
  <c r="N2290" i="1" s="1"/>
  <c r="M2290" i="1"/>
  <c r="N2291" i="1" s="1"/>
  <c r="M2291" i="1"/>
  <c r="N2292" i="1" s="1"/>
  <c r="M2292" i="1"/>
  <c r="N2293" i="1" s="1"/>
  <c r="M2293" i="1"/>
  <c r="N2294" i="1" s="1"/>
  <c r="M2294" i="1"/>
  <c r="O2293" i="1" s="1"/>
  <c r="M2295" i="1"/>
  <c r="N2296" i="1" s="1"/>
  <c r="M2296" i="1"/>
  <c r="N2297" i="1" s="1"/>
  <c r="M2297" i="1"/>
  <c r="O2296" i="1" s="1"/>
  <c r="M2298" i="1"/>
  <c r="M2299" i="1"/>
  <c r="N2300" i="1" s="1"/>
  <c r="M2300" i="1"/>
  <c r="N2301" i="1" s="1"/>
  <c r="M2301" i="1"/>
  <c r="M2302" i="1"/>
  <c r="N2303" i="1" s="1"/>
  <c r="M2303" i="1"/>
  <c r="N2304" i="1" s="1"/>
  <c r="M2304" i="1"/>
  <c r="N2305" i="1" s="1"/>
  <c r="M2305" i="1"/>
  <c r="N2306" i="1" s="1"/>
  <c r="M2306" i="1"/>
  <c r="N2307" i="1" s="1"/>
  <c r="M2307" i="1"/>
  <c r="N2308" i="1" s="1"/>
  <c r="M2308" i="1"/>
  <c r="N2309" i="1" s="1"/>
  <c r="M2309" i="1"/>
  <c r="N2310" i="1" s="1"/>
  <c r="M2310" i="1"/>
  <c r="O2309" i="1" s="1"/>
  <c r="M2311" i="1"/>
  <c r="N2312" i="1" s="1"/>
  <c r="M2312" i="1"/>
  <c r="N2313" i="1" s="1"/>
  <c r="M2313" i="1"/>
  <c r="O2312" i="1" s="1"/>
  <c r="M2314" i="1"/>
  <c r="M2315" i="1"/>
  <c r="N2316" i="1" s="1"/>
  <c r="M2316" i="1"/>
  <c r="N2317" i="1" s="1"/>
  <c r="M2317" i="1"/>
  <c r="M2318" i="1"/>
  <c r="N2319" i="1" s="1"/>
  <c r="M2319" i="1"/>
  <c r="N2320" i="1" s="1"/>
  <c r="M2320" i="1"/>
  <c r="N2321" i="1" s="1"/>
  <c r="M2321" i="1"/>
  <c r="N2322" i="1" s="1"/>
  <c r="M2322" i="1"/>
  <c r="N2323" i="1" s="1"/>
  <c r="M2323" i="1"/>
  <c r="N2324" i="1" s="1"/>
  <c r="M2324" i="1"/>
  <c r="N2325" i="1" s="1"/>
  <c r="M2325" i="1"/>
  <c r="N2326" i="1" s="1"/>
  <c r="M2326" i="1"/>
  <c r="O2325" i="1" s="1"/>
  <c r="M2327" i="1"/>
  <c r="N2328" i="1" s="1"/>
  <c r="M2328" i="1"/>
  <c r="N2329" i="1" s="1"/>
  <c r="M2329" i="1"/>
  <c r="O2328" i="1" s="1"/>
  <c r="M2330" i="1"/>
  <c r="M2331" i="1"/>
  <c r="N2332" i="1" s="1"/>
  <c r="M2332" i="1"/>
  <c r="N2333" i="1" s="1"/>
  <c r="M2333" i="1"/>
  <c r="M2334" i="1"/>
  <c r="N2335" i="1" s="1"/>
  <c r="M2335" i="1"/>
  <c r="N2336" i="1" s="1"/>
  <c r="M2336" i="1"/>
  <c r="N2337" i="1" s="1"/>
  <c r="M2337" i="1"/>
  <c r="N2338" i="1" s="1"/>
  <c r="M2338" i="1"/>
  <c r="N2339" i="1" s="1"/>
  <c r="M2339" i="1"/>
  <c r="N2340" i="1" s="1"/>
  <c r="M2340" i="1"/>
  <c r="N2341" i="1" s="1"/>
  <c r="M2341" i="1"/>
  <c r="N2342" i="1" s="1"/>
  <c r="M2342" i="1"/>
  <c r="O2341" i="1" s="1"/>
  <c r="M2343" i="1"/>
  <c r="N2344" i="1" s="1"/>
  <c r="M2344" i="1"/>
  <c r="N2345" i="1" s="1"/>
  <c r="M2345" i="1"/>
  <c r="O2344" i="1" s="1"/>
  <c r="M2346" i="1"/>
  <c r="M2347" i="1"/>
  <c r="N2348" i="1" s="1"/>
  <c r="M2348" i="1"/>
  <c r="N2349" i="1" s="1"/>
  <c r="M2349" i="1"/>
  <c r="M2350" i="1"/>
  <c r="N2351" i="1" s="1"/>
  <c r="M2351" i="1"/>
  <c r="N2352" i="1" s="1"/>
  <c r="M2352" i="1"/>
  <c r="N2353" i="1" s="1"/>
  <c r="M2353" i="1"/>
  <c r="N2354" i="1" s="1"/>
  <c r="M2354" i="1"/>
  <c r="N2355" i="1" s="1"/>
  <c r="M2355" i="1"/>
  <c r="N2356" i="1" s="1"/>
  <c r="M2356" i="1"/>
  <c r="N2357" i="1" s="1"/>
  <c r="M2357" i="1"/>
  <c r="N2358" i="1" s="1"/>
  <c r="M2358" i="1"/>
  <c r="O2357" i="1" s="1"/>
  <c r="M2359" i="1"/>
  <c r="N2360" i="1" s="1"/>
  <c r="M2360" i="1"/>
  <c r="N2361" i="1" s="1"/>
  <c r="M2361" i="1"/>
  <c r="O2360" i="1" s="1"/>
  <c r="M2362" i="1"/>
  <c r="M2363" i="1"/>
  <c r="N2364" i="1" s="1"/>
  <c r="M2364" i="1"/>
  <c r="N2365" i="1" s="1"/>
  <c r="M2365" i="1"/>
  <c r="M2366" i="1"/>
  <c r="N2367" i="1" s="1"/>
  <c r="M2367" i="1"/>
  <c r="N2368" i="1" s="1"/>
  <c r="M2368" i="1"/>
  <c r="N2369" i="1" s="1"/>
  <c r="M2369" i="1"/>
  <c r="N2370" i="1" s="1"/>
  <c r="M2370" i="1"/>
  <c r="N2371" i="1" s="1"/>
  <c r="M2371" i="1"/>
  <c r="N2372" i="1" s="1"/>
  <c r="M2372" i="1"/>
  <c r="N2373" i="1" s="1"/>
  <c r="M2373" i="1"/>
  <c r="N2374" i="1" s="1"/>
  <c r="M2374" i="1"/>
  <c r="O2373" i="1" s="1"/>
  <c r="M2375" i="1"/>
  <c r="N2376" i="1" s="1"/>
  <c r="M2376" i="1"/>
  <c r="N2377" i="1" s="1"/>
  <c r="M2377" i="1"/>
  <c r="O2376" i="1" s="1"/>
  <c r="M2378" i="1"/>
  <c r="M2379" i="1"/>
  <c r="N2380" i="1" s="1"/>
  <c r="M2380" i="1"/>
  <c r="N2381" i="1" s="1"/>
  <c r="M2381" i="1"/>
  <c r="M2382" i="1"/>
  <c r="N2383" i="1" s="1"/>
  <c r="M2383" i="1"/>
  <c r="N2384" i="1" s="1"/>
  <c r="M2384" i="1"/>
  <c r="N2385" i="1" s="1"/>
  <c r="M2385" i="1"/>
  <c r="N2386" i="1" s="1"/>
  <c r="M2386" i="1"/>
  <c r="N2387" i="1" s="1"/>
  <c r="M2387" i="1"/>
  <c r="N2388" i="1" s="1"/>
  <c r="M2388" i="1"/>
  <c r="N2389" i="1" s="1"/>
  <c r="M2389" i="1"/>
  <c r="N2390" i="1" s="1"/>
  <c r="M2390" i="1"/>
  <c r="O2389" i="1" s="1"/>
  <c r="M2391" i="1"/>
  <c r="N2392" i="1" s="1"/>
  <c r="M2392" i="1"/>
  <c r="N2393" i="1" s="1"/>
  <c r="M2393" i="1"/>
  <c r="O2392" i="1" s="1"/>
  <c r="M2394" i="1"/>
  <c r="M2395" i="1"/>
  <c r="N2396" i="1" s="1"/>
  <c r="M2396" i="1"/>
  <c r="N2397" i="1" s="1"/>
  <c r="M2397" i="1"/>
  <c r="M2398" i="1"/>
  <c r="N2399" i="1" s="1"/>
  <c r="M2399" i="1"/>
  <c r="N2400" i="1" s="1"/>
  <c r="M2400" i="1"/>
  <c r="N2401" i="1" s="1"/>
  <c r="M2401" i="1"/>
  <c r="N2402" i="1" s="1"/>
  <c r="M2402" i="1"/>
  <c r="N2403" i="1" s="1"/>
  <c r="M2403" i="1"/>
  <c r="N2404" i="1" s="1"/>
  <c r="M2404" i="1"/>
  <c r="N2405" i="1" s="1"/>
  <c r="M2405" i="1"/>
  <c r="N2406" i="1" s="1"/>
  <c r="M2406" i="1"/>
  <c r="O2405" i="1" s="1"/>
  <c r="M2407" i="1"/>
  <c r="N2408" i="1" s="1"/>
  <c r="M2408" i="1"/>
  <c r="N2409" i="1" s="1"/>
  <c r="M2409" i="1"/>
  <c r="O2408" i="1" s="1"/>
  <c r="M2410" i="1"/>
  <c r="M2411" i="1"/>
  <c r="N2412" i="1" s="1"/>
  <c r="M2412" i="1"/>
  <c r="N2413" i="1" s="1"/>
  <c r="M2413" i="1"/>
  <c r="M2414" i="1"/>
  <c r="N2415" i="1" s="1"/>
  <c r="M2415" i="1"/>
  <c r="N2416" i="1" s="1"/>
  <c r="M2416" i="1"/>
  <c r="N2417" i="1" s="1"/>
  <c r="M2417" i="1"/>
  <c r="N2418" i="1" s="1"/>
  <c r="M2418" i="1"/>
  <c r="N2419" i="1" s="1"/>
  <c r="M2419" i="1"/>
  <c r="N2420" i="1" s="1"/>
  <c r="M2420" i="1"/>
  <c r="N2421" i="1" s="1"/>
  <c r="M2421" i="1"/>
  <c r="N2422" i="1" s="1"/>
  <c r="M2422" i="1"/>
  <c r="O2421" i="1" s="1"/>
  <c r="M2423" i="1"/>
  <c r="N2424" i="1" s="1"/>
  <c r="M2424" i="1"/>
  <c r="N2425" i="1" s="1"/>
  <c r="M2425" i="1"/>
  <c r="O2424" i="1" s="1"/>
  <c r="M2426" i="1"/>
  <c r="M2427" i="1"/>
  <c r="N2428" i="1" s="1"/>
  <c r="M2428" i="1"/>
  <c r="N2429" i="1" s="1"/>
  <c r="M2429" i="1"/>
  <c r="M2430" i="1"/>
  <c r="N2431" i="1" s="1"/>
  <c r="M2431" i="1"/>
  <c r="N2432" i="1" s="1"/>
  <c r="M2432" i="1"/>
  <c r="N2433" i="1" s="1"/>
  <c r="M2433" i="1"/>
  <c r="N2434" i="1" s="1"/>
  <c r="M2434" i="1"/>
  <c r="N2435" i="1" s="1"/>
  <c r="M2435" i="1"/>
  <c r="N2436" i="1" s="1"/>
  <c r="M2436" i="1"/>
  <c r="N2437" i="1" s="1"/>
  <c r="M2437" i="1"/>
  <c r="N2438" i="1" s="1"/>
  <c r="M2438" i="1"/>
  <c r="O2437" i="1" s="1"/>
  <c r="M2439" i="1"/>
  <c r="N2440" i="1" s="1"/>
  <c r="M2440" i="1"/>
  <c r="N2441" i="1" s="1"/>
  <c r="M2441" i="1"/>
  <c r="O2440" i="1" s="1"/>
  <c r="M2442" i="1"/>
  <c r="M2443" i="1"/>
  <c r="N2444" i="1" s="1"/>
  <c r="M2444" i="1"/>
  <c r="N2445" i="1" s="1"/>
  <c r="M2445" i="1"/>
  <c r="M2446" i="1"/>
  <c r="N2447" i="1" s="1"/>
  <c r="M2447" i="1"/>
  <c r="N2448" i="1" s="1"/>
  <c r="M2448" i="1"/>
  <c r="N2449" i="1" s="1"/>
  <c r="M2449" i="1"/>
  <c r="N2450" i="1" s="1"/>
  <c r="M2450" i="1"/>
  <c r="N2451" i="1" s="1"/>
  <c r="M2451" i="1"/>
  <c r="N2452" i="1" s="1"/>
  <c r="M2452" i="1"/>
  <c r="N2453" i="1" s="1"/>
  <c r="M2453" i="1"/>
  <c r="N2454" i="1" s="1"/>
  <c r="M2454" i="1"/>
  <c r="O2453" i="1" s="1"/>
  <c r="M2455" i="1"/>
  <c r="N2456" i="1" s="1"/>
  <c r="M2456" i="1"/>
  <c r="N2457" i="1" s="1"/>
  <c r="M2457" i="1"/>
  <c r="O2456" i="1" s="1"/>
  <c r="M2458" i="1"/>
  <c r="M2459" i="1"/>
  <c r="N2460" i="1" s="1"/>
  <c r="M2460" i="1"/>
  <c r="N2461" i="1" s="1"/>
  <c r="M2461" i="1"/>
  <c r="M2462" i="1"/>
  <c r="N2463" i="1" s="1"/>
  <c r="M2463" i="1"/>
  <c r="N2464" i="1" s="1"/>
  <c r="M2464" i="1"/>
  <c r="N2465" i="1" s="1"/>
  <c r="M2465" i="1"/>
  <c r="N2466" i="1" s="1"/>
  <c r="M2466" i="1"/>
  <c r="N2467" i="1" s="1"/>
  <c r="M2467" i="1"/>
  <c r="N2468" i="1" s="1"/>
  <c r="M2468" i="1"/>
  <c r="N2469" i="1" s="1"/>
  <c r="M2469" i="1"/>
  <c r="N2470" i="1" s="1"/>
  <c r="M2470" i="1"/>
  <c r="O2469" i="1" s="1"/>
  <c r="M2471" i="1"/>
  <c r="N2472" i="1" s="1"/>
  <c r="M2472" i="1"/>
  <c r="N2473" i="1" s="1"/>
  <c r="M2473" i="1"/>
  <c r="O2472" i="1" s="1"/>
  <c r="M2474" i="1"/>
  <c r="M2475" i="1"/>
  <c r="N2476" i="1" s="1"/>
  <c r="M2476" i="1"/>
  <c r="N2477" i="1" s="1"/>
  <c r="M2477" i="1"/>
  <c r="M2478" i="1"/>
  <c r="N2479" i="1" s="1"/>
  <c r="M2479" i="1"/>
  <c r="N2480" i="1" s="1"/>
  <c r="M2480" i="1"/>
  <c r="N2481" i="1" s="1"/>
  <c r="M2481" i="1"/>
  <c r="N2482" i="1" s="1"/>
  <c r="M2482" i="1"/>
  <c r="N2483" i="1" s="1"/>
  <c r="M2483" i="1"/>
  <c r="N2484" i="1" s="1"/>
  <c r="M2484" i="1"/>
  <c r="N2485" i="1" s="1"/>
  <c r="M2485" i="1"/>
  <c r="N2486" i="1" s="1"/>
  <c r="M2486" i="1"/>
  <c r="O2485" i="1" s="1"/>
  <c r="M2487" i="1"/>
  <c r="N2488" i="1" s="1"/>
  <c r="M2488" i="1"/>
  <c r="N2489" i="1" s="1"/>
  <c r="M2489" i="1"/>
  <c r="O2488" i="1" s="1"/>
  <c r="M2490" i="1"/>
  <c r="M2491" i="1"/>
  <c r="N2492" i="1" s="1"/>
  <c r="M2492" i="1"/>
  <c r="N2493" i="1" s="1"/>
  <c r="M2493" i="1"/>
  <c r="M2494" i="1"/>
  <c r="N2495" i="1" s="1"/>
  <c r="M2495" i="1"/>
  <c r="N2496" i="1" s="1"/>
  <c r="M2496" i="1"/>
  <c r="N2497" i="1" s="1"/>
  <c r="M2497" i="1"/>
  <c r="N2498" i="1" s="1"/>
  <c r="M2498" i="1"/>
  <c r="N2499" i="1" s="1"/>
  <c r="M2499" i="1"/>
  <c r="N2500" i="1" s="1"/>
  <c r="M2500" i="1"/>
  <c r="N2501" i="1" s="1"/>
  <c r="M2501" i="1"/>
  <c r="N2502" i="1" s="1"/>
  <c r="M2502" i="1"/>
  <c r="O2501" i="1" s="1"/>
  <c r="M2503" i="1"/>
  <c r="N2504" i="1" s="1"/>
  <c r="M2504" i="1"/>
  <c r="N2505" i="1" s="1"/>
  <c r="M2505" i="1"/>
  <c r="O2504" i="1" s="1"/>
  <c r="M2506" i="1"/>
  <c r="M2507" i="1"/>
  <c r="N2508" i="1" s="1"/>
  <c r="M2508" i="1"/>
  <c r="N2509" i="1" s="1"/>
  <c r="M2509" i="1"/>
  <c r="M2510" i="1"/>
  <c r="N2511" i="1" s="1"/>
  <c r="M2511" i="1"/>
  <c r="N2512" i="1" s="1"/>
  <c r="M2512" i="1"/>
  <c r="N2513" i="1" s="1"/>
  <c r="M2513" i="1"/>
  <c r="N2514" i="1" s="1"/>
  <c r="M2514" i="1"/>
  <c r="N2515" i="1" s="1"/>
  <c r="M2515" i="1"/>
  <c r="N2516" i="1" s="1"/>
  <c r="M2516" i="1"/>
  <c r="N2517" i="1" s="1"/>
  <c r="M2517" i="1"/>
  <c r="N2518" i="1" s="1"/>
  <c r="M2518" i="1"/>
  <c r="O2517" i="1" s="1"/>
  <c r="M2519" i="1"/>
  <c r="N2520" i="1" s="1"/>
  <c r="M2520" i="1"/>
  <c r="N2521" i="1" s="1"/>
  <c r="M2521" i="1"/>
  <c r="O2520" i="1" s="1"/>
  <c r="M2522" i="1"/>
  <c r="M2523" i="1"/>
  <c r="N2524" i="1" s="1"/>
  <c r="M2524" i="1"/>
  <c r="N2525" i="1" s="1"/>
  <c r="M2525" i="1"/>
  <c r="M2526" i="1"/>
  <c r="N2527" i="1" s="1"/>
  <c r="M2527" i="1"/>
  <c r="N2528" i="1" s="1"/>
  <c r="M2528" i="1"/>
  <c r="N2529" i="1" s="1"/>
  <c r="M2529" i="1"/>
  <c r="N2530" i="1" s="1"/>
  <c r="M2530" i="1"/>
  <c r="N2531" i="1" s="1"/>
  <c r="M2531" i="1"/>
  <c r="N2532" i="1" s="1"/>
  <c r="M2532" i="1"/>
  <c r="N2533" i="1" s="1"/>
  <c r="M2533" i="1"/>
  <c r="N2534" i="1" s="1"/>
  <c r="M2534" i="1"/>
  <c r="O2533" i="1" s="1"/>
  <c r="M2535" i="1"/>
  <c r="N2536" i="1" s="1"/>
  <c r="M2536" i="1"/>
  <c r="N2537" i="1" s="1"/>
  <c r="M2537" i="1"/>
  <c r="O2536" i="1" s="1"/>
  <c r="M2538" i="1"/>
  <c r="M2539" i="1"/>
  <c r="N2540" i="1" s="1"/>
  <c r="M2540" i="1"/>
  <c r="N2541" i="1" s="1"/>
  <c r="M2541" i="1"/>
  <c r="M2542" i="1"/>
  <c r="N2543" i="1" s="1"/>
  <c r="M2543" i="1"/>
  <c r="N2544" i="1" s="1"/>
  <c r="M2544" i="1"/>
  <c r="N2545" i="1" s="1"/>
  <c r="M2545" i="1"/>
  <c r="N2546" i="1" s="1"/>
  <c r="M2546" i="1"/>
  <c r="N2547" i="1" s="1"/>
  <c r="M2547" i="1"/>
  <c r="N2548" i="1" s="1"/>
  <c r="M2548" i="1"/>
  <c r="N2549" i="1" s="1"/>
  <c r="M2549" i="1"/>
  <c r="N2550" i="1" s="1"/>
  <c r="M2550" i="1"/>
  <c r="O2549" i="1" s="1"/>
  <c r="M2551" i="1"/>
  <c r="N2552" i="1" s="1"/>
  <c r="M2552" i="1"/>
  <c r="N2553" i="1" s="1"/>
  <c r="M2553" i="1"/>
  <c r="O2552" i="1" s="1"/>
  <c r="M2554" i="1"/>
  <c r="M2555" i="1"/>
  <c r="N2556" i="1" s="1"/>
  <c r="M2556" i="1"/>
  <c r="N2557" i="1" s="1"/>
  <c r="M2557" i="1"/>
  <c r="M2558" i="1"/>
  <c r="O2557" i="1" s="1"/>
  <c r="L2558" i="1"/>
  <c r="K2231" i="1"/>
  <c r="J2194" i="1"/>
  <c r="K2195" i="1" s="1"/>
  <c r="J2195" i="1"/>
  <c r="L2194" i="1" s="1"/>
  <c r="J2196" i="1"/>
  <c r="J2197" i="1"/>
  <c r="L2196" i="1" s="1"/>
  <c r="J2198" i="1"/>
  <c r="L2197" i="1" s="1"/>
  <c r="J2199" i="1"/>
  <c r="J2200" i="1"/>
  <c r="J2201" i="1"/>
  <c r="J2202" i="1"/>
  <c r="J2203" i="1"/>
  <c r="J2204" i="1"/>
  <c r="L2203" i="1" s="1"/>
  <c r="J2205" i="1"/>
  <c r="L2204" i="1" s="1"/>
  <c r="J2206" i="1"/>
  <c r="K2207" i="1" s="1"/>
  <c r="J2207" i="1"/>
  <c r="L2206" i="1" s="1"/>
  <c r="J2208" i="1"/>
  <c r="L2207" i="1" s="1"/>
  <c r="J2209" i="1"/>
  <c r="L2208" i="1" s="1"/>
  <c r="J2210" i="1"/>
  <c r="L2209" i="1" s="1"/>
  <c r="J2211" i="1"/>
  <c r="L2210" i="1" s="1"/>
  <c r="J2212" i="1"/>
  <c r="J2213" i="1"/>
  <c r="L2212" i="1" s="1"/>
  <c r="J2214" i="1"/>
  <c r="L2213" i="1" s="1"/>
  <c r="J2215" i="1"/>
  <c r="J2216" i="1"/>
  <c r="J2217" i="1"/>
  <c r="J2218" i="1"/>
  <c r="J2219" i="1"/>
  <c r="J2220" i="1"/>
  <c r="L2219" i="1" s="1"/>
  <c r="J2221" i="1"/>
  <c r="L2220" i="1" s="1"/>
  <c r="J2222" i="1"/>
  <c r="K2223" i="1" s="1"/>
  <c r="J2223" i="1"/>
  <c r="L2222" i="1" s="1"/>
  <c r="J2224" i="1"/>
  <c r="L2223" i="1" s="1"/>
  <c r="J2225" i="1"/>
  <c r="K2226" i="1" s="1"/>
  <c r="J2226" i="1"/>
  <c r="L2225" i="1" s="1"/>
  <c r="J2227" i="1"/>
  <c r="L2226" i="1" s="1"/>
  <c r="J2228" i="1"/>
  <c r="K2229" i="1" s="1"/>
  <c r="J2229" i="1"/>
  <c r="L2228" i="1" s="1"/>
  <c r="J2230" i="1"/>
  <c r="L2229" i="1" s="1"/>
  <c r="J2231" i="1"/>
  <c r="J2232" i="1"/>
  <c r="J2233" i="1"/>
  <c r="J2234" i="1"/>
  <c r="J2235" i="1"/>
  <c r="J2236" i="1"/>
  <c r="K2237" i="1" s="1"/>
  <c r="J2237" i="1"/>
  <c r="L2236" i="1" s="1"/>
  <c r="J2238" i="1"/>
  <c r="K2239" i="1" s="1"/>
  <c r="J2239" i="1"/>
  <c r="L2238" i="1" s="1"/>
  <c r="J2240" i="1"/>
  <c r="L2239" i="1" s="1"/>
  <c r="J2241" i="1"/>
  <c r="L2240" i="1" s="1"/>
  <c r="J2242" i="1"/>
  <c r="L2241" i="1" s="1"/>
  <c r="J2243" i="1"/>
  <c r="L2242" i="1" s="1"/>
  <c r="J2244" i="1"/>
  <c r="K2245" i="1" s="1"/>
  <c r="J2245" i="1"/>
  <c r="L2244" i="1" s="1"/>
  <c r="J2246" i="1"/>
  <c r="L2245" i="1" s="1"/>
  <c r="J2247" i="1"/>
  <c r="J2248" i="1"/>
  <c r="L2247" i="1" s="1"/>
  <c r="J2249" i="1"/>
  <c r="L2248" i="1" s="1"/>
  <c r="J2250" i="1"/>
  <c r="J2251" i="1"/>
  <c r="J2252" i="1"/>
  <c r="K2253" i="1" s="1"/>
  <c r="J2253" i="1"/>
  <c r="L2252" i="1" s="1"/>
  <c r="J2254" i="1"/>
  <c r="K2255" i="1" s="1"/>
  <c r="J2255" i="1"/>
  <c r="L2254" i="1" s="1"/>
  <c r="J2256" i="1"/>
  <c r="L2255" i="1" s="1"/>
  <c r="J2257" i="1"/>
  <c r="K2258" i="1" s="1"/>
  <c r="J2258" i="1"/>
  <c r="K2259" i="1" s="1"/>
  <c r="J2259" i="1"/>
  <c r="L2258" i="1" s="1"/>
  <c r="J2260" i="1"/>
  <c r="K2261" i="1" s="1"/>
  <c r="J2261" i="1"/>
  <c r="K2262" i="1" s="1"/>
  <c r="J2262" i="1"/>
  <c r="L2261" i="1" s="1"/>
  <c r="J2263" i="1"/>
  <c r="L2262" i="1" s="1"/>
  <c r="J2264" i="1"/>
  <c r="L2263" i="1" s="1"/>
  <c r="J2265" i="1"/>
  <c r="L2264" i="1" s="1"/>
  <c r="J2266" i="1"/>
  <c r="J2267" i="1"/>
  <c r="K2268" i="1" s="1"/>
  <c r="J2268" i="1"/>
  <c r="L2267" i="1" s="1"/>
  <c r="J2269" i="1"/>
  <c r="L2268" i="1" s="1"/>
  <c r="J2270" i="1"/>
  <c r="L2269" i="1" s="1"/>
  <c r="J2271" i="1"/>
  <c r="L2270" i="1" s="1"/>
  <c r="J2272" i="1"/>
  <c r="L2271" i="1" s="1"/>
  <c r="J2273" i="1"/>
  <c r="L2272" i="1" s="1"/>
  <c r="J2274" i="1"/>
  <c r="K2275" i="1" s="1"/>
  <c r="J2275" i="1"/>
  <c r="L2274" i="1" s="1"/>
  <c r="J2276" i="1"/>
  <c r="K2277" i="1" s="1"/>
  <c r="J2277" i="1"/>
  <c r="L2276" i="1" s="1"/>
  <c r="J2278" i="1"/>
  <c r="L2277" i="1" s="1"/>
  <c r="J2279" i="1"/>
  <c r="L2278" i="1" s="1"/>
  <c r="J2280" i="1"/>
  <c r="L2279" i="1" s="1"/>
  <c r="J2281" i="1"/>
  <c r="L2280" i="1" s="1"/>
  <c r="J2282" i="1"/>
  <c r="J2283" i="1"/>
  <c r="K2284" i="1" s="1"/>
  <c r="J2284" i="1"/>
  <c r="K2285" i="1" s="1"/>
  <c r="J2285" i="1"/>
  <c r="L2284" i="1" s="1"/>
  <c r="J2286" i="1"/>
  <c r="L2285" i="1" s="1"/>
  <c r="J2287" i="1"/>
  <c r="L2286" i="1" s="1"/>
  <c r="J2288" i="1"/>
  <c r="L2287" i="1" s="1"/>
  <c r="J2289" i="1"/>
  <c r="L2288" i="1" s="1"/>
  <c r="J2290" i="1"/>
  <c r="K2291" i="1" s="1"/>
  <c r="J2291" i="1"/>
  <c r="L2290" i="1" s="1"/>
  <c r="J2292" i="1"/>
  <c r="K2293" i="1" s="1"/>
  <c r="J2293" i="1"/>
  <c r="L2292" i="1" s="1"/>
  <c r="J2294" i="1"/>
  <c r="L2293" i="1" s="1"/>
  <c r="J2295" i="1"/>
  <c r="L2294" i="1" s="1"/>
  <c r="J2296" i="1"/>
  <c r="L2295" i="1" s="1"/>
  <c r="J2297" i="1"/>
  <c r="L2296" i="1" s="1"/>
  <c r="J2298" i="1"/>
  <c r="J2299" i="1"/>
  <c r="K2300" i="1" s="1"/>
  <c r="J2300" i="1"/>
  <c r="K2301" i="1" s="1"/>
  <c r="J2301" i="1"/>
  <c r="L2300" i="1" s="1"/>
  <c r="J2302" i="1"/>
  <c r="K2303" i="1" s="1"/>
  <c r="J2303" i="1"/>
  <c r="L2302" i="1" s="1"/>
  <c r="J2304" i="1"/>
  <c r="L2303" i="1" s="1"/>
  <c r="J2305" i="1"/>
  <c r="L2304" i="1" s="1"/>
  <c r="J2306" i="1"/>
  <c r="L2305" i="1" s="1"/>
  <c r="J2307" i="1"/>
  <c r="L2306" i="1" s="1"/>
  <c r="J2308" i="1"/>
  <c r="K2309" i="1" s="1"/>
  <c r="J2309" i="1"/>
  <c r="L2308" i="1" s="1"/>
  <c r="J2310" i="1"/>
  <c r="L2309" i="1" s="1"/>
  <c r="J2311" i="1"/>
  <c r="L2310" i="1" s="1"/>
  <c r="J2312" i="1"/>
  <c r="L2311" i="1" s="1"/>
  <c r="J2313" i="1"/>
  <c r="L2312" i="1" s="1"/>
  <c r="J2314" i="1"/>
  <c r="J2315" i="1"/>
  <c r="K2316" i="1" s="1"/>
  <c r="J2316" i="1"/>
  <c r="L2315" i="1" s="1"/>
  <c r="J2317" i="1"/>
  <c r="L2316" i="1" s="1"/>
  <c r="J2318" i="1"/>
  <c r="L2317" i="1" s="1"/>
  <c r="J2319" i="1"/>
  <c r="L2318" i="1" s="1"/>
  <c r="J2320" i="1"/>
  <c r="L2319" i="1" s="1"/>
  <c r="J2321" i="1"/>
  <c r="K2322" i="1" s="1"/>
  <c r="J2322" i="1"/>
  <c r="L2321" i="1" s="1"/>
  <c r="J2323" i="1"/>
  <c r="L2322" i="1" s="1"/>
  <c r="J2324" i="1"/>
  <c r="K2325" i="1" s="1"/>
  <c r="J2325" i="1"/>
  <c r="L2324" i="1" s="1"/>
  <c r="J2326" i="1"/>
  <c r="L2325" i="1" s="1"/>
  <c r="J2327" i="1"/>
  <c r="L2326" i="1" s="1"/>
  <c r="J2328" i="1"/>
  <c r="L2327" i="1" s="1"/>
  <c r="J2329" i="1"/>
  <c r="L2328" i="1" s="1"/>
  <c r="J2330" i="1"/>
  <c r="J2331" i="1"/>
  <c r="K2332" i="1" s="1"/>
  <c r="J2332" i="1"/>
  <c r="K2333" i="1" s="1"/>
  <c r="J2333" i="1"/>
  <c r="L2332" i="1" s="1"/>
  <c r="J2334" i="1"/>
  <c r="K2335" i="1" s="1"/>
  <c r="J2335" i="1"/>
  <c r="L2334" i="1" s="1"/>
  <c r="J2336" i="1"/>
  <c r="L2335" i="1" s="1"/>
  <c r="J2337" i="1"/>
  <c r="K2338" i="1" s="1"/>
  <c r="J2338" i="1"/>
  <c r="K2339" i="1" s="1"/>
  <c r="J2339" i="1"/>
  <c r="L2338" i="1" s="1"/>
  <c r="J2340" i="1"/>
  <c r="K2341" i="1" s="1"/>
  <c r="J2341" i="1"/>
  <c r="K2342" i="1" s="1"/>
  <c r="J2342" i="1"/>
  <c r="L2341" i="1" s="1"/>
  <c r="J2343" i="1"/>
  <c r="L2342" i="1" s="1"/>
  <c r="J2344" i="1"/>
  <c r="L2343" i="1" s="1"/>
  <c r="J2345" i="1"/>
  <c r="L2344" i="1" s="1"/>
  <c r="J2346" i="1"/>
  <c r="J2347" i="1"/>
  <c r="K2348" i="1" s="1"/>
  <c r="J2348" i="1"/>
  <c r="L2347" i="1" s="1"/>
  <c r="J2349" i="1"/>
  <c r="L2348" i="1" s="1"/>
  <c r="J2350" i="1"/>
  <c r="K2351" i="1" s="1"/>
  <c r="J2351" i="1"/>
  <c r="L2350" i="1" s="1"/>
  <c r="J2352" i="1"/>
  <c r="L2351" i="1" s="1"/>
  <c r="J2353" i="1"/>
  <c r="L2352" i="1" s="1"/>
  <c r="J2354" i="1"/>
  <c r="L2353" i="1" s="1"/>
  <c r="J2355" i="1"/>
  <c r="L2354" i="1" s="1"/>
  <c r="J2356" i="1"/>
  <c r="K2357" i="1" s="1"/>
  <c r="J2357" i="1"/>
  <c r="L2356" i="1" s="1"/>
  <c r="J2358" i="1"/>
  <c r="L2357" i="1" s="1"/>
  <c r="J2359" i="1"/>
  <c r="L2358" i="1" s="1"/>
  <c r="J2360" i="1"/>
  <c r="L2359" i="1" s="1"/>
  <c r="J2361" i="1"/>
  <c r="L2360" i="1" s="1"/>
  <c r="J2362" i="1"/>
  <c r="J2363" i="1"/>
  <c r="K2364" i="1" s="1"/>
  <c r="J2364" i="1"/>
  <c r="L2363" i="1" s="1"/>
  <c r="J2365" i="1"/>
  <c r="L2364" i="1" s="1"/>
  <c r="J2366" i="1"/>
  <c r="L2365" i="1" s="1"/>
  <c r="J2367" i="1"/>
  <c r="L2366" i="1" s="1"/>
  <c r="J2368" i="1"/>
  <c r="L2367" i="1" s="1"/>
  <c r="J2369" i="1"/>
  <c r="K2370" i="1" s="1"/>
  <c r="J2370" i="1"/>
  <c r="K2371" i="1" s="1"/>
  <c r="J2371" i="1"/>
  <c r="L2370" i="1" s="1"/>
  <c r="J2372" i="1"/>
  <c r="K2373" i="1" s="1"/>
  <c r="J2373" i="1"/>
  <c r="K2374" i="1" s="1"/>
  <c r="J2374" i="1"/>
  <c r="L2373" i="1" s="1"/>
  <c r="J2375" i="1"/>
  <c r="L2374" i="1" s="1"/>
  <c r="J2376" i="1"/>
  <c r="L2375" i="1" s="1"/>
  <c r="J2377" i="1"/>
  <c r="L2376" i="1" s="1"/>
  <c r="J2378" i="1"/>
  <c r="J2379" i="1"/>
  <c r="K2380" i="1" s="1"/>
  <c r="J2380" i="1"/>
  <c r="K2381" i="1" s="1"/>
  <c r="J2381" i="1"/>
  <c r="L2380" i="1" s="1"/>
  <c r="J2382" i="1"/>
  <c r="K2383" i="1" s="1"/>
  <c r="J2383" i="1"/>
  <c r="L2382" i="1" s="1"/>
  <c r="J2384" i="1"/>
  <c r="L2383" i="1" s="1"/>
  <c r="J2385" i="1"/>
  <c r="K2386" i="1" s="1"/>
  <c r="J2386" i="1"/>
  <c r="K2387" i="1" s="1"/>
  <c r="J2387" i="1"/>
  <c r="L2386" i="1" s="1"/>
  <c r="J2388" i="1"/>
  <c r="K2389" i="1" s="1"/>
  <c r="J2389" i="1"/>
  <c r="K2390" i="1" s="1"/>
  <c r="J2390" i="1"/>
  <c r="L2389" i="1" s="1"/>
  <c r="J2391" i="1"/>
  <c r="L2390" i="1" s="1"/>
  <c r="J2392" i="1"/>
  <c r="L2391" i="1" s="1"/>
  <c r="J2393" i="1"/>
  <c r="L2392" i="1" s="1"/>
  <c r="J2394" i="1"/>
  <c r="J2395" i="1"/>
  <c r="K2396" i="1" s="1"/>
  <c r="J2396" i="1"/>
  <c r="L2395" i="1" s="1"/>
  <c r="J2397" i="1"/>
  <c r="L2396" i="1" s="1"/>
  <c r="J2398" i="1"/>
  <c r="L2397" i="1" s="1"/>
  <c r="J2399" i="1"/>
  <c r="L2398" i="1" s="1"/>
  <c r="J2400" i="1"/>
  <c r="L2399" i="1" s="1"/>
  <c r="J2401" i="1"/>
  <c r="L2400" i="1" s="1"/>
  <c r="J2402" i="1"/>
  <c r="L2401" i="1" s="1"/>
  <c r="J2403" i="1"/>
  <c r="L2402" i="1" s="1"/>
  <c r="J2404" i="1"/>
  <c r="K2405" i="1" s="1"/>
  <c r="J2405" i="1"/>
  <c r="L2404" i="1" s="1"/>
  <c r="J2406" i="1"/>
  <c r="L2405" i="1" s="1"/>
  <c r="J2407" i="1"/>
  <c r="L2406" i="1" s="1"/>
  <c r="J2408" i="1"/>
  <c r="L2407" i="1" s="1"/>
  <c r="J2409" i="1"/>
  <c r="L2408" i="1" s="1"/>
  <c r="J2410" i="1"/>
  <c r="J2411" i="1"/>
  <c r="K2412" i="1" s="1"/>
  <c r="J2412" i="1"/>
  <c r="L2411" i="1" s="1"/>
  <c r="J2413" i="1"/>
  <c r="L2412" i="1" s="1"/>
  <c r="J2414" i="1"/>
  <c r="K2415" i="1" s="1"/>
  <c r="J2415" i="1"/>
  <c r="K2416" i="1" s="1"/>
  <c r="J2416" i="1"/>
  <c r="K2417" i="1" s="1"/>
  <c r="J2417" i="1"/>
  <c r="K2418" i="1" s="1"/>
  <c r="J2418" i="1"/>
  <c r="L2417" i="1" s="1"/>
  <c r="J2419" i="1"/>
  <c r="L2418" i="1" s="1"/>
  <c r="J2420" i="1"/>
  <c r="K2421" i="1" s="1"/>
  <c r="J2421" i="1"/>
  <c r="K2422" i="1" s="1"/>
  <c r="J2422" i="1"/>
  <c r="L2421" i="1" s="1"/>
  <c r="J2423" i="1"/>
  <c r="L2422" i="1" s="1"/>
  <c r="J2424" i="1"/>
  <c r="L2423" i="1" s="1"/>
  <c r="J2425" i="1"/>
  <c r="L2424" i="1" s="1"/>
  <c r="J2426" i="1"/>
  <c r="J2427" i="1"/>
  <c r="K2428" i="1" s="1"/>
  <c r="J2428" i="1"/>
  <c r="L2427" i="1" s="1"/>
  <c r="J2429" i="1"/>
  <c r="L2428" i="1" s="1"/>
  <c r="J2430" i="1"/>
  <c r="K2431" i="1" s="1"/>
  <c r="J2431" i="1"/>
  <c r="L2430" i="1" s="1"/>
  <c r="J2432" i="1"/>
  <c r="K2433" i="1" s="1"/>
  <c r="J2433" i="1"/>
  <c r="K2434" i="1" s="1"/>
  <c r="J2434" i="1"/>
  <c r="K2435" i="1" s="1"/>
  <c r="J2435" i="1"/>
  <c r="L2434" i="1" s="1"/>
  <c r="J2436" i="1"/>
  <c r="K2437" i="1" s="1"/>
  <c r="J2437" i="1"/>
  <c r="K2438" i="1" s="1"/>
  <c r="J2438" i="1"/>
  <c r="L2437" i="1" s="1"/>
  <c r="J2439" i="1"/>
  <c r="L2438" i="1" s="1"/>
  <c r="J2440" i="1"/>
  <c r="L2439" i="1" s="1"/>
  <c r="J2441" i="1"/>
  <c r="L2440" i="1" s="1"/>
  <c r="J2442" i="1"/>
  <c r="J2443" i="1"/>
  <c r="K2444" i="1" s="1"/>
  <c r="J2444" i="1"/>
  <c r="K2445" i="1" s="1"/>
  <c r="J2445" i="1"/>
  <c r="L2444" i="1" s="1"/>
  <c r="J2446" i="1"/>
  <c r="L2445" i="1" s="1"/>
  <c r="J2447" i="1"/>
  <c r="K2448" i="1" s="1"/>
  <c r="J2448" i="1"/>
  <c r="L2447" i="1" s="1"/>
  <c r="J2449" i="1"/>
  <c r="L2448" i="1" s="1"/>
  <c r="J2450" i="1"/>
  <c r="K2451" i="1" s="1"/>
  <c r="J2451" i="1"/>
  <c r="L2450" i="1" s="1"/>
  <c r="J2452" i="1"/>
  <c r="L2451" i="1" s="1"/>
  <c r="J2453" i="1"/>
  <c r="L2452" i="1" s="1"/>
  <c r="J2454" i="1"/>
  <c r="L2453" i="1" s="1"/>
  <c r="J2455" i="1"/>
  <c r="L2454" i="1" s="1"/>
  <c r="J2456" i="1"/>
  <c r="L2455" i="1" s="1"/>
  <c r="J2457" i="1"/>
  <c r="L2456" i="1" s="1"/>
  <c r="J2458" i="1"/>
  <c r="J2459" i="1"/>
  <c r="K2460" i="1" s="1"/>
  <c r="J2460" i="1"/>
  <c r="L2459" i="1" s="1"/>
  <c r="J2461" i="1"/>
  <c r="L2460" i="1" s="1"/>
  <c r="J2462" i="1"/>
  <c r="L2461" i="1" s="1"/>
  <c r="J2463" i="1"/>
  <c r="L2462" i="1" s="1"/>
  <c r="J2464" i="1"/>
  <c r="L2463" i="1" s="1"/>
  <c r="J2465" i="1"/>
  <c r="L2464" i="1" s="1"/>
  <c r="J2466" i="1"/>
  <c r="K2467" i="1" s="1"/>
  <c r="J2467" i="1"/>
  <c r="L2466" i="1" s="1"/>
  <c r="J2468" i="1"/>
  <c r="L2467" i="1" s="1"/>
  <c r="J2469" i="1"/>
  <c r="K2470" i="1" s="1"/>
  <c r="J2470" i="1"/>
  <c r="L2469" i="1" s="1"/>
  <c r="J2471" i="1"/>
  <c r="L2470" i="1" s="1"/>
  <c r="J2472" i="1"/>
  <c r="L2471" i="1" s="1"/>
  <c r="J2473" i="1"/>
  <c r="L2472" i="1" s="1"/>
  <c r="J2474" i="1"/>
  <c r="L2473" i="1" s="1"/>
  <c r="J2475" i="1"/>
  <c r="K2476" i="1" s="1"/>
  <c r="J2476" i="1"/>
  <c r="K2477" i="1" s="1"/>
  <c r="J2477" i="1"/>
  <c r="L2476" i="1" s="1"/>
  <c r="J2478" i="1"/>
  <c r="L2477" i="1" s="1"/>
  <c r="J2479" i="1"/>
  <c r="L2478" i="1" s="1"/>
  <c r="J2480" i="1"/>
  <c r="K2481" i="1" s="1"/>
  <c r="J2481" i="1"/>
  <c r="L2480" i="1" s="1"/>
  <c r="J2482" i="1"/>
  <c r="K2483" i="1" s="1"/>
  <c r="J2483" i="1"/>
  <c r="L2482" i="1" s="1"/>
  <c r="J2484" i="1"/>
  <c r="L2483" i="1" s="1"/>
  <c r="J2485" i="1"/>
  <c r="K2486" i="1" s="1"/>
  <c r="J2486" i="1"/>
  <c r="L2485" i="1" s="1"/>
  <c r="J2487" i="1"/>
  <c r="L2486" i="1" s="1"/>
  <c r="J2488" i="1"/>
  <c r="L2487" i="1" s="1"/>
  <c r="J2489" i="1"/>
  <c r="L2488" i="1" s="1"/>
  <c r="J2490" i="1"/>
  <c r="L2489" i="1" s="1"/>
  <c r="J2491" i="1"/>
  <c r="L2490" i="1" s="1"/>
  <c r="J2492" i="1"/>
  <c r="L2491" i="1" s="1"/>
  <c r="J2493" i="1"/>
  <c r="L2492" i="1" s="1"/>
  <c r="J2494" i="1"/>
  <c r="L2493" i="1" s="1"/>
  <c r="J2495" i="1"/>
  <c r="L2494" i="1" s="1"/>
  <c r="J2496" i="1"/>
  <c r="L2495" i="1" s="1"/>
  <c r="J2497" i="1"/>
  <c r="L2496" i="1" s="1"/>
  <c r="J2498" i="1"/>
  <c r="K2499" i="1" s="1"/>
  <c r="J2499" i="1"/>
  <c r="L2498" i="1" s="1"/>
  <c r="J2500" i="1"/>
  <c r="L2499" i="1" s="1"/>
  <c r="J2501" i="1"/>
  <c r="K2502" i="1" s="1"/>
  <c r="J2502" i="1"/>
  <c r="L2501" i="1" s="1"/>
  <c r="J2503" i="1"/>
  <c r="L2502" i="1" s="1"/>
  <c r="J2504" i="1"/>
  <c r="L2503" i="1" s="1"/>
  <c r="J2505" i="1"/>
  <c r="L2504" i="1" s="1"/>
  <c r="J2506" i="1"/>
  <c r="L2505" i="1" s="1"/>
  <c r="J2507" i="1"/>
  <c r="L2506" i="1" s="1"/>
  <c r="J2508" i="1"/>
  <c r="L2507" i="1" s="1"/>
  <c r="J2509" i="1"/>
  <c r="L2508" i="1" s="1"/>
  <c r="J2510" i="1"/>
  <c r="K2511" i="1" s="1"/>
  <c r="J2511" i="1"/>
  <c r="L2510" i="1" s="1"/>
  <c r="J2512" i="1"/>
  <c r="L2511" i="1" s="1"/>
  <c r="J2513" i="1"/>
  <c r="L2512" i="1" s="1"/>
  <c r="J2514" i="1"/>
  <c r="K2515" i="1" s="1"/>
  <c r="J2515" i="1"/>
  <c r="L2514" i="1" s="1"/>
  <c r="J2516" i="1"/>
  <c r="L2515" i="1" s="1"/>
  <c r="J2517" i="1"/>
  <c r="K2518" i="1" s="1"/>
  <c r="J2518" i="1"/>
  <c r="L2517" i="1" s="1"/>
  <c r="J2519" i="1"/>
  <c r="L2518" i="1" s="1"/>
  <c r="J2520" i="1"/>
  <c r="L2519" i="1" s="1"/>
  <c r="J2521" i="1"/>
  <c r="L2520" i="1" s="1"/>
  <c r="J2522" i="1"/>
  <c r="L2521" i="1" s="1"/>
  <c r="J2523" i="1"/>
  <c r="L2522" i="1" s="1"/>
  <c r="J2524" i="1"/>
  <c r="L2523" i="1" s="1"/>
  <c r="J2525" i="1"/>
  <c r="L2524" i="1" s="1"/>
  <c r="J2526" i="1"/>
  <c r="L2525" i="1" s="1"/>
  <c r="J2527" i="1"/>
  <c r="L2526" i="1" s="1"/>
  <c r="J2528" i="1"/>
  <c r="L2527" i="1" s="1"/>
  <c r="J2529" i="1"/>
  <c r="L2528" i="1" s="1"/>
  <c r="J2530" i="1"/>
  <c r="K2531" i="1" s="1"/>
  <c r="J2531" i="1"/>
  <c r="L2530" i="1" s="1"/>
  <c r="J2532" i="1"/>
  <c r="L2531" i="1" s="1"/>
  <c r="J2533" i="1"/>
  <c r="L2532" i="1" s="1"/>
  <c r="J2534" i="1"/>
  <c r="L2533" i="1" s="1"/>
  <c r="J2535" i="1"/>
  <c r="L2534" i="1" s="1"/>
  <c r="J2536" i="1"/>
  <c r="L2535" i="1" s="1"/>
  <c r="J2537" i="1"/>
  <c r="L2536" i="1" s="1"/>
  <c r="J2538" i="1"/>
  <c r="L2537" i="1" s="1"/>
  <c r="J2539" i="1"/>
  <c r="K2540" i="1" s="1"/>
  <c r="J2540" i="1"/>
  <c r="L2539" i="1" s="1"/>
  <c r="J2541" i="1"/>
  <c r="L2540" i="1" s="1"/>
  <c r="J2542" i="1"/>
  <c r="L2541" i="1" s="1"/>
  <c r="J2543" i="1"/>
  <c r="L2542" i="1" s="1"/>
  <c r="J2544" i="1"/>
  <c r="L2543" i="1" s="1"/>
  <c r="J2545" i="1"/>
  <c r="L2544" i="1" s="1"/>
  <c r="J2546" i="1"/>
  <c r="K2547" i="1" s="1"/>
  <c r="J2547" i="1"/>
  <c r="L2546" i="1" s="1"/>
  <c r="J2548" i="1"/>
  <c r="L2547" i="1" s="1"/>
  <c r="J2549" i="1"/>
  <c r="K2550" i="1" s="1"/>
  <c r="J2550" i="1"/>
  <c r="L2549" i="1" s="1"/>
  <c r="J2551" i="1"/>
  <c r="L2550" i="1" s="1"/>
  <c r="J2552" i="1"/>
  <c r="L2551" i="1" s="1"/>
  <c r="J2553" i="1"/>
  <c r="L2552" i="1" s="1"/>
  <c r="J2554" i="1"/>
  <c r="L2553" i="1" s="1"/>
  <c r="J2555" i="1"/>
  <c r="K2556" i="1" s="1"/>
  <c r="J2556" i="1"/>
  <c r="K2557" i="1" s="1"/>
  <c r="J2557" i="1"/>
  <c r="L2556" i="1" s="1"/>
  <c r="J2558" i="1"/>
  <c r="L2557" i="1" s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" i="1"/>
  <c r="M3" i="1"/>
  <c r="M4" i="1"/>
  <c r="M5" i="1"/>
  <c r="M6" i="1"/>
  <c r="M7" i="1"/>
  <c r="O6" i="1" s="1"/>
  <c r="M8" i="1"/>
  <c r="M9" i="1"/>
  <c r="N10" i="1" s="1"/>
  <c r="M10" i="1"/>
  <c r="N11" i="1" s="1"/>
  <c r="M11" i="1"/>
  <c r="M12" i="1"/>
  <c r="M13" i="1"/>
  <c r="M14" i="1"/>
  <c r="O13" i="1" s="1"/>
  <c r="M15" i="1"/>
  <c r="N16" i="1" s="1"/>
  <c r="M16" i="1"/>
  <c r="O15" i="1" s="1"/>
  <c r="M17" i="1"/>
  <c r="M18" i="1"/>
  <c r="O17" i="1" s="1"/>
  <c r="M19" i="1"/>
  <c r="M20" i="1"/>
  <c r="M21" i="1"/>
  <c r="M22" i="1"/>
  <c r="M23" i="1"/>
  <c r="O22" i="1" s="1"/>
  <c r="M24" i="1"/>
  <c r="M25" i="1"/>
  <c r="O24" i="1" s="1"/>
  <c r="M26" i="1"/>
  <c r="O25" i="1" s="1"/>
  <c r="M27" i="1"/>
  <c r="M28" i="1"/>
  <c r="M29" i="1"/>
  <c r="M30" i="1"/>
  <c r="O29" i="1" s="1"/>
  <c r="M31" i="1"/>
  <c r="N32" i="1" s="1"/>
  <c r="M32" i="1"/>
  <c r="O31" i="1" s="1"/>
  <c r="M33" i="1"/>
  <c r="M34" i="1"/>
  <c r="O33" i="1" s="1"/>
  <c r="M35" i="1"/>
  <c r="M36" i="1"/>
  <c r="M37" i="1"/>
  <c r="M38" i="1"/>
  <c r="M39" i="1"/>
  <c r="O38" i="1" s="1"/>
  <c r="M40" i="1"/>
  <c r="M41" i="1"/>
  <c r="O40" i="1" s="1"/>
  <c r="M42" i="1"/>
  <c r="O41" i="1" s="1"/>
  <c r="M43" i="1"/>
  <c r="M44" i="1"/>
  <c r="M45" i="1"/>
  <c r="M46" i="1"/>
  <c r="O45" i="1" s="1"/>
  <c r="M47" i="1"/>
  <c r="O46" i="1" s="1"/>
  <c r="M48" i="1"/>
  <c r="O47" i="1" s="1"/>
  <c r="M49" i="1"/>
  <c r="M50" i="1"/>
  <c r="O49" i="1" s="1"/>
  <c r="M51" i="1"/>
  <c r="M52" i="1"/>
  <c r="M53" i="1"/>
  <c r="M54" i="1"/>
  <c r="M55" i="1"/>
  <c r="O54" i="1" s="1"/>
  <c r="M56" i="1"/>
  <c r="M57" i="1"/>
  <c r="O56" i="1" s="1"/>
  <c r="M58" i="1"/>
  <c r="O57" i="1" s="1"/>
  <c r="M59" i="1"/>
  <c r="M60" i="1"/>
  <c r="M61" i="1"/>
  <c r="M62" i="1"/>
  <c r="O61" i="1" s="1"/>
  <c r="M63" i="1"/>
  <c r="O62" i="1" s="1"/>
  <c r="M64" i="1"/>
  <c r="O63" i="1" s="1"/>
  <c r="M65" i="1"/>
  <c r="M66" i="1"/>
  <c r="O65" i="1" s="1"/>
  <c r="M67" i="1"/>
  <c r="M68" i="1"/>
  <c r="M69" i="1"/>
  <c r="M70" i="1"/>
  <c r="M71" i="1"/>
  <c r="O70" i="1" s="1"/>
  <c r="M72" i="1"/>
  <c r="M73" i="1"/>
  <c r="N74" i="1" s="1"/>
  <c r="M74" i="1"/>
  <c r="O73" i="1" s="1"/>
  <c r="M75" i="1"/>
  <c r="M76" i="1"/>
  <c r="M77" i="1"/>
  <c r="M78" i="1"/>
  <c r="O77" i="1" s="1"/>
  <c r="M79" i="1"/>
  <c r="O78" i="1" s="1"/>
  <c r="M80" i="1"/>
  <c r="O79" i="1" s="1"/>
  <c r="M81" i="1"/>
  <c r="M82" i="1"/>
  <c r="O81" i="1" s="1"/>
  <c r="M83" i="1"/>
  <c r="M84" i="1"/>
  <c r="M85" i="1"/>
  <c r="M86" i="1"/>
  <c r="M87" i="1"/>
  <c r="N88" i="1" s="1"/>
  <c r="M88" i="1"/>
  <c r="M89" i="1"/>
  <c r="N90" i="1" s="1"/>
  <c r="M90" i="1"/>
  <c r="N91" i="1" s="1"/>
  <c r="M91" i="1"/>
  <c r="M92" i="1"/>
  <c r="M93" i="1"/>
  <c r="M94" i="1"/>
  <c r="N95" i="1" s="1"/>
  <c r="M95" i="1"/>
  <c r="O94" i="1" s="1"/>
  <c r="M96" i="1"/>
  <c r="O95" i="1" s="1"/>
  <c r="M97" i="1"/>
  <c r="M98" i="1"/>
  <c r="O97" i="1" s="1"/>
  <c r="M99" i="1"/>
  <c r="M100" i="1"/>
  <c r="M101" i="1"/>
  <c r="M102" i="1"/>
  <c r="M103" i="1"/>
  <c r="N104" i="1" s="1"/>
  <c r="M104" i="1"/>
  <c r="M105" i="1"/>
  <c r="N106" i="1" s="1"/>
  <c r="M106" i="1"/>
  <c r="O105" i="1" s="1"/>
  <c r="M107" i="1"/>
  <c r="M108" i="1"/>
  <c r="M109" i="1"/>
  <c r="M110" i="1"/>
  <c r="N111" i="1" s="1"/>
  <c r="M111" i="1"/>
  <c r="O110" i="1" s="1"/>
  <c r="M112" i="1"/>
  <c r="O111" i="1" s="1"/>
  <c r="M113" i="1"/>
  <c r="M114" i="1"/>
  <c r="O113" i="1" s="1"/>
  <c r="M115" i="1"/>
  <c r="M116" i="1"/>
  <c r="M117" i="1"/>
  <c r="M118" i="1"/>
  <c r="M119" i="1"/>
  <c r="N120" i="1" s="1"/>
  <c r="M120" i="1"/>
  <c r="M121" i="1"/>
  <c r="N122" i="1" s="1"/>
  <c r="M122" i="1"/>
  <c r="O121" i="1" s="1"/>
  <c r="M123" i="1"/>
  <c r="M124" i="1"/>
  <c r="M125" i="1"/>
  <c r="M126" i="1"/>
  <c r="N127" i="1" s="1"/>
  <c r="M127" i="1"/>
  <c r="N128" i="1" s="1"/>
  <c r="M128" i="1"/>
  <c r="O127" i="1" s="1"/>
  <c r="M129" i="1"/>
  <c r="M130" i="1"/>
  <c r="O129" i="1" s="1"/>
  <c r="M131" i="1"/>
  <c r="M132" i="1"/>
  <c r="M133" i="1"/>
  <c r="M134" i="1"/>
  <c r="M135" i="1"/>
  <c r="O134" i="1" s="1"/>
  <c r="M136" i="1"/>
  <c r="M137" i="1"/>
  <c r="N138" i="1" s="1"/>
  <c r="M138" i="1"/>
  <c r="N139" i="1" s="1"/>
  <c r="M139" i="1"/>
  <c r="M140" i="1"/>
  <c r="M141" i="1"/>
  <c r="M142" i="1"/>
  <c r="N143" i="1" s="1"/>
  <c r="M143" i="1"/>
  <c r="O142" i="1" s="1"/>
  <c r="M144" i="1"/>
  <c r="O143" i="1" s="1"/>
  <c r="M145" i="1"/>
  <c r="M146" i="1"/>
  <c r="O145" i="1" s="1"/>
  <c r="M147" i="1"/>
  <c r="M148" i="1"/>
  <c r="M149" i="1"/>
  <c r="M150" i="1"/>
  <c r="M151" i="1"/>
  <c r="N152" i="1" s="1"/>
  <c r="M152" i="1"/>
  <c r="M153" i="1"/>
  <c r="N154" i="1" s="1"/>
  <c r="M154" i="1"/>
  <c r="O153" i="1" s="1"/>
  <c r="M155" i="1"/>
  <c r="M156" i="1"/>
  <c r="M157" i="1"/>
  <c r="M158" i="1"/>
  <c r="O157" i="1" s="1"/>
  <c r="M159" i="1"/>
  <c r="O158" i="1" s="1"/>
  <c r="M160" i="1"/>
  <c r="O159" i="1" s="1"/>
  <c r="M161" i="1"/>
  <c r="M162" i="1"/>
  <c r="O161" i="1" s="1"/>
  <c r="M163" i="1"/>
  <c r="M164" i="1"/>
  <c r="M165" i="1"/>
  <c r="M166" i="1"/>
  <c r="M167" i="1"/>
  <c r="N168" i="1" s="1"/>
  <c r="M168" i="1"/>
  <c r="M169" i="1"/>
  <c r="O168" i="1" s="1"/>
  <c r="M170" i="1"/>
  <c r="O169" i="1" s="1"/>
  <c r="M171" i="1"/>
  <c r="M172" i="1"/>
  <c r="M173" i="1"/>
  <c r="M174" i="1"/>
  <c r="N175" i="1" s="1"/>
  <c r="M175" i="1"/>
  <c r="O174" i="1" s="1"/>
  <c r="M176" i="1"/>
  <c r="O175" i="1" s="1"/>
  <c r="M177" i="1"/>
  <c r="M178" i="1"/>
  <c r="O177" i="1" s="1"/>
  <c r="M179" i="1"/>
  <c r="M180" i="1"/>
  <c r="M181" i="1"/>
  <c r="M182" i="1"/>
  <c r="M183" i="1"/>
  <c r="N184" i="1" s="1"/>
  <c r="M184" i="1"/>
  <c r="M185" i="1"/>
  <c r="O184" i="1" s="1"/>
  <c r="M186" i="1"/>
  <c r="O185" i="1" s="1"/>
  <c r="M187" i="1"/>
  <c r="M188" i="1"/>
  <c r="M189" i="1"/>
  <c r="M190" i="1"/>
  <c r="N191" i="1" s="1"/>
  <c r="M191" i="1"/>
  <c r="O190" i="1" s="1"/>
  <c r="M192" i="1"/>
  <c r="O191" i="1" s="1"/>
  <c r="M193" i="1"/>
  <c r="M194" i="1"/>
  <c r="O193" i="1" s="1"/>
  <c r="M195" i="1"/>
  <c r="M196" i="1"/>
  <c r="M197" i="1"/>
  <c r="M198" i="1"/>
  <c r="M199" i="1"/>
  <c r="O198" i="1" s="1"/>
  <c r="M200" i="1"/>
  <c r="M201" i="1"/>
  <c r="O200" i="1" s="1"/>
  <c r="M202" i="1"/>
  <c r="N203" i="1" s="1"/>
  <c r="M203" i="1"/>
  <c r="M204" i="1"/>
  <c r="M205" i="1"/>
  <c r="M206" i="1"/>
  <c r="O205" i="1" s="1"/>
  <c r="M207" i="1"/>
  <c r="O206" i="1" s="1"/>
  <c r="M208" i="1"/>
  <c r="O207" i="1" s="1"/>
  <c r="M209" i="1"/>
  <c r="M210" i="1"/>
  <c r="O209" i="1" s="1"/>
  <c r="M211" i="1"/>
  <c r="M212" i="1"/>
  <c r="M213" i="1"/>
  <c r="M214" i="1"/>
  <c r="M215" i="1"/>
  <c r="O214" i="1" s="1"/>
  <c r="M216" i="1"/>
  <c r="M217" i="1"/>
  <c r="O216" i="1" s="1"/>
  <c r="M218" i="1"/>
  <c r="N219" i="1" s="1"/>
  <c r="M219" i="1"/>
  <c r="M220" i="1"/>
  <c r="M221" i="1"/>
  <c r="M222" i="1"/>
  <c r="O221" i="1" s="1"/>
  <c r="M223" i="1"/>
  <c r="N224" i="1" s="1"/>
  <c r="M224" i="1"/>
  <c r="O223" i="1" s="1"/>
  <c r="M225" i="1"/>
  <c r="M226" i="1"/>
  <c r="O225" i="1" s="1"/>
  <c r="M227" i="1"/>
  <c r="M228" i="1"/>
  <c r="M229" i="1"/>
  <c r="M230" i="1"/>
  <c r="M231" i="1"/>
  <c r="N232" i="1" s="1"/>
  <c r="M232" i="1"/>
  <c r="M233" i="1"/>
  <c r="O232" i="1" s="1"/>
  <c r="M234" i="1"/>
  <c r="O233" i="1" s="1"/>
  <c r="M235" i="1"/>
  <c r="M236" i="1"/>
  <c r="M237" i="1"/>
  <c r="M238" i="1"/>
  <c r="O237" i="1" s="1"/>
  <c r="M239" i="1"/>
  <c r="N240" i="1" s="1"/>
  <c r="M240" i="1"/>
  <c r="O239" i="1" s="1"/>
  <c r="M241" i="1"/>
  <c r="M242" i="1"/>
  <c r="O241" i="1" s="1"/>
  <c r="M243" i="1"/>
  <c r="M244" i="1"/>
  <c r="M245" i="1"/>
  <c r="M246" i="1"/>
  <c r="M247" i="1"/>
  <c r="N248" i="1" s="1"/>
  <c r="M248" i="1"/>
  <c r="M249" i="1"/>
  <c r="O248" i="1" s="1"/>
  <c r="M250" i="1"/>
  <c r="N251" i="1" s="1"/>
  <c r="M251" i="1"/>
  <c r="M252" i="1"/>
  <c r="M253" i="1"/>
  <c r="M254" i="1"/>
  <c r="O253" i="1" s="1"/>
  <c r="M255" i="1"/>
  <c r="O254" i="1" s="1"/>
  <c r="M256" i="1"/>
  <c r="O255" i="1" s="1"/>
  <c r="M257" i="1"/>
  <c r="M258" i="1"/>
  <c r="O257" i="1" s="1"/>
  <c r="M259" i="1"/>
  <c r="M260" i="1"/>
  <c r="M261" i="1"/>
  <c r="M262" i="1"/>
  <c r="M263" i="1"/>
  <c r="N264" i="1" s="1"/>
  <c r="M264" i="1"/>
  <c r="M265" i="1"/>
  <c r="O264" i="1" s="1"/>
  <c r="M266" i="1"/>
  <c r="N267" i="1" s="1"/>
  <c r="M267" i="1"/>
  <c r="M268" i="1"/>
  <c r="M269" i="1"/>
  <c r="M270" i="1"/>
  <c r="N271" i="1" s="1"/>
  <c r="M271" i="1"/>
  <c r="N272" i="1" s="1"/>
  <c r="M272" i="1"/>
  <c r="O271" i="1" s="1"/>
  <c r="M273" i="1"/>
  <c r="M274" i="1"/>
  <c r="O273" i="1" s="1"/>
  <c r="M275" i="1"/>
  <c r="M276" i="1"/>
  <c r="M277" i="1"/>
  <c r="M278" i="1"/>
  <c r="M279" i="1"/>
  <c r="N280" i="1" s="1"/>
  <c r="M280" i="1"/>
  <c r="M281" i="1"/>
  <c r="O280" i="1" s="1"/>
  <c r="M282" i="1"/>
  <c r="N283" i="1" s="1"/>
  <c r="M283" i="1"/>
  <c r="M284" i="1"/>
  <c r="M285" i="1"/>
  <c r="M286" i="1"/>
  <c r="N287" i="1" s="1"/>
  <c r="M287" i="1"/>
  <c r="N288" i="1" s="1"/>
  <c r="M288" i="1"/>
  <c r="O287" i="1" s="1"/>
  <c r="M289" i="1"/>
  <c r="M290" i="1"/>
  <c r="O289" i="1" s="1"/>
  <c r="M291" i="1"/>
  <c r="M292" i="1"/>
  <c r="M293" i="1"/>
  <c r="M294" i="1"/>
  <c r="M295" i="1"/>
  <c r="O294" i="1" s="1"/>
  <c r="M296" i="1"/>
  <c r="M297" i="1"/>
  <c r="O296" i="1" s="1"/>
  <c r="M298" i="1"/>
  <c r="O297" i="1" s="1"/>
  <c r="M299" i="1"/>
  <c r="M300" i="1"/>
  <c r="M301" i="1"/>
  <c r="M302" i="1"/>
  <c r="N303" i="1" s="1"/>
  <c r="M303" i="1"/>
  <c r="N304" i="1" s="1"/>
  <c r="M304" i="1"/>
  <c r="O303" i="1" s="1"/>
  <c r="M305" i="1"/>
  <c r="M306" i="1"/>
  <c r="O305" i="1" s="1"/>
  <c r="M307" i="1"/>
  <c r="M308" i="1"/>
  <c r="M309" i="1"/>
  <c r="M310" i="1"/>
  <c r="M311" i="1"/>
  <c r="N312" i="1" s="1"/>
  <c r="M312" i="1"/>
  <c r="M313" i="1"/>
  <c r="O312" i="1" s="1"/>
  <c r="M314" i="1"/>
  <c r="N315" i="1" s="1"/>
  <c r="M315" i="1"/>
  <c r="M316" i="1"/>
  <c r="M317" i="1"/>
  <c r="M318" i="1"/>
  <c r="N319" i="1" s="1"/>
  <c r="M319" i="1"/>
  <c r="N320" i="1" s="1"/>
  <c r="M320" i="1"/>
  <c r="O319" i="1" s="1"/>
  <c r="M321" i="1"/>
  <c r="M322" i="1"/>
  <c r="O321" i="1" s="1"/>
  <c r="M323" i="1"/>
  <c r="M324" i="1"/>
  <c r="M325" i="1"/>
  <c r="M326" i="1"/>
  <c r="M327" i="1"/>
  <c r="O326" i="1" s="1"/>
  <c r="M328" i="1"/>
  <c r="M329" i="1"/>
  <c r="O328" i="1" s="1"/>
  <c r="M330" i="1"/>
  <c r="N331" i="1" s="1"/>
  <c r="M331" i="1"/>
  <c r="M332" i="1"/>
  <c r="M333" i="1"/>
  <c r="M334" i="1"/>
  <c r="O333" i="1" s="1"/>
  <c r="M335" i="1"/>
  <c r="N336" i="1" s="1"/>
  <c r="M336" i="1"/>
  <c r="O335" i="1" s="1"/>
  <c r="M337" i="1"/>
  <c r="M338" i="1"/>
  <c r="O337" i="1" s="1"/>
  <c r="M339" i="1"/>
  <c r="M340" i="1"/>
  <c r="M341" i="1"/>
  <c r="M342" i="1"/>
  <c r="M343" i="1"/>
  <c r="O342" i="1" s="1"/>
  <c r="M344" i="1"/>
  <c r="M345" i="1"/>
  <c r="O344" i="1" s="1"/>
  <c r="M346" i="1"/>
  <c r="N347" i="1" s="1"/>
  <c r="M347" i="1"/>
  <c r="M348" i="1"/>
  <c r="M349" i="1"/>
  <c r="M350" i="1"/>
  <c r="O349" i="1" s="1"/>
  <c r="M351" i="1"/>
  <c r="O350" i="1" s="1"/>
  <c r="M352" i="1"/>
  <c r="O351" i="1" s="1"/>
  <c r="M353" i="1"/>
  <c r="M354" i="1"/>
  <c r="O353" i="1" s="1"/>
  <c r="M355" i="1"/>
  <c r="M356" i="1"/>
  <c r="M357" i="1"/>
  <c r="M358" i="1"/>
  <c r="M359" i="1"/>
  <c r="O358" i="1" s="1"/>
  <c r="M360" i="1"/>
  <c r="M361" i="1"/>
  <c r="O360" i="1" s="1"/>
  <c r="M362" i="1"/>
  <c r="O361" i="1" s="1"/>
  <c r="M363" i="1"/>
  <c r="M364" i="1"/>
  <c r="M365" i="1"/>
  <c r="M366" i="1"/>
  <c r="O365" i="1" s="1"/>
  <c r="M367" i="1"/>
  <c r="N368" i="1" s="1"/>
  <c r="M368" i="1"/>
  <c r="O367" i="1" s="1"/>
  <c r="M369" i="1"/>
  <c r="M370" i="1"/>
  <c r="O369" i="1" s="1"/>
  <c r="M371" i="1"/>
  <c r="M372" i="1"/>
  <c r="M373" i="1"/>
  <c r="M374" i="1"/>
  <c r="M375" i="1"/>
  <c r="N376" i="1" s="1"/>
  <c r="M376" i="1"/>
  <c r="M377" i="1"/>
  <c r="O376" i="1" s="1"/>
  <c r="M378" i="1"/>
  <c r="O377" i="1" s="1"/>
  <c r="M379" i="1"/>
  <c r="M380" i="1"/>
  <c r="M381" i="1"/>
  <c r="M382" i="1"/>
  <c r="N383" i="1" s="1"/>
  <c r="M383" i="1"/>
  <c r="O382" i="1" s="1"/>
  <c r="M384" i="1"/>
  <c r="O383" i="1" s="1"/>
  <c r="M385" i="1"/>
  <c r="M386" i="1"/>
  <c r="O385" i="1" s="1"/>
  <c r="M387" i="1"/>
  <c r="M388" i="1"/>
  <c r="M389" i="1"/>
  <c r="M390" i="1"/>
  <c r="M391" i="1"/>
  <c r="N392" i="1" s="1"/>
  <c r="M392" i="1"/>
  <c r="M393" i="1"/>
  <c r="O392" i="1" s="1"/>
  <c r="M394" i="1"/>
  <c r="O393" i="1" s="1"/>
  <c r="M395" i="1"/>
  <c r="M396" i="1"/>
  <c r="M397" i="1"/>
  <c r="M398" i="1"/>
  <c r="N399" i="1" s="1"/>
  <c r="M399" i="1"/>
  <c r="N400" i="1" s="1"/>
  <c r="M400" i="1"/>
  <c r="O399" i="1" s="1"/>
  <c r="M401" i="1"/>
  <c r="M402" i="1"/>
  <c r="O401" i="1" s="1"/>
  <c r="M403" i="1"/>
  <c r="M404" i="1"/>
  <c r="M405" i="1"/>
  <c r="M406" i="1"/>
  <c r="M407" i="1"/>
  <c r="O406" i="1" s="1"/>
  <c r="M408" i="1"/>
  <c r="M409" i="1"/>
  <c r="O408" i="1" s="1"/>
  <c r="M410" i="1"/>
  <c r="N411" i="1" s="1"/>
  <c r="M411" i="1"/>
  <c r="M412" i="1"/>
  <c r="M413" i="1"/>
  <c r="M414" i="1"/>
  <c r="O413" i="1" s="1"/>
  <c r="M415" i="1"/>
  <c r="O414" i="1" s="1"/>
  <c r="M416" i="1"/>
  <c r="O415" i="1" s="1"/>
  <c r="M417" i="1"/>
  <c r="M418" i="1"/>
  <c r="O417" i="1" s="1"/>
  <c r="M419" i="1"/>
  <c r="M420" i="1"/>
  <c r="M421" i="1"/>
  <c r="M422" i="1"/>
  <c r="M423" i="1"/>
  <c r="O422" i="1" s="1"/>
  <c r="M424" i="1"/>
  <c r="M425" i="1"/>
  <c r="O424" i="1" s="1"/>
  <c r="M426" i="1"/>
  <c r="O425" i="1" s="1"/>
  <c r="M427" i="1"/>
  <c r="M428" i="1"/>
  <c r="M429" i="1"/>
  <c r="M430" i="1"/>
  <c r="N431" i="1" s="1"/>
  <c r="M431" i="1"/>
  <c r="O430" i="1" s="1"/>
  <c r="M432" i="1"/>
  <c r="O431" i="1" s="1"/>
  <c r="M433" i="1"/>
  <c r="M434" i="1"/>
  <c r="O433" i="1" s="1"/>
  <c r="M435" i="1"/>
  <c r="M436" i="1"/>
  <c r="M437" i="1"/>
  <c r="M438" i="1"/>
  <c r="M439" i="1"/>
  <c r="N440" i="1" s="1"/>
  <c r="M440" i="1"/>
  <c r="M441" i="1"/>
  <c r="O440" i="1" s="1"/>
  <c r="M442" i="1"/>
  <c r="O441" i="1" s="1"/>
  <c r="M443" i="1"/>
  <c r="M444" i="1"/>
  <c r="M445" i="1"/>
  <c r="M446" i="1"/>
  <c r="N447" i="1" s="1"/>
  <c r="M447" i="1"/>
  <c r="O446" i="1" s="1"/>
  <c r="M448" i="1"/>
  <c r="O447" i="1" s="1"/>
  <c r="M449" i="1"/>
  <c r="M450" i="1"/>
  <c r="O449" i="1" s="1"/>
  <c r="M451" i="1"/>
  <c r="M452" i="1"/>
  <c r="M453" i="1"/>
  <c r="M454" i="1"/>
  <c r="M455" i="1"/>
  <c r="O454" i="1" s="1"/>
  <c r="M456" i="1"/>
  <c r="M457" i="1"/>
  <c r="O456" i="1" s="1"/>
  <c r="M458" i="1"/>
  <c r="O457" i="1" s="1"/>
  <c r="M459" i="1"/>
  <c r="M460" i="1"/>
  <c r="M461" i="1"/>
  <c r="M462" i="1"/>
  <c r="O461" i="1" s="1"/>
  <c r="M463" i="1"/>
  <c r="O462" i="1" s="1"/>
  <c r="M464" i="1"/>
  <c r="O463" i="1" s="1"/>
  <c r="M465" i="1"/>
  <c r="M466" i="1"/>
  <c r="O465" i="1" s="1"/>
  <c r="M467" i="1"/>
  <c r="M468" i="1"/>
  <c r="M469" i="1"/>
  <c r="M470" i="1"/>
  <c r="M471" i="1"/>
  <c r="O470" i="1" s="1"/>
  <c r="M472" i="1"/>
  <c r="M473" i="1"/>
  <c r="O472" i="1" s="1"/>
  <c r="M474" i="1"/>
  <c r="N475" i="1" s="1"/>
  <c r="M475" i="1"/>
  <c r="M476" i="1"/>
  <c r="M477" i="1"/>
  <c r="M478" i="1"/>
  <c r="O477" i="1" s="1"/>
  <c r="M479" i="1"/>
  <c r="O478" i="1" s="1"/>
  <c r="M480" i="1"/>
  <c r="O479" i="1" s="1"/>
  <c r="M481" i="1"/>
  <c r="M482" i="1"/>
  <c r="O481" i="1" s="1"/>
  <c r="M483" i="1"/>
  <c r="M484" i="1"/>
  <c r="M485" i="1"/>
  <c r="M486" i="1"/>
  <c r="M487" i="1"/>
  <c r="O486" i="1" s="1"/>
  <c r="M488" i="1"/>
  <c r="M489" i="1"/>
  <c r="O488" i="1" s="1"/>
  <c r="M490" i="1"/>
  <c r="O489" i="1" s="1"/>
  <c r="M491" i="1"/>
  <c r="M492" i="1"/>
  <c r="M493" i="1"/>
  <c r="M494" i="1"/>
  <c r="O493" i="1" s="1"/>
  <c r="M495" i="1"/>
  <c r="N496" i="1" s="1"/>
  <c r="M496" i="1"/>
  <c r="O495" i="1" s="1"/>
  <c r="M497" i="1"/>
  <c r="M498" i="1"/>
  <c r="O497" i="1" s="1"/>
  <c r="M499" i="1"/>
  <c r="M500" i="1"/>
  <c r="M501" i="1"/>
  <c r="M502" i="1"/>
  <c r="M503" i="1"/>
  <c r="N504" i="1" s="1"/>
  <c r="M504" i="1"/>
  <c r="M505" i="1"/>
  <c r="O504" i="1" s="1"/>
  <c r="M506" i="1"/>
  <c r="O505" i="1" s="1"/>
  <c r="M507" i="1"/>
  <c r="M508" i="1"/>
  <c r="M509" i="1"/>
  <c r="M510" i="1"/>
  <c r="O509" i="1" s="1"/>
  <c r="M511" i="1"/>
  <c r="O510" i="1" s="1"/>
  <c r="M512" i="1"/>
  <c r="O511" i="1" s="1"/>
  <c r="M513" i="1"/>
  <c r="M514" i="1"/>
  <c r="O513" i="1" s="1"/>
  <c r="M515" i="1"/>
  <c r="M516" i="1"/>
  <c r="M517" i="1"/>
  <c r="M518" i="1"/>
  <c r="M519" i="1"/>
  <c r="N520" i="1" s="1"/>
  <c r="M520" i="1"/>
  <c r="M521" i="1"/>
  <c r="O520" i="1" s="1"/>
  <c r="M522" i="1"/>
  <c r="N523" i="1" s="1"/>
  <c r="M523" i="1"/>
  <c r="M524" i="1"/>
  <c r="M525" i="1"/>
  <c r="M526" i="1"/>
  <c r="N527" i="1" s="1"/>
  <c r="M527" i="1"/>
  <c r="O526" i="1" s="1"/>
  <c r="M528" i="1"/>
  <c r="O527" i="1" s="1"/>
  <c r="M529" i="1"/>
  <c r="M530" i="1"/>
  <c r="O529" i="1" s="1"/>
  <c r="M531" i="1"/>
  <c r="M532" i="1"/>
  <c r="M533" i="1"/>
  <c r="M534" i="1"/>
  <c r="M535" i="1"/>
  <c r="O534" i="1" s="1"/>
  <c r="M536" i="1"/>
  <c r="M537" i="1"/>
  <c r="O536" i="1" s="1"/>
  <c r="M538" i="1"/>
  <c r="N539" i="1" s="1"/>
  <c r="M539" i="1"/>
  <c r="M540" i="1"/>
  <c r="M541" i="1"/>
  <c r="M542" i="1"/>
  <c r="N543" i="1" s="1"/>
  <c r="M543" i="1"/>
  <c r="N544" i="1" s="1"/>
  <c r="M544" i="1"/>
  <c r="O543" i="1" s="1"/>
  <c r="M545" i="1"/>
  <c r="M546" i="1"/>
  <c r="O545" i="1" s="1"/>
  <c r="M547" i="1"/>
  <c r="M548" i="1"/>
  <c r="M549" i="1"/>
  <c r="M550" i="1"/>
  <c r="M551" i="1"/>
  <c r="O550" i="1" s="1"/>
  <c r="M552" i="1"/>
  <c r="M553" i="1"/>
  <c r="O552" i="1" s="1"/>
  <c r="M554" i="1"/>
  <c r="O553" i="1" s="1"/>
  <c r="M555" i="1"/>
  <c r="M556" i="1"/>
  <c r="M557" i="1"/>
  <c r="M558" i="1"/>
  <c r="N559" i="1" s="1"/>
  <c r="M559" i="1"/>
  <c r="N560" i="1" s="1"/>
  <c r="M560" i="1"/>
  <c r="O559" i="1" s="1"/>
  <c r="M561" i="1"/>
  <c r="M562" i="1"/>
  <c r="O561" i="1" s="1"/>
  <c r="M563" i="1"/>
  <c r="M564" i="1"/>
  <c r="M565" i="1"/>
  <c r="M566" i="1"/>
  <c r="M567" i="1"/>
  <c r="N568" i="1" s="1"/>
  <c r="M568" i="1"/>
  <c r="M569" i="1"/>
  <c r="O568" i="1" s="1"/>
  <c r="M570" i="1"/>
  <c r="N571" i="1" s="1"/>
  <c r="M571" i="1"/>
  <c r="M572" i="1"/>
  <c r="M573" i="1"/>
  <c r="M574" i="1"/>
  <c r="N575" i="1" s="1"/>
  <c r="M575" i="1"/>
  <c r="N576" i="1" s="1"/>
  <c r="M576" i="1"/>
  <c r="O575" i="1" s="1"/>
  <c r="M577" i="1"/>
  <c r="M578" i="1"/>
  <c r="O577" i="1" s="1"/>
  <c r="M579" i="1"/>
  <c r="M580" i="1"/>
  <c r="M581" i="1"/>
  <c r="M582" i="1"/>
  <c r="M583" i="1"/>
  <c r="O582" i="1" s="1"/>
  <c r="M584" i="1"/>
  <c r="M585" i="1"/>
  <c r="O584" i="1" s="1"/>
  <c r="M586" i="1"/>
  <c r="N587" i="1" s="1"/>
  <c r="M587" i="1"/>
  <c r="M588" i="1"/>
  <c r="M589" i="1"/>
  <c r="M590" i="1"/>
  <c r="O589" i="1" s="1"/>
  <c r="M591" i="1"/>
  <c r="N592" i="1" s="1"/>
  <c r="M592" i="1"/>
  <c r="O591" i="1" s="1"/>
  <c r="M593" i="1"/>
  <c r="M594" i="1"/>
  <c r="O593" i="1" s="1"/>
  <c r="M595" i="1"/>
  <c r="M596" i="1"/>
  <c r="M597" i="1"/>
  <c r="M598" i="1"/>
  <c r="M599" i="1"/>
  <c r="O598" i="1" s="1"/>
  <c r="M600" i="1"/>
  <c r="M601" i="1"/>
  <c r="O600" i="1" s="1"/>
  <c r="M602" i="1"/>
  <c r="O601" i="1" s="1"/>
  <c r="M603" i="1"/>
  <c r="M604" i="1"/>
  <c r="M605" i="1"/>
  <c r="M606" i="1"/>
  <c r="O605" i="1" s="1"/>
  <c r="M607" i="1"/>
  <c r="O606" i="1" s="1"/>
  <c r="M608" i="1"/>
  <c r="O607" i="1" s="1"/>
  <c r="M609" i="1"/>
  <c r="M610" i="1"/>
  <c r="O609" i="1" s="1"/>
  <c r="M611" i="1"/>
  <c r="M612" i="1"/>
  <c r="M613" i="1"/>
  <c r="M614" i="1"/>
  <c r="M615" i="1"/>
  <c r="O614" i="1" s="1"/>
  <c r="M616" i="1"/>
  <c r="M617" i="1"/>
  <c r="O616" i="1" s="1"/>
  <c r="M618" i="1"/>
  <c r="O617" i="1" s="1"/>
  <c r="M619" i="1"/>
  <c r="M620" i="1"/>
  <c r="M621" i="1"/>
  <c r="M622" i="1"/>
  <c r="O621" i="1" s="1"/>
  <c r="M623" i="1"/>
  <c r="O622" i="1" s="1"/>
  <c r="M624" i="1"/>
  <c r="O623" i="1" s="1"/>
  <c r="M625" i="1"/>
  <c r="M626" i="1"/>
  <c r="O625" i="1" s="1"/>
  <c r="M627" i="1"/>
  <c r="M628" i="1"/>
  <c r="M629" i="1"/>
  <c r="M630" i="1"/>
  <c r="M631" i="1"/>
  <c r="N632" i="1" s="1"/>
  <c r="M632" i="1"/>
  <c r="M633" i="1"/>
  <c r="O632" i="1" s="1"/>
  <c r="M634" i="1"/>
  <c r="O633" i="1" s="1"/>
  <c r="M635" i="1"/>
  <c r="M636" i="1"/>
  <c r="M637" i="1"/>
  <c r="M638" i="1"/>
  <c r="N639" i="1" s="1"/>
  <c r="M639" i="1"/>
  <c r="O638" i="1" s="1"/>
  <c r="M640" i="1"/>
  <c r="O639" i="1" s="1"/>
  <c r="M641" i="1"/>
  <c r="M642" i="1"/>
  <c r="O641" i="1" s="1"/>
  <c r="M643" i="1"/>
  <c r="M644" i="1"/>
  <c r="M645" i="1"/>
  <c r="M646" i="1"/>
  <c r="M647" i="1"/>
  <c r="N648" i="1" s="1"/>
  <c r="M648" i="1"/>
  <c r="M649" i="1"/>
  <c r="O648" i="1" s="1"/>
  <c r="M650" i="1"/>
  <c r="O649" i="1" s="1"/>
  <c r="M651" i="1"/>
  <c r="M652" i="1"/>
  <c r="M653" i="1"/>
  <c r="M654" i="1"/>
  <c r="N655" i="1" s="1"/>
  <c r="M655" i="1"/>
  <c r="O654" i="1" s="1"/>
  <c r="M656" i="1"/>
  <c r="O655" i="1" s="1"/>
  <c r="M657" i="1"/>
  <c r="M658" i="1"/>
  <c r="O657" i="1" s="1"/>
  <c r="M659" i="1"/>
  <c r="M660" i="1"/>
  <c r="M661" i="1"/>
  <c r="M662" i="1"/>
  <c r="M663" i="1"/>
  <c r="N664" i="1" s="1"/>
  <c r="M664" i="1"/>
  <c r="M665" i="1"/>
  <c r="O664" i="1" s="1"/>
  <c r="M666" i="1"/>
  <c r="O665" i="1" s="1"/>
  <c r="M667" i="1"/>
  <c r="M668" i="1"/>
  <c r="M669" i="1"/>
  <c r="M670" i="1"/>
  <c r="N671" i="1" s="1"/>
  <c r="M671" i="1"/>
  <c r="N672" i="1" s="1"/>
  <c r="M672" i="1"/>
  <c r="O671" i="1" s="1"/>
  <c r="M673" i="1"/>
  <c r="M674" i="1"/>
  <c r="O673" i="1" s="1"/>
  <c r="M675" i="1"/>
  <c r="M676" i="1"/>
  <c r="M677" i="1"/>
  <c r="M678" i="1"/>
  <c r="M679" i="1"/>
  <c r="O678" i="1" s="1"/>
  <c r="M680" i="1"/>
  <c r="M681" i="1"/>
  <c r="O680" i="1" s="1"/>
  <c r="M682" i="1"/>
  <c r="N683" i="1" s="1"/>
  <c r="M683" i="1"/>
  <c r="M684" i="1"/>
  <c r="M685" i="1"/>
  <c r="M686" i="1"/>
  <c r="N687" i="1" s="1"/>
  <c r="M687" i="1"/>
  <c r="O686" i="1" s="1"/>
  <c r="M688" i="1"/>
  <c r="O687" i="1" s="1"/>
  <c r="M689" i="1"/>
  <c r="M690" i="1"/>
  <c r="O689" i="1" s="1"/>
  <c r="M691" i="1"/>
  <c r="M692" i="1"/>
  <c r="M693" i="1"/>
  <c r="M694" i="1"/>
  <c r="M695" i="1"/>
  <c r="N696" i="1" s="1"/>
  <c r="M696" i="1"/>
  <c r="M697" i="1"/>
  <c r="O696" i="1" s="1"/>
  <c r="M698" i="1"/>
  <c r="O697" i="1" s="1"/>
  <c r="M699" i="1"/>
  <c r="M700" i="1"/>
  <c r="M701" i="1"/>
  <c r="M702" i="1"/>
  <c r="O701" i="1" s="1"/>
  <c r="M703" i="1"/>
  <c r="N704" i="1" s="1"/>
  <c r="M704" i="1"/>
  <c r="O703" i="1" s="1"/>
  <c r="M705" i="1"/>
  <c r="M706" i="1"/>
  <c r="O705" i="1" s="1"/>
  <c r="M707" i="1"/>
  <c r="M708" i="1"/>
  <c r="M709" i="1"/>
  <c r="M710" i="1"/>
  <c r="M711" i="1"/>
  <c r="O710" i="1" s="1"/>
  <c r="M712" i="1"/>
  <c r="M713" i="1"/>
  <c r="O712" i="1" s="1"/>
  <c r="M714" i="1"/>
  <c r="O713" i="1" s="1"/>
  <c r="M715" i="1"/>
  <c r="M716" i="1"/>
  <c r="M717" i="1"/>
  <c r="M718" i="1"/>
  <c r="O717" i="1" s="1"/>
  <c r="M719" i="1"/>
  <c r="O718" i="1" s="1"/>
  <c r="M720" i="1"/>
  <c r="O719" i="1" s="1"/>
  <c r="M721" i="1"/>
  <c r="M722" i="1"/>
  <c r="O721" i="1" s="1"/>
  <c r="M723" i="1"/>
  <c r="M724" i="1"/>
  <c r="M725" i="1"/>
  <c r="M726" i="1"/>
  <c r="M727" i="1"/>
  <c r="O726" i="1" s="1"/>
  <c r="M728" i="1"/>
  <c r="M729" i="1"/>
  <c r="O728" i="1" s="1"/>
  <c r="M730" i="1"/>
  <c r="N731" i="1" s="1"/>
  <c r="M731" i="1"/>
  <c r="M732" i="1"/>
  <c r="M733" i="1"/>
  <c r="M734" i="1"/>
  <c r="O733" i="1" s="1"/>
  <c r="M735" i="1"/>
  <c r="O734" i="1" s="1"/>
  <c r="M736" i="1"/>
  <c r="O735" i="1" s="1"/>
  <c r="M737" i="1"/>
  <c r="M738" i="1"/>
  <c r="O737" i="1" s="1"/>
  <c r="M739" i="1"/>
  <c r="M740" i="1"/>
  <c r="M741" i="1"/>
  <c r="M742" i="1"/>
  <c r="M743" i="1"/>
  <c r="O742" i="1" s="1"/>
  <c r="M744" i="1"/>
  <c r="M745" i="1"/>
  <c r="O744" i="1" s="1"/>
  <c r="M746" i="1"/>
  <c r="N747" i="1" s="1"/>
  <c r="M747" i="1"/>
  <c r="M748" i="1"/>
  <c r="M749" i="1"/>
  <c r="M750" i="1"/>
  <c r="O749" i="1" s="1"/>
  <c r="M751" i="1"/>
  <c r="N752" i="1" s="1"/>
  <c r="M752" i="1"/>
  <c r="O751" i="1" s="1"/>
  <c r="M753" i="1"/>
  <c r="M754" i="1"/>
  <c r="O753" i="1" s="1"/>
  <c r="M755" i="1"/>
  <c r="M756" i="1"/>
  <c r="M757" i="1"/>
  <c r="M758" i="1"/>
  <c r="M759" i="1"/>
  <c r="N760" i="1" s="1"/>
  <c r="M760" i="1"/>
  <c r="M761" i="1"/>
  <c r="O760" i="1" s="1"/>
  <c r="M762" i="1"/>
  <c r="O761" i="1" s="1"/>
  <c r="M763" i="1"/>
  <c r="M764" i="1"/>
  <c r="M765" i="1"/>
  <c r="M766" i="1"/>
  <c r="O765" i="1" s="1"/>
  <c r="M767" i="1"/>
  <c r="N768" i="1" s="1"/>
  <c r="M768" i="1"/>
  <c r="O767" i="1" s="1"/>
  <c r="M769" i="1"/>
  <c r="M770" i="1"/>
  <c r="O769" i="1" s="1"/>
  <c r="M771" i="1"/>
  <c r="M772" i="1"/>
  <c r="M773" i="1"/>
  <c r="M774" i="1"/>
  <c r="M775" i="1"/>
  <c r="O774" i="1" s="1"/>
  <c r="M776" i="1"/>
  <c r="M777" i="1"/>
  <c r="O776" i="1" s="1"/>
  <c r="M778" i="1"/>
  <c r="N779" i="1" s="1"/>
  <c r="M779" i="1"/>
  <c r="M780" i="1"/>
  <c r="M781" i="1"/>
  <c r="M782" i="1"/>
  <c r="N783" i="1" s="1"/>
  <c r="M783" i="1"/>
  <c r="O782" i="1" s="1"/>
  <c r="M784" i="1"/>
  <c r="O783" i="1" s="1"/>
  <c r="M785" i="1"/>
  <c r="M786" i="1"/>
  <c r="O785" i="1" s="1"/>
  <c r="M787" i="1"/>
  <c r="M788" i="1"/>
  <c r="M789" i="1"/>
  <c r="M790" i="1"/>
  <c r="M791" i="1"/>
  <c r="O790" i="1" s="1"/>
  <c r="M792" i="1"/>
  <c r="M793" i="1"/>
  <c r="O792" i="1" s="1"/>
  <c r="M794" i="1"/>
  <c r="N795" i="1" s="1"/>
  <c r="M795" i="1"/>
  <c r="M796" i="1"/>
  <c r="M797" i="1"/>
  <c r="M798" i="1"/>
  <c r="N799" i="1" s="1"/>
  <c r="M799" i="1"/>
  <c r="N800" i="1" s="1"/>
  <c r="M800" i="1"/>
  <c r="O799" i="1" s="1"/>
  <c r="M801" i="1"/>
  <c r="M802" i="1"/>
  <c r="O801" i="1" s="1"/>
  <c r="M803" i="1"/>
  <c r="M804" i="1"/>
  <c r="M805" i="1"/>
  <c r="M806" i="1"/>
  <c r="M807" i="1"/>
  <c r="O806" i="1" s="1"/>
  <c r="M808" i="1"/>
  <c r="M809" i="1"/>
  <c r="O808" i="1" s="1"/>
  <c r="M810" i="1"/>
  <c r="N811" i="1" s="1"/>
  <c r="M811" i="1"/>
  <c r="M812" i="1"/>
  <c r="M813" i="1"/>
  <c r="M814" i="1"/>
  <c r="N815" i="1" s="1"/>
  <c r="M815" i="1"/>
  <c r="N816" i="1" s="1"/>
  <c r="M816" i="1"/>
  <c r="O815" i="1" s="1"/>
  <c r="M817" i="1"/>
  <c r="M818" i="1"/>
  <c r="O817" i="1" s="1"/>
  <c r="M819" i="1"/>
  <c r="M820" i="1"/>
  <c r="M821" i="1"/>
  <c r="M822" i="1"/>
  <c r="M823" i="1"/>
  <c r="O822" i="1" s="1"/>
  <c r="M824" i="1"/>
  <c r="M825" i="1"/>
  <c r="O824" i="1" s="1"/>
  <c r="M826" i="1"/>
  <c r="N827" i="1" s="1"/>
  <c r="M827" i="1"/>
  <c r="M828" i="1"/>
  <c r="M829" i="1"/>
  <c r="M830" i="1"/>
  <c r="N831" i="1" s="1"/>
  <c r="M831" i="1"/>
  <c r="N832" i="1" s="1"/>
  <c r="M832" i="1"/>
  <c r="O831" i="1" s="1"/>
  <c r="M833" i="1"/>
  <c r="M834" i="1"/>
  <c r="O833" i="1" s="1"/>
  <c r="M835" i="1"/>
  <c r="M836" i="1"/>
  <c r="M837" i="1"/>
  <c r="M838" i="1"/>
  <c r="M839" i="1"/>
  <c r="N840" i="1" s="1"/>
  <c r="M840" i="1"/>
  <c r="M841" i="1"/>
  <c r="O840" i="1" s="1"/>
  <c r="M842" i="1"/>
  <c r="O841" i="1" s="1"/>
  <c r="M843" i="1"/>
  <c r="M844" i="1"/>
  <c r="M845" i="1"/>
  <c r="M846" i="1"/>
  <c r="O845" i="1" s="1"/>
  <c r="M847" i="1"/>
  <c r="O846" i="1" s="1"/>
  <c r="M848" i="1"/>
  <c r="O847" i="1" s="1"/>
  <c r="M849" i="1"/>
  <c r="M850" i="1"/>
  <c r="O849" i="1" s="1"/>
  <c r="M851" i="1"/>
  <c r="M852" i="1"/>
  <c r="M853" i="1"/>
  <c r="M854" i="1"/>
  <c r="M855" i="1"/>
  <c r="O854" i="1" s="1"/>
  <c r="M856" i="1"/>
  <c r="M857" i="1"/>
  <c r="O856" i="1" s="1"/>
  <c r="M858" i="1"/>
  <c r="O857" i="1" s="1"/>
  <c r="M859" i="1"/>
  <c r="M860" i="1"/>
  <c r="M861" i="1"/>
  <c r="M862" i="1"/>
  <c r="O861" i="1" s="1"/>
  <c r="M863" i="1"/>
  <c r="O862" i="1" s="1"/>
  <c r="M864" i="1"/>
  <c r="O863" i="1" s="1"/>
  <c r="M865" i="1"/>
  <c r="M866" i="1"/>
  <c r="O865" i="1" s="1"/>
  <c r="M867" i="1"/>
  <c r="M868" i="1"/>
  <c r="M869" i="1"/>
  <c r="M870" i="1"/>
  <c r="M871" i="1"/>
  <c r="N872" i="1" s="1"/>
  <c r="M872" i="1"/>
  <c r="M873" i="1"/>
  <c r="O872" i="1" s="1"/>
  <c r="M874" i="1"/>
  <c r="O873" i="1" s="1"/>
  <c r="M875" i="1"/>
  <c r="M876" i="1"/>
  <c r="M877" i="1"/>
  <c r="M878" i="1"/>
  <c r="O877" i="1" s="1"/>
  <c r="M879" i="1"/>
  <c r="O878" i="1" s="1"/>
  <c r="M880" i="1"/>
  <c r="O879" i="1" s="1"/>
  <c r="M881" i="1"/>
  <c r="M882" i="1"/>
  <c r="O881" i="1" s="1"/>
  <c r="M883" i="1"/>
  <c r="M884" i="1"/>
  <c r="M885" i="1"/>
  <c r="M886" i="1"/>
  <c r="M887" i="1"/>
  <c r="O886" i="1" s="1"/>
  <c r="M888" i="1"/>
  <c r="M889" i="1"/>
  <c r="O888" i="1" s="1"/>
  <c r="M890" i="1"/>
  <c r="N891" i="1" s="1"/>
  <c r="M891" i="1"/>
  <c r="M892" i="1"/>
  <c r="M893" i="1"/>
  <c r="M894" i="1"/>
  <c r="N895" i="1" s="1"/>
  <c r="M895" i="1"/>
  <c r="O894" i="1" s="1"/>
  <c r="M896" i="1"/>
  <c r="O895" i="1" s="1"/>
  <c r="M897" i="1"/>
  <c r="M898" i="1"/>
  <c r="O897" i="1" s="1"/>
  <c r="M899" i="1"/>
  <c r="M900" i="1"/>
  <c r="M901" i="1"/>
  <c r="M902" i="1"/>
  <c r="M903" i="1"/>
  <c r="N904" i="1" s="1"/>
  <c r="M904" i="1"/>
  <c r="M905" i="1"/>
  <c r="O904" i="1" s="1"/>
  <c r="M906" i="1"/>
  <c r="O905" i="1" s="1"/>
  <c r="M907" i="1"/>
  <c r="M908" i="1"/>
  <c r="M909" i="1"/>
  <c r="M910" i="1"/>
  <c r="N911" i="1" s="1"/>
  <c r="M911" i="1"/>
  <c r="O910" i="1" s="1"/>
  <c r="M912" i="1"/>
  <c r="O911" i="1" s="1"/>
  <c r="M913" i="1"/>
  <c r="M914" i="1"/>
  <c r="O913" i="1" s="1"/>
  <c r="M915" i="1"/>
  <c r="M916" i="1"/>
  <c r="M917" i="1"/>
  <c r="M918" i="1"/>
  <c r="M919" i="1"/>
  <c r="N920" i="1" s="1"/>
  <c r="M920" i="1"/>
  <c r="M921" i="1"/>
  <c r="O920" i="1" s="1"/>
  <c r="M922" i="1"/>
  <c r="O921" i="1" s="1"/>
  <c r="M923" i="1"/>
  <c r="M924" i="1"/>
  <c r="M925" i="1"/>
  <c r="M926" i="1"/>
  <c r="N927" i="1" s="1"/>
  <c r="M927" i="1"/>
  <c r="N928" i="1" s="1"/>
  <c r="M928" i="1"/>
  <c r="O927" i="1" s="1"/>
  <c r="M929" i="1"/>
  <c r="M930" i="1"/>
  <c r="O929" i="1" s="1"/>
  <c r="M931" i="1"/>
  <c r="M932" i="1"/>
  <c r="M933" i="1"/>
  <c r="M934" i="1"/>
  <c r="M935" i="1"/>
  <c r="O934" i="1" s="1"/>
  <c r="M936" i="1"/>
  <c r="M937" i="1"/>
  <c r="O936" i="1" s="1"/>
  <c r="M938" i="1"/>
  <c r="N939" i="1" s="1"/>
  <c r="M939" i="1"/>
  <c r="M940" i="1"/>
  <c r="M941" i="1"/>
  <c r="M942" i="1"/>
  <c r="N943" i="1" s="1"/>
  <c r="M943" i="1"/>
  <c r="O942" i="1" s="1"/>
  <c r="M944" i="1"/>
  <c r="O943" i="1" s="1"/>
  <c r="M945" i="1"/>
  <c r="M946" i="1"/>
  <c r="O945" i="1" s="1"/>
  <c r="M947" i="1"/>
  <c r="M948" i="1"/>
  <c r="M949" i="1"/>
  <c r="M950" i="1"/>
  <c r="M951" i="1"/>
  <c r="O950" i="1" s="1"/>
  <c r="M952" i="1"/>
  <c r="M953" i="1"/>
  <c r="O952" i="1" s="1"/>
  <c r="M954" i="1"/>
  <c r="N955" i="1" s="1"/>
  <c r="M955" i="1"/>
  <c r="M956" i="1"/>
  <c r="M957" i="1"/>
  <c r="M958" i="1"/>
  <c r="O957" i="1" s="1"/>
  <c r="M959" i="1"/>
  <c r="O958" i="1" s="1"/>
  <c r="M960" i="1"/>
  <c r="O959" i="1" s="1"/>
  <c r="M961" i="1"/>
  <c r="M962" i="1"/>
  <c r="O961" i="1" s="1"/>
  <c r="M963" i="1"/>
  <c r="M964" i="1"/>
  <c r="M965" i="1"/>
  <c r="M966" i="1"/>
  <c r="M967" i="1"/>
  <c r="O966" i="1" s="1"/>
  <c r="M968" i="1"/>
  <c r="M969" i="1"/>
  <c r="O968" i="1" s="1"/>
  <c r="M970" i="1"/>
  <c r="O969" i="1" s="1"/>
  <c r="M971" i="1"/>
  <c r="M972" i="1"/>
  <c r="M973" i="1"/>
  <c r="M974" i="1"/>
  <c r="O973" i="1" s="1"/>
  <c r="M975" i="1"/>
  <c r="N976" i="1" s="1"/>
  <c r="M976" i="1"/>
  <c r="O975" i="1" s="1"/>
  <c r="M977" i="1"/>
  <c r="M978" i="1"/>
  <c r="O977" i="1" s="1"/>
  <c r="M979" i="1"/>
  <c r="M980" i="1"/>
  <c r="M981" i="1"/>
  <c r="M982" i="1"/>
  <c r="M983" i="1"/>
  <c r="O982" i="1" s="1"/>
  <c r="M984" i="1"/>
  <c r="M985" i="1"/>
  <c r="O984" i="1" s="1"/>
  <c r="M986" i="1"/>
  <c r="N987" i="1" s="1"/>
  <c r="M987" i="1"/>
  <c r="M988" i="1"/>
  <c r="M989" i="1"/>
  <c r="M990" i="1"/>
  <c r="O989" i="1" s="1"/>
  <c r="M991" i="1"/>
  <c r="O990" i="1" s="1"/>
  <c r="M992" i="1"/>
  <c r="O991" i="1" s="1"/>
  <c r="M993" i="1"/>
  <c r="M994" i="1"/>
  <c r="O993" i="1" s="1"/>
  <c r="M995" i="1"/>
  <c r="M996" i="1"/>
  <c r="M997" i="1"/>
  <c r="M998" i="1"/>
  <c r="M999" i="1"/>
  <c r="O998" i="1" s="1"/>
  <c r="M1000" i="1"/>
  <c r="M1001" i="1"/>
  <c r="O1000" i="1" s="1"/>
  <c r="M1002" i="1"/>
  <c r="N1003" i="1" s="1"/>
  <c r="M1003" i="1"/>
  <c r="M1004" i="1"/>
  <c r="M1005" i="1"/>
  <c r="M1006" i="1"/>
  <c r="O1005" i="1" s="1"/>
  <c r="M1007" i="1"/>
  <c r="O1006" i="1" s="1"/>
  <c r="M1008" i="1"/>
  <c r="O1007" i="1" s="1"/>
  <c r="M1009" i="1"/>
  <c r="M1010" i="1"/>
  <c r="O1009" i="1" s="1"/>
  <c r="M1011" i="1"/>
  <c r="M1012" i="1"/>
  <c r="M1013" i="1"/>
  <c r="M1014" i="1"/>
  <c r="M1015" i="1"/>
  <c r="O1014" i="1" s="1"/>
  <c r="M1016" i="1"/>
  <c r="M1017" i="1"/>
  <c r="O1016" i="1" s="1"/>
  <c r="M1018" i="1"/>
  <c r="N1019" i="1" s="1"/>
  <c r="M1019" i="1"/>
  <c r="M1020" i="1"/>
  <c r="M1021" i="1"/>
  <c r="M1022" i="1"/>
  <c r="O1021" i="1" s="1"/>
  <c r="M1023" i="1"/>
  <c r="N1024" i="1" s="1"/>
  <c r="M1024" i="1"/>
  <c r="O1023" i="1" s="1"/>
  <c r="M1025" i="1"/>
  <c r="M1026" i="1"/>
  <c r="O1025" i="1" s="1"/>
  <c r="M1027" i="1"/>
  <c r="M1028" i="1"/>
  <c r="M1029" i="1"/>
  <c r="M1030" i="1"/>
  <c r="M1031" i="1"/>
  <c r="O1030" i="1" s="1"/>
  <c r="M1032" i="1"/>
  <c r="M1033" i="1"/>
  <c r="O1032" i="1" s="1"/>
  <c r="M1034" i="1"/>
  <c r="O1033" i="1" s="1"/>
  <c r="M1035" i="1"/>
  <c r="M1036" i="1"/>
  <c r="M1037" i="1"/>
  <c r="M1038" i="1"/>
  <c r="N1039" i="1" s="1"/>
  <c r="M1039" i="1"/>
  <c r="N1040" i="1" s="1"/>
  <c r="M1040" i="1"/>
  <c r="O1039" i="1" s="1"/>
  <c r="M1041" i="1"/>
  <c r="M1042" i="1"/>
  <c r="O1041" i="1" s="1"/>
  <c r="M1043" i="1"/>
  <c r="M1044" i="1"/>
  <c r="M1045" i="1"/>
  <c r="M1046" i="1"/>
  <c r="M1047" i="1"/>
  <c r="N1048" i="1" s="1"/>
  <c r="M1048" i="1"/>
  <c r="M1049" i="1"/>
  <c r="O1048" i="1" s="1"/>
  <c r="M1050" i="1"/>
  <c r="O1049" i="1" s="1"/>
  <c r="M1051" i="1"/>
  <c r="M1052" i="1"/>
  <c r="M1053" i="1"/>
  <c r="M1054" i="1"/>
  <c r="N1055" i="1" s="1"/>
  <c r="M1055" i="1"/>
  <c r="O1054" i="1" s="1"/>
  <c r="M1056" i="1"/>
  <c r="O1055" i="1" s="1"/>
  <c r="M1057" i="1"/>
  <c r="M1058" i="1"/>
  <c r="O1057" i="1" s="1"/>
  <c r="M1059" i="1"/>
  <c r="M1060" i="1"/>
  <c r="M1061" i="1"/>
  <c r="M1062" i="1"/>
  <c r="M1063" i="1"/>
  <c r="O1062" i="1" s="1"/>
  <c r="M1064" i="1"/>
  <c r="M1065" i="1"/>
  <c r="O1064" i="1" s="1"/>
  <c r="M1066" i="1"/>
  <c r="O1065" i="1" s="1"/>
  <c r="M1067" i="1"/>
  <c r="M1068" i="1"/>
  <c r="M1069" i="1"/>
  <c r="M1070" i="1"/>
  <c r="O1069" i="1" s="1"/>
  <c r="M1071" i="1"/>
  <c r="O1070" i="1" s="1"/>
  <c r="M1072" i="1"/>
  <c r="O1071" i="1" s="1"/>
  <c r="M1073" i="1"/>
  <c r="N1074" i="1" s="1"/>
  <c r="M1074" i="1"/>
  <c r="O1073" i="1" s="1"/>
  <c r="M1075" i="1"/>
  <c r="M1076" i="1"/>
  <c r="M1077" i="1"/>
  <c r="M1078" i="1"/>
  <c r="M1079" i="1"/>
  <c r="N1080" i="1" s="1"/>
  <c r="M1080" i="1"/>
  <c r="M1081" i="1"/>
  <c r="O1080" i="1" s="1"/>
  <c r="M1082" i="1"/>
  <c r="O1081" i="1" s="1"/>
  <c r="M1083" i="1"/>
  <c r="M1084" i="1"/>
  <c r="M1085" i="1"/>
  <c r="M1086" i="1"/>
  <c r="N1087" i="1" s="1"/>
  <c r="M1087" i="1"/>
  <c r="O1086" i="1" s="1"/>
  <c r="M1088" i="1"/>
  <c r="O1087" i="1" s="1"/>
  <c r="M1089" i="1"/>
  <c r="N1090" i="1" s="1"/>
  <c r="M1090" i="1"/>
  <c r="O1089" i="1" s="1"/>
  <c r="M1091" i="1"/>
  <c r="M1092" i="1"/>
  <c r="M1093" i="1"/>
  <c r="M1094" i="1"/>
  <c r="M1095" i="1"/>
  <c r="N1096" i="1" s="1"/>
  <c r="M1096" i="1"/>
  <c r="M1097" i="1"/>
  <c r="O1096" i="1" s="1"/>
  <c r="M1098" i="1"/>
  <c r="N1099" i="1" s="1"/>
  <c r="M1099" i="1"/>
  <c r="M1100" i="1"/>
  <c r="M1101" i="1"/>
  <c r="M1102" i="1"/>
  <c r="O1101" i="1" s="1"/>
  <c r="M1103" i="1"/>
  <c r="M1104" i="1"/>
  <c r="O1103" i="1" s="1"/>
  <c r="M1105" i="1"/>
  <c r="N1106" i="1" s="1"/>
  <c r="M1106" i="1"/>
  <c r="O1105" i="1" s="1"/>
  <c r="M1107" i="1"/>
  <c r="M1108" i="1"/>
  <c r="M1109" i="1"/>
  <c r="M1110" i="1"/>
  <c r="M1111" i="1"/>
  <c r="O1110" i="1" s="1"/>
  <c r="M1112" i="1"/>
  <c r="M1113" i="1"/>
  <c r="O1112" i="1" s="1"/>
  <c r="M1114" i="1"/>
  <c r="O1113" i="1" s="1"/>
  <c r="M1115" i="1"/>
  <c r="M1116" i="1"/>
  <c r="M1117" i="1"/>
  <c r="M1118" i="1"/>
  <c r="O1117" i="1" s="1"/>
  <c r="M1119" i="1"/>
  <c r="O1118" i="1" s="1"/>
  <c r="M1120" i="1"/>
  <c r="O1119" i="1" s="1"/>
  <c r="M1121" i="1"/>
  <c r="O1120" i="1" s="1"/>
  <c r="M1122" i="1"/>
  <c r="O1121" i="1" s="1"/>
  <c r="M1123" i="1"/>
  <c r="M1124" i="1"/>
  <c r="M1125" i="1"/>
  <c r="M1126" i="1"/>
  <c r="M1127" i="1"/>
  <c r="O1126" i="1" s="1"/>
  <c r="M1128" i="1"/>
  <c r="M1129" i="1"/>
  <c r="O1128" i="1" s="1"/>
  <c r="M1130" i="1"/>
  <c r="O1129" i="1" s="1"/>
  <c r="M1131" i="1"/>
  <c r="M1132" i="1"/>
  <c r="M1133" i="1"/>
  <c r="M1134" i="1"/>
  <c r="O1133" i="1" s="1"/>
  <c r="M1135" i="1"/>
  <c r="O1134" i="1" s="1"/>
  <c r="M1136" i="1"/>
  <c r="O1135" i="1" s="1"/>
  <c r="M1137" i="1"/>
  <c r="N1138" i="1" s="1"/>
  <c r="M1138" i="1"/>
  <c r="O1137" i="1" s="1"/>
  <c r="M1139" i="1"/>
  <c r="M1140" i="1"/>
  <c r="M1141" i="1"/>
  <c r="M1142" i="1"/>
  <c r="M1143" i="1"/>
  <c r="N1144" i="1" s="1"/>
  <c r="M1144" i="1"/>
  <c r="M1145" i="1"/>
  <c r="O1144" i="1" s="1"/>
  <c r="M1146" i="1"/>
  <c r="N1147" i="1" s="1"/>
  <c r="M1147" i="1"/>
  <c r="M1148" i="1"/>
  <c r="M1149" i="1"/>
  <c r="M1150" i="1"/>
  <c r="N1151" i="1" s="1"/>
  <c r="M1151" i="1"/>
  <c r="O1150" i="1" s="1"/>
  <c r="M1152" i="1"/>
  <c r="O1151" i="1" s="1"/>
  <c r="M1153" i="1"/>
  <c r="N1154" i="1" s="1"/>
  <c r="M1154" i="1"/>
  <c r="O1153" i="1" s="1"/>
  <c r="M1155" i="1"/>
  <c r="M1156" i="1"/>
  <c r="M1157" i="1"/>
  <c r="M1158" i="1"/>
  <c r="M1159" i="1"/>
  <c r="N1160" i="1" s="1"/>
  <c r="M1160" i="1"/>
  <c r="M1161" i="1"/>
  <c r="O1160" i="1" s="1"/>
  <c r="M1162" i="1"/>
  <c r="O1161" i="1" s="1"/>
  <c r="M1163" i="1"/>
  <c r="M1164" i="1"/>
  <c r="M1165" i="1"/>
  <c r="M1166" i="1"/>
  <c r="N1167" i="1" s="1"/>
  <c r="M1167" i="1"/>
  <c r="O1166" i="1" s="1"/>
  <c r="M1168" i="1"/>
  <c r="O1167" i="1" s="1"/>
  <c r="M1169" i="1"/>
  <c r="N1170" i="1" s="1"/>
  <c r="M1170" i="1"/>
  <c r="O1169" i="1" s="1"/>
  <c r="M1171" i="1"/>
  <c r="M1172" i="1"/>
  <c r="M1173" i="1"/>
  <c r="M1174" i="1"/>
  <c r="M1175" i="1"/>
  <c r="N1176" i="1" s="1"/>
  <c r="M1176" i="1"/>
  <c r="M1177" i="1"/>
  <c r="O1176" i="1" s="1"/>
  <c r="M1178" i="1"/>
  <c r="O1177" i="1" s="1"/>
  <c r="M1179" i="1"/>
  <c r="M1180" i="1"/>
  <c r="M1181" i="1"/>
  <c r="M1182" i="1"/>
  <c r="N1183" i="1" s="1"/>
  <c r="M1183" i="1"/>
  <c r="N1184" i="1" s="1"/>
  <c r="M1184" i="1"/>
  <c r="O1183" i="1" s="1"/>
  <c r="M1185" i="1"/>
  <c r="N1186" i="1" s="1"/>
  <c r="M1186" i="1"/>
  <c r="O1185" i="1" s="1"/>
  <c r="M1187" i="1"/>
  <c r="M1188" i="1"/>
  <c r="M1189" i="1"/>
  <c r="M1190" i="1"/>
  <c r="M1191" i="1"/>
  <c r="O1190" i="1" s="1"/>
  <c r="M1192" i="1"/>
  <c r="M1193" i="1"/>
  <c r="O1192" i="1" s="1"/>
  <c r="M1194" i="1"/>
  <c r="N1195" i="1" s="1"/>
  <c r="M1195" i="1"/>
  <c r="M1196" i="1"/>
  <c r="M1197" i="1"/>
  <c r="M1198" i="1"/>
  <c r="O1197" i="1" s="1"/>
  <c r="M1199" i="1"/>
  <c r="O1198" i="1" s="1"/>
  <c r="M1200" i="1"/>
  <c r="O1199" i="1" s="1"/>
  <c r="M1201" i="1"/>
  <c r="N1202" i="1" s="1"/>
  <c r="M1202" i="1"/>
  <c r="O1201" i="1" s="1"/>
  <c r="M1203" i="1"/>
  <c r="M1204" i="1"/>
  <c r="M1205" i="1"/>
  <c r="M1206" i="1"/>
  <c r="M1207" i="1"/>
  <c r="O1206" i="1" s="1"/>
  <c r="M1208" i="1"/>
  <c r="M1209" i="1"/>
  <c r="O1208" i="1" s="1"/>
  <c r="M1210" i="1"/>
  <c r="O1209" i="1" s="1"/>
  <c r="M1211" i="1"/>
  <c r="M1212" i="1"/>
  <c r="M1213" i="1"/>
  <c r="M1214" i="1"/>
  <c r="N1215" i="1" s="1"/>
  <c r="M1215" i="1"/>
  <c r="N1216" i="1" s="1"/>
  <c r="M1216" i="1"/>
  <c r="O1215" i="1" s="1"/>
  <c r="M1217" i="1"/>
  <c r="O1216" i="1" s="1"/>
  <c r="M1218" i="1"/>
  <c r="O1217" i="1" s="1"/>
  <c r="M1219" i="1"/>
  <c r="M1220" i="1"/>
  <c r="M1221" i="1"/>
  <c r="M1222" i="1"/>
  <c r="M1223" i="1"/>
  <c r="O1222" i="1" s="1"/>
  <c r="M1224" i="1"/>
  <c r="M1225" i="1"/>
  <c r="O1224" i="1" s="1"/>
  <c r="M1226" i="1"/>
  <c r="N1227" i="1" s="1"/>
  <c r="M1227" i="1"/>
  <c r="M1228" i="1"/>
  <c r="M1229" i="1"/>
  <c r="M1230" i="1"/>
  <c r="O1229" i="1" s="1"/>
  <c r="M1231" i="1"/>
  <c r="O1230" i="1" s="1"/>
  <c r="M1232" i="1"/>
  <c r="O1231" i="1" s="1"/>
  <c r="M1233" i="1"/>
  <c r="N1234" i="1" s="1"/>
  <c r="M1234" i="1"/>
  <c r="O1233" i="1" s="1"/>
  <c r="M1235" i="1"/>
  <c r="M1236" i="1"/>
  <c r="M1237" i="1"/>
  <c r="M1238" i="1"/>
  <c r="M1239" i="1"/>
  <c r="O1238" i="1" s="1"/>
  <c r="M1240" i="1"/>
  <c r="M1241" i="1"/>
  <c r="O1240" i="1" s="1"/>
  <c r="M1242" i="1"/>
  <c r="N1243" i="1" s="1"/>
  <c r="M1243" i="1"/>
  <c r="M1244" i="1"/>
  <c r="M1245" i="1"/>
  <c r="M1246" i="1"/>
  <c r="O1245" i="1" s="1"/>
  <c r="M1247" i="1"/>
  <c r="O1246" i="1" s="1"/>
  <c r="M1248" i="1"/>
  <c r="O1247" i="1" s="1"/>
  <c r="M1249" i="1"/>
  <c r="O1248" i="1" s="1"/>
  <c r="M1250" i="1"/>
  <c r="O1249" i="1" s="1"/>
  <c r="M1251" i="1"/>
  <c r="M1252" i="1"/>
  <c r="M1253" i="1"/>
  <c r="M1254" i="1"/>
  <c r="M1255" i="1"/>
  <c r="O1254" i="1" s="1"/>
  <c r="M1256" i="1"/>
  <c r="M1257" i="1"/>
  <c r="O1256" i="1" s="1"/>
  <c r="M1258" i="1"/>
  <c r="O1257" i="1" s="1"/>
  <c r="M1259" i="1"/>
  <c r="M1260" i="1"/>
  <c r="M1261" i="1"/>
  <c r="M1262" i="1"/>
  <c r="O1261" i="1" s="1"/>
  <c r="M1263" i="1"/>
  <c r="N1264" i="1" s="1"/>
  <c r="M1264" i="1"/>
  <c r="O1263" i="1" s="1"/>
  <c r="M1265" i="1"/>
  <c r="O1264" i="1" s="1"/>
  <c r="M1266" i="1"/>
  <c r="O1265" i="1" s="1"/>
  <c r="M1267" i="1"/>
  <c r="M1268" i="1"/>
  <c r="M1269" i="1"/>
  <c r="M1270" i="1"/>
  <c r="M1271" i="1"/>
  <c r="O1270" i="1" s="1"/>
  <c r="M1272" i="1"/>
  <c r="M1273" i="1"/>
  <c r="O1272" i="1" s="1"/>
  <c r="M1274" i="1"/>
  <c r="N1275" i="1" s="1"/>
  <c r="M1275" i="1"/>
  <c r="M1276" i="1"/>
  <c r="M1277" i="1"/>
  <c r="M1278" i="1"/>
  <c r="N1279" i="1" s="1"/>
  <c r="M1279" i="1"/>
  <c r="N1280" i="1" s="1"/>
  <c r="M1280" i="1"/>
  <c r="O1279" i="1" s="1"/>
  <c r="M1281" i="1"/>
  <c r="O1280" i="1" s="1"/>
  <c r="M1282" i="1"/>
  <c r="O1281" i="1" s="1"/>
  <c r="M1283" i="1"/>
  <c r="M1284" i="1"/>
  <c r="M1285" i="1"/>
  <c r="M1286" i="1"/>
  <c r="M1287" i="1"/>
  <c r="N1288" i="1" s="1"/>
  <c r="M1288" i="1"/>
  <c r="M1289" i="1"/>
  <c r="O1288" i="1" s="1"/>
  <c r="M1290" i="1"/>
  <c r="N1291" i="1" s="1"/>
  <c r="M1291" i="1"/>
  <c r="M1292" i="1"/>
  <c r="M1293" i="1"/>
  <c r="M1294" i="1"/>
  <c r="O1293" i="1" s="1"/>
  <c r="M1295" i="1"/>
  <c r="N1296" i="1" s="1"/>
  <c r="M1296" i="1"/>
  <c r="O1295" i="1" s="1"/>
  <c r="M1297" i="1"/>
  <c r="O1296" i="1" s="1"/>
  <c r="M1298" i="1"/>
  <c r="O1297" i="1" s="1"/>
  <c r="M1299" i="1"/>
  <c r="M1300" i="1"/>
  <c r="M1301" i="1"/>
  <c r="M1302" i="1"/>
  <c r="M1303" i="1"/>
  <c r="N1304" i="1" s="1"/>
  <c r="M1304" i="1"/>
  <c r="M1305" i="1"/>
  <c r="O1304" i="1" s="1"/>
  <c r="M1306" i="1"/>
  <c r="N1307" i="1" s="1"/>
  <c r="M1307" i="1"/>
  <c r="M1308" i="1"/>
  <c r="M1309" i="1"/>
  <c r="M1310" i="1"/>
  <c r="O1309" i="1" s="1"/>
  <c r="M1311" i="1"/>
  <c r="N1312" i="1" s="1"/>
  <c r="M1312" i="1"/>
  <c r="O1311" i="1" s="1"/>
  <c r="M1313" i="1"/>
  <c r="N1314" i="1" s="1"/>
  <c r="M1314" i="1"/>
  <c r="O1313" i="1" s="1"/>
  <c r="M1315" i="1"/>
  <c r="M1316" i="1"/>
  <c r="M1317" i="1"/>
  <c r="M1318" i="1"/>
  <c r="M1319" i="1"/>
  <c r="O1318" i="1" s="1"/>
  <c r="M1320" i="1"/>
  <c r="M1321" i="1"/>
  <c r="O1320" i="1" s="1"/>
  <c r="M1322" i="1"/>
  <c r="O1321" i="1" s="1"/>
  <c r="M1323" i="1"/>
  <c r="M1324" i="1"/>
  <c r="M1325" i="1"/>
  <c r="M1326" i="1"/>
  <c r="N1327" i="1" s="1"/>
  <c r="M1327" i="1"/>
  <c r="O1326" i="1" s="1"/>
  <c r="M1328" i="1"/>
  <c r="O1327" i="1" s="1"/>
  <c r="M1329" i="1"/>
  <c r="N1330" i="1" s="1"/>
  <c r="M1330" i="1"/>
  <c r="O1329" i="1" s="1"/>
  <c r="M1331" i="1"/>
  <c r="M1332" i="1"/>
  <c r="M1333" i="1"/>
  <c r="M1334" i="1"/>
  <c r="M1335" i="1"/>
  <c r="N1336" i="1" s="1"/>
  <c r="M1336" i="1"/>
  <c r="M1337" i="1"/>
  <c r="O1336" i="1" s="1"/>
  <c r="M1338" i="1"/>
  <c r="N1339" i="1" s="1"/>
  <c r="M1339" i="1"/>
  <c r="M1340" i="1"/>
  <c r="M1341" i="1"/>
  <c r="M1342" i="1"/>
  <c r="N1343" i="1" s="1"/>
  <c r="M1343" i="1"/>
  <c r="N1344" i="1" s="1"/>
  <c r="M1344" i="1"/>
  <c r="O1343" i="1" s="1"/>
  <c r="M1345" i="1"/>
  <c r="O1344" i="1" s="1"/>
  <c r="M1346" i="1"/>
  <c r="O1345" i="1" s="1"/>
  <c r="M1347" i="1"/>
  <c r="M1348" i="1"/>
  <c r="M1349" i="1"/>
  <c r="M1350" i="1"/>
  <c r="M1351" i="1"/>
  <c r="N1352" i="1" s="1"/>
  <c r="M1352" i="1"/>
  <c r="M1353" i="1"/>
  <c r="O1352" i="1" s="1"/>
  <c r="M1354" i="1"/>
  <c r="O1353" i="1" s="1"/>
  <c r="M1355" i="1"/>
  <c r="M1356" i="1"/>
  <c r="M1357" i="1"/>
  <c r="M1358" i="1"/>
  <c r="O1357" i="1" s="1"/>
  <c r="M1359" i="1"/>
  <c r="O1358" i="1" s="1"/>
  <c r="M1360" i="1"/>
  <c r="O1359" i="1" s="1"/>
  <c r="M1361" i="1"/>
  <c r="O1360" i="1" s="1"/>
  <c r="M1362" i="1"/>
  <c r="O1361" i="1" s="1"/>
  <c r="M1363" i="1"/>
  <c r="M1364" i="1"/>
  <c r="M1365" i="1"/>
  <c r="M1366" i="1"/>
  <c r="M1367" i="1"/>
  <c r="O1366" i="1" s="1"/>
  <c r="M1368" i="1"/>
  <c r="M1369" i="1"/>
  <c r="O1368" i="1" s="1"/>
  <c r="M1370" i="1"/>
  <c r="O1369" i="1" s="1"/>
  <c r="M1371" i="1"/>
  <c r="M1372" i="1"/>
  <c r="M1373" i="1"/>
  <c r="M1374" i="1"/>
  <c r="O1373" i="1" s="1"/>
  <c r="M1375" i="1"/>
  <c r="O1374" i="1" s="1"/>
  <c r="M1376" i="1"/>
  <c r="O1375" i="1" s="1"/>
  <c r="M1377" i="1"/>
  <c r="O1376" i="1" s="1"/>
  <c r="M1378" i="1"/>
  <c r="N1379" i="1" s="1"/>
  <c r="M1379" i="1"/>
  <c r="M1380" i="1"/>
  <c r="M1381" i="1"/>
  <c r="M1382" i="1"/>
  <c r="M1383" i="1"/>
  <c r="N1384" i="1" s="1"/>
  <c r="M1384" i="1"/>
  <c r="M1385" i="1"/>
  <c r="N1386" i="1" s="1"/>
  <c r="M1386" i="1"/>
  <c r="O1385" i="1" s="1"/>
  <c r="M1387" i="1"/>
  <c r="M1388" i="1"/>
  <c r="M1389" i="1"/>
  <c r="M1390" i="1"/>
  <c r="N1391" i="1" s="1"/>
  <c r="M1391" i="1"/>
  <c r="O1390" i="1" s="1"/>
  <c r="M1392" i="1"/>
  <c r="O1391" i="1" s="1"/>
  <c r="M1393" i="1"/>
  <c r="N1394" i="1" s="1"/>
  <c r="M1394" i="1"/>
  <c r="N1395" i="1" s="1"/>
  <c r="M1395" i="1"/>
  <c r="M1396" i="1"/>
  <c r="M1397" i="1"/>
  <c r="M1398" i="1"/>
  <c r="M1399" i="1"/>
  <c r="O1398" i="1" s="1"/>
  <c r="M1400" i="1"/>
  <c r="M1401" i="1"/>
  <c r="N1402" i="1" s="1"/>
  <c r="M1402" i="1"/>
  <c r="O1401" i="1" s="1"/>
  <c r="M1403" i="1"/>
  <c r="M1404" i="1"/>
  <c r="M1405" i="1"/>
  <c r="M1406" i="1"/>
  <c r="N1407" i="1" s="1"/>
  <c r="M1407" i="1"/>
  <c r="O1406" i="1" s="1"/>
  <c r="M1408" i="1"/>
  <c r="O1407" i="1" s="1"/>
  <c r="M1409" i="1"/>
  <c r="N1410" i="1" s="1"/>
  <c r="M1410" i="1"/>
  <c r="N1411" i="1" s="1"/>
  <c r="M1411" i="1"/>
  <c r="M1412" i="1"/>
  <c r="M1413" i="1"/>
  <c r="M1414" i="1"/>
  <c r="M1415" i="1"/>
  <c r="N1416" i="1" s="1"/>
  <c r="M1416" i="1"/>
  <c r="M1417" i="1"/>
  <c r="N1418" i="1" s="1"/>
  <c r="M1418" i="1"/>
  <c r="O1417" i="1" s="1"/>
  <c r="M1419" i="1"/>
  <c r="M1420" i="1"/>
  <c r="M1421" i="1"/>
  <c r="M1422" i="1"/>
  <c r="N1423" i="1" s="1"/>
  <c r="M1423" i="1"/>
  <c r="O1422" i="1" s="1"/>
  <c r="M1424" i="1"/>
  <c r="O1423" i="1" s="1"/>
  <c r="M1425" i="1"/>
  <c r="N1426" i="1" s="1"/>
  <c r="M1426" i="1"/>
  <c r="N1427" i="1" s="1"/>
  <c r="M1427" i="1"/>
  <c r="M1428" i="1"/>
  <c r="M1429" i="1"/>
  <c r="M1430" i="1"/>
  <c r="M1431" i="1"/>
  <c r="O1430" i="1" s="1"/>
  <c r="M1432" i="1"/>
  <c r="M1433" i="1"/>
  <c r="N1434" i="1" s="1"/>
  <c r="M1434" i="1"/>
  <c r="O1433" i="1" s="1"/>
  <c r="M1435" i="1"/>
  <c r="M1436" i="1"/>
  <c r="M1437" i="1"/>
  <c r="M1438" i="1"/>
  <c r="O1437" i="1" s="1"/>
  <c r="M1439" i="1"/>
  <c r="N1440" i="1" s="1"/>
  <c r="M1440" i="1"/>
  <c r="O1439" i="1" s="1"/>
  <c r="M1441" i="1"/>
  <c r="N1442" i="1" s="1"/>
  <c r="M1442" i="1"/>
  <c r="N1443" i="1" s="1"/>
  <c r="M1443" i="1"/>
  <c r="M1444" i="1"/>
  <c r="M1445" i="1"/>
  <c r="M1446" i="1"/>
  <c r="M1447" i="1"/>
  <c r="N1448" i="1" s="1"/>
  <c r="M1448" i="1"/>
  <c r="M1449" i="1"/>
  <c r="N1450" i="1" s="1"/>
  <c r="M1450" i="1"/>
  <c r="N1451" i="1" s="1"/>
  <c r="M1451" i="1"/>
  <c r="M1452" i="1"/>
  <c r="M1453" i="1"/>
  <c r="M1454" i="1"/>
  <c r="O1453" i="1" s="1"/>
  <c r="M1455" i="1"/>
  <c r="N1456" i="1" s="1"/>
  <c r="M1456" i="1"/>
  <c r="O1455" i="1" s="1"/>
  <c r="M1457" i="1"/>
  <c r="O1456" i="1" s="1"/>
  <c r="M1458" i="1"/>
  <c r="N1459" i="1" s="1"/>
  <c r="M1459" i="1"/>
  <c r="M1460" i="1"/>
  <c r="M1461" i="1"/>
  <c r="M1462" i="1"/>
  <c r="M1463" i="1"/>
  <c r="O1462" i="1" s="1"/>
  <c r="M1464" i="1"/>
  <c r="M1465" i="1"/>
  <c r="N1466" i="1" s="1"/>
  <c r="M1466" i="1"/>
  <c r="N1467" i="1" s="1"/>
  <c r="M1467" i="1"/>
  <c r="M1468" i="1"/>
  <c r="M1469" i="1"/>
  <c r="M1470" i="1"/>
  <c r="N1471" i="1" s="1"/>
  <c r="M1471" i="1"/>
  <c r="O1470" i="1" s="1"/>
  <c r="M1472" i="1"/>
  <c r="O1471" i="1" s="1"/>
  <c r="M1473" i="1"/>
  <c r="O1472" i="1" s="1"/>
  <c r="M1474" i="1"/>
  <c r="N1475" i="1" s="1"/>
  <c r="M1475" i="1"/>
  <c r="M1476" i="1"/>
  <c r="M1477" i="1"/>
  <c r="M1478" i="1"/>
  <c r="M1479" i="1"/>
  <c r="O1478" i="1" s="1"/>
  <c r="M1480" i="1"/>
  <c r="M1481" i="1"/>
  <c r="N1482" i="1" s="1"/>
  <c r="M1482" i="1"/>
  <c r="O1481" i="1" s="1"/>
  <c r="M1483" i="1"/>
  <c r="M1484" i="1"/>
  <c r="M1485" i="1"/>
  <c r="M1486" i="1"/>
  <c r="N1487" i="1" s="1"/>
  <c r="M1487" i="1"/>
  <c r="N1488" i="1" s="1"/>
  <c r="M1488" i="1"/>
  <c r="O1487" i="1" s="1"/>
  <c r="M1489" i="1"/>
  <c r="N1490" i="1" s="1"/>
  <c r="M1490" i="1"/>
  <c r="N1491" i="1" s="1"/>
  <c r="M1491" i="1"/>
  <c r="M1492" i="1"/>
  <c r="M1493" i="1"/>
  <c r="M1494" i="1"/>
  <c r="M1495" i="1"/>
  <c r="O1494" i="1" s="1"/>
  <c r="M1496" i="1"/>
  <c r="M1497" i="1"/>
  <c r="N1498" i="1" s="1"/>
  <c r="M1498" i="1"/>
  <c r="N1499" i="1" s="1"/>
  <c r="M1499" i="1"/>
  <c r="M1500" i="1"/>
  <c r="M1501" i="1"/>
  <c r="M1502" i="1"/>
  <c r="O1501" i="1" s="1"/>
  <c r="M1503" i="1"/>
  <c r="O1502" i="1" s="1"/>
  <c r="M1504" i="1"/>
  <c r="O1503" i="1" s="1"/>
  <c r="M1505" i="1"/>
  <c r="N1506" i="1" s="1"/>
  <c r="M1506" i="1"/>
  <c r="N1507" i="1" s="1"/>
  <c r="M1507" i="1"/>
  <c r="M1508" i="1"/>
  <c r="M1509" i="1"/>
  <c r="M1510" i="1"/>
  <c r="M1511" i="1"/>
  <c r="O1510" i="1" s="1"/>
  <c r="M1512" i="1"/>
  <c r="M1513" i="1"/>
  <c r="N1514" i="1" s="1"/>
  <c r="M1514" i="1"/>
  <c r="N1515" i="1" s="1"/>
  <c r="M1515" i="1"/>
  <c r="M1516" i="1"/>
  <c r="M1517" i="1"/>
  <c r="M1518" i="1"/>
  <c r="O1517" i="1" s="1"/>
  <c r="M1519" i="1"/>
  <c r="O1518" i="1" s="1"/>
  <c r="M1520" i="1"/>
  <c r="O1519" i="1" s="1"/>
  <c r="M1521" i="1"/>
  <c r="N1522" i="1" s="1"/>
  <c r="M1522" i="1"/>
  <c r="N1523" i="1" s="1"/>
  <c r="M1523" i="1"/>
  <c r="M1524" i="1"/>
  <c r="M1525" i="1"/>
  <c r="M1526" i="1"/>
  <c r="M1527" i="1"/>
  <c r="O1526" i="1" s="1"/>
  <c r="M1528" i="1"/>
  <c r="M1529" i="1"/>
  <c r="N1530" i="1" s="1"/>
  <c r="M1530" i="1"/>
  <c r="O1529" i="1" s="1"/>
  <c r="M1531" i="1"/>
  <c r="M1532" i="1"/>
  <c r="M1533" i="1"/>
  <c r="M1534" i="1"/>
  <c r="N1535" i="1" s="1"/>
  <c r="M1535" i="1"/>
  <c r="N1536" i="1" s="1"/>
  <c r="M1536" i="1"/>
  <c r="O1535" i="1" s="1"/>
  <c r="M1537" i="1"/>
  <c r="O1536" i="1" s="1"/>
  <c r="M1538" i="1"/>
  <c r="N1539" i="1" s="1"/>
  <c r="M1539" i="1"/>
  <c r="M1540" i="1"/>
  <c r="M1541" i="1"/>
  <c r="M1542" i="1"/>
  <c r="M1543" i="1"/>
  <c r="O1542" i="1" s="1"/>
  <c r="M1544" i="1"/>
  <c r="M1545" i="1"/>
  <c r="N1546" i="1" s="1"/>
  <c r="M1546" i="1"/>
  <c r="N1547" i="1" s="1"/>
  <c r="M1547" i="1"/>
  <c r="M1548" i="1"/>
  <c r="M1549" i="1"/>
  <c r="M1550" i="1"/>
  <c r="O1549" i="1" s="1"/>
  <c r="M1551" i="1"/>
  <c r="O1550" i="1" s="1"/>
  <c r="M1552" i="1"/>
  <c r="O1551" i="1" s="1"/>
  <c r="M1553" i="1"/>
  <c r="O1552" i="1" s="1"/>
  <c r="M1554" i="1"/>
  <c r="N1555" i="1" s="1"/>
  <c r="M1555" i="1"/>
  <c r="M1556" i="1"/>
  <c r="M1557" i="1"/>
  <c r="M1558" i="1"/>
  <c r="M1559" i="1"/>
  <c r="N1560" i="1" s="1"/>
  <c r="M1560" i="1"/>
  <c r="M1561" i="1"/>
  <c r="N1562" i="1" s="1"/>
  <c r="M1562" i="1"/>
  <c r="N1563" i="1" s="1"/>
  <c r="M1563" i="1"/>
  <c r="M1564" i="1"/>
  <c r="M1565" i="1"/>
  <c r="M1566" i="1"/>
  <c r="O1565" i="1" s="1"/>
  <c r="M1567" i="1"/>
  <c r="N1568" i="1" s="1"/>
  <c r="M1568" i="1"/>
  <c r="O1567" i="1" s="1"/>
  <c r="M1569" i="1"/>
  <c r="N1570" i="1" s="1"/>
  <c r="M1570" i="1"/>
  <c r="N1571" i="1" s="1"/>
  <c r="M1571" i="1"/>
  <c r="M1572" i="1"/>
  <c r="M1573" i="1"/>
  <c r="M1574" i="1"/>
  <c r="M1575" i="1"/>
  <c r="O1574" i="1" s="1"/>
  <c r="M1576" i="1"/>
  <c r="M1577" i="1"/>
  <c r="N1578" i="1" s="1"/>
  <c r="M1578" i="1"/>
  <c r="N1579" i="1" s="1"/>
  <c r="M1579" i="1"/>
  <c r="M1580" i="1"/>
  <c r="M1581" i="1"/>
  <c r="M1582" i="1"/>
  <c r="O1581" i="1" s="1"/>
  <c r="M1583" i="1"/>
  <c r="N1584" i="1" s="1"/>
  <c r="M1584" i="1"/>
  <c r="O1583" i="1" s="1"/>
  <c r="M1585" i="1"/>
  <c r="O1584" i="1" s="1"/>
  <c r="M1586" i="1"/>
  <c r="N1587" i="1" s="1"/>
  <c r="M1587" i="1"/>
  <c r="M1588" i="1"/>
  <c r="M1589" i="1"/>
  <c r="M1590" i="1"/>
  <c r="M1591" i="1"/>
  <c r="O1590" i="1" s="1"/>
  <c r="M1592" i="1"/>
  <c r="M1593" i="1"/>
  <c r="N1594" i="1" s="1"/>
  <c r="M1594" i="1"/>
  <c r="O1593" i="1" s="1"/>
  <c r="M1595" i="1"/>
  <c r="M1596" i="1"/>
  <c r="M1597" i="1"/>
  <c r="M1598" i="1"/>
  <c r="O1597" i="1" s="1"/>
  <c r="M1599" i="1"/>
  <c r="O1598" i="1" s="1"/>
  <c r="M1600" i="1"/>
  <c r="O1599" i="1" s="1"/>
  <c r="M1601" i="1"/>
  <c r="O1600" i="1" s="1"/>
  <c r="M1602" i="1"/>
  <c r="N1603" i="1" s="1"/>
  <c r="M1603" i="1"/>
  <c r="M1604" i="1"/>
  <c r="M1605" i="1"/>
  <c r="M1606" i="1"/>
  <c r="M1607" i="1"/>
  <c r="O1606" i="1" s="1"/>
  <c r="M1608" i="1"/>
  <c r="M1609" i="1"/>
  <c r="N1610" i="1" s="1"/>
  <c r="M1610" i="1"/>
  <c r="O1609" i="1" s="1"/>
  <c r="M1611" i="1"/>
  <c r="M1612" i="1"/>
  <c r="M1613" i="1"/>
  <c r="M1614" i="1"/>
  <c r="O1613" i="1" s="1"/>
  <c r="M1615" i="1"/>
  <c r="O1614" i="1" s="1"/>
  <c r="M1616" i="1"/>
  <c r="O1615" i="1" s="1"/>
  <c r="M1617" i="1"/>
  <c r="O1616" i="1" s="1"/>
  <c r="M1618" i="1"/>
  <c r="N1619" i="1" s="1"/>
  <c r="M1619" i="1"/>
  <c r="M1620" i="1"/>
  <c r="M1621" i="1"/>
  <c r="M1622" i="1"/>
  <c r="M1623" i="1"/>
  <c r="N1624" i="1" s="1"/>
  <c r="M1624" i="1"/>
  <c r="M1625" i="1"/>
  <c r="N1626" i="1" s="1"/>
  <c r="M1626" i="1"/>
  <c r="O1625" i="1" s="1"/>
  <c r="M1627" i="1"/>
  <c r="M1628" i="1"/>
  <c r="M1629" i="1"/>
  <c r="M1630" i="1"/>
  <c r="O1629" i="1" s="1"/>
  <c r="M1631" i="1"/>
  <c r="N1632" i="1" s="1"/>
  <c r="M1632" i="1"/>
  <c r="O1631" i="1" s="1"/>
  <c r="M1633" i="1"/>
  <c r="O1632" i="1" s="1"/>
  <c r="M1634" i="1"/>
  <c r="N1635" i="1" s="1"/>
  <c r="M1635" i="1"/>
  <c r="M1636" i="1"/>
  <c r="M1637" i="1"/>
  <c r="M1638" i="1"/>
  <c r="M1639" i="1"/>
  <c r="O1638" i="1" s="1"/>
  <c r="M1640" i="1"/>
  <c r="M1641" i="1"/>
  <c r="N1642" i="1" s="1"/>
  <c r="M1642" i="1"/>
  <c r="N1643" i="1" s="1"/>
  <c r="M1643" i="1"/>
  <c r="M1644" i="1"/>
  <c r="M1645" i="1"/>
  <c r="M1646" i="1"/>
  <c r="O1645" i="1" s="1"/>
  <c r="M1647" i="1"/>
  <c r="O1646" i="1" s="1"/>
  <c r="M1648" i="1"/>
  <c r="O1647" i="1" s="1"/>
  <c r="M1649" i="1"/>
  <c r="N1650" i="1" s="1"/>
  <c r="M1650" i="1"/>
  <c r="N1651" i="1" s="1"/>
  <c r="M1651" i="1"/>
  <c r="M1652" i="1"/>
  <c r="M1653" i="1"/>
  <c r="M1654" i="1"/>
  <c r="M1655" i="1"/>
  <c r="N1656" i="1" s="1"/>
  <c r="M1656" i="1"/>
  <c r="M1657" i="1"/>
  <c r="N1658" i="1" s="1"/>
  <c r="M1658" i="1"/>
  <c r="O1657" i="1" s="1"/>
  <c r="M1659" i="1"/>
  <c r="M1660" i="1"/>
  <c r="M1661" i="1"/>
  <c r="M1662" i="1"/>
  <c r="O1661" i="1" s="1"/>
  <c r="M1663" i="1"/>
  <c r="O1662" i="1" s="1"/>
  <c r="M1664" i="1"/>
  <c r="O1663" i="1" s="1"/>
  <c r="M1665" i="1"/>
  <c r="N1666" i="1" s="1"/>
  <c r="M1666" i="1"/>
  <c r="N1667" i="1" s="1"/>
  <c r="M1667" i="1"/>
  <c r="M1668" i="1"/>
  <c r="M1669" i="1"/>
  <c r="M1670" i="1"/>
  <c r="M1671" i="1"/>
  <c r="N1672" i="1" s="1"/>
  <c r="M1672" i="1"/>
  <c r="M1673" i="1"/>
  <c r="N1674" i="1" s="1"/>
  <c r="M1674" i="1"/>
  <c r="N1675" i="1" s="1"/>
  <c r="M1675" i="1"/>
  <c r="M1676" i="1"/>
  <c r="M1677" i="1"/>
  <c r="M1678" i="1"/>
  <c r="N1679" i="1" s="1"/>
  <c r="M1679" i="1"/>
  <c r="O1678" i="1" s="1"/>
  <c r="M1680" i="1"/>
  <c r="O1679" i="1" s="1"/>
  <c r="M1681" i="1"/>
  <c r="N1682" i="1" s="1"/>
  <c r="M1682" i="1"/>
  <c r="N1683" i="1" s="1"/>
  <c r="M1683" i="1"/>
  <c r="M1684" i="1"/>
  <c r="M1685" i="1"/>
  <c r="M1686" i="1"/>
  <c r="M1687" i="1"/>
  <c r="N1688" i="1" s="1"/>
  <c r="M1688" i="1"/>
  <c r="M1689" i="1"/>
  <c r="N1690" i="1" s="1"/>
  <c r="M1690" i="1"/>
  <c r="N1691" i="1" s="1"/>
  <c r="M1691" i="1"/>
  <c r="M1692" i="1"/>
  <c r="M1693" i="1"/>
  <c r="M1694" i="1"/>
  <c r="O1693" i="1" s="1"/>
  <c r="M1695" i="1"/>
  <c r="O1694" i="1" s="1"/>
  <c r="M1696" i="1"/>
  <c r="O1695" i="1" s="1"/>
  <c r="M1697" i="1"/>
  <c r="O1696" i="1" s="1"/>
  <c r="M1698" i="1"/>
  <c r="N1699" i="1" s="1"/>
  <c r="M1699" i="1"/>
  <c r="M1700" i="1"/>
  <c r="M1701" i="1"/>
  <c r="M1702" i="1"/>
  <c r="M1703" i="1"/>
  <c r="O1702" i="1" s="1"/>
  <c r="M1704" i="1"/>
  <c r="M1705" i="1"/>
  <c r="N1706" i="1" s="1"/>
  <c r="M1706" i="1"/>
  <c r="O1705" i="1" s="1"/>
  <c r="M1707" i="1"/>
  <c r="M1708" i="1"/>
  <c r="M1709" i="1"/>
  <c r="M1710" i="1"/>
  <c r="N1711" i="1" s="1"/>
  <c r="M1711" i="1"/>
  <c r="O1710" i="1" s="1"/>
  <c r="M1712" i="1"/>
  <c r="O1711" i="1" s="1"/>
  <c r="M1713" i="1"/>
  <c r="O1712" i="1" s="1"/>
  <c r="M1714" i="1"/>
  <c r="N1715" i="1" s="1"/>
  <c r="M1715" i="1"/>
  <c r="M1716" i="1"/>
  <c r="M1717" i="1"/>
  <c r="M1718" i="1"/>
  <c r="M1719" i="1"/>
  <c r="O1718" i="1" s="1"/>
  <c r="M1720" i="1"/>
  <c r="M1721" i="1"/>
  <c r="N1722" i="1" s="1"/>
  <c r="M1722" i="1"/>
  <c r="N1723" i="1" s="1"/>
  <c r="M1723" i="1"/>
  <c r="M1724" i="1"/>
  <c r="M1725" i="1"/>
  <c r="M1726" i="1"/>
  <c r="O1725" i="1" s="1"/>
  <c r="M1727" i="1"/>
  <c r="N1728" i="1" s="1"/>
  <c r="M1728" i="1"/>
  <c r="O1727" i="1" s="1"/>
  <c r="M1729" i="1"/>
  <c r="O1728" i="1" s="1"/>
  <c r="M1730" i="1"/>
  <c r="N1731" i="1" s="1"/>
  <c r="M1731" i="1"/>
  <c r="M1732" i="1"/>
  <c r="M1733" i="1"/>
  <c r="M1734" i="1"/>
  <c r="M1735" i="1"/>
  <c r="O1734" i="1" s="1"/>
  <c r="M1736" i="1"/>
  <c r="M1737" i="1"/>
  <c r="N1738" i="1" s="1"/>
  <c r="M1738" i="1"/>
  <c r="N1739" i="1" s="1"/>
  <c r="M1739" i="1"/>
  <c r="M1740" i="1"/>
  <c r="M1741" i="1"/>
  <c r="M1742" i="1"/>
  <c r="N1743" i="1" s="1"/>
  <c r="M1743" i="1"/>
  <c r="O1742" i="1" s="1"/>
  <c r="M1744" i="1"/>
  <c r="O1743" i="1" s="1"/>
  <c r="M1745" i="1"/>
  <c r="N1746" i="1" s="1"/>
  <c r="M1746" i="1"/>
  <c r="N1747" i="1" s="1"/>
  <c r="M1747" i="1"/>
  <c r="M1748" i="1"/>
  <c r="M1749" i="1"/>
  <c r="M1750" i="1"/>
  <c r="M1751" i="1"/>
  <c r="O1750" i="1" s="1"/>
  <c r="M1752" i="1"/>
  <c r="M1753" i="1"/>
  <c r="N1754" i="1" s="1"/>
  <c r="M1754" i="1"/>
  <c r="O1753" i="1" s="1"/>
  <c r="M1755" i="1"/>
  <c r="M1756" i="1"/>
  <c r="M1757" i="1"/>
  <c r="M1758" i="1"/>
  <c r="N1759" i="1" s="1"/>
  <c r="M1759" i="1"/>
  <c r="N1760" i="1" s="1"/>
  <c r="M1760" i="1"/>
  <c r="O1759" i="1" s="1"/>
  <c r="M1761" i="1"/>
  <c r="N1762" i="1" s="1"/>
  <c r="M1762" i="1"/>
  <c r="N1763" i="1" s="1"/>
  <c r="M1763" i="1"/>
  <c r="M1764" i="1"/>
  <c r="M1765" i="1"/>
  <c r="M1766" i="1"/>
  <c r="M1767" i="1"/>
  <c r="O1766" i="1" s="1"/>
  <c r="M1768" i="1"/>
  <c r="M1769" i="1"/>
  <c r="N1770" i="1" s="1"/>
  <c r="M1770" i="1"/>
  <c r="N1771" i="1" s="1"/>
  <c r="M1771" i="1"/>
  <c r="M1772" i="1"/>
  <c r="M1773" i="1"/>
  <c r="M1774" i="1"/>
  <c r="N1775" i="1" s="1"/>
  <c r="M1775" i="1"/>
  <c r="N1776" i="1" s="1"/>
  <c r="M1776" i="1"/>
  <c r="O1775" i="1" s="1"/>
  <c r="M1777" i="1"/>
  <c r="N1778" i="1" s="1"/>
  <c r="M1778" i="1"/>
  <c r="O1777" i="1" s="1"/>
  <c r="M1779" i="1"/>
  <c r="M1780" i="1"/>
  <c r="M1781" i="1"/>
  <c r="M1782" i="1"/>
  <c r="M1783" i="1"/>
  <c r="O1782" i="1" s="1"/>
  <c r="M1784" i="1"/>
  <c r="M1785" i="1"/>
  <c r="O1784" i="1" s="1"/>
  <c r="M1786" i="1"/>
  <c r="N1787" i="1" s="1"/>
  <c r="M1787" i="1"/>
  <c r="M1788" i="1"/>
  <c r="M1789" i="1"/>
  <c r="M1790" i="1"/>
  <c r="O1789" i="1" s="1"/>
  <c r="M1791" i="1"/>
  <c r="N1792" i="1" s="1"/>
  <c r="M1792" i="1"/>
  <c r="O1791" i="1" s="1"/>
  <c r="M1793" i="1"/>
  <c r="O1792" i="1" s="1"/>
  <c r="M1794" i="1"/>
  <c r="O1793" i="1" s="1"/>
  <c r="M1795" i="1"/>
  <c r="M1796" i="1"/>
  <c r="M1797" i="1"/>
  <c r="M1798" i="1"/>
  <c r="M1799" i="1"/>
  <c r="O1798" i="1" s="1"/>
  <c r="M1800" i="1"/>
  <c r="M1801" i="1"/>
  <c r="O1800" i="1" s="1"/>
  <c r="M1802" i="1"/>
  <c r="O1801" i="1" s="1"/>
  <c r="M1803" i="1"/>
  <c r="M1804" i="1"/>
  <c r="M1805" i="1"/>
  <c r="M1806" i="1"/>
  <c r="O1805" i="1" s="1"/>
  <c r="M1807" i="1"/>
  <c r="N1808" i="1" s="1"/>
  <c r="M1808" i="1"/>
  <c r="O1807" i="1" s="1"/>
  <c r="M1809" i="1"/>
  <c r="O1808" i="1" s="1"/>
  <c r="M1810" i="1"/>
  <c r="O1809" i="1" s="1"/>
  <c r="M1811" i="1"/>
  <c r="M1812" i="1"/>
  <c r="M1813" i="1"/>
  <c r="M1814" i="1"/>
  <c r="M1815" i="1"/>
  <c r="N1816" i="1" s="1"/>
  <c r="M1816" i="1"/>
  <c r="M1817" i="1"/>
  <c r="O1816" i="1" s="1"/>
  <c r="M1818" i="1"/>
  <c r="O1817" i="1" s="1"/>
  <c r="M1819" i="1"/>
  <c r="M1820" i="1"/>
  <c r="M1821" i="1"/>
  <c r="M1822" i="1"/>
  <c r="O1821" i="1" s="1"/>
  <c r="M1823" i="1"/>
  <c r="N1824" i="1" s="1"/>
  <c r="M1824" i="1"/>
  <c r="O1823" i="1" s="1"/>
  <c r="M1825" i="1"/>
  <c r="N1826" i="1" s="1"/>
  <c r="M1826" i="1"/>
  <c r="O1825" i="1" s="1"/>
  <c r="M1827" i="1"/>
  <c r="M1828" i="1"/>
  <c r="M1829" i="1"/>
  <c r="M1830" i="1"/>
  <c r="M1831" i="1"/>
  <c r="N1832" i="1" s="1"/>
  <c r="M1832" i="1"/>
  <c r="M1833" i="1"/>
  <c r="O1832" i="1" s="1"/>
  <c r="M1834" i="1"/>
  <c r="O1833" i="1" s="1"/>
  <c r="M1835" i="1"/>
  <c r="M1836" i="1"/>
  <c r="M1837" i="1"/>
  <c r="M1838" i="1"/>
  <c r="O1837" i="1" s="1"/>
  <c r="M1839" i="1"/>
  <c r="O1838" i="1" s="1"/>
  <c r="M1840" i="1"/>
  <c r="O1839" i="1" s="1"/>
  <c r="M1841" i="1"/>
  <c r="N1842" i="1" s="1"/>
  <c r="M1842" i="1"/>
  <c r="O1841" i="1" s="1"/>
  <c r="M1843" i="1"/>
  <c r="M1844" i="1"/>
  <c r="M1845" i="1"/>
  <c r="M1846" i="1"/>
  <c r="M1847" i="1"/>
  <c r="O1846" i="1" s="1"/>
  <c r="M1848" i="1"/>
  <c r="M1849" i="1"/>
  <c r="O1848" i="1" s="1"/>
  <c r="M1850" i="1"/>
  <c r="N1851" i="1" s="1"/>
  <c r="M1851" i="1"/>
  <c r="M1852" i="1"/>
  <c r="M1853" i="1"/>
  <c r="M1854" i="1"/>
  <c r="N1855" i="1" s="1"/>
  <c r="M1855" i="1"/>
  <c r="O1854" i="1" s="1"/>
  <c r="M1856" i="1"/>
  <c r="O1855" i="1" s="1"/>
  <c r="M1857" i="1"/>
  <c r="N1858" i="1" s="1"/>
  <c r="M1858" i="1"/>
  <c r="O1857" i="1" s="1"/>
  <c r="M1859" i="1"/>
  <c r="M1860" i="1"/>
  <c r="M1861" i="1"/>
  <c r="M1862" i="1"/>
  <c r="M1863" i="1"/>
  <c r="N1864" i="1" s="1"/>
  <c r="M1864" i="1"/>
  <c r="M1865" i="1"/>
  <c r="O1864" i="1" s="1"/>
  <c r="M1866" i="1"/>
  <c r="O1865" i="1" s="1"/>
  <c r="M1867" i="1"/>
  <c r="M1868" i="1"/>
  <c r="M1869" i="1"/>
  <c r="M1870" i="1"/>
  <c r="N1871" i="1" s="1"/>
  <c r="M1871" i="1"/>
  <c r="N1872" i="1" s="1"/>
  <c r="M1872" i="1"/>
  <c r="O1871" i="1" s="1"/>
  <c r="M1873" i="1"/>
  <c r="N1874" i="1" s="1"/>
  <c r="M1874" i="1"/>
  <c r="O1873" i="1" s="1"/>
  <c r="M1875" i="1"/>
  <c r="M1876" i="1"/>
  <c r="M1877" i="1"/>
  <c r="M1878" i="1"/>
  <c r="M1879" i="1"/>
  <c r="N1880" i="1" s="1"/>
  <c r="M1880" i="1"/>
  <c r="M1881" i="1"/>
  <c r="O1880" i="1" s="1"/>
  <c r="M1882" i="1"/>
  <c r="O1881" i="1" s="1"/>
  <c r="M1883" i="1"/>
  <c r="M1884" i="1"/>
  <c r="M1885" i="1"/>
  <c r="M1886" i="1"/>
  <c r="N1887" i="1" s="1"/>
  <c r="M1887" i="1"/>
  <c r="O1886" i="1" s="1"/>
  <c r="M1888" i="1"/>
  <c r="O1887" i="1" s="1"/>
  <c r="M1889" i="1"/>
  <c r="O1888" i="1" s="1"/>
  <c r="M1890" i="1"/>
  <c r="O1889" i="1" s="1"/>
  <c r="M1891" i="1"/>
  <c r="M1892" i="1"/>
  <c r="M1893" i="1"/>
  <c r="M1894" i="1"/>
  <c r="M1895" i="1"/>
  <c r="O1894" i="1" s="1"/>
  <c r="M1896" i="1"/>
  <c r="M1897" i="1"/>
  <c r="O1896" i="1" s="1"/>
  <c r="M1898" i="1"/>
  <c r="N1899" i="1" s="1"/>
  <c r="M1899" i="1"/>
  <c r="M1900" i="1"/>
  <c r="M1901" i="1"/>
  <c r="M1902" i="1"/>
  <c r="N1903" i="1" s="1"/>
  <c r="M1903" i="1"/>
  <c r="O1902" i="1" s="1"/>
  <c r="M1904" i="1"/>
  <c r="O1903" i="1" s="1"/>
  <c r="M1905" i="1"/>
  <c r="N1906" i="1" s="1"/>
  <c r="M1906" i="1"/>
  <c r="O1905" i="1" s="1"/>
  <c r="M1907" i="1"/>
  <c r="M1908" i="1"/>
  <c r="M1909" i="1"/>
  <c r="M1910" i="1"/>
  <c r="M1911" i="1"/>
  <c r="O1910" i="1" s="1"/>
  <c r="M1912" i="1"/>
  <c r="M1913" i="1"/>
  <c r="N1914" i="1" s="1"/>
  <c r="M1914" i="1"/>
  <c r="O1913" i="1" s="1"/>
  <c r="M1915" i="1"/>
  <c r="M1916" i="1"/>
  <c r="M1917" i="1"/>
  <c r="M1918" i="1"/>
  <c r="O1917" i="1" s="1"/>
  <c r="M1919" i="1"/>
  <c r="O1918" i="1" s="1"/>
  <c r="M1920" i="1"/>
  <c r="O1919" i="1" s="1"/>
  <c r="M1921" i="1"/>
  <c r="N1922" i="1" s="1"/>
  <c r="M1922" i="1"/>
  <c r="O1921" i="1" s="1"/>
  <c r="M1923" i="1"/>
  <c r="M1924" i="1"/>
  <c r="M1925" i="1"/>
  <c r="M1926" i="1"/>
  <c r="M1927" i="1"/>
  <c r="O1926" i="1" s="1"/>
  <c r="M1928" i="1"/>
  <c r="M1929" i="1"/>
  <c r="N1930" i="1" s="1"/>
  <c r="M1930" i="1"/>
  <c r="O1929" i="1" s="1"/>
  <c r="M1931" i="1"/>
  <c r="M1932" i="1"/>
  <c r="M1933" i="1"/>
  <c r="M1934" i="1"/>
  <c r="N1935" i="1" s="1"/>
  <c r="M1935" i="1"/>
  <c r="O1934" i="1" s="1"/>
  <c r="M1936" i="1"/>
  <c r="O1935" i="1" s="1"/>
  <c r="M1937" i="1"/>
  <c r="O1936" i="1" s="1"/>
  <c r="M1938" i="1"/>
  <c r="O1937" i="1" s="1"/>
  <c r="M1939" i="1"/>
  <c r="M1940" i="1"/>
  <c r="M1941" i="1"/>
  <c r="M1942" i="1"/>
  <c r="M1943" i="1"/>
  <c r="N1944" i="1" s="1"/>
  <c r="M1944" i="1"/>
  <c r="M1945" i="1"/>
  <c r="N1946" i="1" s="1"/>
  <c r="M1946" i="1"/>
  <c r="N1947" i="1" s="1"/>
  <c r="M1947" i="1"/>
  <c r="M1948" i="1"/>
  <c r="M1949" i="1"/>
  <c r="M1950" i="1"/>
  <c r="N1951" i="1" s="1"/>
  <c r="M1951" i="1"/>
  <c r="N1952" i="1" s="1"/>
  <c r="M1952" i="1"/>
  <c r="O1951" i="1" s="1"/>
  <c r="M1953" i="1"/>
  <c r="O1952" i="1" s="1"/>
  <c r="M1954" i="1"/>
  <c r="O1953" i="1" s="1"/>
  <c r="M1955" i="1"/>
  <c r="M1956" i="1"/>
  <c r="M1957" i="1"/>
  <c r="M1958" i="1"/>
  <c r="M1959" i="1"/>
  <c r="O1958" i="1" s="1"/>
  <c r="M1960" i="1"/>
  <c r="M1961" i="1"/>
  <c r="N1962" i="1" s="1"/>
  <c r="M1962" i="1"/>
  <c r="N1963" i="1" s="1"/>
  <c r="M1963" i="1"/>
  <c r="M1964" i="1"/>
  <c r="M1965" i="1"/>
  <c r="M1966" i="1"/>
  <c r="O1965" i="1" s="1"/>
  <c r="M1967" i="1"/>
  <c r="O1966" i="1" s="1"/>
  <c r="M1968" i="1"/>
  <c r="O1967" i="1" s="1"/>
  <c r="M1969" i="1"/>
  <c r="O1968" i="1" s="1"/>
  <c r="M1970" i="1"/>
  <c r="O1969" i="1" s="1"/>
  <c r="M1971" i="1"/>
  <c r="M1972" i="1"/>
  <c r="M1973" i="1"/>
  <c r="M1974" i="1"/>
  <c r="M1975" i="1"/>
  <c r="N1976" i="1" s="1"/>
  <c r="M1976" i="1"/>
  <c r="M1977" i="1"/>
  <c r="N1978" i="1" s="1"/>
  <c r="M1978" i="1"/>
  <c r="O1977" i="1" s="1"/>
  <c r="M1979" i="1"/>
  <c r="M1980" i="1"/>
  <c r="M1981" i="1"/>
  <c r="M1982" i="1"/>
  <c r="O1981" i="1" s="1"/>
  <c r="M1983" i="1"/>
  <c r="O1982" i="1" s="1"/>
  <c r="M1984" i="1"/>
  <c r="O1983" i="1" s="1"/>
  <c r="M1985" i="1"/>
  <c r="O1984" i="1" s="1"/>
  <c r="M1986" i="1"/>
  <c r="O1985" i="1" s="1"/>
  <c r="M1987" i="1"/>
  <c r="M1988" i="1"/>
  <c r="M1989" i="1"/>
  <c r="M1990" i="1"/>
  <c r="M1991" i="1"/>
  <c r="N1992" i="1" s="1"/>
  <c r="M1992" i="1"/>
  <c r="M1993" i="1"/>
  <c r="N1994" i="1" s="1"/>
  <c r="M1994" i="1"/>
  <c r="N1995" i="1" s="1"/>
  <c r="M1995" i="1"/>
  <c r="M1996" i="1"/>
  <c r="M1997" i="1"/>
  <c r="M1998" i="1"/>
  <c r="N1999" i="1" s="1"/>
  <c r="M1999" i="1"/>
  <c r="N2000" i="1" s="1"/>
  <c r="M2000" i="1"/>
  <c r="O1999" i="1" s="1"/>
  <c r="M2001" i="1"/>
  <c r="N2002" i="1" s="1"/>
  <c r="M2002" i="1"/>
  <c r="O2001" i="1" s="1"/>
  <c r="M2003" i="1"/>
  <c r="M2004" i="1"/>
  <c r="M2005" i="1"/>
  <c r="M2006" i="1"/>
  <c r="M2007" i="1"/>
  <c r="N2008" i="1" s="1"/>
  <c r="M2008" i="1"/>
  <c r="M2009" i="1"/>
  <c r="N2010" i="1" s="1"/>
  <c r="M2010" i="1"/>
  <c r="N2011" i="1" s="1"/>
  <c r="M2011" i="1"/>
  <c r="M2012" i="1"/>
  <c r="M2013" i="1"/>
  <c r="M2014" i="1"/>
  <c r="O2013" i="1" s="1"/>
  <c r="M2015" i="1"/>
  <c r="O2014" i="1" s="1"/>
  <c r="M2016" i="1"/>
  <c r="O2015" i="1" s="1"/>
  <c r="M2017" i="1"/>
  <c r="N2018" i="1" s="1"/>
  <c r="M2018" i="1"/>
  <c r="O2017" i="1" s="1"/>
  <c r="M2019" i="1"/>
  <c r="M2020" i="1"/>
  <c r="M2021" i="1"/>
  <c r="M2022" i="1"/>
  <c r="M2023" i="1"/>
  <c r="N2024" i="1" s="1"/>
  <c r="M2024" i="1"/>
  <c r="M2025" i="1"/>
  <c r="N2026" i="1" s="1"/>
  <c r="M2026" i="1"/>
  <c r="O2025" i="1" s="1"/>
  <c r="M2027" i="1"/>
  <c r="M2028" i="1"/>
  <c r="M2029" i="1"/>
  <c r="M2030" i="1"/>
  <c r="O2029" i="1" s="1"/>
  <c r="M2031" i="1"/>
  <c r="O2030" i="1" s="1"/>
  <c r="M2032" i="1"/>
  <c r="O2031" i="1" s="1"/>
  <c r="M2033" i="1"/>
  <c r="N2034" i="1" s="1"/>
  <c r="M2034" i="1"/>
  <c r="O2033" i="1" s="1"/>
  <c r="M2035" i="1"/>
  <c r="M2036" i="1"/>
  <c r="M2037" i="1"/>
  <c r="M2038" i="1"/>
  <c r="M2039" i="1"/>
  <c r="N2040" i="1" s="1"/>
  <c r="M2040" i="1"/>
  <c r="M2041" i="1"/>
  <c r="N2042" i="1" s="1"/>
  <c r="M2042" i="1"/>
  <c r="N2043" i="1" s="1"/>
  <c r="M2043" i="1"/>
  <c r="M2044" i="1"/>
  <c r="M2045" i="1"/>
  <c r="M2046" i="1"/>
  <c r="O2045" i="1" s="1"/>
  <c r="M2047" i="1"/>
  <c r="N2048" i="1" s="1"/>
  <c r="M2048" i="1"/>
  <c r="O2047" i="1" s="1"/>
  <c r="M2049" i="1"/>
  <c r="N2050" i="1" s="1"/>
  <c r="M2050" i="1"/>
  <c r="O2049" i="1" s="1"/>
  <c r="M2051" i="1"/>
  <c r="M2052" i="1"/>
  <c r="M2053" i="1"/>
  <c r="M2054" i="1"/>
  <c r="M2055" i="1"/>
  <c r="O2054" i="1" s="1"/>
  <c r="M2056" i="1"/>
  <c r="M2057" i="1"/>
  <c r="N2058" i="1" s="1"/>
  <c r="M2058" i="1"/>
  <c r="N2059" i="1" s="1"/>
  <c r="M2059" i="1"/>
  <c r="M2060" i="1"/>
  <c r="M2061" i="1"/>
  <c r="M2062" i="1"/>
  <c r="N2063" i="1" s="1"/>
  <c r="M2063" i="1"/>
  <c r="O2062" i="1" s="1"/>
  <c r="M2064" i="1"/>
  <c r="O2063" i="1" s="1"/>
  <c r="M2065" i="1"/>
  <c r="O2064" i="1" s="1"/>
  <c r="M2066" i="1"/>
  <c r="O2065" i="1" s="1"/>
  <c r="M2067" i="1"/>
  <c r="M2068" i="1"/>
  <c r="M2069" i="1"/>
  <c r="M2070" i="1"/>
  <c r="M2071" i="1"/>
  <c r="N2072" i="1" s="1"/>
  <c r="M2072" i="1"/>
  <c r="M2073" i="1"/>
  <c r="N2074" i="1" s="1"/>
  <c r="M2074" i="1"/>
  <c r="O2073" i="1" s="1"/>
  <c r="M2075" i="1"/>
  <c r="M2076" i="1"/>
  <c r="M2077" i="1"/>
  <c r="M2078" i="1"/>
  <c r="O2077" i="1" s="1"/>
  <c r="M2079" i="1"/>
  <c r="N2080" i="1" s="1"/>
  <c r="M2080" i="1"/>
  <c r="O2079" i="1" s="1"/>
  <c r="M2081" i="1"/>
  <c r="N2082" i="1" s="1"/>
  <c r="M2082" i="1"/>
  <c r="O2081" i="1" s="1"/>
  <c r="M2083" i="1"/>
  <c r="M2084" i="1"/>
  <c r="M2085" i="1"/>
  <c r="M2086" i="1"/>
  <c r="M2087" i="1"/>
  <c r="O2086" i="1" s="1"/>
  <c r="M2088" i="1"/>
  <c r="M2089" i="1"/>
  <c r="N2090" i="1" s="1"/>
  <c r="M2090" i="1"/>
  <c r="N2091" i="1" s="1"/>
  <c r="M2091" i="1"/>
  <c r="M2092" i="1"/>
  <c r="M2093" i="1"/>
  <c r="M2094" i="1"/>
  <c r="O2093" i="1" s="1"/>
  <c r="M2095" i="1"/>
  <c r="M2096" i="1"/>
  <c r="O2095" i="1" s="1"/>
  <c r="M2097" i="1"/>
  <c r="N2098" i="1" s="1"/>
  <c r="M2098" i="1"/>
  <c r="O2097" i="1" s="1"/>
  <c r="M2099" i="1"/>
  <c r="M2100" i="1"/>
  <c r="M2101" i="1"/>
  <c r="M2102" i="1"/>
  <c r="M2103" i="1"/>
  <c r="N2104" i="1" s="1"/>
  <c r="M2104" i="1"/>
  <c r="M2105" i="1"/>
  <c r="N2106" i="1" s="1"/>
  <c r="M2106" i="1"/>
  <c r="O2105" i="1" s="1"/>
  <c r="M2107" i="1"/>
  <c r="M2108" i="1"/>
  <c r="M2109" i="1"/>
  <c r="M2110" i="1"/>
  <c r="O2109" i="1" s="1"/>
  <c r="M2111" i="1"/>
  <c r="O2110" i="1" s="1"/>
  <c r="M2112" i="1"/>
  <c r="O2111" i="1" s="1"/>
  <c r="M2113" i="1"/>
  <c r="O2112" i="1" s="1"/>
  <c r="M2114" i="1"/>
  <c r="O2113" i="1" s="1"/>
  <c r="M2115" i="1"/>
  <c r="M2116" i="1"/>
  <c r="M2117" i="1"/>
  <c r="M2118" i="1"/>
  <c r="M2119" i="1"/>
  <c r="N2120" i="1" s="1"/>
  <c r="M2120" i="1"/>
  <c r="M2121" i="1"/>
  <c r="N2122" i="1" s="1"/>
  <c r="M2122" i="1"/>
  <c r="N2123" i="1" s="1"/>
  <c r="M2123" i="1"/>
  <c r="M2124" i="1"/>
  <c r="M2125" i="1"/>
  <c r="M2126" i="1"/>
  <c r="O2125" i="1" s="1"/>
  <c r="M2127" i="1"/>
  <c r="O2126" i="1" s="1"/>
  <c r="M2128" i="1"/>
  <c r="O2127" i="1" s="1"/>
  <c r="M2129" i="1"/>
  <c r="O2128" i="1" s="1"/>
  <c r="M2130" i="1"/>
  <c r="O2129" i="1" s="1"/>
  <c r="M2131" i="1"/>
  <c r="M2132" i="1"/>
  <c r="M2133" i="1"/>
  <c r="M2134" i="1"/>
  <c r="M2135" i="1"/>
  <c r="M2136" i="1"/>
  <c r="M2137" i="1"/>
  <c r="N2138" i="1" s="1"/>
  <c r="M2138" i="1"/>
  <c r="O2137" i="1" s="1"/>
  <c r="M2139" i="1"/>
  <c r="M2140" i="1"/>
  <c r="M2141" i="1"/>
  <c r="M2142" i="1"/>
  <c r="N2143" i="1" s="1"/>
  <c r="M2143" i="1"/>
  <c r="O2142" i="1" s="1"/>
  <c r="M2144" i="1"/>
  <c r="O2143" i="1" s="1"/>
  <c r="M2145" i="1"/>
  <c r="O2144" i="1" s="1"/>
  <c r="M2146" i="1"/>
  <c r="O2145" i="1" s="1"/>
  <c r="M2147" i="1"/>
  <c r="M2148" i="1"/>
  <c r="M2149" i="1"/>
  <c r="M2150" i="1"/>
  <c r="M2151" i="1"/>
  <c r="O2150" i="1" s="1"/>
  <c r="M2152" i="1"/>
  <c r="M2153" i="1"/>
  <c r="N2154" i="1" s="1"/>
  <c r="M2154" i="1"/>
  <c r="O2153" i="1" s="1"/>
  <c r="M2155" i="1"/>
  <c r="M2156" i="1"/>
  <c r="M2157" i="1"/>
  <c r="M2158" i="1"/>
  <c r="N2159" i="1" s="1"/>
  <c r="M2159" i="1"/>
  <c r="N2160" i="1" s="1"/>
  <c r="M2160" i="1"/>
  <c r="O2159" i="1" s="1"/>
  <c r="M2161" i="1"/>
  <c r="N2162" i="1" s="1"/>
  <c r="M2162" i="1"/>
  <c r="O2161" i="1" s="1"/>
  <c r="M2163" i="1"/>
  <c r="M2164" i="1"/>
  <c r="M2165" i="1"/>
  <c r="M2166" i="1"/>
  <c r="M2167" i="1"/>
  <c r="O2166" i="1" s="1"/>
  <c r="M2168" i="1"/>
  <c r="M2169" i="1"/>
  <c r="N2170" i="1" s="1"/>
  <c r="M2170" i="1"/>
  <c r="N2171" i="1" s="1"/>
  <c r="M2171" i="1"/>
  <c r="M2172" i="1"/>
  <c r="M2173" i="1"/>
  <c r="M2174" i="1"/>
  <c r="O2173" i="1" s="1"/>
  <c r="M2175" i="1"/>
  <c r="O2174" i="1" s="1"/>
  <c r="M2176" i="1"/>
  <c r="O2175" i="1" s="1"/>
  <c r="M2177" i="1"/>
  <c r="O2176" i="1" s="1"/>
  <c r="M2178" i="1"/>
  <c r="O2177" i="1" s="1"/>
  <c r="M2179" i="1"/>
  <c r="M2180" i="1"/>
  <c r="M2181" i="1"/>
  <c r="M2182" i="1"/>
  <c r="M2183" i="1"/>
  <c r="O2182" i="1" s="1"/>
  <c r="M2184" i="1"/>
  <c r="M2185" i="1"/>
  <c r="N2186" i="1" s="1"/>
  <c r="M2186" i="1"/>
  <c r="O2185" i="1" s="1"/>
  <c r="M2187" i="1"/>
  <c r="M2188" i="1"/>
  <c r="M2189" i="1"/>
  <c r="M2190" i="1"/>
  <c r="O2189" i="1" s="1"/>
  <c r="M2191" i="1"/>
  <c r="N2192" i="1" s="1"/>
  <c r="M2192" i="1"/>
  <c r="O2191" i="1" s="1"/>
  <c r="M2193" i="1"/>
  <c r="M2" i="1"/>
  <c r="N3" i="1" s="1"/>
  <c r="J3" i="1"/>
  <c r="J4" i="1"/>
  <c r="K5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L41" i="1" s="1"/>
  <c r="J43" i="1"/>
  <c r="J44" i="1"/>
  <c r="J45" i="1"/>
  <c r="J46" i="1"/>
  <c r="J47" i="1"/>
  <c r="J48" i="1"/>
  <c r="L47" i="1" s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L198" i="1" s="1"/>
  <c r="J200" i="1"/>
  <c r="J201" i="1"/>
  <c r="L200" i="1" s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L230" i="1" s="1"/>
  <c r="J232" i="1"/>
  <c r="J233" i="1"/>
  <c r="L232" i="1" s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L262" i="1" s="1"/>
  <c r="J264" i="1"/>
  <c r="J265" i="1"/>
  <c r="L264" i="1" s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L313" i="1" s="1"/>
  <c r="J315" i="1"/>
  <c r="J316" i="1"/>
  <c r="J317" i="1"/>
  <c r="J318" i="1"/>
  <c r="J319" i="1"/>
  <c r="J320" i="1"/>
  <c r="L319" i="1" s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L337" i="1" s="1"/>
  <c r="J339" i="1"/>
  <c r="J340" i="1"/>
  <c r="J341" i="1"/>
  <c r="J342" i="1"/>
  <c r="J343" i="1"/>
  <c r="J344" i="1"/>
  <c r="J345" i="1"/>
  <c r="L344" i="1" s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L377" i="1" s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L401" i="1" s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L441" i="1" s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L457" i="1" s="1"/>
  <c r="J459" i="1"/>
  <c r="J460" i="1"/>
  <c r="J461" i="1"/>
  <c r="J462" i="1"/>
  <c r="L461" i="1" s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L477" i="1" s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L497" i="1" s="1"/>
  <c r="J499" i="1"/>
  <c r="J500" i="1"/>
  <c r="J501" i="1"/>
  <c r="J502" i="1"/>
  <c r="J503" i="1"/>
  <c r="L502" i="1" s="1"/>
  <c r="J504" i="1"/>
  <c r="J505" i="1"/>
  <c r="J506" i="1"/>
  <c r="J507" i="1"/>
  <c r="J508" i="1"/>
  <c r="J509" i="1"/>
  <c r="J510" i="1"/>
  <c r="J511" i="1"/>
  <c r="J512" i="1"/>
  <c r="J513" i="1"/>
  <c r="J514" i="1"/>
  <c r="L513" i="1" s="1"/>
  <c r="J515" i="1"/>
  <c r="J516" i="1"/>
  <c r="J517" i="1"/>
  <c r="J518" i="1"/>
  <c r="J519" i="1"/>
  <c r="J520" i="1"/>
  <c r="J521" i="1"/>
  <c r="L520" i="1" s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L569" i="1" s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L623" i="1" s="1"/>
  <c r="J625" i="1"/>
  <c r="J626" i="1"/>
  <c r="L625" i="1" s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L641" i="1" s="1"/>
  <c r="J643" i="1"/>
  <c r="J644" i="1"/>
  <c r="J645" i="1"/>
  <c r="J646" i="1"/>
  <c r="J647" i="1"/>
  <c r="J648" i="1"/>
  <c r="J649" i="1"/>
  <c r="L648" i="1" s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L697" i="1" s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L713" i="1" s="1"/>
  <c r="J715" i="1"/>
  <c r="J716" i="1"/>
  <c r="J717" i="1"/>
  <c r="J718" i="1"/>
  <c r="L717" i="1" s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L733" i="1" s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L753" i="1" s="1"/>
  <c r="J755" i="1"/>
  <c r="J756" i="1"/>
  <c r="J757" i="1"/>
  <c r="J758" i="1"/>
  <c r="J759" i="1"/>
  <c r="L758" i="1" s="1"/>
  <c r="J760" i="1"/>
  <c r="J761" i="1"/>
  <c r="J762" i="1"/>
  <c r="J763" i="1"/>
  <c r="J764" i="1"/>
  <c r="J765" i="1"/>
  <c r="J766" i="1"/>
  <c r="J767" i="1"/>
  <c r="J768" i="1"/>
  <c r="J769" i="1"/>
  <c r="J770" i="1"/>
  <c r="L769" i="1" s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L814" i="1" s="1"/>
  <c r="J816" i="1"/>
  <c r="J817" i="1"/>
  <c r="J818" i="1"/>
  <c r="J819" i="1"/>
  <c r="J820" i="1"/>
  <c r="J821" i="1"/>
  <c r="J822" i="1"/>
  <c r="J823" i="1"/>
  <c r="J824" i="1"/>
  <c r="J825" i="1"/>
  <c r="J826" i="1"/>
  <c r="L825" i="1" s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L841" i="1" s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L881" i="1" s="1"/>
  <c r="J883" i="1"/>
  <c r="J884" i="1"/>
  <c r="J885" i="1"/>
  <c r="J886" i="1"/>
  <c r="J887" i="1"/>
  <c r="L886" i="1" s="1"/>
  <c r="J888" i="1"/>
  <c r="J889" i="1"/>
  <c r="J890" i="1"/>
  <c r="J891" i="1"/>
  <c r="J892" i="1"/>
  <c r="J893" i="1"/>
  <c r="J894" i="1"/>
  <c r="J895" i="1"/>
  <c r="J896" i="1"/>
  <c r="J897" i="1"/>
  <c r="J898" i="1"/>
  <c r="L897" i="1" s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L953" i="1" s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L984" i="1" s="1"/>
  <c r="J986" i="1"/>
  <c r="J987" i="1"/>
  <c r="J988" i="1"/>
  <c r="J989" i="1"/>
  <c r="J990" i="1"/>
  <c r="J991" i="1"/>
  <c r="J992" i="1"/>
  <c r="J993" i="1"/>
  <c r="J994" i="1"/>
  <c r="L993" i="1" s="1"/>
  <c r="J995" i="1"/>
  <c r="J996" i="1"/>
  <c r="J997" i="1"/>
  <c r="J998" i="1"/>
  <c r="J999" i="1"/>
  <c r="L998" i="1" s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L1038" i="1" s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L1070" i="1" s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L1102" i="1" s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L1166" i="1" s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L1193" i="1" s="1"/>
  <c r="J1195" i="1"/>
  <c r="J1196" i="1"/>
  <c r="J1197" i="1"/>
  <c r="J1198" i="1"/>
  <c r="J1199" i="1"/>
  <c r="J1200" i="1"/>
  <c r="J1201" i="1"/>
  <c r="J1202" i="1"/>
  <c r="L1201" i="1" s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L1214" i="1" s="1"/>
  <c r="J1216" i="1"/>
  <c r="J1217" i="1"/>
  <c r="J1218" i="1"/>
  <c r="L1217" i="1" s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L1233" i="1" s="1"/>
  <c r="J1235" i="1"/>
  <c r="J1236" i="1"/>
  <c r="J1237" i="1"/>
  <c r="J1238" i="1"/>
  <c r="J1239" i="1"/>
  <c r="J1240" i="1"/>
  <c r="J1241" i="1"/>
  <c r="L1240" i="1" s="1"/>
  <c r="J1242" i="1"/>
  <c r="J1243" i="1"/>
  <c r="J1244" i="1"/>
  <c r="J1245" i="1"/>
  <c r="J1246" i="1"/>
  <c r="J1247" i="1"/>
  <c r="J1248" i="1"/>
  <c r="J1249" i="1"/>
  <c r="J1250" i="1"/>
  <c r="L1249" i="1" s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L1261" i="1" s="1"/>
  <c r="J1263" i="1"/>
  <c r="J1264" i="1"/>
  <c r="J1265" i="1"/>
  <c r="J1266" i="1"/>
  <c r="L1265" i="1" s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L1289" i="1" s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L1310" i="1" s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L1352" i="1" s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L1374" i="1" s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L1414" i="1" s="1"/>
  <c r="J1416" i="1"/>
  <c r="J1417" i="1"/>
  <c r="L1416" i="1" s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L1433" i="1" s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L1454" i="1" s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L1473" i="1" s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L1512" i="1" s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L1550" i="1" s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L1574" i="1" s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L1590" i="1" s="1"/>
  <c r="J1592" i="1"/>
  <c r="J1593" i="1"/>
  <c r="L1592" i="1" s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L1608" i="1" s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L1646" i="1" s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L1662" i="1" s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L1700" i="1" s="1"/>
  <c r="J1702" i="1"/>
  <c r="J1703" i="1"/>
  <c r="L1702" i="1" s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L1718" i="1" s="1"/>
  <c r="J1720" i="1"/>
  <c r="J1721" i="1"/>
  <c r="L1720" i="1" s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L1736" i="1" s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L1774" i="1" s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L1790" i="1" s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L1812" i="1" s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L1828" i="1" s="1"/>
  <c r="J1830" i="1"/>
  <c r="J1831" i="1"/>
  <c r="L1830" i="1" s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L1846" i="1" s="1"/>
  <c r="J1848" i="1"/>
  <c r="J1849" i="1"/>
  <c r="L1848" i="1" s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L1864" i="1" s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L1902" i="1" s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L1918" i="1" s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L1940" i="1" s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L1956" i="1" s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L1974" i="1" s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L1992" i="1" s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L2045" i="1" s="1"/>
  <c r="J2047" i="1"/>
  <c r="J2048" i="1"/>
  <c r="L2047" i="1" s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L2063" i="1" s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L2077" i="1" s="1"/>
  <c r="J2079" i="1"/>
  <c r="J2080" i="1"/>
  <c r="L2079" i="1" s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L2093" i="1" s="1"/>
  <c r="J2095" i="1"/>
  <c r="J2096" i="1"/>
  <c r="L2095" i="1" s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L2109" i="1" s="1"/>
  <c r="J2111" i="1"/>
  <c r="J2112" i="1"/>
  <c r="L2111" i="1" s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L2125" i="1" s="1"/>
  <c r="J2127" i="1"/>
  <c r="J2128" i="1"/>
  <c r="L2127" i="1" s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L2141" i="1" s="1"/>
  <c r="J2143" i="1"/>
  <c r="J2144" i="1"/>
  <c r="L2143" i="1" s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L2157" i="1" s="1"/>
  <c r="J2159" i="1"/>
  <c r="J2160" i="1"/>
  <c r="L2159" i="1" s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L2173" i="1" s="1"/>
  <c r="J2175" i="1"/>
  <c r="J2176" i="1"/>
  <c r="L2175" i="1" s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L2189" i="1" s="1"/>
  <c r="J2191" i="1"/>
  <c r="J2192" i="1"/>
  <c r="L2191" i="1" s="1"/>
  <c r="J2193" i="1"/>
  <c r="L2192" i="1" s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" i="1"/>
  <c r="C2194" i="1"/>
  <c r="D2194" i="1"/>
  <c r="E2194" i="1"/>
  <c r="F2194" i="1"/>
  <c r="G2194" i="1"/>
  <c r="D8" i="6"/>
  <c r="D8" i="5"/>
  <c r="D8" i="4"/>
  <c r="D27" i="3"/>
  <c r="D28" i="3"/>
  <c r="D29" i="3"/>
  <c r="D26" i="3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92" i="2"/>
  <c r="O3" i="1"/>
  <c r="O4" i="1"/>
  <c r="O5" i="1"/>
  <c r="O7" i="1"/>
  <c r="O10" i="1"/>
  <c r="O11" i="1"/>
  <c r="O12" i="1"/>
  <c r="O16" i="1"/>
  <c r="O18" i="1"/>
  <c r="O19" i="1"/>
  <c r="O20" i="1"/>
  <c r="O21" i="1"/>
  <c r="O23" i="1"/>
  <c r="O26" i="1"/>
  <c r="O27" i="1"/>
  <c r="O28" i="1"/>
  <c r="O30" i="1"/>
  <c r="O32" i="1"/>
  <c r="O34" i="1"/>
  <c r="O35" i="1"/>
  <c r="O36" i="1"/>
  <c r="O37" i="1"/>
  <c r="O39" i="1"/>
  <c r="O42" i="1"/>
  <c r="O43" i="1"/>
  <c r="O44" i="1"/>
  <c r="O48" i="1"/>
  <c r="O50" i="1"/>
  <c r="O51" i="1"/>
  <c r="O52" i="1"/>
  <c r="O53" i="1"/>
  <c r="O55" i="1"/>
  <c r="O58" i="1"/>
  <c r="O59" i="1"/>
  <c r="O60" i="1"/>
  <c r="O64" i="1"/>
  <c r="O66" i="1"/>
  <c r="O67" i="1"/>
  <c r="O68" i="1"/>
  <c r="O69" i="1"/>
  <c r="O71" i="1"/>
  <c r="O72" i="1"/>
  <c r="O74" i="1"/>
  <c r="O75" i="1"/>
  <c r="O76" i="1"/>
  <c r="O80" i="1"/>
  <c r="O82" i="1"/>
  <c r="O83" i="1"/>
  <c r="O84" i="1"/>
  <c r="O85" i="1"/>
  <c r="O87" i="1"/>
  <c r="O89" i="1"/>
  <c r="O90" i="1"/>
  <c r="O91" i="1"/>
  <c r="O92" i="1"/>
  <c r="O93" i="1"/>
  <c r="O96" i="1"/>
  <c r="O98" i="1"/>
  <c r="O99" i="1"/>
  <c r="O100" i="1"/>
  <c r="O101" i="1"/>
  <c r="O103" i="1"/>
  <c r="O106" i="1"/>
  <c r="O107" i="1"/>
  <c r="O108" i="1"/>
  <c r="O112" i="1"/>
  <c r="O114" i="1"/>
  <c r="O115" i="1"/>
  <c r="O116" i="1"/>
  <c r="O117" i="1"/>
  <c r="O119" i="1"/>
  <c r="O122" i="1"/>
  <c r="O123" i="1"/>
  <c r="O124" i="1"/>
  <c r="O128" i="1"/>
  <c r="O130" i="1"/>
  <c r="O131" i="1"/>
  <c r="O132" i="1"/>
  <c r="O133" i="1"/>
  <c r="O135" i="1"/>
  <c r="O138" i="1"/>
  <c r="O139" i="1"/>
  <c r="O140" i="1"/>
  <c r="O144" i="1"/>
  <c r="O146" i="1"/>
  <c r="O147" i="1"/>
  <c r="O148" i="1"/>
  <c r="O149" i="1"/>
  <c r="O150" i="1"/>
  <c r="O151" i="1"/>
  <c r="O152" i="1"/>
  <c r="O154" i="1"/>
  <c r="O155" i="1"/>
  <c r="O156" i="1"/>
  <c r="O160" i="1"/>
  <c r="O162" i="1"/>
  <c r="O163" i="1"/>
  <c r="O164" i="1"/>
  <c r="O165" i="1"/>
  <c r="O167" i="1"/>
  <c r="O170" i="1"/>
  <c r="O171" i="1"/>
  <c r="O172" i="1"/>
  <c r="O176" i="1"/>
  <c r="O178" i="1"/>
  <c r="O179" i="1"/>
  <c r="O180" i="1"/>
  <c r="O181" i="1"/>
  <c r="O183" i="1"/>
  <c r="O186" i="1"/>
  <c r="O187" i="1"/>
  <c r="O188" i="1"/>
  <c r="O192" i="1"/>
  <c r="O194" i="1"/>
  <c r="O195" i="1"/>
  <c r="O196" i="1"/>
  <c r="O197" i="1"/>
  <c r="O199" i="1"/>
  <c r="O201" i="1"/>
  <c r="O202" i="1"/>
  <c r="O203" i="1"/>
  <c r="O204" i="1"/>
  <c r="O208" i="1"/>
  <c r="O210" i="1"/>
  <c r="O211" i="1"/>
  <c r="O212" i="1"/>
  <c r="O213" i="1"/>
  <c r="O215" i="1"/>
  <c r="O218" i="1"/>
  <c r="O219" i="1"/>
  <c r="O220" i="1"/>
  <c r="O224" i="1"/>
  <c r="O226" i="1"/>
  <c r="O227" i="1"/>
  <c r="O228" i="1"/>
  <c r="O229" i="1"/>
  <c r="O231" i="1"/>
  <c r="O234" i="1"/>
  <c r="O235" i="1"/>
  <c r="O236" i="1"/>
  <c r="O240" i="1"/>
  <c r="O242" i="1"/>
  <c r="O243" i="1"/>
  <c r="O244" i="1"/>
  <c r="O245" i="1"/>
  <c r="O247" i="1"/>
  <c r="O250" i="1"/>
  <c r="O251" i="1"/>
  <c r="O252" i="1"/>
  <c r="O256" i="1"/>
  <c r="O258" i="1"/>
  <c r="O259" i="1"/>
  <c r="O260" i="1"/>
  <c r="O261" i="1"/>
  <c r="O263" i="1"/>
  <c r="O266" i="1"/>
  <c r="O267" i="1"/>
  <c r="O268" i="1"/>
  <c r="O269" i="1"/>
  <c r="O272" i="1"/>
  <c r="O274" i="1"/>
  <c r="O275" i="1"/>
  <c r="O276" i="1"/>
  <c r="O277" i="1"/>
  <c r="O278" i="1"/>
  <c r="O279" i="1"/>
  <c r="O282" i="1"/>
  <c r="O283" i="1"/>
  <c r="O284" i="1"/>
  <c r="O285" i="1"/>
  <c r="O288" i="1"/>
  <c r="O290" i="1"/>
  <c r="O291" i="1"/>
  <c r="O292" i="1"/>
  <c r="O293" i="1"/>
  <c r="O295" i="1"/>
  <c r="O298" i="1"/>
  <c r="O299" i="1"/>
  <c r="O300" i="1"/>
  <c r="O302" i="1"/>
  <c r="O304" i="1"/>
  <c r="O306" i="1"/>
  <c r="O307" i="1"/>
  <c r="O308" i="1"/>
  <c r="O309" i="1"/>
  <c r="O311" i="1"/>
  <c r="O313" i="1"/>
  <c r="O314" i="1"/>
  <c r="O315" i="1"/>
  <c r="O316" i="1"/>
  <c r="O320" i="1"/>
  <c r="O322" i="1"/>
  <c r="O323" i="1"/>
  <c r="O324" i="1"/>
  <c r="O325" i="1"/>
  <c r="O327" i="1"/>
  <c r="O330" i="1"/>
  <c r="O331" i="1"/>
  <c r="O332" i="1"/>
  <c r="O336" i="1"/>
  <c r="O338" i="1"/>
  <c r="O339" i="1"/>
  <c r="O340" i="1"/>
  <c r="O341" i="1"/>
  <c r="O343" i="1"/>
  <c r="O346" i="1"/>
  <c r="O347" i="1"/>
  <c r="O348" i="1"/>
  <c r="O352" i="1"/>
  <c r="O354" i="1"/>
  <c r="O355" i="1"/>
  <c r="O356" i="1"/>
  <c r="O357" i="1"/>
  <c r="O359" i="1"/>
  <c r="O362" i="1"/>
  <c r="O363" i="1"/>
  <c r="O364" i="1"/>
  <c r="O368" i="1"/>
  <c r="O370" i="1"/>
  <c r="O371" i="1"/>
  <c r="O372" i="1"/>
  <c r="O373" i="1"/>
  <c r="O375" i="1"/>
  <c r="O378" i="1"/>
  <c r="O379" i="1"/>
  <c r="O380" i="1"/>
  <c r="O384" i="1"/>
  <c r="O386" i="1"/>
  <c r="O387" i="1"/>
  <c r="O388" i="1"/>
  <c r="O389" i="1"/>
  <c r="O391" i="1"/>
  <c r="O394" i="1"/>
  <c r="O395" i="1"/>
  <c r="O396" i="1"/>
  <c r="O398" i="1"/>
  <c r="O400" i="1"/>
  <c r="O402" i="1"/>
  <c r="O403" i="1"/>
  <c r="O404" i="1"/>
  <c r="O405" i="1"/>
  <c r="O407" i="1"/>
  <c r="O410" i="1"/>
  <c r="O411" i="1"/>
  <c r="O412" i="1"/>
  <c r="O416" i="1"/>
  <c r="O418" i="1"/>
  <c r="O419" i="1"/>
  <c r="O420" i="1"/>
  <c r="O421" i="1"/>
  <c r="O423" i="1"/>
  <c r="O426" i="1"/>
  <c r="O427" i="1"/>
  <c r="O428" i="1"/>
  <c r="O432" i="1"/>
  <c r="O434" i="1"/>
  <c r="O435" i="1"/>
  <c r="O436" i="1"/>
  <c r="O437" i="1"/>
  <c r="O439" i="1"/>
  <c r="O442" i="1"/>
  <c r="O443" i="1"/>
  <c r="O444" i="1"/>
  <c r="O448" i="1"/>
  <c r="O450" i="1"/>
  <c r="O451" i="1"/>
  <c r="O452" i="1"/>
  <c r="O453" i="1"/>
  <c r="O455" i="1"/>
  <c r="O458" i="1"/>
  <c r="O459" i="1"/>
  <c r="O460" i="1"/>
  <c r="O464" i="1"/>
  <c r="O466" i="1"/>
  <c r="O467" i="1"/>
  <c r="O468" i="1"/>
  <c r="O469" i="1"/>
  <c r="O471" i="1"/>
  <c r="O474" i="1"/>
  <c r="O475" i="1"/>
  <c r="O476" i="1"/>
  <c r="O480" i="1"/>
  <c r="O482" i="1"/>
  <c r="O483" i="1"/>
  <c r="O484" i="1"/>
  <c r="O485" i="1"/>
  <c r="O487" i="1"/>
  <c r="O490" i="1"/>
  <c r="O491" i="1"/>
  <c r="O492" i="1"/>
  <c r="O496" i="1"/>
  <c r="O498" i="1"/>
  <c r="O499" i="1"/>
  <c r="O500" i="1"/>
  <c r="O501" i="1"/>
  <c r="O503" i="1"/>
  <c r="O506" i="1"/>
  <c r="O507" i="1"/>
  <c r="O508" i="1"/>
  <c r="O512" i="1"/>
  <c r="O514" i="1"/>
  <c r="O515" i="1"/>
  <c r="O516" i="1"/>
  <c r="O517" i="1"/>
  <c r="O519" i="1"/>
  <c r="O522" i="1"/>
  <c r="O523" i="1"/>
  <c r="O524" i="1"/>
  <c r="O525" i="1"/>
  <c r="O528" i="1"/>
  <c r="O530" i="1"/>
  <c r="O531" i="1"/>
  <c r="O532" i="1"/>
  <c r="O533" i="1"/>
  <c r="O535" i="1"/>
  <c r="O538" i="1"/>
  <c r="O539" i="1"/>
  <c r="O540" i="1"/>
  <c r="O541" i="1"/>
  <c r="O544" i="1"/>
  <c r="O546" i="1"/>
  <c r="O547" i="1"/>
  <c r="O548" i="1"/>
  <c r="O549" i="1"/>
  <c r="O551" i="1"/>
  <c r="O554" i="1"/>
  <c r="O555" i="1"/>
  <c r="O556" i="1"/>
  <c r="O560" i="1"/>
  <c r="O562" i="1"/>
  <c r="O563" i="1"/>
  <c r="O564" i="1"/>
  <c r="O565" i="1"/>
  <c r="O567" i="1"/>
  <c r="O570" i="1"/>
  <c r="O571" i="1"/>
  <c r="O572" i="1"/>
  <c r="O574" i="1"/>
  <c r="O576" i="1"/>
  <c r="O578" i="1"/>
  <c r="O579" i="1"/>
  <c r="O580" i="1"/>
  <c r="O581" i="1"/>
  <c r="O583" i="1"/>
  <c r="O586" i="1"/>
  <c r="O587" i="1"/>
  <c r="O588" i="1"/>
  <c r="O592" i="1"/>
  <c r="O594" i="1"/>
  <c r="O595" i="1"/>
  <c r="O596" i="1"/>
  <c r="O597" i="1"/>
  <c r="O599" i="1"/>
  <c r="O602" i="1"/>
  <c r="O603" i="1"/>
  <c r="O604" i="1"/>
  <c r="O608" i="1"/>
  <c r="O610" i="1"/>
  <c r="O611" i="1"/>
  <c r="O612" i="1"/>
  <c r="O613" i="1"/>
  <c r="O615" i="1"/>
  <c r="O618" i="1"/>
  <c r="O619" i="1"/>
  <c r="O620" i="1"/>
  <c r="O624" i="1"/>
  <c r="O626" i="1"/>
  <c r="O627" i="1"/>
  <c r="O628" i="1"/>
  <c r="O629" i="1"/>
  <c r="O631" i="1"/>
  <c r="O634" i="1"/>
  <c r="O635" i="1"/>
  <c r="O636" i="1"/>
  <c r="O640" i="1"/>
  <c r="O642" i="1"/>
  <c r="O643" i="1"/>
  <c r="O644" i="1"/>
  <c r="O645" i="1"/>
  <c r="O647" i="1"/>
  <c r="O650" i="1"/>
  <c r="O651" i="1"/>
  <c r="O652" i="1"/>
  <c r="O656" i="1"/>
  <c r="O658" i="1"/>
  <c r="O659" i="1"/>
  <c r="O660" i="1"/>
  <c r="O661" i="1"/>
  <c r="O663" i="1"/>
  <c r="O666" i="1"/>
  <c r="O667" i="1"/>
  <c r="O668" i="1"/>
  <c r="O672" i="1"/>
  <c r="O674" i="1"/>
  <c r="O675" i="1"/>
  <c r="O676" i="1"/>
  <c r="O677" i="1"/>
  <c r="O679" i="1"/>
  <c r="O682" i="1"/>
  <c r="O683" i="1"/>
  <c r="O684" i="1"/>
  <c r="O688" i="1"/>
  <c r="O690" i="1"/>
  <c r="O691" i="1"/>
  <c r="O692" i="1"/>
  <c r="O693" i="1"/>
  <c r="O695" i="1"/>
  <c r="O698" i="1"/>
  <c r="O699" i="1"/>
  <c r="O700" i="1"/>
  <c r="O702" i="1"/>
  <c r="O704" i="1"/>
  <c r="O706" i="1"/>
  <c r="O707" i="1"/>
  <c r="O708" i="1"/>
  <c r="O709" i="1"/>
  <c r="O711" i="1"/>
  <c r="O714" i="1"/>
  <c r="O715" i="1"/>
  <c r="O716" i="1"/>
  <c r="O720" i="1"/>
  <c r="O722" i="1"/>
  <c r="O723" i="1"/>
  <c r="O724" i="1"/>
  <c r="O725" i="1"/>
  <c r="O727" i="1"/>
  <c r="O729" i="1"/>
  <c r="O730" i="1"/>
  <c r="O731" i="1"/>
  <c r="O732" i="1"/>
  <c r="O736" i="1"/>
  <c r="O738" i="1"/>
  <c r="O739" i="1"/>
  <c r="O740" i="1"/>
  <c r="O741" i="1"/>
  <c r="O743" i="1"/>
  <c r="O746" i="1"/>
  <c r="O747" i="1"/>
  <c r="O748" i="1"/>
  <c r="O752" i="1"/>
  <c r="O754" i="1"/>
  <c r="O755" i="1"/>
  <c r="O756" i="1"/>
  <c r="O757" i="1"/>
  <c r="O759" i="1"/>
  <c r="O762" i="1"/>
  <c r="O763" i="1"/>
  <c r="O764" i="1"/>
  <c r="O768" i="1"/>
  <c r="O770" i="1"/>
  <c r="O771" i="1"/>
  <c r="O772" i="1"/>
  <c r="O773" i="1"/>
  <c r="O775" i="1"/>
  <c r="O778" i="1"/>
  <c r="O779" i="1"/>
  <c r="O780" i="1"/>
  <c r="O781" i="1"/>
  <c r="O784" i="1"/>
  <c r="O786" i="1"/>
  <c r="O787" i="1"/>
  <c r="O788" i="1"/>
  <c r="O789" i="1"/>
  <c r="O791" i="1"/>
  <c r="O794" i="1"/>
  <c r="O795" i="1"/>
  <c r="O796" i="1"/>
  <c r="O797" i="1"/>
  <c r="O800" i="1"/>
  <c r="O802" i="1"/>
  <c r="O803" i="1"/>
  <c r="O804" i="1"/>
  <c r="O805" i="1"/>
  <c r="O807" i="1"/>
  <c r="O810" i="1"/>
  <c r="O811" i="1"/>
  <c r="O812" i="1"/>
  <c r="O816" i="1"/>
  <c r="O818" i="1"/>
  <c r="O819" i="1"/>
  <c r="O820" i="1"/>
  <c r="O821" i="1"/>
  <c r="O823" i="1"/>
  <c r="O826" i="1"/>
  <c r="O827" i="1"/>
  <c r="O828" i="1"/>
  <c r="O830" i="1"/>
  <c r="O832" i="1"/>
  <c r="O834" i="1"/>
  <c r="O835" i="1"/>
  <c r="O836" i="1"/>
  <c r="O837" i="1"/>
  <c r="O839" i="1"/>
  <c r="O842" i="1"/>
  <c r="O843" i="1"/>
  <c r="O844" i="1"/>
  <c r="O848" i="1"/>
  <c r="O850" i="1"/>
  <c r="O851" i="1"/>
  <c r="O852" i="1"/>
  <c r="O853" i="1"/>
  <c r="O855" i="1"/>
  <c r="O858" i="1"/>
  <c r="O859" i="1"/>
  <c r="O860" i="1"/>
  <c r="O864" i="1"/>
  <c r="O866" i="1"/>
  <c r="O867" i="1"/>
  <c r="O868" i="1"/>
  <c r="O869" i="1"/>
  <c r="O871" i="1"/>
  <c r="O874" i="1"/>
  <c r="O875" i="1"/>
  <c r="O876" i="1"/>
  <c r="O880" i="1"/>
  <c r="O882" i="1"/>
  <c r="O883" i="1"/>
  <c r="O884" i="1"/>
  <c r="O885" i="1"/>
  <c r="O887" i="1"/>
  <c r="O889" i="1"/>
  <c r="O890" i="1"/>
  <c r="O891" i="1"/>
  <c r="O892" i="1"/>
  <c r="O896" i="1"/>
  <c r="O898" i="1"/>
  <c r="O899" i="1"/>
  <c r="O900" i="1"/>
  <c r="O901" i="1"/>
  <c r="O903" i="1"/>
  <c r="O906" i="1"/>
  <c r="O907" i="1"/>
  <c r="O908" i="1"/>
  <c r="O912" i="1"/>
  <c r="O914" i="1"/>
  <c r="O915" i="1"/>
  <c r="O916" i="1"/>
  <c r="O917" i="1"/>
  <c r="O919" i="1"/>
  <c r="O922" i="1"/>
  <c r="O923" i="1"/>
  <c r="O924" i="1"/>
  <c r="O926" i="1"/>
  <c r="O928" i="1"/>
  <c r="O930" i="1"/>
  <c r="O931" i="1"/>
  <c r="O932" i="1"/>
  <c r="O933" i="1"/>
  <c r="O935" i="1"/>
  <c r="O938" i="1"/>
  <c r="O939" i="1"/>
  <c r="O940" i="1"/>
  <c r="O944" i="1"/>
  <c r="O946" i="1"/>
  <c r="O947" i="1"/>
  <c r="O948" i="1"/>
  <c r="O949" i="1"/>
  <c r="O951" i="1"/>
  <c r="O954" i="1"/>
  <c r="O955" i="1"/>
  <c r="O956" i="1"/>
  <c r="O960" i="1"/>
  <c r="O962" i="1"/>
  <c r="O963" i="1"/>
  <c r="O964" i="1"/>
  <c r="O965" i="1"/>
  <c r="O967" i="1"/>
  <c r="O970" i="1"/>
  <c r="O971" i="1"/>
  <c r="O972" i="1"/>
  <c r="O976" i="1"/>
  <c r="O978" i="1"/>
  <c r="O979" i="1"/>
  <c r="O980" i="1"/>
  <c r="O981" i="1"/>
  <c r="O983" i="1"/>
  <c r="O986" i="1"/>
  <c r="O987" i="1"/>
  <c r="O988" i="1"/>
  <c r="O992" i="1"/>
  <c r="O994" i="1"/>
  <c r="O995" i="1"/>
  <c r="O996" i="1"/>
  <c r="O997" i="1"/>
  <c r="O999" i="1"/>
  <c r="O1002" i="1"/>
  <c r="O1003" i="1"/>
  <c r="O1004" i="1"/>
  <c r="O1008" i="1"/>
  <c r="O1010" i="1"/>
  <c r="O1011" i="1"/>
  <c r="O1012" i="1"/>
  <c r="O1013" i="1"/>
  <c r="O1015" i="1"/>
  <c r="O1018" i="1"/>
  <c r="O1019" i="1"/>
  <c r="O1020" i="1"/>
  <c r="O1024" i="1"/>
  <c r="O1026" i="1"/>
  <c r="O1027" i="1"/>
  <c r="O1028" i="1"/>
  <c r="O1029" i="1"/>
  <c r="O1031" i="1"/>
  <c r="O1034" i="1"/>
  <c r="O1035" i="1"/>
  <c r="O1036" i="1"/>
  <c r="O1037" i="1"/>
  <c r="O1040" i="1"/>
  <c r="O1042" i="1"/>
  <c r="O1043" i="1"/>
  <c r="O1044" i="1"/>
  <c r="O1045" i="1"/>
  <c r="O1047" i="1"/>
  <c r="O1050" i="1"/>
  <c r="O1051" i="1"/>
  <c r="O1052" i="1"/>
  <c r="O1053" i="1"/>
  <c r="O1056" i="1"/>
  <c r="O1058" i="1"/>
  <c r="O1059" i="1"/>
  <c r="O1060" i="1"/>
  <c r="O1061" i="1"/>
  <c r="O1063" i="1"/>
  <c r="O1066" i="1"/>
  <c r="O1067" i="1"/>
  <c r="O1068" i="1"/>
  <c r="O1074" i="1"/>
  <c r="O1075" i="1"/>
  <c r="O1076" i="1"/>
  <c r="O1077" i="1"/>
  <c r="O1078" i="1"/>
  <c r="O1079" i="1"/>
  <c r="O1082" i="1"/>
  <c r="O1083" i="1"/>
  <c r="O1084" i="1"/>
  <c r="O1090" i="1"/>
  <c r="O1091" i="1"/>
  <c r="O1092" i="1"/>
  <c r="O1093" i="1"/>
  <c r="O1095" i="1"/>
  <c r="O1097" i="1"/>
  <c r="O1098" i="1"/>
  <c r="O1099" i="1"/>
  <c r="O1100" i="1"/>
  <c r="O1102" i="1"/>
  <c r="O1106" i="1"/>
  <c r="O1107" i="1"/>
  <c r="O1108" i="1"/>
  <c r="O1109" i="1"/>
  <c r="O1111" i="1"/>
  <c r="O1114" i="1"/>
  <c r="O1115" i="1"/>
  <c r="O1116" i="1"/>
  <c r="O1122" i="1"/>
  <c r="O1123" i="1"/>
  <c r="O1124" i="1"/>
  <c r="O1125" i="1"/>
  <c r="O1127" i="1"/>
  <c r="O1130" i="1"/>
  <c r="O1131" i="1"/>
  <c r="O1132" i="1"/>
  <c r="O1136" i="1"/>
  <c r="O1138" i="1"/>
  <c r="O1139" i="1"/>
  <c r="O1140" i="1"/>
  <c r="O1141" i="1"/>
  <c r="O1143" i="1"/>
  <c r="O1146" i="1"/>
  <c r="O1147" i="1"/>
  <c r="O1148" i="1"/>
  <c r="O1154" i="1"/>
  <c r="O1155" i="1"/>
  <c r="O1156" i="1"/>
  <c r="O1157" i="1"/>
  <c r="O1159" i="1"/>
  <c r="O1162" i="1"/>
  <c r="O1163" i="1"/>
  <c r="O1164" i="1"/>
  <c r="O1170" i="1"/>
  <c r="O1171" i="1"/>
  <c r="O1172" i="1"/>
  <c r="O1173" i="1"/>
  <c r="O1175" i="1"/>
  <c r="O1178" i="1"/>
  <c r="O1179" i="1"/>
  <c r="O1180" i="1"/>
  <c r="O1186" i="1"/>
  <c r="O1187" i="1"/>
  <c r="O1188" i="1"/>
  <c r="O1189" i="1"/>
  <c r="O1191" i="1"/>
  <c r="O1194" i="1"/>
  <c r="O1195" i="1"/>
  <c r="O1196" i="1"/>
  <c r="O1202" i="1"/>
  <c r="O1203" i="1"/>
  <c r="O1204" i="1"/>
  <c r="O1205" i="1"/>
  <c r="O1207" i="1"/>
  <c r="O1210" i="1"/>
  <c r="O1211" i="1"/>
  <c r="O1212" i="1"/>
  <c r="O1214" i="1"/>
  <c r="O1218" i="1"/>
  <c r="O1219" i="1"/>
  <c r="O1220" i="1"/>
  <c r="O1221" i="1"/>
  <c r="O1223" i="1"/>
  <c r="O1226" i="1"/>
  <c r="O1227" i="1"/>
  <c r="O1228" i="1"/>
  <c r="O1234" i="1"/>
  <c r="O1235" i="1"/>
  <c r="O1236" i="1"/>
  <c r="O1237" i="1"/>
  <c r="O1239" i="1"/>
  <c r="O1242" i="1"/>
  <c r="O1243" i="1"/>
  <c r="O1244" i="1"/>
  <c r="O1250" i="1"/>
  <c r="O1251" i="1"/>
  <c r="O1252" i="1"/>
  <c r="O1253" i="1"/>
  <c r="O1255" i="1"/>
  <c r="O1258" i="1"/>
  <c r="O1259" i="1"/>
  <c r="O1260" i="1"/>
  <c r="O1266" i="1"/>
  <c r="O1267" i="1"/>
  <c r="O1268" i="1"/>
  <c r="O1269" i="1"/>
  <c r="O1271" i="1"/>
  <c r="O1274" i="1"/>
  <c r="O1275" i="1"/>
  <c r="O1276" i="1"/>
  <c r="O1282" i="1"/>
  <c r="O1283" i="1"/>
  <c r="O1284" i="1"/>
  <c r="O1285" i="1"/>
  <c r="O1286" i="1"/>
  <c r="O1287" i="1"/>
  <c r="O1290" i="1"/>
  <c r="O1291" i="1"/>
  <c r="O1292" i="1"/>
  <c r="O1298" i="1"/>
  <c r="O1299" i="1"/>
  <c r="O1300" i="1"/>
  <c r="O1301" i="1"/>
  <c r="O1303" i="1"/>
  <c r="O1306" i="1"/>
  <c r="O1307" i="1"/>
  <c r="O1308" i="1"/>
  <c r="O1314" i="1"/>
  <c r="O1315" i="1"/>
  <c r="O1316" i="1"/>
  <c r="O1317" i="1"/>
  <c r="O1319" i="1"/>
  <c r="O1322" i="1"/>
  <c r="O1323" i="1"/>
  <c r="O1324" i="1"/>
  <c r="O1325" i="1"/>
  <c r="O1330" i="1"/>
  <c r="O1331" i="1"/>
  <c r="O1332" i="1"/>
  <c r="O1333" i="1"/>
  <c r="O1334" i="1"/>
  <c r="O1335" i="1"/>
  <c r="O1338" i="1"/>
  <c r="O1339" i="1"/>
  <c r="O1340" i="1"/>
  <c r="O1346" i="1"/>
  <c r="O1347" i="1"/>
  <c r="O1348" i="1"/>
  <c r="O1349" i="1"/>
  <c r="O1351" i="1"/>
  <c r="O1354" i="1"/>
  <c r="O1355" i="1"/>
  <c r="O1356" i="1"/>
  <c r="O1362" i="1"/>
  <c r="O1363" i="1"/>
  <c r="O1364" i="1"/>
  <c r="O1365" i="1"/>
  <c r="O1367" i="1"/>
  <c r="O1370" i="1"/>
  <c r="O1371" i="1"/>
  <c r="O1372" i="1"/>
  <c r="O1378" i="1"/>
  <c r="O1379" i="1"/>
  <c r="O1380" i="1"/>
  <c r="O1381" i="1"/>
  <c r="O1383" i="1"/>
  <c r="O1386" i="1"/>
  <c r="O1387" i="1"/>
  <c r="O1388" i="1"/>
  <c r="O1389" i="1"/>
  <c r="O1394" i="1"/>
  <c r="O1395" i="1"/>
  <c r="O1396" i="1"/>
  <c r="O1397" i="1"/>
  <c r="O1399" i="1"/>
  <c r="O1402" i="1"/>
  <c r="O1403" i="1"/>
  <c r="O1404" i="1"/>
  <c r="O1405" i="1"/>
  <c r="O1410" i="1"/>
  <c r="O1411" i="1"/>
  <c r="O1412" i="1"/>
  <c r="O1413" i="1"/>
  <c r="O1415" i="1"/>
  <c r="O1418" i="1"/>
  <c r="O1419" i="1"/>
  <c r="O1420" i="1"/>
  <c r="O1426" i="1"/>
  <c r="O1427" i="1"/>
  <c r="O1428" i="1"/>
  <c r="O1429" i="1"/>
  <c r="O1431" i="1"/>
  <c r="O1434" i="1"/>
  <c r="O1435" i="1"/>
  <c r="O1436" i="1"/>
  <c r="O1438" i="1"/>
  <c r="O1442" i="1"/>
  <c r="O1443" i="1"/>
  <c r="O1444" i="1"/>
  <c r="O1445" i="1"/>
  <c r="O1447" i="1"/>
  <c r="O1450" i="1"/>
  <c r="O1451" i="1"/>
  <c r="O1452" i="1"/>
  <c r="O1458" i="1"/>
  <c r="O1459" i="1"/>
  <c r="O1460" i="1"/>
  <c r="O1461" i="1"/>
  <c r="O1463" i="1"/>
  <c r="O1466" i="1"/>
  <c r="O1467" i="1"/>
  <c r="O1468" i="1"/>
  <c r="O1469" i="1"/>
  <c r="O1474" i="1"/>
  <c r="O1475" i="1"/>
  <c r="O1476" i="1"/>
  <c r="O1477" i="1"/>
  <c r="O1479" i="1"/>
  <c r="O1482" i="1"/>
  <c r="O1483" i="1"/>
  <c r="O1484" i="1"/>
  <c r="O1490" i="1"/>
  <c r="O1491" i="1"/>
  <c r="O1492" i="1"/>
  <c r="O1493" i="1"/>
  <c r="O1495" i="1"/>
  <c r="O1498" i="1"/>
  <c r="O1499" i="1"/>
  <c r="O1500" i="1"/>
  <c r="O1506" i="1"/>
  <c r="O1507" i="1"/>
  <c r="O1508" i="1"/>
  <c r="O1509" i="1"/>
  <c r="O1511" i="1"/>
  <c r="O1514" i="1"/>
  <c r="O1515" i="1"/>
  <c r="O1516" i="1"/>
  <c r="O1522" i="1"/>
  <c r="O1523" i="1"/>
  <c r="O1524" i="1"/>
  <c r="O1525" i="1"/>
  <c r="O1527" i="1"/>
  <c r="O1530" i="1"/>
  <c r="O1531" i="1"/>
  <c r="O1532" i="1"/>
  <c r="O1533" i="1"/>
  <c r="O1538" i="1"/>
  <c r="O1539" i="1"/>
  <c r="O1540" i="1"/>
  <c r="O1541" i="1"/>
  <c r="O1543" i="1"/>
  <c r="O1545" i="1"/>
  <c r="O1546" i="1"/>
  <c r="O1547" i="1"/>
  <c r="O1548" i="1"/>
  <c r="O1554" i="1"/>
  <c r="O1555" i="1"/>
  <c r="O1556" i="1"/>
  <c r="O1557" i="1"/>
  <c r="O1558" i="1"/>
  <c r="O1559" i="1"/>
  <c r="O1562" i="1"/>
  <c r="O1563" i="1"/>
  <c r="O1564" i="1"/>
  <c r="O1570" i="1"/>
  <c r="O1571" i="1"/>
  <c r="O1572" i="1"/>
  <c r="O1573" i="1"/>
  <c r="O1575" i="1"/>
  <c r="O1578" i="1"/>
  <c r="O1579" i="1"/>
  <c r="O1580" i="1"/>
  <c r="O1586" i="1"/>
  <c r="O1587" i="1"/>
  <c r="O1588" i="1"/>
  <c r="O1589" i="1"/>
  <c r="O1591" i="1"/>
  <c r="O1594" i="1"/>
  <c r="O1595" i="1"/>
  <c r="O1596" i="1"/>
  <c r="O1602" i="1"/>
  <c r="O1603" i="1"/>
  <c r="O1604" i="1"/>
  <c r="O1605" i="1"/>
  <c r="O1607" i="1"/>
  <c r="O1610" i="1"/>
  <c r="O1611" i="1"/>
  <c r="O1612" i="1"/>
  <c r="O1618" i="1"/>
  <c r="O1619" i="1"/>
  <c r="O1620" i="1"/>
  <c r="O1621" i="1"/>
  <c r="O1623" i="1"/>
  <c r="O1626" i="1"/>
  <c r="O1627" i="1"/>
  <c r="O1628" i="1"/>
  <c r="O1630" i="1"/>
  <c r="O1634" i="1"/>
  <c r="O1635" i="1"/>
  <c r="O1636" i="1"/>
  <c r="O1637" i="1"/>
  <c r="O1639" i="1"/>
  <c r="O1642" i="1"/>
  <c r="O1643" i="1"/>
  <c r="O1644" i="1"/>
  <c r="O1650" i="1"/>
  <c r="O1651" i="1"/>
  <c r="O1652" i="1"/>
  <c r="O1653" i="1"/>
  <c r="O1654" i="1"/>
  <c r="O1655" i="1"/>
  <c r="O1658" i="1"/>
  <c r="O1659" i="1"/>
  <c r="O1660" i="1"/>
  <c r="O1666" i="1"/>
  <c r="O1667" i="1"/>
  <c r="O1668" i="1"/>
  <c r="O1669" i="1"/>
  <c r="O1671" i="1"/>
  <c r="O1674" i="1"/>
  <c r="O1675" i="1"/>
  <c r="O1676" i="1"/>
  <c r="O1682" i="1"/>
  <c r="O1683" i="1"/>
  <c r="O1684" i="1"/>
  <c r="O1685" i="1"/>
  <c r="O1687" i="1"/>
  <c r="O1690" i="1"/>
  <c r="O1691" i="1"/>
  <c r="O1692" i="1"/>
  <c r="O1698" i="1"/>
  <c r="O1699" i="1"/>
  <c r="O1700" i="1"/>
  <c r="O1701" i="1"/>
  <c r="O1703" i="1"/>
  <c r="O1706" i="1"/>
  <c r="O1707" i="1"/>
  <c r="O1708" i="1"/>
  <c r="O1714" i="1"/>
  <c r="O1715" i="1"/>
  <c r="O1716" i="1"/>
  <c r="O1717" i="1"/>
  <c r="O1719" i="1"/>
  <c r="O1721" i="1"/>
  <c r="O1722" i="1"/>
  <c r="O1723" i="1"/>
  <c r="O1724" i="1"/>
  <c r="O1730" i="1"/>
  <c r="O1731" i="1"/>
  <c r="O1732" i="1"/>
  <c r="O1733" i="1"/>
  <c r="O1735" i="1"/>
  <c r="O1738" i="1"/>
  <c r="O1739" i="1"/>
  <c r="O1740" i="1"/>
  <c r="O1746" i="1"/>
  <c r="O1747" i="1"/>
  <c r="O1748" i="1"/>
  <c r="O1749" i="1"/>
  <c r="O1751" i="1"/>
  <c r="O1754" i="1"/>
  <c r="O1755" i="1"/>
  <c r="O1756" i="1"/>
  <c r="O1762" i="1"/>
  <c r="O1763" i="1"/>
  <c r="O1764" i="1"/>
  <c r="O1765" i="1"/>
  <c r="O1767" i="1"/>
  <c r="O1770" i="1"/>
  <c r="O1771" i="1"/>
  <c r="O1772" i="1"/>
  <c r="O1778" i="1"/>
  <c r="O1779" i="1"/>
  <c r="O1780" i="1"/>
  <c r="O1781" i="1"/>
  <c r="O1783" i="1"/>
  <c r="O1786" i="1"/>
  <c r="O1787" i="1"/>
  <c r="O1788" i="1"/>
  <c r="O1794" i="1"/>
  <c r="O1795" i="1"/>
  <c r="O1796" i="1"/>
  <c r="O1797" i="1"/>
  <c r="O1799" i="1"/>
  <c r="O1802" i="1"/>
  <c r="O1803" i="1"/>
  <c r="O1804" i="1"/>
  <c r="O1810" i="1"/>
  <c r="O1811" i="1"/>
  <c r="O1812" i="1"/>
  <c r="O1813" i="1"/>
  <c r="O1814" i="1"/>
  <c r="O1815" i="1"/>
  <c r="O1818" i="1"/>
  <c r="O1819" i="1"/>
  <c r="O1820" i="1"/>
  <c r="O1826" i="1"/>
  <c r="O1827" i="1"/>
  <c r="O1828" i="1"/>
  <c r="O1829" i="1"/>
  <c r="O1831" i="1"/>
  <c r="O1834" i="1"/>
  <c r="O1835" i="1"/>
  <c r="O1836" i="1"/>
  <c r="O1842" i="1"/>
  <c r="O1843" i="1"/>
  <c r="O1844" i="1"/>
  <c r="O1845" i="1"/>
  <c r="O1847" i="1"/>
  <c r="O1850" i="1"/>
  <c r="O1851" i="1"/>
  <c r="O1852" i="1"/>
  <c r="O1853" i="1"/>
  <c r="O1858" i="1"/>
  <c r="O1859" i="1"/>
  <c r="O1860" i="1"/>
  <c r="O1861" i="1"/>
  <c r="O1862" i="1"/>
  <c r="O1863" i="1"/>
  <c r="O1866" i="1"/>
  <c r="O1867" i="1"/>
  <c r="O1868" i="1"/>
  <c r="O1874" i="1"/>
  <c r="O1875" i="1"/>
  <c r="O1876" i="1"/>
  <c r="O1877" i="1"/>
  <c r="O1879" i="1"/>
  <c r="O1882" i="1"/>
  <c r="O1883" i="1"/>
  <c r="O1884" i="1"/>
  <c r="O1890" i="1"/>
  <c r="O1891" i="1"/>
  <c r="O1892" i="1"/>
  <c r="O1893" i="1"/>
  <c r="O1895" i="1"/>
  <c r="O1898" i="1"/>
  <c r="O1899" i="1"/>
  <c r="O1900" i="1"/>
  <c r="O1906" i="1"/>
  <c r="O1907" i="1"/>
  <c r="O1908" i="1"/>
  <c r="O1909" i="1"/>
  <c r="O1911" i="1"/>
  <c r="O1914" i="1"/>
  <c r="O1915" i="1"/>
  <c r="O1916" i="1"/>
  <c r="O1922" i="1"/>
  <c r="O1923" i="1"/>
  <c r="O1924" i="1"/>
  <c r="O1925" i="1"/>
  <c r="O1927" i="1"/>
  <c r="O1930" i="1"/>
  <c r="O1931" i="1"/>
  <c r="O1932" i="1"/>
  <c r="O1933" i="1"/>
  <c r="O1938" i="1"/>
  <c r="O1939" i="1"/>
  <c r="O1940" i="1"/>
  <c r="O1941" i="1"/>
  <c r="O1943" i="1"/>
  <c r="O1945" i="1"/>
  <c r="O1946" i="1"/>
  <c r="O1947" i="1"/>
  <c r="O1948" i="1"/>
  <c r="O1954" i="1"/>
  <c r="O1955" i="1"/>
  <c r="O1956" i="1"/>
  <c r="O1957" i="1"/>
  <c r="O1959" i="1"/>
  <c r="O1962" i="1"/>
  <c r="O1963" i="1"/>
  <c r="O1964" i="1"/>
  <c r="O1970" i="1"/>
  <c r="O1971" i="1"/>
  <c r="O1972" i="1"/>
  <c r="O1973" i="1"/>
  <c r="O1974" i="1"/>
  <c r="O1975" i="1"/>
  <c r="O1978" i="1"/>
  <c r="O1979" i="1"/>
  <c r="O1980" i="1"/>
  <c r="O1986" i="1"/>
  <c r="O1987" i="1"/>
  <c r="O1988" i="1"/>
  <c r="O1989" i="1"/>
  <c r="O1991" i="1"/>
  <c r="O1994" i="1"/>
  <c r="O1995" i="1"/>
  <c r="O1996" i="1"/>
  <c r="O1997" i="1"/>
  <c r="O2002" i="1"/>
  <c r="O2003" i="1"/>
  <c r="O2004" i="1"/>
  <c r="O2005" i="1"/>
  <c r="O2007" i="1"/>
  <c r="O2010" i="1"/>
  <c r="O2011" i="1"/>
  <c r="O2012" i="1"/>
  <c r="O2018" i="1"/>
  <c r="O2019" i="1"/>
  <c r="O2020" i="1"/>
  <c r="O2021" i="1"/>
  <c r="O2022" i="1"/>
  <c r="O2023" i="1"/>
  <c r="O2026" i="1"/>
  <c r="O2027" i="1"/>
  <c r="O2028" i="1"/>
  <c r="O2034" i="1"/>
  <c r="O2035" i="1"/>
  <c r="O2036" i="1"/>
  <c r="O2037" i="1"/>
  <c r="O2039" i="1"/>
  <c r="O2042" i="1"/>
  <c r="O2043" i="1"/>
  <c r="O2044" i="1"/>
  <c r="O2050" i="1"/>
  <c r="O2051" i="1"/>
  <c r="O2052" i="1"/>
  <c r="O2053" i="1"/>
  <c r="O2055" i="1"/>
  <c r="O2058" i="1"/>
  <c r="O2059" i="1"/>
  <c r="O2060" i="1"/>
  <c r="O2061" i="1"/>
  <c r="O2066" i="1"/>
  <c r="O2067" i="1"/>
  <c r="O2068" i="1"/>
  <c r="O2069" i="1"/>
  <c r="O2071" i="1"/>
  <c r="O2074" i="1"/>
  <c r="O2075" i="1"/>
  <c r="O2076" i="1"/>
  <c r="O2082" i="1"/>
  <c r="O2083" i="1"/>
  <c r="O2084" i="1"/>
  <c r="O2085" i="1"/>
  <c r="O2087" i="1"/>
  <c r="O2090" i="1"/>
  <c r="O2091" i="1"/>
  <c r="O2092" i="1"/>
  <c r="O2094" i="1"/>
  <c r="O2098" i="1"/>
  <c r="O2099" i="1"/>
  <c r="O2100" i="1"/>
  <c r="O2101" i="1"/>
  <c r="O2103" i="1"/>
  <c r="O2106" i="1"/>
  <c r="O2107" i="1"/>
  <c r="O2108" i="1"/>
  <c r="O2114" i="1"/>
  <c r="O2115" i="1"/>
  <c r="O2116" i="1"/>
  <c r="O2117" i="1"/>
  <c r="O2119" i="1"/>
  <c r="O2122" i="1"/>
  <c r="O2123" i="1"/>
  <c r="O2124" i="1"/>
  <c r="O2130" i="1"/>
  <c r="O2131" i="1"/>
  <c r="O2132" i="1"/>
  <c r="O2133" i="1"/>
  <c r="O2134" i="1"/>
  <c r="O2135" i="1"/>
  <c r="O2138" i="1"/>
  <c r="O2139" i="1"/>
  <c r="O2140" i="1"/>
  <c r="O2146" i="1"/>
  <c r="O2147" i="1"/>
  <c r="O2148" i="1"/>
  <c r="O2149" i="1"/>
  <c r="O2151" i="1"/>
  <c r="O2154" i="1"/>
  <c r="O2155" i="1"/>
  <c r="O2156" i="1"/>
  <c r="O2162" i="1"/>
  <c r="O2163" i="1"/>
  <c r="O2164" i="1"/>
  <c r="O2165" i="1"/>
  <c r="O2167" i="1"/>
  <c r="O2170" i="1"/>
  <c r="O2171" i="1"/>
  <c r="O2172" i="1"/>
  <c r="O2178" i="1"/>
  <c r="O2179" i="1"/>
  <c r="O2180" i="1"/>
  <c r="O2181" i="1"/>
  <c r="O2183" i="1"/>
  <c r="O2186" i="1"/>
  <c r="O2187" i="1"/>
  <c r="O2188" i="1"/>
  <c r="O2193" i="1"/>
  <c r="O2" i="1"/>
  <c r="N1054" i="1"/>
  <c r="N1648" i="1"/>
  <c r="N2032" i="1"/>
  <c r="D7" i="6"/>
  <c r="D6" i="6"/>
  <c r="D5" i="6"/>
  <c r="D4" i="6"/>
  <c r="D3" i="6"/>
  <c r="D2" i="6"/>
  <c r="L2193" i="1"/>
  <c r="N4" i="1"/>
  <c r="N5" i="1"/>
  <c r="N6" i="1"/>
  <c r="N7" i="1"/>
  <c r="N9" i="1"/>
  <c r="N12" i="1"/>
  <c r="N13" i="1"/>
  <c r="N14" i="1"/>
  <c r="N17" i="1"/>
  <c r="N18" i="1"/>
  <c r="N20" i="1"/>
  <c r="N21" i="1"/>
  <c r="N22" i="1"/>
  <c r="N23" i="1"/>
  <c r="N25" i="1"/>
  <c r="N28" i="1"/>
  <c r="N29" i="1"/>
  <c r="N30" i="1"/>
  <c r="N33" i="1"/>
  <c r="N34" i="1"/>
  <c r="N36" i="1"/>
  <c r="N37" i="1"/>
  <c r="N38" i="1"/>
  <c r="N39" i="1"/>
  <c r="N41" i="1"/>
  <c r="N44" i="1"/>
  <c r="N45" i="1"/>
  <c r="N46" i="1"/>
  <c r="N49" i="1"/>
  <c r="N50" i="1"/>
  <c r="N52" i="1"/>
  <c r="N53" i="1"/>
  <c r="N54" i="1"/>
  <c r="N55" i="1"/>
  <c r="N57" i="1"/>
  <c r="N60" i="1"/>
  <c r="N61" i="1"/>
  <c r="N62" i="1"/>
  <c r="N65" i="1"/>
  <c r="N66" i="1"/>
  <c r="N68" i="1"/>
  <c r="N69" i="1"/>
  <c r="N70" i="1"/>
  <c r="N71" i="1"/>
  <c r="N73" i="1"/>
  <c r="N76" i="1"/>
  <c r="N77" i="1"/>
  <c r="N78" i="1"/>
  <c r="N80" i="1"/>
  <c r="N81" i="1"/>
  <c r="N82" i="1"/>
  <c r="N84" i="1"/>
  <c r="N85" i="1"/>
  <c r="N86" i="1"/>
  <c r="N87" i="1"/>
  <c r="N89" i="1"/>
  <c r="N92" i="1"/>
  <c r="N93" i="1"/>
  <c r="N94" i="1"/>
  <c r="N97" i="1"/>
  <c r="N98" i="1"/>
  <c r="N100" i="1"/>
  <c r="N101" i="1"/>
  <c r="N102" i="1"/>
  <c r="N103" i="1"/>
  <c r="N105" i="1"/>
  <c r="N108" i="1"/>
  <c r="N109" i="1"/>
  <c r="N110" i="1"/>
  <c r="N113" i="1"/>
  <c r="N114" i="1"/>
  <c r="N116" i="1"/>
  <c r="N117" i="1"/>
  <c r="N118" i="1"/>
  <c r="N119" i="1"/>
  <c r="N121" i="1"/>
  <c r="N124" i="1"/>
  <c r="N125" i="1"/>
  <c r="N126" i="1"/>
  <c r="N129" i="1"/>
  <c r="N130" i="1"/>
  <c r="N132" i="1"/>
  <c r="N133" i="1"/>
  <c r="N134" i="1"/>
  <c r="N135" i="1"/>
  <c r="N137" i="1"/>
  <c r="N140" i="1"/>
  <c r="N141" i="1"/>
  <c r="N142" i="1"/>
  <c r="N145" i="1"/>
  <c r="N146" i="1"/>
  <c r="N148" i="1"/>
  <c r="N149" i="1"/>
  <c r="N150" i="1"/>
  <c r="N151" i="1"/>
  <c r="N153" i="1"/>
  <c r="N156" i="1"/>
  <c r="N157" i="1"/>
  <c r="N158" i="1"/>
  <c r="N159" i="1"/>
  <c r="N161" i="1"/>
  <c r="N162" i="1"/>
  <c r="N164" i="1"/>
  <c r="N165" i="1"/>
  <c r="N166" i="1"/>
  <c r="N167" i="1"/>
  <c r="N169" i="1"/>
  <c r="N172" i="1"/>
  <c r="N173" i="1"/>
  <c r="N174" i="1"/>
  <c r="N176" i="1"/>
  <c r="N177" i="1"/>
  <c r="N178" i="1"/>
  <c r="N180" i="1"/>
  <c r="N181" i="1"/>
  <c r="N182" i="1"/>
  <c r="N183" i="1"/>
  <c r="N185" i="1"/>
  <c r="N188" i="1"/>
  <c r="N189" i="1"/>
  <c r="N190" i="1"/>
  <c r="N193" i="1"/>
  <c r="N194" i="1"/>
  <c r="N196" i="1"/>
  <c r="N197" i="1"/>
  <c r="N198" i="1"/>
  <c r="N199" i="1"/>
  <c r="N201" i="1"/>
  <c r="N204" i="1"/>
  <c r="N205" i="1"/>
  <c r="N206" i="1"/>
  <c r="N207" i="1"/>
  <c r="N209" i="1"/>
  <c r="N210" i="1"/>
  <c r="N212" i="1"/>
  <c r="N213" i="1"/>
  <c r="N214" i="1"/>
  <c r="N215" i="1"/>
  <c r="N217" i="1"/>
  <c r="N220" i="1"/>
  <c r="N221" i="1"/>
  <c r="N222" i="1"/>
  <c r="N225" i="1"/>
  <c r="N226" i="1"/>
  <c r="N228" i="1"/>
  <c r="N229" i="1"/>
  <c r="N230" i="1"/>
  <c r="N231" i="1"/>
  <c r="N233" i="1"/>
  <c r="N235" i="1"/>
  <c r="N236" i="1"/>
  <c r="N237" i="1"/>
  <c r="N238" i="1"/>
  <c r="N241" i="1"/>
  <c r="N242" i="1"/>
  <c r="N244" i="1"/>
  <c r="N245" i="1"/>
  <c r="N246" i="1"/>
  <c r="N247" i="1"/>
  <c r="N249" i="1"/>
  <c r="N252" i="1"/>
  <c r="N253" i="1"/>
  <c r="N254" i="1"/>
  <c r="N257" i="1"/>
  <c r="N258" i="1"/>
  <c r="N260" i="1"/>
  <c r="N261" i="1"/>
  <c r="N262" i="1"/>
  <c r="N263" i="1"/>
  <c r="N265" i="1"/>
  <c r="N268" i="1"/>
  <c r="N269" i="1"/>
  <c r="N270" i="1"/>
  <c r="N273" i="1"/>
  <c r="N274" i="1"/>
  <c r="N276" i="1"/>
  <c r="N277" i="1"/>
  <c r="N278" i="1"/>
  <c r="N279" i="1"/>
  <c r="N281" i="1"/>
  <c r="N284" i="1"/>
  <c r="N285" i="1"/>
  <c r="N286" i="1"/>
  <c r="N289" i="1"/>
  <c r="N290" i="1"/>
  <c r="N292" i="1"/>
  <c r="N293" i="1"/>
  <c r="N294" i="1"/>
  <c r="N295" i="1"/>
  <c r="N297" i="1"/>
  <c r="N299" i="1"/>
  <c r="N300" i="1"/>
  <c r="N301" i="1"/>
  <c r="N302" i="1"/>
  <c r="N305" i="1"/>
  <c r="N306" i="1"/>
  <c r="N308" i="1"/>
  <c r="N309" i="1"/>
  <c r="N310" i="1"/>
  <c r="N311" i="1"/>
  <c r="N313" i="1"/>
  <c r="N316" i="1"/>
  <c r="N317" i="1"/>
  <c r="N318" i="1"/>
  <c r="N321" i="1"/>
  <c r="N322" i="1"/>
  <c r="N324" i="1"/>
  <c r="N325" i="1"/>
  <c r="N326" i="1"/>
  <c r="N327" i="1"/>
  <c r="N329" i="1"/>
  <c r="N332" i="1"/>
  <c r="N333" i="1"/>
  <c r="N334" i="1"/>
  <c r="N337" i="1"/>
  <c r="N338" i="1"/>
  <c r="N340" i="1"/>
  <c r="N341" i="1"/>
  <c r="N342" i="1"/>
  <c r="N343" i="1"/>
  <c r="N345" i="1"/>
  <c r="N348" i="1"/>
  <c r="N349" i="1"/>
  <c r="N350" i="1"/>
  <c r="N353" i="1"/>
  <c r="N354" i="1"/>
  <c r="N356" i="1"/>
  <c r="N357" i="1"/>
  <c r="N358" i="1"/>
  <c r="N359" i="1"/>
  <c r="N361" i="1"/>
  <c r="N363" i="1"/>
  <c r="N364" i="1"/>
  <c r="N365" i="1"/>
  <c r="N366" i="1"/>
  <c r="N369" i="1"/>
  <c r="N370" i="1"/>
  <c r="N372" i="1"/>
  <c r="N373" i="1"/>
  <c r="N374" i="1"/>
  <c r="N375" i="1"/>
  <c r="N377" i="1"/>
  <c r="N380" i="1"/>
  <c r="N381" i="1"/>
  <c r="N382" i="1"/>
  <c r="N385" i="1"/>
  <c r="N386" i="1"/>
  <c r="N388" i="1"/>
  <c r="N389" i="1"/>
  <c r="N390" i="1"/>
  <c r="N391" i="1"/>
  <c r="N393" i="1"/>
  <c r="N396" i="1"/>
  <c r="N397" i="1"/>
  <c r="N398" i="1"/>
  <c r="N401" i="1"/>
  <c r="N402" i="1"/>
  <c r="N404" i="1"/>
  <c r="N405" i="1"/>
  <c r="N406" i="1"/>
  <c r="N407" i="1"/>
  <c r="N409" i="1"/>
  <c r="N412" i="1"/>
  <c r="N413" i="1"/>
  <c r="N414" i="1"/>
  <c r="N415" i="1"/>
  <c r="N417" i="1"/>
  <c r="N418" i="1"/>
  <c r="N420" i="1"/>
  <c r="N421" i="1"/>
  <c r="N422" i="1"/>
  <c r="N423" i="1"/>
  <c r="N425" i="1"/>
  <c r="N428" i="1"/>
  <c r="N429" i="1"/>
  <c r="N430" i="1"/>
  <c r="N433" i="1"/>
  <c r="N434" i="1"/>
  <c r="N436" i="1"/>
  <c r="N437" i="1"/>
  <c r="N438" i="1"/>
  <c r="N439" i="1"/>
  <c r="N441" i="1"/>
  <c r="N444" i="1"/>
  <c r="N445" i="1"/>
  <c r="N446" i="1"/>
  <c r="N448" i="1"/>
  <c r="N449" i="1"/>
  <c r="N450" i="1"/>
  <c r="N452" i="1"/>
  <c r="N453" i="1"/>
  <c r="N454" i="1"/>
  <c r="N455" i="1"/>
  <c r="N457" i="1"/>
  <c r="N460" i="1"/>
  <c r="N461" i="1"/>
  <c r="N462" i="1"/>
  <c r="N463" i="1"/>
  <c r="N465" i="1"/>
  <c r="N466" i="1"/>
  <c r="N468" i="1"/>
  <c r="N469" i="1"/>
  <c r="N470" i="1"/>
  <c r="N471" i="1"/>
  <c r="N473" i="1"/>
  <c r="N476" i="1"/>
  <c r="N477" i="1"/>
  <c r="N478" i="1"/>
  <c r="N481" i="1"/>
  <c r="N482" i="1"/>
  <c r="N484" i="1"/>
  <c r="N485" i="1"/>
  <c r="N486" i="1"/>
  <c r="N487" i="1"/>
  <c r="N489" i="1"/>
  <c r="N492" i="1"/>
  <c r="N493" i="1"/>
  <c r="N494" i="1"/>
  <c r="N497" i="1"/>
  <c r="N498" i="1"/>
  <c r="N500" i="1"/>
  <c r="N501" i="1"/>
  <c r="N502" i="1"/>
  <c r="N503" i="1"/>
  <c r="N505" i="1"/>
  <c r="N508" i="1"/>
  <c r="N509" i="1"/>
  <c r="N510" i="1"/>
  <c r="N512" i="1"/>
  <c r="N513" i="1"/>
  <c r="N514" i="1"/>
  <c r="N516" i="1"/>
  <c r="N517" i="1"/>
  <c r="N518" i="1"/>
  <c r="N519" i="1"/>
  <c r="N521" i="1"/>
  <c r="N524" i="1"/>
  <c r="N525" i="1"/>
  <c r="N526" i="1"/>
  <c r="N529" i="1"/>
  <c r="N530" i="1"/>
  <c r="N532" i="1"/>
  <c r="N533" i="1"/>
  <c r="N534" i="1"/>
  <c r="N535" i="1"/>
  <c r="N537" i="1"/>
  <c r="N540" i="1"/>
  <c r="N541" i="1"/>
  <c r="N542" i="1"/>
  <c r="N545" i="1"/>
  <c r="N546" i="1"/>
  <c r="N548" i="1"/>
  <c r="N549" i="1"/>
  <c r="N550" i="1"/>
  <c r="N551" i="1"/>
  <c r="N553" i="1"/>
  <c r="N556" i="1"/>
  <c r="N557" i="1"/>
  <c r="N558" i="1"/>
  <c r="N561" i="1"/>
  <c r="N562" i="1"/>
  <c r="N564" i="1"/>
  <c r="N565" i="1"/>
  <c r="N566" i="1"/>
  <c r="N567" i="1"/>
  <c r="N569" i="1"/>
  <c r="N572" i="1"/>
  <c r="N573" i="1"/>
  <c r="N574" i="1"/>
  <c r="N577" i="1"/>
  <c r="N578" i="1"/>
  <c r="N580" i="1"/>
  <c r="N581" i="1"/>
  <c r="N582" i="1"/>
  <c r="N583" i="1"/>
  <c r="N584" i="1"/>
  <c r="N585" i="1"/>
  <c r="N588" i="1"/>
  <c r="N589" i="1"/>
  <c r="N590" i="1"/>
  <c r="N591" i="1"/>
  <c r="N593" i="1"/>
  <c r="N594" i="1"/>
  <c r="N596" i="1"/>
  <c r="N597" i="1"/>
  <c r="N598" i="1"/>
  <c r="N599" i="1"/>
  <c r="N600" i="1"/>
  <c r="N601" i="1"/>
  <c r="N604" i="1"/>
  <c r="N605" i="1"/>
  <c r="N606" i="1"/>
  <c r="N609" i="1"/>
  <c r="N610" i="1"/>
  <c r="N612" i="1"/>
  <c r="N613" i="1"/>
  <c r="N614" i="1"/>
  <c r="N615" i="1"/>
  <c r="N617" i="1"/>
  <c r="N620" i="1"/>
  <c r="N621" i="1"/>
  <c r="N622" i="1"/>
  <c r="N624" i="1"/>
  <c r="N625" i="1"/>
  <c r="N626" i="1"/>
  <c r="N628" i="1"/>
  <c r="N629" i="1"/>
  <c r="N630" i="1"/>
  <c r="N631" i="1"/>
  <c r="N633" i="1"/>
  <c r="N636" i="1"/>
  <c r="N637" i="1"/>
  <c r="N638" i="1"/>
  <c r="N641" i="1"/>
  <c r="N642" i="1"/>
  <c r="N644" i="1"/>
  <c r="N645" i="1"/>
  <c r="N646" i="1"/>
  <c r="N647" i="1"/>
  <c r="N649" i="1"/>
  <c r="N652" i="1"/>
  <c r="N653" i="1"/>
  <c r="N654" i="1"/>
  <c r="N657" i="1"/>
  <c r="N658" i="1"/>
  <c r="N660" i="1"/>
  <c r="N661" i="1"/>
  <c r="N662" i="1"/>
  <c r="N663" i="1"/>
  <c r="N665" i="1"/>
  <c r="N668" i="1"/>
  <c r="N669" i="1"/>
  <c r="N670" i="1"/>
  <c r="N673" i="1"/>
  <c r="N674" i="1"/>
  <c r="N676" i="1"/>
  <c r="N677" i="1"/>
  <c r="N678" i="1"/>
  <c r="N679" i="1"/>
  <c r="N681" i="1"/>
  <c r="N684" i="1"/>
  <c r="N685" i="1"/>
  <c r="N686" i="1"/>
  <c r="N689" i="1"/>
  <c r="N690" i="1"/>
  <c r="N692" i="1"/>
  <c r="N693" i="1"/>
  <c r="N694" i="1"/>
  <c r="N695" i="1"/>
  <c r="N697" i="1"/>
  <c r="N700" i="1"/>
  <c r="N701" i="1"/>
  <c r="N702" i="1"/>
  <c r="N705" i="1"/>
  <c r="N706" i="1"/>
  <c r="N708" i="1"/>
  <c r="N709" i="1"/>
  <c r="N710" i="1"/>
  <c r="N711" i="1"/>
  <c r="N713" i="1"/>
  <c r="N716" i="1"/>
  <c r="N717" i="1"/>
  <c r="N718" i="1"/>
  <c r="N719" i="1"/>
  <c r="N720" i="1"/>
  <c r="N721" i="1"/>
  <c r="N722" i="1"/>
  <c r="N724" i="1"/>
  <c r="N725" i="1"/>
  <c r="N726" i="1"/>
  <c r="N727" i="1"/>
  <c r="N729" i="1"/>
  <c r="N732" i="1"/>
  <c r="N733" i="1"/>
  <c r="N734" i="1"/>
  <c r="N737" i="1"/>
  <c r="N738" i="1"/>
  <c r="N740" i="1"/>
  <c r="N741" i="1"/>
  <c r="N742" i="1"/>
  <c r="N743" i="1"/>
  <c r="N745" i="1"/>
  <c r="N748" i="1"/>
  <c r="N749" i="1"/>
  <c r="N750" i="1"/>
  <c r="N753" i="1"/>
  <c r="N754" i="1"/>
  <c r="N756" i="1"/>
  <c r="N757" i="1"/>
  <c r="N758" i="1"/>
  <c r="N759" i="1"/>
  <c r="N761" i="1"/>
  <c r="N764" i="1"/>
  <c r="N765" i="1"/>
  <c r="N766" i="1"/>
  <c r="N769" i="1"/>
  <c r="N770" i="1"/>
  <c r="N772" i="1"/>
  <c r="N773" i="1"/>
  <c r="N774" i="1"/>
  <c r="N775" i="1"/>
  <c r="N776" i="1"/>
  <c r="N777" i="1"/>
  <c r="N780" i="1"/>
  <c r="N781" i="1"/>
  <c r="N782" i="1"/>
  <c r="N784" i="1"/>
  <c r="N785" i="1"/>
  <c r="N786" i="1"/>
  <c r="N788" i="1"/>
  <c r="N789" i="1"/>
  <c r="N790" i="1"/>
  <c r="N791" i="1"/>
  <c r="N793" i="1"/>
  <c r="N796" i="1"/>
  <c r="N797" i="1"/>
  <c r="N798" i="1"/>
  <c r="N801" i="1"/>
  <c r="N802" i="1"/>
  <c r="N804" i="1"/>
  <c r="N805" i="1"/>
  <c r="N806" i="1"/>
  <c r="N807" i="1"/>
  <c r="N809" i="1"/>
  <c r="N812" i="1"/>
  <c r="N813" i="1"/>
  <c r="N814" i="1"/>
  <c r="N817" i="1"/>
  <c r="N818" i="1"/>
  <c r="N820" i="1"/>
  <c r="N821" i="1"/>
  <c r="N822" i="1"/>
  <c r="N823" i="1"/>
  <c r="N825" i="1"/>
  <c r="N828" i="1"/>
  <c r="N829" i="1"/>
  <c r="N830" i="1"/>
  <c r="N833" i="1"/>
  <c r="N834" i="1"/>
  <c r="N836" i="1"/>
  <c r="N837" i="1"/>
  <c r="N838" i="1"/>
  <c r="N839" i="1"/>
  <c r="N841" i="1"/>
  <c r="N844" i="1"/>
  <c r="N845" i="1"/>
  <c r="N846" i="1"/>
  <c r="N847" i="1"/>
  <c r="N849" i="1"/>
  <c r="N850" i="1"/>
  <c r="N852" i="1"/>
  <c r="N853" i="1"/>
  <c r="N854" i="1"/>
  <c r="N855" i="1"/>
  <c r="N856" i="1"/>
  <c r="N857" i="1"/>
  <c r="N860" i="1"/>
  <c r="N861" i="1"/>
  <c r="N862" i="1"/>
  <c r="N865" i="1"/>
  <c r="N866" i="1"/>
  <c r="N868" i="1"/>
  <c r="N869" i="1"/>
  <c r="N870" i="1"/>
  <c r="N871" i="1"/>
  <c r="N873" i="1"/>
  <c r="N876" i="1"/>
  <c r="N877" i="1"/>
  <c r="N878" i="1"/>
  <c r="N881" i="1"/>
  <c r="N882" i="1"/>
  <c r="N884" i="1"/>
  <c r="N885" i="1"/>
  <c r="N886" i="1"/>
  <c r="N887" i="1"/>
  <c r="N889" i="1"/>
  <c r="N892" i="1"/>
  <c r="N893" i="1"/>
  <c r="N894" i="1"/>
  <c r="N897" i="1"/>
  <c r="N898" i="1"/>
  <c r="N900" i="1"/>
  <c r="N901" i="1"/>
  <c r="N902" i="1"/>
  <c r="N903" i="1"/>
  <c r="N905" i="1"/>
  <c r="N908" i="1"/>
  <c r="N909" i="1"/>
  <c r="N910" i="1"/>
  <c r="N913" i="1"/>
  <c r="N914" i="1"/>
  <c r="N916" i="1"/>
  <c r="N917" i="1"/>
  <c r="N918" i="1"/>
  <c r="N919" i="1"/>
  <c r="N921" i="1"/>
  <c r="N924" i="1"/>
  <c r="N925" i="1"/>
  <c r="N926" i="1"/>
  <c r="N929" i="1"/>
  <c r="N930" i="1"/>
  <c r="N932" i="1"/>
  <c r="N933" i="1"/>
  <c r="N934" i="1"/>
  <c r="N935" i="1"/>
  <c r="N937" i="1"/>
  <c r="N940" i="1"/>
  <c r="N941" i="1"/>
  <c r="N942" i="1"/>
  <c r="N944" i="1"/>
  <c r="N945" i="1"/>
  <c r="N946" i="1"/>
  <c r="N948" i="1"/>
  <c r="N949" i="1"/>
  <c r="N950" i="1"/>
  <c r="N951" i="1"/>
  <c r="N952" i="1"/>
  <c r="N953" i="1"/>
  <c r="N956" i="1"/>
  <c r="N957" i="1"/>
  <c r="N958" i="1"/>
  <c r="N961" i="1"/>
  <c r="N962" i="1"/>
  <c r="N964" i="1"/>
  <c r="N965" i="1"/>
  <c r="N966" i="1"/>
  <c r="N967" i="1"/>
  <c r="N969" i="1"/>
  <c r="N972" i="1"/>
  <c r="N973" i="1"/>
  <c r="N974" i="1"/>
  <c r="N975" i="1"/>
  <c r="N977" i="1"/>
  <c r="N978" i="1"/>
  <c r="N980" i="1"/>
  <c r="N981" i="1"/>
  <c r="N982" i="1"/>
  <c r="N983" i="1"/>
  <c r="N985" i="1"/>
  <c r="N988" i="1"/>
  <c r="N989" i="1"/>
  <c r="N990" i="1"/>
  <c r="N992" i="1"/>
  <c r="N993" i="1"/>
  <c r="N994" i="1"/>
  <c r="N996" i="1"/>
  <c r="N997" i="1"/>
  <c r="N998" i="1"/>
  <c r="N999" i="1"/>
  <c r="N1001" i="1"/>
  <c r="N1004" i="1"/>
  <c r="N1005" i="1"/>
  <c r="N1006" i="1"/>
  <c r="N1009" i="1"/>
  <c r="N1010" i="1"/>
  <c r="N1012" i="1"/>
  <c r="N1013" i="1"/>
  <c r="N1014" i="1"/>
  <c r="N1015" i="1"/>
  <c r="N1017" i="1"/>
  <c r="N1020" i="1"/>
  <c r="N1021" i="1"/>
  <c r="N1022" i="1"/>
  <c r="N1025" i="1"/>
  <c r="N1026" i="1"/>
  <c r="N1028" i="1"/>
  <c r="N1029" i="1"/>
  <c r="N1030" i="1"/>
  <c r="N1031" i="1"/>
  <c r="N1032" i="1"/>
  <c r="N1033" i="1"/>
  <c r="N1036" i="1"/>
  <c r="N1037" i="1"/>
  <c r="N1038" i="1"/>
  <c r="N1041" i="1"/>
  <c r="N1042" i="1"/>
  <c r="N1044" i="1"/>
  <c r="N1045" i="1"/>
  <c r="N1046" i="1"/>
  <c r="N1047" i="1"/>
  <c r="N1049" i="1"/>
  <c r="N1051" i="1"/>
  <c r="N1052" i="1"/>
  <c r="N1053" i="1"/>
  <c r="N1056" i="1"/>
  <c r="N1057" i="1"/>
  <c r="N1058" i="1"/>
  <c r="N1060" i="1"/>
  <c r="N1061" i="1"/>
  <c r="N1062" i="1"/>
  <c r="N1063" i="1"/>
  <c r="N1065" i="1"/>
  <c r="N1068" i="1"/>
  <c r="N1069" i="1"/>
  <c r="N1070" i="1"/>
  <c r="N1071" i="1"/>
  <c r="N1073" i="1"/>
  <c r="N1076" i="1"/>
  <c r="N1077" i="1"/>
  <c r="N1078" i="1"/>
  <c r="N1079" i="1"/>
  <c r="N1081" i="1"/>
  <c r="N1084" i="1"/>
  <c r="N1085" i="1"/>
  <c r="N1086" i="1"/>
  <c r="N1089" i="1"/>
  <c r="N1092" i="1"/>
  <c r="N1093" i="1"/>
  <c r="N1094" i="1"/>
  <c r="N1095" i="1"/>
  <c r="N1097" i="1"/>
  <c r="N1100" i="1"/>
  <c r="N1101" i="1"/>
  <c r="N1102" i="1"/>
  <c r="N1104" i="1"/>
  <c r="N1105" i="1"/>
  <c r="N1108" i="1"/>
  <c r="N1109" i="1"/>
  <c r="N1110" i="1"/>
  <c r="N1111" i="1"/>
  <c r="N1112" i="1"/>
  <c r="N1113" i="1"/>
  <c r="N1116" i="1"/>
  <c r="N1117" i="1"/>
  <c r="N1118" i="1"/>
  <c r="N1121" i="1"/>
  <c r="N1122" i="1"/>
  <c r="N1124" i="1"/>
  <c r="N1125" i="1"/>
  <c r="N1126" i="1"/>
  <c r="N1127" i="1"/>
  <c r="N1129" i="1"/>
  <c r="N1132" i="1"/>
  <c r="N1133" i="1"/>
  <c r="N1134" i="1"/>
  <c r="N1137" i="1"/>
  <c r="N1140" i="1"/>
  <c r="N1141" i="1"/>
  <c r="N1142" i="1"/>
  <c r="N1143" i="1"/>
  <c r="N1145" i="1"/>
  <c r="N1148" i="1"/>
  <c r="N1149" i="1"/>
  <c r="N1150" i="1"/>
  <c r="N1152" i="1"/>
  <c r="N1153" i="1"/>
  <c r="N1156" i="1"/>
  <c r="N1157" i="1"/>
  <c r="N1158" i="1"/>
  <c r="N1159" i="1"/>
  <c r="N1161" i="1"/>
  <c r="N1163" i="1"/>
  <c r="N1164" i="1"/>
  <c r="N1165" i="1"/>
  <c r="N1166" i="1"/>
  <c r="N1169" i="1"/>
  <c r="N1172" i="1"/>
  <c r="N1173" i="1"/>
  <c r="N1174" i="1"/>
  <c r="N1175" i="1"/>
  <c r="N1177" i="1"/>
  <c r="N1180" i="1"/>
  <c r="N1181" i="1"/>
  <c r="N1182" i="1"/>
  <c r="N1185" i="1"/>
  <c r="N1188" i="1"/>
  <c r="N1189" i="1"/>
  <c r="N1190" i="1"/>
  <c r="N1191" i="1"/>
  <c r="N1193" i="1"/>
  <c r="N1196" i="1"/>
  <c r="N1197" i="1"/>
  <c r="N1198" i="1"/>
  <c r="N1201" i="1"/>
  <c r="N1204" i="1"/>
  <c r="N1205" i="1"/>
  <c r="N1206" i="1"/>
  <c r="N1207" i="1"/>
  <c r="N1209" i="1"/>
  <c r="N1212" i="1"/>
  <c r="N1213" i="1"/>
  <c r="N1214" i="1"/>
  <c r="N1217" i="1"/>
  <c r="N1220" i="1"/>
  <c r="N1221" i="1"/>
  <c r="N1222" i="1"/>
  <c r="N1223" i="1"/>
  <c r="N1225" i="1"/>
  <c r="N1228" i="1"/>
  <c r="N1229" i="1"/>
  <c r="N1230" i="1"/>
  <c r="N1232" i="1"/>
  <c r="N1233" i="1"/>
  <c r="N1236" i="1"/>
  <c r="N1237" i="1"/>
  <c r="N1238" i="1"/>
  <c r="N1239" i="1"/>
  <c r="N1241" i="1"/>
  <c r="N1244" i="1"/>
  <c r="N1245" i="1"/>
  <c r="N1246" i="1"/>
  <c r="N1249" i="1"/>
  <c r="N1252" i="1"/>
  <c r="N1253" i="1"/>
  <c r="N1254" i="1"/>
  <c r="N1255" i="1"/>
  <c r="N1257" i="1"/>
  <c r="N1260" i="1"/>
  <c r="N1261" i="1"/>
  <c r="N1262" i="1"/>
  <c r="N1265" i="1"/>
  <c r="N1268" i="1"/>
  <c r="N1269" i="1"/>
  <c r="N1270" i="1"/>
  <c r="N1271" i="1"/>
  <c r="N1273" i="1"/>
  <c r="N1276" i="1"/>
  <c r="N1277" i="1"/>
  <c r="N1278" i="1"/>
  <c r="N1281" i="1"/>
  <c r="N1284" i="1"/>
  <c r="N1285" i="1"/>
  <c r="N1286" i="1"/>
  <c r="N1287" i="1"/>
  <c r="N1289" i="1"/>
  <c r="N1292" i="1"/>
  <c r="N1293" i="1"/>
  <c r="N1294" i="1"/>
  <c r="N1297" i="1"/>
  <c r="N1300" i="1"/>
  <c r="N1301" i="1"/>
  <c r="N1302" i="1"/>
  <c r="N1303" i="1"/>
  <c r="N1305" i="1"/>
  <c r="N1308" i="1"/>
  <c r="N1309" i="1"/>
  <c r="N1310" i="1"/>
  <c r="N1313" i="1"/>
  <c r="N1316" i="1"/>
  <c r="N1317" i="1"/>
  <c r="N1318" i="1"/>
  <c r="N1319" i="1"/>
  <c r="N1321" i="1"/>
  <c r="N1324" i="1"/>
  <c r="N1325" i="1"/>
  <c r="N1326" i="1"/>
  <c r="N1329" i="1"/>
  <c r="N1332" i="1"/>
  <c r="N1333" i="1"/>
  <c r="N1334" i="1"/>
  <c r="N1335" i="1"/>
  <c r="N1337" i="1"/>
  <c r="N1340" i="1"/>
  <c r="N1341" i="1"/>
  <c r="N1342" i="1"/>
  <c r="N1345" i="1"/>
  <c r="N1348" i="1"/>
  <c r="N1349" i="1"/>
  <c r="N1350" i="1"/>
  <c r="N1351" i="1"/>
  <c r="N1353" i="1"/>
  <c r="N1356" i="1"/>
  <c r="N1357" i="1"/>
  <c r="N1358" i="1"/>
  <c r="N1359" i="1"/>
  <c r="N1361" i="1"/>
  <c r="N1364" i="1"/>
  <c r="N1365" i="1"/>
  <c r="N1366" i="1"/>
  <c r="N1367" i="1"/>
  <c r="N1368" i="1"/>
  <c r="N1369" i="1"/>
  <c r="N1372" i="1"/>
  <c r="N1373" i="1"/>
  <c r="N1374" i="1"/>
  <c r="N1375" i="1"/>
  <c r="N1376" i="1"/>
  <c r="N1377" i="1"/>
  <c r="N1380" i="1"/>
  <c r="N1381" i="1"/>
  <c r="N1382" i="1"/>
  <c r="N1383" i="1"/>
  <c r="N1385" i="1"/>
  <c r="N1388" i="1"/>
  <c r="N1389" i="1"/>
  <c r="N1390" i="1"/>
  <c r="N1393" i="1"/>
  <c r="N1396" i="1"/>
  <c r="N1397" i="1"/>
  <c r="N1398" i="1"/>
  <c r="N1399" i="1"/>
  <c r="N1401" i="1"/>
  <c r="N1404" i="1"/>
  <c r="N1405" i="1"/>
  <c r="N1406" i="1"/>
  <c r="N1408" i="1"/>
  <c r="N1409" i="1"/>
  <c r="N1412" i="1"/>
  <c r="N1413" i="1"/>
  <c r="N1414" i="1"/>
  <c r="N1415" i="1"/>
  <c r="N1417" i="1"/>
  <c r="N1420" i="1"/>
  <c r="N1421" i="1"/>
  <c r="N1422" i="1"/>
  <c r="N1425" i="1"/>
  <c r="N1428" i="1"/>
  <c r="N1429" i="1"/>
  <c r="N1430" i="1"/>
  <c r="N1431" i="1"/>
  <c r="N1432" i="1"/>
  <c r="N1433" i="1"/>
  <c r="N1436" i="1"/>
  <c r="N1437" i="1"/>
  <c r="N1438" i="1"/>
  <c r="N1439" i="1"/>
  <c r="N1441" i="1"/>
  <c r="N1444" i="1"/>
  <c r="N1445" i="1"/>
  <c r="N1446" i="1"/>
  <c r="N1447" i="1"/>
  <c r="N1449" i="1"/>
  <c r="N1452" i="1"/>
  <c r="N1453" i="1"/>
  <c r="N1454" i="1"/>
  <c r="N1455" i="1"/>
  <c r="N1457" i="1"/>
  <c r="N1458" i="1"/>
  <c r="N1460" i="1"/>
  <c r="N1461" i="1"/>
  <c r="N1462" i="1"/>
  <c r="N1463" i="1"/>
  <c r="N1465" i="1"/>
  <c r="N1468" i="1"/>
  <c r="N1469" i="1"/>
  <c r="N1470" i="1"/>
  <c r="N1473" i="1"/>
  <c r="N1476" i="1"/>
  <c r="N1477" i="1"/>
  <c r="N1478" i="1"/>
  <c r="N1479" i="1"/>
  <c r="N1481" i="1"/>
  <c r="N1484" i="1"/>
  <c r="N1485" i="1"/>
  <c r="N1486" i="1"/>
  <c r="N1489" i="1"/>
  <c r="N1492" i="1"/>
  <c r="N1493" i="1"/>
  <c r="N1494" i="1"/>
  <c r="N1495" i="1"/>
  <c r="N1497" i="1"/>
  <c r="N1500" i="1"/>
  <c r="N1501" i="1"/>
  <c r="N1502" i="1"/>
  <c r="N1504" i="1"/>
  <c r="N1505" i="1"/>
  <c r="N1508" i="1"/>
  <c r="N1509" i="1"/>
  <c r="N1510" i="1"/>
  <c r="N1511" i="1"/>
  <c r="N1513" i="1"/>
  <c r="N1516" i="1"/>
  <c r="N1517" i="1"/>
  <c r="N1518" i="1"/>
  <c r="N1521" i="1"/>
  <c r="N1524" i="1"/>
  <c r="N1525" i="1"/>
  <c r="N1526" i="1"/>
  <c r="N1527" i="1"/>
  <c r="N1529" i="1"/>
  <c r="N1532" i="1"/>
  <c r="N1533" i="1"/>
  <c r="N1534" i="1"/>
  <c r="N1537" i="1"/>
  <c r="N1540" i="1"/>
  <c r="N1541" i="1"/>
  <c r="N1542" i="1"/>
  <c r="N1543" i="1"/>
  <c r="N1545" i="1"/>
  <c r="N1548" i="1"/>
  <c r="N1549" i="1"/>
  <c r="N1550" i="1"/>
  <c r="N1552" i="1"/>
  <c r="N1553" i="1"/>
  <c r="N1556" i="1"/>
  <c r="N1557" i="1"/>
  <c r="N1558" i="1"/>
  <c r="N1559" i="1"/>
  <c r="N1561" i="1"/>
  <c r="N1564" i="1"/>
  <c r="N1565" i="1"/>
  <c r="N1566" i="1"/>
  <c r="N1569" i="1"/>
  <c r="N1572" i="1"/>
  <c r="N1573" i="1"/>
  <c r="N1574" i="1"/>
  <c r="N1575" i="1"/>
  <c r="N1576" i="1"/>
  <c r="N1577" i="1"/>
  <c r="N1580" i="1"/>
  <c r="N1581" i="1"/>
  <c r="N1582" i="1"/>
  <c r="N1585" i="1"/>
  <c r="N1588" i="1"/>
  <c r="N1589" i="1"/>
  <c r="N1590" i="1"/>
  <c r="N1591" i="1"/>
  <c r="N1593" i="1"/>
  <c r="N1596" i="1"/>
  <c r="N1597" i="1"/>
  <c r="N1598" i="1"/>
  <c r="N1601" i="1"/>
  <c r="N1604" i="1"/>
  <c r="N1605" i="1"/>
  <c r="N1606" i="1"/>
  <c r="N1607" i="1"/>
  <c r="N1609" i="1"/>
  <c r="N1612" i="1"/>
  <c r="N1613" i="1"/>
  <c r="N1614" i="1"/>
  <c r="N1615" i="1"/>
  <c r="N1617" i="1"/>
  <c r="N1620" i="1"/>
  <c r="N1621" i="1"/>
  <c r="N1622" i="1"/>
  <c r="N1623" i="1"/>
  <c r="N1625" i="1"/>
  <c r="N1628" i="1"/>
  <c r="N1629" i="1"/>
  <c r="N1630" i="1"/>
  <c r="N1631" i="1"/>
  <c r="N1633" i="1"/>
  <c r="N1636" i="1"/>
  <c r="N1637" i="1"/>
  <c r="N1638" i="1"/>
  <c r="N1639" i="1"/>
  <c r="N1640" i="1"/>
  <c r="N1641" i="1"/>
  <c r="N1644" i="1"/>
  <c r="N1645" i="1"/>
  <c r="N1646" i="1"/>
  <c r="N1649" i="1"/>
  <c r="N1652" i="1"/>
  <c r="N1653" i="1"/>
  <c r="N1654" i="1"/>
  <c r="N1655" i="1"/>
  <c r="N1657" i="1"/>
  <c r="N1660" i="1"/>
  <c r="N1661" i="1"/>
  <c r="N1662" i="1"/>
  <c r="N1665" i="1"/>
  <c r="N1668" i="1"/>
  <c r="N1669" i="1"/>
  <c r="N1670" i="1"/>
  <c r="N1671" i="1"/>
  <c r="N1673" i="1"/>
  <c r="N1676" i="1"/>
  <c r="N1677" i="1"/>
  <c r="N1678" i="1"/>
  <c r="N1680" i="1"/>
  <c r="N1681" i="1"/>
  <c r="N1684" i="1"/>
  <c r="N1685" i="1"/>
  <c r="N1686" i="1"/>
  <c r="N1687" i="1"/>
  <c r="N1689" i="1"/>
  <c r="N1692" i="1"/>
  <c r="N1693" i="1"/>
  <c r="N1694" i="1"/>
  <c r="N1695" i="1"/>
  <c r="N1697" i="1"/>
  <c r="N1700" i="1"/>
  <c r="N1701" i="1"/>
  <c r="N1702" i="1"/>
  <c r="N1703" i="1"/>
  <c r="N1704" i="1"/>
  <c r="N1705" i="1"/>
  <c r="N1707" i="1"/>
  <c r="N1708" i="1"/>
  <c r="N1709" i="1"/>
  <c r="N1710" i="1"/>
  <c r="N1713" i="1"/>
  <c r="N1716" i="1"/>
  <c r="N1717" i="1"/>
  <c r="N1718" i="1"/>
  <c r="N1719" i="1"/>
  <c r="N1721" i="1"/>
  <c r="N1724" i="1"/>
  <c r="N1725" i="1"/>
  <c r="N1726" i="1"/>
  <c r="N1729" i="1"/>
  <c r="N1732" i="1"/>
  <c r="N1733" i="1"/>
  <c r="N1734" i="1"/>
  <c r="N1735" i="1"/>
  <c r="N1737" i="1"/>
  <c r="N1740" i="1"/>
  <c r="N1741" i="1"/>
  <c r="N1742" i="1"/>
  <c r="N1745" i="1"/>
  <c r="N1748" i="1"/>
  <c r="N1749" i="1"/>
  <c r="N1750" i="1"/>
  <c r="N1751" i="1"/>
  <c r="N1753" i="1"/>
  <c r="N1756" i="1"/>
  <c r="N1757" i="1"/>
  <c r="N1758" i="1"/>
  <c r="N1761" i="1"/>
  <c r="N1764" i="1"/>
  <c r="N1765" i="1"/>
  <c r="N1766" i="1"/>
  <c r="N1767" i="1"/>
  <c r="N1768" i="1"/>
  <c r="N1769" i="1"/>
  <c r="N1772" i="1"/>
  <c r="N1773" i="1"/>
  <c r="N1774" i="1"/>
  <c r="N1777" i="1"/>
  <c r="N1780" i="1"/>
  <c r="N1781" i="1"/>
  <c r="N1782" i="1"/>
  <c r="N1783" i="1"/>
  <c r="N1785" i="1"/>
  <c r="N1788" i="1"/>
  <c r="N1789" i="1"/>
  <c r="N1790" i="1"/>
  <c r="N1793" i="1"/>
  <c r="N1796" i="1"/>
  <c r="N1797" i="1"/>
  <c r="N1798" i="1"/>
  <c r="N1799" i="1"/>
  <c r="N1801" i="1"/>
  <c r="N1804" i="1"/>
  <c r="N1805" i="1"/>
  <c r="N1806" i="1"/>
  <c r="N1807" i="1"/>
  <c r="N1809" i="1"/>
  <c r="N1812" i="1"/>
  <c r="N1813" i="1"/>
  <c r="N1814" i="1"/>
  <c r="N1815" i="1"/>
  <c r="N1817" i="1"/>
  <c r="N1820" i="1"/>
  <c r="N1821" i="1"/>
  <c r="N1822" i="1"/>
  <c r="N1825" i="1"/>
  <c r="N1828" i="1"/>
  <c r="N1829" i="1"/>
  <c r="N1830" i="1"/>
  <c r="N1831" i="1"/>
  <c r="N1833" i="1"/>
  <c r="N1836" i="1"/>
  <c r="N1837" i="1"/>
  <c r="N1838" i="1"/>
  <c r="N1841" i="1"/>
  <c r="N1844" i="1"/>
  <c r="N1845" i="1"/>
  <c r="N1846" i="1"/>
  <c r="N1847" i="1"/>
  <c r="N1848" i="1"/>
  <c r="N1849" i="1"/>
  <c r="N1852" i="1"/>
  <c r="N1853" i="1"/>
  <c r="N1854" i="1"/>
  <c r="N1857" i="1"/>
  <c r="N1860" i="1"/>
  <c r="N1861" i="1"/>
  <c r="N1862" i="1"/>
  <c r="N1863" i="1"/>
  <c r="N1865" i="1"/>
  <c r="N1867" i="1"/>
  <c r="N1868" i="1"/>
  <c r="N1869" i="1"/>
  <c r="N1870" i="1"/>
  <c r="N1873" i="1"/>
  <c r="N1876" i="1"/>
  <c r="N1877" i="1"/>
  <c r="N1878" i="1"/>
  <c r="N1879" i="1"/>
  <c r="N1881" i="1"/>
  <c r="N1884" i="1"/>
  <c r="N1885" i="1"/>
  <c r="N1886" i="1"/>
  <c r="N1889" i="1"/>
  <c r="N1892" i="1"/>
  <c r="N1893" i="1"/>
  <c r="N1894" i="1"/>
  <c r="N1895" i="1"/>
  <c r="N1897" i="1"/>
  <c r="N1900" i="1"/>
  <c r="N1901" i="1"/>
  <c r="N1902" i="1"/>
  <c r="N1905" i="1"/>
  <c r="N1908" i="1"/>
  <c r="N1909" i="1"/>
  <c r="N1910" i="1"/>
  <c r="N1911" i="1"/>
  <c r="N1913" i="1"/>
  <c r="N1915" i="1"/>
  <c r="N1916" i="1"/>
  <c r="N1917" i="1"/>
  <c r="N1918" i="1"/>
  <c r="N1919" i="1"/>
  <c r="N1920" i="1"/>
  <c r="N1921" i="1"/>
  <c r="N1924" i="1"/>
  <c r="N1925" i="1"/>
  <c r="N1926" i="1"/>
  <c r="N1927" i="1"/>
  <c r="N1928" i="1"/>
  <c r="N1929" i="1"/>
  <c r="N1932" i="1"/>
  <c r="N1933" i="1"/>
  <c r="N1934" i="1"/>
  <c r="N1937" i="1"/>
  <c r="N1938" i="1"/>
  <c r="N1940" i="1"/>
  <c r="N1941" i="1"/>
  <c r="N1942" i="1"/>
  <c r="N1943" i="1"/>
  <c r="N1945" i="1"/>
  <c r="N1948" i="1"/>
  <c r="N1949" i="1"/>
  <c r="N1950" i="1"/>
  <c r="N1953" i="1"/>
  <c r="N1956" i="1"/>
  <c r="N1957" i="1"/>
  <c r="N1958" i="1"/>
  <c r="N1959" i="1"/>
  <c r="N1961" i="1"/>
  <c r="N1964" i="1"/>
  <c r="N1965" i="1"/>
  <c r="N1966" i="1"/>
  <c r="N1968" i="1"/>
  <c r="N1969" i="1"/>
  <c r="N1972" i="1"/>
  <c r="N1973" i="1"/>
  <c r="N1974" i="1"/>
  <c r="N1975" i="1"/>
  <c r="N1977" i="1"/>
  <c r="N1980" i="1"/>
  <c r="N1981" i="1"/>
  <c r="N1982" i="1"/>
  <c r="N1985" i="1"/>
  <c r="N1988" i="1"/>
  <c r="N1989" i="1"/>
  <c r="N1990" i="1"/>
  <c r="N1991" i="1"/>
  <c r="N1993" i="1"/>
  <c r="N1996" i="1"/>
  <c r="N1997" i="1"/>
  <c r="N1998" i="1"/>
  <c r="N2001" i="1"/>
  <c r="N2004" i="1"/>
  <c r="N2005" i="1"/>
  <c r="N2006" i="1"/>
  <c r="N2007" i="1"/>
  <c r="N2009" i="1"/>
  <c r="N2012" i="1"/>
  <c r="N2013" i="1"/>
  <c r="N2014" i="1"/>
  <c r="N2017" i="1"/>
  <c r="N2020" i="1"/>
  <c r="N2021" i="1"/>
  <c r="N2022" i="1"/>
  <c r="N2023" i="1"/>
  <c r="N2025" i="1"/>
  <c r="N2027" i="1"/>
  <c r="N2028" i="1"/>
  <c r="N2029" i="1"/>
  <c r="N2030" i="1"/>
  <c r="N2033" i="1"/>
  <c r="N2036" i="1"/>
  <c r="N2037" i="1"/>
  <c r="N2038" i="1"/>
  <c r="N2039" i="1"/>
  <c r="N2041" i="1"/>
  <c r="N2044" i="1"/>
  <c r="N2045" i="1"/>
  <c r="N2046" i="1"/>
  <c r="N2049" i="1"/>
  <c r="N2052" i="1"/>
  <c r="N2053" i="1"/>
  <c r="N2054" i="1"/>
  <c r="N2055" i="1"/>
  <c r="N2056" i="1"/>
  <c r="N2057" i="1"/>
  <c r="N2060" i="1"/>
  <c r="N2061" i="1"/>
  <c r="N2062" i="1"/>
  <c r="N2065" i="1"/>
  <c r="N2068" i="1"/>
  <c r="N2069" i="1"/>
  <c r="N2070" i="1"/>
  <c r="N2071" i="1"/>
  <c r="N2073" i="1"/>
  <c r="N2076" i="1"/>
  <c r="N2077" i="1"/>
  <c r="N2078" i="1"/>
  <c r="N2079" i="1"/>
  <c r="N2081" i="1"/>
  <c r="N2084" i="1"/>
  <c r="N2085" i="1"/>
  <c r="N2086" i="1"/>
  <c r="N2087" i="1"/>
  <c r="N2089" i="1"/>
  <c r="N2092" i="1"/>
  <c r="N2093" i="1"/>
  <c r="N2094" i="1"/>
  <c r="N2095" i="1"/>
  <c r="N2096" i="1"/>
  <c r="N2097" i="1"/>
  <c r="N2100" i="1"/>
  <c r="N2101" i="1"/>
  <c r="N2102" i="1"/>
  <c r="N2103" i="1"/>
  <c r="N2105" i="1"/>
  <c r="N2108" i="1"/>
  <c r="N2109" i="1"/>
  <c r="N2110" i="1"/>
  <c r="N2113" i="1"/>
  <c r="N2116" i="1"/>
  <c r="N2117" i="1"/>
  <c r="N2118" i="1"/>
  <c r="N2119" i="1"/>
  <c r="N2121" i="1"/>
  <c r="N2124" i="1"/>
  <c r="N2125" i="1"/>
  <c r="N2126" i="1"/>
  <c r="N2129" i="1"/>
  <c r="N2132" i="1"/>
  <c r="N2133" i="1"/>
  <c r="N2134" i="1"/>
  <c r="N2135" i="1"/>
  <c r="N2136" i="1"/>
  <c r="N2137" i="1"/>
  <c r="N2139" i="1"/>
  <c r="N2140" i="1"/>
  <c r="N2141" i="1"/>
  <c r="N2142" i="1"/>
  <c r="N2144" i="1"/>
  <c r="N2145" i="1"/>
  <c r="N2148" i="1"/>
  <c r="N2149" i="1"/>
  <c r="N2150" i="1"/>
  <c r="N2151" i="1"/>
  <c r="N2153" i="1"/>
  <c r="N2156" i="1"/>
  <c r="N2157" i="1"/>
  <c r="N2158" i="1"/>
  <c r="N2161" i="1"/>
  <c r="N2164" i="1"/>
  <c r="N2165" i="1"/>
  <c r="N2166" i="1"/>
  <c r="N2167" i="1"/>
  <c r="N2169" i="1"/>
  <c r="N2172" i="1"/>
  <c r="N2173" i="1"/>
  <c r="N2174" i="1"/>
  <c r="N2175" i="1"/>
  <c r="N2177" i="1"/>
  <c r="N2178" i="1"/>
  <c r="N2180" i="1"/>
  <c r="N2181" i="1"/>
  <c r="N2182" i="1"/>
  <c r="N2183" i="1"/>
  <c r="N2185" i="1"/>
  <c r="N2188" i="1"/>
  <c r="N2189" i="1"/>
  <c r="N2190" i="1"/>
  <c r="N2193" i="1"/>
  <c r="L2" i="1"/>
  <c r="L114" i="1"/>
  <c r="L116" i="1"/>
  <c r="L135" i="1"/>
  <c r="L168" i="1"/>
  <c r="L295" i="1"/>
  <c r="L324" i="1"/>
  <c r="L359" i="1"/>
  <c r="L388" i="1"/>
  <c r="L408" i="1"/>
  <c r="L423" i="1"/>
  <c r="L439" i="1"/>
  <c r="L466" i="1"/>
  <c r="L484" i="1"/>
  <c r="L533" i="1"/>
  <c r="L551" i="1"/>
  <c r="L567" i="1"/>
  <c r="L585" i="1"/>
  <c r="L594" i="1"/>
  <c r="L630" i="1"/>
  <c r="L679" i="1"/>
  <c r="L695" i="1"/>
  <c r="L722" i="1"/>
  <c r="L807" i="1"/>
  <c r="L823" i="1"/>
  <c r="L850" i="1"/>
  <c r="L914" i="1"/>
  <c r="L917" i="1"/>
  <c r="L935" i="1"/>
  <c r="L950" i="1"/>
  <c r="L951" i="1"/>
  <c r="L967" i="1"/>
  <c r="L988" i="1"/>
  <c r="L1010" i="1"/>
  <c r="L1015" i="1"/>
  <c r="L1036" i="1"/>
  <c r="L1068" i="1"/>
  <c r="L1100" i="1"/>
  <c r="L1132" i="1"/>
  <c r="L1134" i="1"/>
  <c r="L1164" i="1"/>
  <c r="L1186" i="1"/>
  <c r="L1195" i="1"/>
  <c r="L1202" i="1"/>
  <c r="L1218" i="1"/>
  <c r="L1234" i="1"/>
  <c r="L1242" i="1"/>
  <c r="L1250" i="1"/>
  <c r="L1285" i="1"/>
  <c r="L1308" i="1"/>
  <c r="L1330" i="1"/>
  <c r="L1333" i="1"/>
  <c r="L1354" i="1"/>
  <c r="L1372" i="1"/>
  <c r="L1394" i="1"/>
  <c r="L1397" i="1"/>
  <c r="L1435" i="1"/>
  <c r="L1452" i="1"/>
  <c r="L1475" i="1"/>
  <c r="L1493" i="1"/>
  <c r="L1495" i="1"/>
  <c r="L1514" i="1"/>
  <c r="L1531" i="1"/>
  <c r="L1533" i="1"/>
  <c r="L1554" i="1"/>
  <c r="L1571" i="1"/>
  <c r="L1610" i="1"/>
  <c r="L1626" i="1"/>
  <c r="L1628" i="1"/>
  <c r="L1644" i="1"/>
  <c r="L1666" i="1"/>
  <c r="L1682" i="1"/>
  <c r="L1684" i="1"/>
  <c r="L1738" i="1"/>
  <c r="L1754" i="1"/>
  <c r="L1756" i="1"/>
  <c r="L1772" i="1"/>
  <c r="L1794" i="1"/>
  <c r="L1810" i="1"/>
  <c r="L1866" i="1"/>
  <c r="L1882" i="1"/>
  <c r="L1884" i="1"/>
  <c r="L1900" i="1"/>
  <c r="L1922" i="1"/>
  <c r="L1938" i="1"/>
  <c r="L1958" i="1"/>
  <c r="L1976" i="1"/>
  <c r="L1994" i="1"/>
  <c r="L2010" i="1"/>
  <c r="L2012" i="1"/>
  <c r="L2028" i="1"/>
  <c r="L2030" i="1"/>
  <c r="L2061" i="1"/>
  <c r="D7" i="5"/>
  <c r="D7" i="4"/>
  <c r="D25" i="3"/>
  <c r="D24" i="3"/>
  <c r="D23" i="3"/>
  <c r="D22" i="3"/>
  <c r="D6" i="5"/>
  <c r="D6" i="4"/>
  <c r="D21" i="3"/>
  <c r="D20" i="3"/>
  <c r="D19" i="3"/>
  <c r="D18" i="3"/>
  <c r="D5" i="5"/>
  <c r="D5" i="4"/>
  <c r="D17" i="3"/>
  <c r="D16" i="3"/>
  <c r="D15" i="3"/>
  <c r="D14" i="3"/>
  <c r="D4" i="5"/>
  <c r="D4" i="4"/>
  <c r="D13" i="3"/>
  <c r="D12" i="3"/>
  <c r="D11" i="3"/>
  <c r="D10" i="3"/>
  <c r="D3" i="5"/>
  <c r="D3" i="4"/>
  <c r="D9" i="3"/>
  <c r="D8" i="3"/>
  <c r="D7" i="3"/>
  <c r="D6" i="3"/>
  <c r="D2" i="5"/>
  <c r="D2" i="4"/>
  <c r="D5" i="3"/>
  <c r="D4" i="3"/>
  <c r="D3" i="3"/>
  <c r="D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" i="1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76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60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44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" i="1"/>
  <c r="N1600" i="1" l="1"/>
  <c r="N1472" i="1"/>
  <c r="N1328" i="1"/>
  <c r="N1200" i="1"/>
  <c r="N896" i="1"/>
  <c r="N464" i="1"/>
  <c r="N352" i="1"/>
  <c r="N1520" i="1"/>
  <c r="O1870" i="1"/>
  <c r="O1790" i="1"/>
  <c r="O1566" i="1"/>
  <c r="O1486" i="1"/>
  <c r="O798" i="1"/>
  <c r="O750" i="1"/>
  <c r="O126" i="1"/>
  <c r="O2340" i="1"/>
  <c r="N2016" i="1"/>
  <c r="N1744" i="1"/>
  <c r="N1696" i="1"/>
  <c r="N1008" i="1"/>
  <c r="N736" i="1"/>
  <c r="N192" i="1"/>
  <c r="N1392" i="1"/>
  <c r="O1950" i="1"/>
  <c r="O1294" i="1"/>
  <c r="O1182" i="1"/>
  <c r="O974" i="1"/>
  <c r="O318" i="1"/>
  <c r="O222" i="1"/>
  <c r="N2112" i="1"/>
  <c r="N2064" i="1"/>
  <c r="N1424" i="1"/>
  <c r="N1248" i="1"/>
  <c r="N848" i="1"/>
  <c r="N416" i="1"/>
  <c r="O1758" i="1"/>
  <c r="O270" i="1"/>
  <c r="N1072" i="1"/>
  <c r="N960" i="1"/>
  <c r="N688" i="1"/>
  <c r="N256" i="1"/>
  <c r="N144" i="1"/>
  <c r="O1454" i="1"/>
  <c r="O1022" i="1"/>
  <c r="O670" i="1"/>
  <c r="O542" i="1"/>
  <c r="O494" i="1"/>
  <c r="O366" i="1"/>
  <c r="N1936" i="1"/>
  <c r="N1888" i="1"/>
  <c r="N1840" i="1"/>
  <c r="N1168" i="1"/>
  <c r="N1120" i="1"/>
  <c r="N640" i="1"/>
  <c r="N528" i="1"/>
  <c r="N96" i="1"/>
  <c r="O1998" i="1"/>
  <c r="O1726" i="1"/>
  <c r="O1534" i="1"/>
  <c r="O1342" i="1"/>
  <c r="O1262" i="1"/>
  <c r="N1984" i="1"/>
  <c r="N1712" i="1"/>
  <c r="N1616" i="1"/>
  <c r="N912" i="1"/>
  <c r="N480" i="1"/>
  <c r="N208" i="1"/>
  <c r="N48" i="1"/>
  <c r="O2190" i="1"/>
  <c r="O2078" i="1"/>
  <c r="O590" i="1"/>
  <c r="N1664" i="1"/>
  <c r="N864" i="1"/>
  <c r="O814" i="1"/>
  <c r="O766" i="1"/>
  <c r="O286" i="1"/>
  <c r="N432" i="1"/>
  <c r="N160" i="1"/>
  <c r="O2158" i="1"/>
  <c r="O1806" i="1"/>
  <c r="O1582" i="1"/>
  <c r="O334" i="1"/>
  <c r="O238" i="1"/>
  <c r="N2176" i="1"/>
  <c r="N2128" i="1"/>
  <c r="O2046" i="1"/>
  <c r="O1310" i="1"/>
  <c r="O1038" i="1"/>
  <c r="N1856" i="1"/>
  <c r="N1136" i="1"/>
  <c r="N1088" i="1"/>
  <c r="N656" i="1"/>
  <c r="N384" i="1"/>
  <c r="N112" i="1"/>
  <c r="O1774" i="1"/>
  <c r="O558" i="1"/>
  <c r="O14" i="1"/>
  <c r="N608" i="1"/>
  <c r="N64" i="1"/>
  <c r="N1360" i="1"/>
  <c r="N880" i="1"/>
  <c r="O1278" i="1"/>
  <c r="N1904" i="1"/>
  <c r="O1822" i="1"/>
  <c r="K2432" i="1"/>
  <c r="N2187" i="1"/>
  <c r="N1803" i="1"/>
  <c r="N1531" i="1"/>
  <c r="N1483" i="1"/>
  <c r="N1419" i="1"/>
  <c r="N1259" i="1"/>
  <c r="N971" i="1"/>
  <c r="N763" i="1"/>
  <c r="N555" i="1"/>
  <c r="N491" i="1"/>
  <c r="N155" i="1"/>
  <c r="N27" i="1"/>
  <c r="O2121" i="1"/>
  <c r="O1673" i="1"/>
  <c r="O1449" i="1"/>
  <c r="O985" i="1"/>
  <c r="O569" i="1"/>
  <c r="O409" i="1"/>
  <c r="O137" i="1"/>
  <c r="N2075" i="1"/>
  <c r="N1755" i="1"/>
  <c r="N1371" i="1"/>
  <c r="N1211" i="1"/>
  <c r="N907" i="1"/>
  <c r="N699" i="1"/>
  <c r="N635" i="1"/>
  <c r="N427" i="1"/>
  <c r="O2169" i="1"/>
  <c r="O1897" i="1"/>
  <c r="O1849" i="1"/>
  <c r="O1497" i="1"/>
  <c r="O1225" i="1"/>
  <c r="O937" i="1"/>
  <c r="O777" i="1"/>
  <c r="O249" i="1"/>
  <c r="K2224" i="1"/>
  <c r="O2263" i="1"/>
  <c r="N1979" i="1"/>
  <c r="N1595" i="1"/>
  <c r="N843" i="1"/>
  <c r="N171" i="1"/>
  <c r="O2041" i="1"/>
  <c r="O1993" i="1"/>
  <c r="O1273" i="1"/>
  <c r="O1145" i="1"/>
  <c r="O681" i="1"/>
  <c r="O521" i="1"/>
  <c r="L2479" i="1"/>
  <c r="N2535" i="1"/>
  <c r="N1819" i="1"/>
  <c r="N1435" i="1"/>
  <c r="N1323" i="1"/>
  <c r="N1115" i="1"/>
  <c r="N507" i="1"/>
  <c r="N107" i="1"/>
  <c r="N43" i="1"/>
  <c r="O2089" i="1"/>
  <c r="O1769" i="1"/>
  <c r="O473" i="1"/>
  <c r="L2385" i="1"/>
  <c r="N2474" i="1"/>
  <c r="N1931" i="1"/>
  <c r="N1659" i="1"/>
  <c r="N1387" i="1"/>
  <c r="N923" i="1"/>
  <c r="N859" i="1"/>
  <c r="N715" i="1"/>
  <c r="N651" i="1"/>
  <c r="N443" i="1"/>
  <c r="O1641" i="1"/>
  <c r="O1193" i="1"/>
  <c r="O1001" i="1"/>
  <c r="O793" i="1"/>
  <c r="O585" i="1"/>
  <c r="L2349" i="1"/>
  <c r="N2458" i="1"/>
  <c r="N379" i="1"/>
  <c r="O1689" i="1"/>
  <c r="O1465" i="1"/>
  <c r="O953" i="1"/>
  <c r="O265" i="1"/>
  <c r="N2407" i="1"/>
  <c r="N2155" i="1"/>
  <c r="N1883" i="1"/>
  <c r="N1179" i="1"/>
  <c r="N1067" i="1"/>
  <c r="N187" i="1"/>
  <c r="O1561" i="1"/>
  <c r="O1513" i="1"/>
  <c r="O1241" i="1"/>
  <c r="O745" i="1"/>
  <c r="O537" i="1"/>
  <c r="O329" i="1"/>
  <c r="O217" i="1"/>
  <c r="N2346" i="1"/>
  <c r="N1611" i="1"/>
  <c r="N1131" i="1"/>
  <c r="N123" i="1"/>
  <c r="N59" i="1"/>
  <c r="O2009" i="1"/>
  <c r="O1961" i="1"/>
  <c r="O1737" i="1"/>
  <c r="O1337" i="1"/>
  <c r="O1289" i="1"/>
  <c r="N2330" i="1"/>
  <c r="N2107" i="1"/>
  <c r="N1835" i="1"/>
  <c r="N875" i="1"/>
  <c r="N667" i="1"/>
  <c r="N603" i="1"/>
  <c r="N459" i="1"/>
  <c r="O2057" i="1"/>
  <c r="O809" i="1"/>
  <c r="O281" i="1"/>
  <c r="N2279" i="1"/>
  <c r="N395" i="1"/>
  <c r="O1785" i="1"/>
  <c r="O1017" i="1"/>
  <c r="O9" i="1"/>
  <c r="N2218" i="1"/>
  <c r="N1403" i="1"/>
  <c r="N1083" i="1"/>
  <c r="N2202" i="1"/>
  <c r="N1627" i="1"/>
  <c r="N75" i="1"/>
  <c r="O345" i="1"/>
  <c r="K2498" i="1"/>
  <c r="N619" i="1"/>
  <c r="O1577" i="1"/>
  <c r="N1355" i="1"/>
  <c r="N1035" i="1"/>
  <c r="O1305" i="1"/>
  <c r="O825" i="1"/>
  <c r="K2413" i="1"/>
  <c r="O2468" i="1"/>
  <c r="K2350" i="1"/>
  <c r="O2391" i="1"/>
  <c r="K2429" i="1"/>
  <c r="K2227" i="1"/>
  <c r="L2355" i="1"/>
  <c r="N2471" i="1"/>
  <c r="N2343" i="1"/>
  <c r="N2215" i="1"/>
  <c r="O2455" i="1"/>
  <c r="O2327" i="1"/>
  <c r="O2199" i="1"/>
  <c r="K2549" i="1"/>
  <c r="O2452" i="1"/>
  <c r="O2324" i="1"/>
  <c r="O2196" i="1"/>
  <c r="K2546" i="1"/>
  <c r="K2408" i="1"/>
  <c r="K2206" i="1"/>
  <c r="L2320" i="1"/>
  <c r="N2455" i="1"/>
  <c r="N2327" i="1"/>
  <c r="N2199" i="1"/>
  <c r="O2439" i="1"/>
  <c r="O2311" i="1"/>
  <c r="K2533" i="1"/>
  <c r="K2392" i="1"/>
  <c r="K2198" i="1"/>
  <c r="L2314" i="1"/>
  <c r="N2442" i="1"/>
  <c r="N2314" i="1"/>
  <c r="O2436" i="1"/>
  <c r="O2308" i="1"/>
  <c r="K2530" i="1"/>
  <c r="K2388" i="1"/>
  <c r="L2283" i="1"/>
  <c r="N2439" i="1"/>
  <c r="N2311" i="1"/>
  <c r="O2551" i="1"/>
  <c r="O2423" i="1"/>
  <c r="O2295" i="1"/>
  <c r="K2517" i="1"/>
  <c r="K2372" i="1"/>
  <c r="L2538" i="1"/>
  <c r="L2275" i="1"/>
  <c r="N2554" i="1"/>
  <c r="N2426" i="1"/>
  <c r="N2298" i="1"/>
  <c r="O2548" i="1"/>
  <c r="O2420" i="1"/>
  <c r="O2292" i="1"/>
  <c r="K2514" i="1"/>
  <c r="K2369" i="1"/>
  <c r="L2529" i="1"/>
  <c r="L2243" i="1"/>
  <c r="N2551" i="1"/>
  <c r="N2423" i="1"/>
  <c r="N2295" i="1"/>
  <c r="O2535" i="1"/>
  <c r="O2407" i="1"/>
  <c r="O2279" i="1"/>
  <c r="K2501" i="1"/>
  <c r="K2353" i="1"/>
  <c r="L2509" i="1"/>
  <c r="L2237" i="1"/>
  <c r="N2538" i="1"/>
  <c r="N2410" i="1"/>
  <c r="N2282" i="1"/>
  <c r="O2532" i="1"/>
  <c r="O2404" i="1"/>
  <c r="O2276" i="1"/>
  <c r="K2485" i="1"/>
  <c r="K2334" i="1"/>
  <c r="L2475" i="1"/>
  <c r="N2522" i="1"/>
  <c r="N2394" i="1"/>
  <c r="N2266" i="1"/>
  <c r="O2516" i="1"/>
  <c r="O2388" i="1"/>
  <c r="O2260" i="1"/>
  <c r="K2482" i="1"/>
  <c r="K2294" i="1"/>
  <c r="L2449" i="1"/>
  <c r="N2519" i="1"/>
  <c r="N2391" i="1"/>
  <c r="N2263" i="1"/>
  <c r="O2503" i="1"/>
  <c r="O2375" i="1"/>
  <c r="O2247" i="1"/>
  <c r="K2469" i="1"/>
  <c r="K2290" i="1"/>
  <c r="L2446" i="1"/>
  <c r="N2506" i="1"/>
  <c r="N2378" i="1"/>
  <c r="N2250" i="1"/>
  <c r="O2500" i="1"/>
  <c r="O2372" i="1"/>
  <c r="O2244" i="1"/>
  <c r="K2466" i="1"/>
  <c r="K2274" i="1"/>
  <c r="L2420" i="1"/>
  <c r="N2503" i="1"/>
  <c r="N2375" i="1"/>
  <c r="N2247" i="1"/>
  <c r="O2487" i="1"/>
  <c r="O2359" i="1"/>
  <c r="O2231" i="1"/>
  <c r="K2271" i="1"/>
  <c r="L2416" i="1"/>
  <c r="N2490" i="1"/>
  <c r="N2362" i="1"/>
  <c r="N2234" i="1"/>
  <c r="O2484" i="1"/>
  <c r="O2356" i="1"/>
  <c r="O2228" i="1"/>
  <c r="K2254" i="1"/>
  <c r="L2394" i="1"/>
  <c r="N2487" i="1"/>
  <c r="N2359" i="1"/>
  <c r="N2231" i="1"/>
  <c r="O2471" i="1"/>
  <c r="O2343" i="1"/>
  <c r="O2215" i="1"/>
  <c r="N1784" i="1"/>
  <c r="N1464" i="1"/>
  <c r="N1320" i="1"/>
  <c r="N1256" i="1"/>
  <c r="N1192" i="1"/>
  <c r="N1128" i="1"/>
  <c r="N968" i="1"/>
  <c r="N792" i="1"/>
  <c r="N616" i="1"/>
  <c r="N408" i="1"/>
  <c r="N298" i="1"/>
  <c r="N136" i="1"/>
  <c r="N26" i="1"/>
  <c r="N8" i="1"/>
  <c r="O2038" i="1"/>
  <c r="O1878" i="1"/>
  <c r="O1670" i="1"/>
  <c r="O1350" i="1"/>
  <c r="O1142" i="1"/>
  <c r="O758" i="1"/>
  <c r="O694" i="1"/>
  <c r="O630" i="1"/>
  <c r="O566" i="1"/>
  <c r="O230" i="1"/>
  <c r="O166" i="1"/>
  <c r="O88" i="1"/>
  <c r="K2329" i="1"/>
  <c r="K2310" i="1"/>
  <c r="K2249" i="1"/>
  <c r="K2194" i="1"/>
  <c r="L2500" i="1"/>
  <c r="N2152" i="1"/>
  <c r="N1802" i="1"/>
  <c r="N1592" i="1"/>
  <c r="N1528" i="1"/>
  <c r="N888" i="1"/>
  <c r="N442" i="1"/>
  <c r="N424" i="1"/>
  <c r="N170" i="1"/>
  <c r="O1622" i="1"/>
  <c r="O8" i="1"/>
  <c r="K2213" i="1"/>
  <c r="L2211" i="1"/>
  <c r="K2197" i="1"/>
  <c r="L2195" i="1"/>
  <c r="K2545" i="1"/>
  <c r="K2529" i="1"/>
  <c r="K2513" i="1"/>
  <c r="K2497" i="1"/>
  <c r="K2465" i="1"/>
  <c r="K2447" i="1"/>
  <c r="K2426" i="1"/>
  <c r="K2407" i="1"/>
  <c r="K2368" i="1"/>
  <c r="K2349" i="1"/>
  <c r="K2328" i="1"/>
  <c r="K2308" i="1"/>
  <c r="K2289" i="1"/>
  <c r="K2270" i="1"/>
  <c r="K2247" i="1"/>
  <c r="K2222" i="1"/>
  <c r="L2474" i="1"/>
  <c r="L2415" i="1"/>
  <c r="L2384" i="1"/>
  <c r="L2273" i="1"/>
  <c r="L2235" i="1"/>
  <c r="N2088" i="1"/>
  <c r="N1960" i="1"/>
  <c r="N1898" i="1"/>
  <c r="N1064" i="1"/>
  <c r="N984" i="1"/>
  <c r="N712" i="1"/>
  <c r="N536" i="1"/>
  <c r="N314" i="1"/>
  <c r="N296" i="1"/>
  <c r="N42" i="1"/>
  <c r="N24" i="1"/>
  <c r="O1990" i="1"/>
  <c r="O1830" i="1"/>
  <c r="O1414" i="1"/>
  <c r="O1302" i="1"/>
  <c r="O1094" i="1"/>
  <c r="O902" i="1"/>
  <c r="O838" i="1"/>
  <c r="O502" i="1"/>
  <c r="O438" i="1"/>
  <c r="O374" i="1"/>
  <c r="O310" i="1"/>
  <c r="O104" i="1"/>
  <c r="O86" i="1"/>
  <c r="K2544" i="1"/>
  <c r="K2528" i="1"/>
  <c r="K2512" i="1"/>
  <c r="K2496" i="1"/>
  <c r="K2480" i="1"/>
  <c r="K2464" i="1"/>
  <c r="K2446" i="1"/>
  <c r="K2425" i="1"/>
  <c r="K2406" i="1"/>
  <c r="K2367" i="1"/>
  <c r="K2346" i="1"/>
  <c r="K2327" i="1"/>
  <c r="K2307" i="1"/>
  <c r="K2288" i="1"/>
  <c r="K2269" i="1"/>
  <c r="K2246" i="1"/>
  <c r="K2221" i="1"/>
  <c r="L2497" i="1"/>
  <c r="L2468" i="1"/>
  <c r="L2443" i="1"/>
  <c r="L2414" i="1"/>
  <c r="L2381" i="1"/>
  <c r="L2346" i="1"/>
  <c r="L2307" i="1"/>
  <c r="L2227" i="1"/>
  <c r="N1818" i="1"/>
  <c r="N1800" i="1"/>
  <c r="N1736" i="1"/>
  <c r="N1400" i="1"/>
  <c r="N808" i="1"/>
  <c r="N458" i="1"/>
  <c r="N186" i="1"/>
  <c r="O2102" i="1"/>
  <c r="O1942" i="1"/>
  <c r="O2192" i="1"/>
  <c r="N2194" i="1"/>
  <c r="K2543" i="1"/>
  <c r="K2527" i="1"/>
  <c r="K2495" i="1"/>
  <c r="K2479" i="1"/>
  <c r="K2463" i="1"/>
  <c r="K2424" i="1"/>
  <c r="K2404" i="1"/>
  <c r="K2385" i="1"/>
  <c r="K2366" i="1"/>
  <c r="K2345" i="1"/>
  <c r="K2326" i="1"/>
  <c r="K2306" i="1"/>
  <c r="K2287" i="1"/>
  <c r="K2266" i="1"/>
  <c r="K2244" i="1"/>
  <c r="K2215" i="1"/>
  <c r="L2555" i="1"/>
  <c r="L2442" i="1"/>
  <c r="L2413" i="1"/>
  <c r="L2379" i="1"/>
  <c r="L2340" i="1"/>
  <c r="N1896" i="1"/>
  <c r="N1480" i="1"/>
  <c r="N1272" i="1"/>
  <c r="N1208" i="1"/>
  <c r="N728" i="1"/>
  <c r="N330" i="1"/>
  <c r="N58" i="1"/>
  <c r="N40" i="1"/>
  <c r="O646" i="1"/>
  <c r="O246" i="1"/>
  <c r="O182" i="1"/>
  <c r="O102" i="1"/>
  <c r="K2558" i="1"/>
  <c r="K2542" i="1"/>
  <c r="K2526" i="1"/>
  <c r="K2510" i="1"/>
  <c r="K2494" i="1"/>
  <c r="K2478" i="1"/>
  <c r="K2462" i="1"/>
  <c r="K2442" i="1"/>
  <c r="K2423" i="1"/>
  <c r="K2403" i="1"/>
  <c r="K2384" i="1"/>
  <c r="K2365" i="1"/>
  <c r="K2344" i="1"/>
  <c r="K2324" i="1"/>
  <c r="K2305" i="1"/>
  <c r="K2286" i="1"/>
  <c r="K2265" i="1"/>
  <c r="K2243" i="1"/>
  <c r="K2214" i="1"/>
  <c r="L2554" i="1"/>
  <c r="L2465" i="1"/>
  <c r="L2436" i="1"/>
  <c r="L2378" i="1"/>
  <c r="L2339" i="1"/>
  <c r="L2224" i="1"/>
  <c r="N1608" i="1"/>
  <c r="N1544" i="1"/>
  <c r="N1000" i="1"/>
  <c r="N552" i="1"/>
  <c r="N456" i="1"/>
  <c r="N202" i="1"/>
  <c r="O1686" i="1"/>
  <c r="O1158" i="1"/>
  <c r="O1046" i="1"/>
  <c r="O120" i="1"/>
  <c r="K2541" i="1"/>
  <c r="K2525" i="1"/>
  <c r="K2509" i="1"/>
  <c r="K2493" i="1"/>
  <c r="K2461" i="1"/>
  <c r="K2441" i="1"/>
  <c r="K2402" i="1"/>
  <c r="K2362" i="1"/>
  <c r="K2343" i="1"/>
  <c r="K2323" i="1"/>
  <c r="K2304" i="1"/>
  <c r="K2264" i="1"/>
  <c r="K2242" i="1"/>
  <c r="K2212" i="1"/>
  <c r="L2548" i="1"/>
  <c r="L2435" i="1"/>
  <c r="L2410" i="1"/>
  <c r="L2372" i="1"/>
  <c r="L2337" i="1"/>
  <c r="L2301" i="1"/>
  <c r="L2266" i="1"/>
  <c r="L2221" i="1"/>
  <c r="N2168" i="1"/>
  <c r="N1834" i="1"/>
  <c r="N824" i="1"/>
  <c r="N472" i="1"/>
  <c r="N346" i="1"/>
  <c r="N328" i="1"/>
  <c r="N218" i="1"/>
  <c r="N56" i="1"/>
  <c r="O2006" i="1"/>
  <c r="O918" i="1"/>
  <c r="O518" i="1"/>
  <c r="O390" i="1"/>
  <c r="K2524" i="1"/>
  <c r="K2508" i="1"/>
  <c r="K2492" i="1"/>
  <c r="K2458" i="1"/>
  <c r="K2440" i="1"/>
  <c r="K2420" i="1"/>
  <c r="K2401" i="1"/>
  <c r="K2382" i="1"/>
  <c r="K2361" i="1"/>
  <c r="K2282" i="1"/>
  <c r="K2263" i="1"/>
  <c r="K2241" i="1"/>
  <c r="K2211" i="1"/>
  <c r="L2433" i="1"/>
  <c r="L2371" i="1"/>
  <c r="L2336" i="1"/>
  <c r="L2299" i="1"/>
  <c r="L2260" i="1"/>
  <c r="N1752" i="1"/>
  <c r="N744" i="1"/>
  <c r="N200" i="1"/>
  <c r="O118" i="1"/>
  <c r="K2555" i="1"/>
  <c r="K2539" i="1"/>
  <c r="K2523" i="1"/>
  <c r="K2507" i="1"/>
  <c r="K2491" i="1"/>
  <c r="K2475" i="1"/>
  <c r="K2457" i="1"/>
  <c r="K2439" i="1"/>
  <c r="K2419" i="1"/>
  <c r="K2400" i="1"/>
  <c r="K2360" i="1"/>
  <c r="K2340" i="1"/>
  <c r="K2321" i="1"/>
  <c r="K2302" i="1"/>
  <c r="K2281" i="1"/>
  <c r="K2240" i="1"/>
  <c r="K2210" i="1"/>
  <c r="L2545" i="1"/>
  <c r="L2516" i="1"/>
  <c r="L2432" i="1"/>
  <c r="L2403" i="1"/>
  <c r="L2369" i="1"/>
  <c r="L2333" i="1"/>
  <c r="L2298" i="1"/>
  <c r="L2259" i="1"/>
  <c r="N2184" i="1"/>
  <c r="N1912" i="1"/>
  <c r="N1496" i="1"/>
  <c r="N1224" i="1"/>
  <c r="N1016" i="1"/>
  <c r="N362" i="1"/>
  <c r="N344" i="1"/>
  <c r="N234" i="1"/>
  <c r="N216" i="1"/>
  <c r="N72" i="1"/>
  <c r="O2118" i="1"/>
  <c r="O662" i="1"/>
  <c r="O262" i="1"/>
  <c r="O136" i="1"/>
  <c r="K2554" i="1"/>
  <c r="K2538" i="1"/>
  <c r="K2522" i="1"/>
  <c r="K2506" i="1"/>
  <c r="K2490" i="1"/>
  <c r="K2474" i="1"/>
  <c r="K2456" i="1"/>
  <c r="K2399" i="1"/>
  <c r="K2378" i="1"/>
  <c r="K2359" i="1"/>
  <c r="K2320" i="1"/>
  <c r="K2280" i="1"/>
  <c r="K2260" i="1"/>
  <c r="K2238" i="1"/>
  <c r="K2209" i="1"/>
  <c r="L2431" i="1"/>
  <c r="L2368" i="1"/>
  <c r="L2331" i="1"/>
  <c r="L2257" i="1"/>
  <c r="L2205" i="1"/>
  <c r="N1850" i="1"/>
  <c r="N488" i="1"/>
  <c r="O2070" i="1"/>
  <c r="K2553" i="1"/>
  <c r="K2537" i="1"/>
  <c r="K2521" i="1"/>
  <c r="K2505" i="1"/>
  <c r="K2489" i="1"/>
  <c r="K2473" i="1"/>
  <c r="K2455" i="1"/>
  <c r="K2436" i="1"/>
  <c r="K2398" i="1"/>
  <c r="K2377" i="1"/>
  <c r="K2358" i="1"/>
  <c r="K2319" i="1"/>
  <c r="K2298" i="1"/>
  <c r="K2279" i="1"/>
  <c r="K2208" i="1"/>
  <c r="L2513" i="1"/>
  <c r="L2484" i="1"/>
  <c r="L2330" i="1"/>
  <c r="L2291" i="1"/>
  <c r="L2256" i="1"/>
  <c r="N936" i="1"/>
  <c r="N378" i="1"/>
  <c r="N360" i="1"/>
  <c r="N250" i="1"/>
  <c r="O1382" i="1"/>
  <c r="O1174" i="1"/>
  <c r="O870" i="1"/>
  <c r="K2252" i="1"/>
  <c r="L2250" i="1"/>
  <c r="K2236" i="1"/>
  <c r="L2234" i="1"/>
  <c r="K2220" i="1"/>
  <c r="L2218" i="1"/>
  <c r="K2204" i="1"/>
  <c r="L2202" i="1"/>
  <c r="K2552" i="1"/>
  <c r="K2536" i="1"/>
  <c r="K2520" i="1"/>
  <c r="K2504" i="1"/>
  <c r="K2488" i="1"/>
  <c r="K2472" i="1"/>
  <c r="K2454" i="1"/>
  <c r="K2397" i="1"/>
  <c r="K2376" i="1"/>
  <c r="K2356" i="1"/>
  <c r="K2337" i="1"/>
  <c r="K2318" i="1"/>
  <c r="K2297" i="1"/>
  <c r="K2278" i="1"/>
  <c r="L2458" i="1"/>
  <c r="L2429" i="1"/>
  <c r="L2289" i="1"/>
  <c r="L2253" i="1"/>
  <c r="N2558" i="1"/>
  <c r="O2556" i="1"/>
  <c r="N2542" i="1"/>
  <c r="O2540" i="1"/>
  <c r="N2526" i="1"/>
  <c r="O2524" i="1"/>
  <c r="N2510" i="1"/>
  <c r="O2508" i="1"/>
  <c r="N2494" i="1"/>
  <c r="O2492" i="1"/>
  <c r="N2478" i="1"/>
  <c r="O2476" i="1"/>
  <c r="N2462" i="1"/>
  <c r="O2460" i="1"/>
  <c r="N2446" i="1"/>
  <c r="O2444" i="1"/>
  <c r="N2430" i="1"/>
  <c r="O2428" i="1"/>
  <c r="N2414" i="1"/>
  <c r="O2412" i="1"/>
  <c r="N2398" i="1"/>
  <c r="O2396" i="1"/>
  <c r="N2382" i="1"/>
  <c r="O2380" i="1"/>
  <c r="N2366" i="1"/>
  <c r="O2364" i="1"/>
  <c r="N2350" i="1"/>
  <c r="O2348" i="1"/>
  <c r="N2334" i="1"/>
  <c r="O2332" i="1"/>
  <c r="N2318" i="1"/>
  <c r="O2316" i="1"/>
  <c r="N2302" i="1"/>
  <c r="O2300" i="1"/>
  <c r="N2286" i="1"/>
  <c r="O2284" i="1"/>
  <c r="N2270" i="1"/>
  <c r="O2268" i="1"/>
  <c r="N2254" i="1"/>
  <c r="O2252" i="1"/>
  <c r="N2238" i="1"/>
  <c r="O2236" i="1"/>
  <c r="N2222" i="1"/>
  <c r="O2220" i="1"/>
  <c r="N2206" i="1"/>
  <c r="O2204" i="1"/>
  <c r="K2459" i="1"/>
  <c r="L2457" i="1"/>
  <c r="K2443" i="1"/>
  <c r="L2441" i="1"/>
  <c r="K2427" i="1"/>
  <c r="L2425" i="1"/>
  <c r="K2411" i="1"/>
  <c r="L2409" i="1"/>
  <c r="K2395" i="1"/>
  <c r="L2393" i="1"/>
  <c r="K2379" i="1"/>
  <c r="L2377" i="1"/>
  <c r="K2363" i="1"/>
  <c r="L2361" i="1"/>
  <c r="K2347" i="1"/>
  <c r="L2345" i="1"/>
  <c r="K2331" i="1"/>
  <c r="L2329" i="1"/>
  <c r="K2315" i="1"/>
  <c r="L2313" i="1"/>
  <c r="K2299" i="1"/>
  <c r="L2297" i="1"/>
  <c r="K2283" i="1"/>
  <c r="L2281" i="1"/>
  <c r="K2267" i="1"/>
  <c r="L2265" i="1"/>
  <c r="K2251" i="1"/>
  <c r="L2249" i="1"/>
  <c r="K2235" i="1"/>
  <c r="L2233" i="1"/>
  <c r="K2219" i="1"/>
  <c r="L2217" i="1"/>
  <c r="K2203" i="1"/>
  <c r="L2201" i="1"/>
  <c r="K2551" i="1"/>
  <c r="K2535" i="1"/>
  <c r="K2519" i="1"/>
  <c r="K2503" i="1"/>
  <c r="K2487" i="1"/>
  <c r="K2471" i="1"/>
  <c r="K2453" i="1"/>
  <c r="K2394" i="1"/>
  <c r="K2375" i="1"/>
  <c r="K2355" i="1"/>
  <c r="K2336" i="1"/>
  <c r="K2317" i="1"/>
  <c r="K2296" i="1"/>
  <c r="K2276" i="1"/>
  <c r="K2257" i="1"/>
  <c r="K2230" i="1"/>
  <c r="K2205" i="1"/>
  <c r="L2481" i="1"/>
  <c r="L2362" i="1"/>
  <c r="L2323" i="1"/>
  <c r="L2251" i="1"/>
  <c r="N1866" i="1"/>
  <c r="N1512" i="1"/>
  <c r="N1240" i="1"/>
  <c r="N680" i="1"/>
  <c r="N394" i="1"/>
  <c r="N266" i="1"/>
  <c r="O1446" i="1"/>
  <c r="K2234" i="1"/>
  <c r="L2232" i="1"/>
  <c r="K2218" i="1"/>
  <c r="L2216" i="1"/>
  <c r="K2202" i="1"/>
  <c r="L2200" i="1"/>
  <c r="K2534" i="1"/>
  <c r="K2452" i="1"/>
  <c r="K2414" i="1"/>
  <c r="K2393" i="1"/>
  <c r="K2354" i="1"/>
  <c r="K2314" i="1"/>
  <c r="K2295" i="1"/>
  <c r="K2256" i="1"/>
  <c r="K2228" i="1"/>
  <c r="K2199" i="1"/>
  <c r="L2426" i="1"/>
  <c r="K2233" i="1"/>
  <c r="L2231" i="1"/>
  <c r="K2217" i="1"/>
  <c r="L2215" i="1"/>
  <c r="K2201" i="1"/>
  <c r="L2199" i="1"/>
  <c r="K2313" i="1"/>
  <c r="N2555" i="1"/>
  <c r="O2553" i="1"/>
  <c r="N2539" i="1"/>
  <c r="O2537" i="1"/>
  <c r="N2523" i="1"/>
  <c r="O2521" i="1"/>
  <c r="N2507" i="1"/>
  <c r="O2505" i="1"/>
  <c r="N2491" i="1"/>
  <c r="O2489" i="1"/>
  <c r="N2475" i="1"/>
  <c r="O2473" i="1"/>
  <c r="N2459" i="1"/>
  <c r="O2457" i="1"/>
  <c r="N2443" i="1"/>
  <c r="O2441" i="1"/>
  <c r="N2427" i="1"/>
  <c r="O2425" i="1"/>
  <c r="N2411" i="1"/>
  <c r="O2409" i="1"/>
  <c r="N2395" i="1"/>
  <c r="O2393" i="1"/>
  <c r="N2379" i="1"/>
  <c r="O2377" i="1"/>
  <c r="N2363" i="1"/>
  <c r="O2361" i="1"/>
  <c r="N2347" i="1"/>
  <c r="O2345" i="1"/>
  <c r="N2331" i="1"/>
  <c r="O2329" i="1"/>
  <c r="N2315" i="1"/>
  <c r="O2313" i="1"/>
  <c r="N2299" i="1"/>
  <c r="O2297" i="1"/>
  <c r="N2283" i="1"/>
  <c r="O2281" i="1"/>
  <c r="N2267" i="1"/>
  <c r="O2265" i="1"/>
  <c r="N2251" i="1"/>
  <c r="O2249" i="1"/>
  <c r="N2235" i="1"/>
  <c r="O2233" i="1"/>
  <c r="N2219" i="1"/>
  <c r="O2217" i="1"/>
  <c r="N2203" i="1"/>
  <c r="O2201" i="1"/>
  <c r="N1786" i="1"/>
  <c r="N410" i="1"/>
  <c r="N282" i="1"/>
  <c r="K2248" i="1"/>
  <c r="L2246" i="1"/>
  <c r="K2232" i="1"/>
  <c r="L2230" i="1"/>
  <c r="K2216" i="1"/>
  <c r="L2214" i="1"/>
  <c r="K2200" i="1"/>
  <c r="L2198" i="1"/>
  <c r="K2548" i="1"/>
  <c r="K2532" i="1"/>
  <c r="K2516" i="1"/>
  <c r="K2500" i="1"/>
  <c r="K2484" i="1"/>
  <c r="K2468" i="1"/>
  <c r="K2450" i="1"/>
  <c r="K2410" i="1"/>
  <c r="K2391" i="1"/>
  <c r="K2352" i="1"/>
  <c r="K2312" i="1"/>
  <c r="K2292" i="1"/>
  <c r="K2273" i="1"/>
  <c r="K2196" i="1"/>
  <c r="L2419" i="1"/>
  <c r="L2388" i="1"/>
  <c r="L2282" i="1"/>
  <c r="N1882" i="1"/>
  <c r="N1720" i="1"/>
  <c r="N426" i="1"/>
  <c r="K2449" i="1"/>
  <c r="K2430" i="1"/>
  <c r="K2409" i="1"/>
  <c r="K2330" i="1"/>
  <c r="K2311" i="1"/>
  <c r="K2272" i="1"/>
  <c r="K2250" i="1"/>
  <c r="K2225" i="1"/>
  <c r="L2387" i="1"/>
  <c r="O2547" i="1"/>
  <c r="O2531" i="1"/>
  <c r="O2515" i="1"/>
  <c r="O2499" i="1"/>
  <c r="O2483" i="1"/>
  <c r="O2467" i="1"/>
  <c r="O2451" i="1"/>
  <c r="O2435" i="1"/>
  <c r="O2419" i="1"/>
  <c r="O2403" i="1"/>
  <c r="O2387" i="1"/>
  <c r="O2371" i="1"/>
  <c r="O2355" i="1"/>
  <c r="O2339" i="1"/>
  <c r="O2323" i="1"/>
  <c r="O2307" i="1"/>
  <c r="O2291" i="1"/>
  <c r="O2275" i="1"/>
  <c r="O2259" i="1"/>
  <c r="O2243" i="1"/>
  <c r="O2227" i="1"/>
  <c r="O2211" i="1"/>
  <c r="O2195" i="1"/>
  <c r="O2546" i="1"/>
  <c r="O2530" i="1"/>
  <c r="O2514" i="1"/>
  <c r="O2498" i="1"/>
  <c r="O2482" i="1"/>
  <c r="O2466" i="1"/>
  <c r="O2450" i="1"/>
  <c r="O2434" i="1"/>
  <c r="O2418" i="1"/>
  <c r="O2402" i="1"/>
  <c r="O2386" i="1"/>
  <c r="O2370" i="1"/>
  <c r="O2354" i="1"/>
  <c r="O2338" i="1"/>
  <c r="O2322" i="1"/>
  <c r="O2306" i="1"/>
  <c r="O2290" i="1"/>
  <c r="O2274" i="1"/>
  <c r="O2258" i="1"/>
  <c r="O2242" i="1"/>
  <c r="O2226" i="1"/>
  <c r="O2210" i="1"/>
  <c r="O2194" i="1"/>
  <c r="O2545" i="1"/>
  <c r="O2529" i="1"/>
  <c r="O2513" i="1"/>
  <c r="O2497" i="1"/>
  <c r="O2481" i="1"/>
  <c r="O2465" i="1"/>
  <c r="O2449" i="1"/>
  <c r="O2433" i="1"/>
  <c r="O2417" i="1"/>
  <c r="O2401" i="1"/>
  <c r="O2385" i="1"/>
  <c r="O2369" i="1"/>
  <c r="O2353" i="1"/>
  <c r="O2337" i="1"/>
  <c r="O2321" i="1"/>
  <c r="O2305" i="1"/>
  <c r="O2289" i="1"/>
  <c r="O2273" i="1"/>
  <c r="O2257" i="1"/>
  <c r="O2241" i="1"/>
  <c r="O2225" i="1"/>
  <c r="O2209" i="1"/>
  <c r="O2544" i="1"/>
  <c r="O2528" i="1"/>
  <c r="O2512" i="1"/>
  <c r="O2496" i="1"/>
  <c r="O2480" i="1"/>
  <c r="O2464" i="1"/>
  <c r="O2448" i="1"/>
  <c r="O2432" i="1"/>
  <c r="O2416" i="1"/>
  <c r="O2400" i="1"/>
  <c r="O2384" i="1"/>
  <c r="O2368" i="1"/>
  <c r="O2352" i="1"/>
  <c r="O2336" i="1"/>
  <c r="O2320" i="1"/>
  <c r="O2304" i="1"/>
  <c r="O2288" i="1"/>
  <c r="O2272" i="1"/>
  <c r="O2256" i="1"/>
  <c r="O2240" i="1"/>
  <c r="O2224" i="1"/>
  <c r="O2208" i="1"/>
  <c r="O2543" i="1"/>
  <c r="O2527" i="1"/>
  <c r="O2511" i="1"/>
  <c r="O2495" i="1"/>
  <c r="O2479" i="1"/>
  <c r="O2463" i="1"/>
  <c r="O2447" i="1"/>
  <c r="O2431" i="1"/>
  <c r="O2415" i="1"/>
  <c r="O2399" i="1"/>
  <c r="O2383" i="1"/>
  <c r="O2367" i="1"/>
  <c r="O2351" i="1"/>
  <c r="O2335" i="1"/>
  <c r="O2319" i="1"/>
  <c r="O2303" i="1"/>
  <c r="O2287" i="1"/>
  <c r="O2271" i="1"/>
  <c r="O2255" i="1"/>
  <c r="O2239" i="1"/>
  <c r="O2223" i="1"/>
  <c r="O2207" i="1"/>
  <c r="O2542" i="1"/>
  <c r="O2526" i="1"/>
  <c r="O2510" i="1"/>
  <c r="O2494" i="1"/>
  <c r="O2478" i="1"/>
  <c r="O2462" i="1"/>
  <c r="O2446" i="1"/>
  <c r="O2430" i="1"/>
  <c r="O2414" i="1"/>
  <c r="O2398" i="1"/>
  <c r="O2382" i="1"/>
  <c r="O2366" i="1"/>
  <c r="O2350" i="1"/>
  <c r="O2334" i="1"/>
  <c r="O2318" i="1"/>
  <c r="O2302" i="1"/>
  <c r="O2286" i="1"/>
  <c r="O2270" i="1"/>
  <c r="O2254" i="1"/>
  <c r="O2238" i="1"/>
  <c r="O2222" i="1"/>
  <c r="O2206" i="1"/>
  <c r="O2541" i="1"/>
  <c r="O2525" i="1"/>
  <c r="O2509" i="1"/>
  <c r="O2493" i="1"/>
  <c r="O2477" i="1"/>
  <c r="O2461" i="1"/>
  <c r="O2445" i="1"/>
  <c r="O2429" i="1"/>
  <c r="O2413" i="1"/>
  <c r="O2397" i="1"/>
  <c r="O2381" i="1"/>
  <c r="O2365" i="1"/>
  <c r="O2349" i="1"/>
  <c r="O2333" i="1"/>
  <c r="O2317" i="1"/>
  <c r="O2301" i="1"/>
  <c r="O2285" i="1"/>
  <c r="O2269" i="1"/>
  <c r="O2253" i="1"/>
  <c r="O2237" i="1"/>
  <c r="O2221" i="1"/>
  <c r="O2205" i="1"/>
  <c r="O2555" i="1"/>
  <c r="O2539" i="1"/>
  <c r="O2523" i="1"/>
  <c r="O2507" i="1"/>
  <c r="O2491" i="1"/>
  <c r="O2475" i="1"/>
  <c r="O2459" i="1"/>
  <c r="O2443" i="1"/>
  <c r="O2427" i="1"/>
  <c r="O2411" i="1"/>
  <c r="O2395" i="1"/>
  <c r="O2379" i="1"/>
  <c r="O2363" i="1"/>
  <c r="O2347" i="1"/>
  <c r="O2331" i="1"/>
  <c r="O2315" i="1"/>
  <c r="O2299" i="1"/>
  <c r="O2283" i="1"/>
  <c r="O2267" i="1"/>
  <c r="O2251" i="1"/>
  <c r="O2235" i="1"/>
  <c r="O2219" i="1"/>
  <c r="O2203" i="1"/>
  <c r="O2554" i="1"/>
  <c r="O2538" i="1"/>
  <c r="O2522" i="1"/>
  <c r="O2506" i="1"/>
  <c r="O2490" i="1"/>
  <c r="O2474" i="1"/>
  <c r="O2458" i="1"/>
  <c r="O2442" i="1"/>
  <c r="O2426" i="1"/>
  <c r="O2410" i="1"/>
  <c r="O2394" i="1"/>
  <c r="O2378" i="1"/>
  <c r="O2362" i="1"/>
  <c r="O2346" i="1"/>
  <c r="O2330" i="1"/>
  <c r="O2314" i="1"/>
  <c r="O2298" i="1"/>
  <c r="O2282" i="1"/>
  <c r="O2266" i="1"/>
  <c r="O2250" i="1"/>
  <c r="O2234" i="1"/>
  <c r="O2218" i="1"/>
  <c r="O2202" i="1"/>
  <c r="O2550" i="1"/>
  <c r="O2534" i="1"/>
  <c r="O2518" i="1"/>
  <c r="O2502" i="1"/>
  <c r="O2486" i="1"/>
  <c r="O2470" i="1"/>
  <c r="O2454" i="1"/>
  <c r="O2438" i="1"/>
  <c r="O2422" i="1"/>
  <c r="O2406" i="1"/>
  <c r="O2390" i="1"/>
  <c r="O2374" i="1"/>
  <c r="O2358" i="1"/>
  <c r="O2342" i="1"/>
  <c r="O2326" i="1"/>
  <c r="O2310" i="1"/>
  <c r="O2294" i="1"/>
  <c r="O2278" i="1"/>
  <c r="O2262" i="1"/>
  <c r="O2246" i="1"/>
  <c r="O2230" i="1"/>
  <c r="O2214" i="1"/>
  <c r="O2198" i="1"/>
  <c r="N2015" i="1"/>
  <c r="N1218" i="1"/>
  <c r="N1199" i="1"/>
  <c r="N1103" i="1"/>
  <c r="N223" i="1"/>
  <c r="O1869" i="1"/>
  <c r="O1341" i="1"/>
  <c r="O1072" i="1"/>
  <c r="N2191" i="1"/>
  <c r="N1823" i="1"/>
  <c r="N1727" i="1"/>
  <c r="N1551" i="1"/>
  <c r="N1295" i="1"/>
  <c r="N991" i="1"/>
  <c r="N863" i="1"/>
  <c r="N735" i="1"/>
  <c r="N607" i="1"/>
  <c r="N479" i="1"/>
  <c r="N239" i="1"/>
  <c r="O2080" i="1"/>
  <c r="O1741" i="1"/>
  <c r="O1677" i="1"/>
  <c r="O1277" i="1"/>
  <c r="O1213" i="1"/>
  <c r="O1149" i="1"/>
  <c r="O893" i="1"/>
  <c r="O637" i="1"/>
  <c r="O381" i="1"/>
  <c r="O109" i="1"/>
  <c r="N2111" i="1"/>
  <c r="N1647" i="1"/>
  <c r="N1119" i="1"/>
  <c r="N255" i="1"/>
  <c r="O2141" i="1"/>
  <c r="O813" i="1"/>
  <c r="O557" i="1"/>
  <c r="O301" i="1"/>
  <c r="N2031" i="1"/>
  <c r="N1839" i="1"/>
  <c r="N1007" i="1"/>
  <c r="N879" i="1"/>
  <c r="N751" i="1"/>
  <c r="N623" i="1"/>
  <c r="N495" i="1"/>
  <c r="N15" i="1"/>
  <c r="O1949" i="1"/>
  <c r="O1824" i="1"/>
  <c r="O1485" i="1"/>
  <c r="O1421" i="1"/>
  <c r="O1088" i="1"/>
  <c r="O125" i="1"/>
  <c r="N1586" i="1"/>
  <c r="N1567" i="1"/>
  <c r="N1311" i="1"/>
  <c r="N1135" i="1"/>
  <c r="N31" i="1"/>
  <c r="O2160" i="1"/>
  <c r="O1885" i="1"/>
  <c r="O909" i="1"/>
  <c r="O653" i="1"/>
  <c r="O397" i="1"/>
  <c r="N2127" i="1"/>
  <c r="N1231" i="1"/>
  <c r="N1023" i="1"/>
  <c r="N767" i="1"/>
  <c r="N511" i="1"/>
  <c r="N47" i="1"/>
  <c r="O1757" i="1"/>
  <c r="O1568" i="1"/>
  <c r="O1165" i="1"/>
  <c r="O1085" i="1"/>
  <c r="O829" i="1"/>
  <c r="O573" i="1"/>
  <c r="O317" i="1"/>
  <c r="O141" i="1"/>
  <c r="N1663" i="1"/>
  <c r="N63" i="1"/>
  <c r="O2157" i="1"/>
  <c r="O1904" i="1"/>
  <c r="O1104" i="1"/>
  <c r="N2066" i="1"/>
  <c r="N2047" i="1"/>
  <c r="N1967" i="1"/>
  <c r="N1583" i="1"/>
  <c r="N1503" i="1"/>
  <c r="N1346" i="1"/>
  <c r="N335" i="1"/>
  <c r="N79" i="1"/>
  <c r="O1312" i="1"/>
  <c r="O925" i="1"/>
  <c r="O669" i="1"/>
  <c r="N1247" i="1"/>
  <c r="N351" i="1"/>
  <c r="O1901" i="1"/>
  <c r="O1648" i="1"/>
  <c r="N1698" i="1"/>
  <c r="N1599" i="1"/>
  <c r="N367" i="1"/>
  <c r="O1773" i="1"/>
  <c r="O1709" i="1"/>
  <c r="O1181" i="1"/>
  <c r="N1983" i="1"/>
  <c r="N1519" i="1"/>
  <c r="O1392" i="1"/>
  <c r="O941" i="1"/>
  <c r="O685" i="1"/>
  <c r="O429" i="1"/>
  <c r="O173" i="1"/>
  <c r="N1263" i="1"/>
  <c r="N1791" i="1"/>
  <c r="N959" i="1"/>
  <c r="N703" i="1"/>
  <c r="O445" i="1"/>
  <c r="O189" i="1"/>
  <c r="N1954" i="1"/>
  <c r="N1714" i="1"/>
  <c r="N1474" i="1"/>
  <c r="O2000" i="1"/>
  <c r="O1744" i="1"/>
  <c r="O1488" i="1"/>
  <c r="O1232" i="1"/>
  <c r="N1602" i="1"/>
  <c r="N1362" i="1"/>
  <c r="O1920" i="1"/>
  <c r="O1664" i="1"/>
  <c r="O1408" i="1"/>
  <c r="O1152" i="1"/>
  <c r="N1970" i="1"/>
  <c r="N1730" i="1"/>
  <c r="O2096" i="1"/>
  <c r="O1840" i="1"/>
  <c r="O1328" i="1"/>
  <c r="N1618" i="1"/>
  <c r="N1378" i="1"/>
  <c r="N1250" i="1"/>
  <c r="O2016" i="1"/>
  <c r="O1760" i="1"/>
  <c r="O1504" i="1"/>
  <c r="N1986" i="1"/>
  <c r="O1680" i="1"/>
  <c r="O1424" i="1"/>
  <c r="O1168" i="1"/>
  <c r="N2114" i="1"/>
  <c r="N1634" i="1"/>
  <c r="N1266" i="1"/>
  <c r="O1856" i="1"/>
  <c r="O2032" i="1"/>
  <c r="O1776" i="1"/>
  <c r="O1520" i="1"/>
  <c r="N2130" i="1"/>
  <c r="N1282" i="1"/>
  <c r="O1440" i="1"/>
  <c r="O1184" i="1"/>
  <c r="N1891" i="1"/>
  <c r="N1875" i="1"/>
  <c r="N1859" i="1"/>
  <c r="N1843" i="1"/>
  <c r="N1827" i="1"/>
  <c r="N1811" i="1"/>
  <c r="N1795" i="1"/>
  <c r="N1779" i="1"/>
  <c r="O1872" i="1"/>
  <c r="N2146" i="1"/>
  <c r="N1890" i="1"/>
  <c r="N1810" i="1"/>
  <c r="N1794" i="1"/>
  <c r="N1538" i="1"/>
  <c r="N1298" i="1"/>
  <c r="O2048" i="1"/>
  <c r="O1200" i="1"/>
  <c r="N1554" i="1"/>
  <c r="N2019" i="1"/>
  <c r="N1939" i="1"/>
  <c r="N2147" i="1"/>
  <c r="N2131" i="1"/>
  <c r="N2115" i="1"/>
  <c r="N2099" i="1"/>
  <c r="N2083" i="1"/>
  <c r="N2067" i="1"/>
  <c r="N2051" i="1"/>
  <c r="N2035" i="1"/>
  <c r="N1987" i="1"/>
  <c r="N1907" i="1"/>
  <c r="N2179" i="1"/>
  <c r="N2163" i="1"/>
  <c r="N1050" i="1"/>
  <c r="N1034" i="1"/>
  <c r="N1018" i="1"/>
  <c r="N1002" i="1"/>
  <c r="N986" i="1"/>
  <c r="N970" i="1"/>
  <c r="N954" i="1"/>
  <c r="N938" i="1"/>
  <c r="N922" i="1"/>
  <c r="N906" i="1"/>
  <c r="N890" i="1"/>
  <c r="N874" i="1"/>
  <c r="N858" i="1"/>
  <c r="N842" i="1"/>
  <c r="N826" i="1"/>
  <c r="N810" i="1"/>
  <c r="N794" i="1"/>
  <c r="N778" i="1"/>
  <c r="N762" i="1"/>
  <c r="N746" i="1"/>
  <c r="N730" i="1"/>
  <c r="N714" i="1"/>
  <c r="N698" i="1"/>
  <c r="N682" i="1"/>
  <c r="N666" i="1"/>
  <c r="N650" i="1"/>
  <c r="N634" i="1"/>
  <c r="N618" i="1"/>
  <c r="N602" i="1"/>
  <c r="N586" i="1"/>
  <c r="N570" i="1"/>
  <c r="N554" i="1"/>
  <c r="N538" i="1"/>
  <c r="N522" i="1"/>
  <c r="N506" i="1"/>
  <c r="N490" i="1"/>
  <c r="N474" i="1"/>
  <c r="N2003" i="1"/>
  <c r="N1923" i="1"/>
  <c r="N1226" i="1"/>
  <c r="N1210" i="1"/>
  <c r="N1194" i="1"/>
  <c r="N1178" i="1"/>
  <c r="N1162" i="1"/>
  <c r="N1146" i="1"/>
  <c r="N1130" i="1"/>
  <c r="N1114" i="1"/>
  <c r="N1098" i="1"/>
  <c r="N1082" i="1"/>
  <c r="N1066" i="1"/>
  <c r="O2184" i="1"/>
  <c r="O2168" i="1"/>
  <c r="O2152" i="1"/>
  <c r="O2136" i="1"/>
  <c r="O2120" i="1"/>
  <c r="O2104" i="1"/>
  <c r="O2088" i="1"/>
  <c r="O2072" i="1"/>
  <c r="O2056" i="1"/>
  <c r="O2040" i="1"/>
  <c r="O2024" i="1"/>
  <c r="O2008" i="1"/>
  <c r="O1992" i="1"/>
  <c r="O1976" i="1"/>
  <c r="O1960" i="1"/>
  <c r="O1944" i="1"/>
  <c r="O1928" i="1"/>
  <c r="O1912" i="1"/>
  <c r="O1768" i="1"/>
  <c r="O1752" i="1"/>
  <c r="O1736" i="1"/>
  <c r="O1720" i="1"/>
  <c r="O1704" i="1"/>
  <c r="O1688" i="1"/>
  <c r="O1672" i="1"/>
  <c r="O1656" i="1"/>
  <c r="O1640" i="1"/>
  <c r="O1624" i="1"/>
  <c r="O1608" i="1"/>
  <c r="O1592" i="1"/>
  <c r="O1576" i="1"/>
  <c r="O1560" i="1"/>
  <c r="O1544" i="1"/>
  <c r="O1528" i="1"/>
  <c r="O1512" i="1"/>
  <c r="O1496" i="1"/>
  <c r="O1480" i="1"/>
  <c r="O1464" i="1"/>
  <c r="O1448" i="1"/>
  <c r="O1432" i="1"/>
  <c r="O1416" i="1"/>
  <c r="O1400" i="1"/>
  <c r="O1384" i="1"/>
  <c r="N1955" i="1"/>
  <c r="N1370" i="1"/>
  <c r="N1354" i="1"/>
  <c r="N1338" i="1"/>
  <c r="N1322" i="1"/>
  <c r="N1306" i="1"/>
  <c r="N1290" i="1"/>
  <c r="N1274" i="1"/>
  <c r="N1258" i="1"/>
  <c r="N1242" i="1"/>
  <c r="N1971" i="1"/>
  <c r="N1235" i="1"/>
  <c r="N1043" i="1"/>
  <c r="N1027" i="1"/>
  <c r="N1011" i="1"/>
  <c r="N995" i="1"/>
  <c r="N979" i="1"/>
  <c r="N963" i="1"/>
  <c r="N947" i="1"/>
  <c r="N931" i="1"/>
  <c r="N915" i="1"/>
  <c r="N899" i="1"/>
  <c r="N883" i="1"/>
  <c r="N867" i="1"/>
  <c r="N851" i="1"/>
  <c r="N835" i="1"/>
  <c r="N819" i="1"/>
  <c r="N803" i="1"/>
  <c r="N787" i="1"/>
  <c r="N771" i="1"/>
  <c r="N755" i="1"/>
  <c r="N739" i="1"/>
  <c r="N723" i="1"/>
  <c r="N707" i="1"/>
  <c r="N691" i="1"/>
  <c r="N675" i="1"/>
  <c r="N659" i="1"/>
  <c r="N643" i="1"/>
  <c r="N627" i="1"/>
  <c r="N611" i="1"/>
  <c r="N595" i="1"/>
  <c r="N579" i="1"/>
  <c r="N563" i="1"/>
  <c r="N547" i="1"/>
  <c r="N531" i="1"/>
  <c r="N515" i="1"/>
  <c r="N499" i="1"/>
  <c r="N483" i="1"/>
  <c r="N467" i="1"/>
  <c r="N451" i="1"/>
  <c r="N435" i="1"/>
  <c r="N419" i="1"/>
  <c r="N403" i="1"/>
  <c r="N387" i="1"/>
  <c r="N371" i="1"/>
  <c r="N355" i="1"/>
  <c r="N339" i="1"/>
  <c r="N323" i="1"/>
  <c r="N307" i="1"/>
  <c r="N291" i="1"/>
  <c r="N275" i="1"/>
  <c r="N259" i="1"/>
  <c r="N243" i="1"/>
  <c r="N227" i="1"/>
  <c r="N211" i="1"/>
  <c r="N195" i="1"/>
  <c r="N179" i="1"/>
  <c r="N163" i="1"/>
  <c r="N147" i="1"/>
  <c r="N131" i="1"/>
  <c r="N115" i="1"/>
  <c r="N99" i="1"/>
  <c r="N83" i="1"/>
  <c r="N67" i="1"/>
  <c r="N51" i="1"/>
  <c r="N35" i="1"/>
  <c r="N19" i="1"/>
  <c r="N1219" i="1"/>
  <c r="N1203" i="1"/>
  <c r="N1187" i="1"/>
  <c r="N1171" i="1"/>
  <c r="N1155" i="1"/>
  <c r="N1139" i="1"/>
  <c r="N1123" i="1"/>
  <c r="N1107" i="1"/>
  <c r="N1091" i="1"/>
  <c r="N1075" i="1"/>
  <c r="N1059" i="1"/>
  <c r="O1761" i="1"/>
  <c r="O1745" i="1"/>
  <c r="O1729" i="1"/>
  <c r="O1713" i="1"/>
  <c r="O1697" i="1"/>
  <c r="O1681" i="1"/>
  <c r="O1665" i="1"/>
  <c r="O1649" i="1"/>
  <c r="O1633" i="1"/>
  <c r="O1617" i="1"/>
  <c r="O1601" i="1"/>
  <c r="O1585" i="1"/>
  <c r="O1569" i="1"/>
  <c r="O1553" i="1"/>
  <c r="O1537" i="1"/>
  <c r="O1521" i="1"/>
  <c r="O1505" i="1"/>
  <c r="O1489" i="1"/>
  <c r="O1473" i="1"/>
  <c r="O1457" i="1"/>
  <c r="O1441" i="1"/>
  <c r="O1425" i="1"/>
  <c r="O1409" i="1"/>
  <c r="O1393" i="1"/>
  <c r="O1377" i="1"/>
  <c r="N1363" i="1"/>
  <c r="N1347" i="1"/>
  <c r="N1331" i="1"/>
  <c r="N1315" i="1"/>
  <c r="N1299" i="1"/>
  <c r="N1283" i="1"/>
  <c r="N1267" i="1"/>
  <c r="N1251" i="1"/>
  <c r="K1814" i="1"/>
  <c r="K1168" i="1"/>
  <c r="K1812" i="1"/>
  <c r="K1166" i="1"/>
  <c r="K1684" i="1"/>
  <c r="K916" i="1"/>
  <c r="K1668" i="1"/>
  <c r="K827" i="1"/>
  <c r="K1664" i="1"/>
  <c r="K816" i="1"/>
  <c r="K1552" i="1"/>
  <c r="K735" i="1"/>
  <c r="K1533" i="1"/>
  <c r="K719" i="1"/>
  <c r="K1516" i="1"/>
  <c r="K632" i="1"/>
  <c r="K1514" i="1"/>
  <c r="K522" i="1"/>
  <c r="K1396" i="1"/>
  <c r="K441" i="1"/>
  <c r="K1374" i="1"/>
  <c r="K425" i="1"/>
  <c r="K2127" i="1"/>
  <c r="K1356" i="1"/>
  <c r="K326" i="1"/>
  <c r="K2111" i="1"/>
  <c r="K1354" i="1"/>
  <c r="K315" i="1"/>
  <c r="K2097" i="1"/>
  <c r="K1220" i="1"/>
  <c r="K170" i="1"/>
  <c r="K2095" i="1"/>
  <c r="K1216" i="1"/>
  <c r="K137" i="1"/>
  <c r="K1830" i="1"/>
  <c r="K1195" i="1"/>
  <c r="L2184" i="1"/>
  <c r="K2186" i="1"/>
  <c r="L2168" i="1"/>
  <c r="K2170" i="1"/>
  <c r="L2152" i="1"/>
  <c r="K2154" i="1"/>
  <c r="L2136" i="1"/>
  <c r="K2138" i="1"/>
  <c r="L2120" i="1"/>
  <c r="K2122" i="1"/>
  <c r="L2104" i="1"/>
  <c r="K2106" i="1"/>
  <c r="L2088" i="1"/>
  <c r="K2090" i="1"/>
  <c r="L2072" i="1"/>
  <c r="K2074" i="1"/>
  <c r="L2056" i="1"/>
  <c r="K2058" i="1"/>
  <c r="L2040" i="1"/>
  <c r="K2042" i="1"/>
  <c r="L2024" i="1"/>
  <c r="K2026" i="1"/>
  <c r="L2008" i="1"/>
  <c r="K2010" i="1"/>
  <c r="L1960" i="1"/>
  <c r="K1962" i="1"/>
  <c r="L1944" i="1"/>
  <c r="K1946" i="1"/>
  <c r="L1928" i="1"/>
  <c r="K1930" i="1"/>
  <c r="L1912" i="1"/>
  <c r="K1914" i="1"/>
  <c r="L1896" i="1"/>
  <c r="K1898" i="1"/>
  <c r="L1880" i="1"/>
  <c r="K1882" i="1"/>
  <c r="L1832" i="1"/>
  <c r="K1834" i="1"/>
  <c r="L1816" i="1"/>
  <c r="K1818" i="1"/>
  <c r="L1800" i="1"/>
  <c r="K1802" i="1"/>
  <c r="L1784" i="1"/>
  <c r="K1786" i="1"/>
  <c r="L1768" i="1"/>
  <c r="K1770" i="1"/>
  <c r="L1752" i="1"/>
  <c r="K1754" i="1"/>
  <c r="L1704" i="1"/>
  <c r="K1706" i="1"/>
  <c r="L1688" i="1"/>
  <c r="K1690" i="1"/>
  <c r="L1672" i="1"/>
  <c r="K1674" i="1"/>
  <c r="L1656" i="1"/>
  <c r="K1658" i="1"/>
  <c r="L1640" i="1"/>
  <c r="K1642" i="1"/>
  <c r="L1624" i="1"/>
  <c r="K1626" i="1"/>
  <c r="L1576" i="1"/>
  <c r="K1578" i="1"/>
  <c r="L1560" i="1"/>
  <c r="K1562" i="1"/>
  <c r="L1544" i="1"/>
  <c r="K1546" i="1"/>
  <c r="L1528" i="1"/>
  <c r="K1530" i="1"/>
  <c r="L1496" i="1"/>
  <c r="K1498" i="1"/>
  <c r="L1480" i="1"/>
  <c r="K1482" i="1"/>
  <c r="L1464" i="1"/>
  <c r="K1466" i="1"/>
  <c r="L1448" i="1"/>
  <c r="K1450" i="1"/>
  <c r="L1432" i="1"/>
  <c r="K1434" i="1"/>
  <c r="L1400" i="1"/>
  <c r="K1402" i="1"/>
  <c r="L1384" i="1"/>
  <c r="K1386" i="1"/>
  <c r="L1368" i="1"/>
  <c r="K1370" i="1"/>
  <c r="L1336" i="1"/>
  <c r="K1338" i="1"/>
  <c r="L1320" i="1"/>
  <c r="K1322" i="1"/>
  <c r="L1304" i="1"/>
  <c r="K1306" i="1"/>
  <c r="L1288" i="1"/>
  <c r="K1290" i="1"/>
  <c r="L1272" i="1"/>
  <c r="K1274" i="1"/>
  <c r="L1256" i="1"/>
  <c r="K1258" i="1"/>
  <c r="L1224" i="1"/>
  <c r="K1226" i="1"/>
  <c r="L1208" i="1"/>
  <c r="K1210" i="1"/>
  <c r="L1192" i="1"/>
  <c r="K1194" i="1"/>
  <c r="L1176" i="1"/>
  <c r="K1178" i="1"/>
  <c r="L1160" i="1"/>
  <c r="K1162" i="1"/>
  <c r="L1144" i="1"/>
  <c r="K1146" i="1"/>
  <c r="L1128" i="1"/>
  <c r="K1130" i="1"/>
  <c r="L1112" i="1"/>
  <c r="K1114" i="1"/>
  <c r="L1096" i="1"/>
  <c r="K1098" i="1"/>
  <c r="L1080" i="1"/>
  <c r="K1082" i="1"/>
  <c r="L1064" i="1"/>
  <c r="K1066" i="1"/>
  <c r="L1048" i="1"/>
  <c r="K1050" i="1"/>
  <c r="L1032" i="1"/>
  <c r="K1034" i="1"/>
  <c r="L1016" i="1"/>
  <c r="K1018" i="1"/>
  <c r="L1000" i="1"/>
  <c r="K1002" i="1"/>
  <c r="L968" i="1"/>
  <c r="K970" i="1"/>
  <c r="L952" i="1"/>
  <c r="K954" i="1"/>
  <c r="L936" i="1"/>
  <c r="K938" i="1"/>
  <c r="L920" i="1"/>
  <c r="K922" i="1"/>
  <c r="L904" i="1"/>
  <c r="K906" i="1"/>
  <c r="L888" i="1"/>
  <c r="K890" i="1"/>
  <c r="L872" i="1"/>
  <c r="K874" i="1"/>
  <c r="L856" i="1"/>
  <c r="K858" i="1"/>
  <c r="L840" i="1"/>
  <c r="K842" i="1"/>
  <c r="L824" i="1"/>
  <c r="K826" i="1"/>
  <c r="L808" i="1"/>
  <c r="K810" i="1"/>
  <c r="L792" i="1"/>
  <c r="K794" i="1"/>
  <c r="L776" i="1"/>
  <c r="K778" i="1"/>
  <c r="L760" i="1"/>
  <c r="K762" i="1"/>
  <c r="L744" i="1"/>
  <c r="K746" i="1"/>
  <c r="L728" i="1"/>
  <c r="K730" i="1"/>
  <c r="L712" i="1"/>
  <c r="K714" i="1"/>
  <c r="K1994" i="1"/>
  <c r="K1848" i="1"/>
  <c r="K1702" i="1"/>
  <c r="L2183" i="1"/>
  <c r="K2185" i="1"/>
  <c r="L2167" i="1"/>
  <c r="K2169" i="1"/>
  <c r="L2151" i="1"/>
  <c r="K2153" i="1"/>
  <c r="L2135" i="1"/>
  <c r="K2137" i="1"/>
  <c r="L2119" i="1"/>
  <c r="K2121" i="1"/>
  <c r="L2103" i="1"/>
  <c r="K2105" i="1"/>
  <c r="L2087" i="1"/>
  <c r="K2089" i="1"/>
  <c r="L2071" i="1"/>
  <c r="K2073" i="1"/>
  <c r="L2055" i="1"/>
  <c r="K2057" i="1"/>
  <c r="L2039" i="1"/>
  <c r="K2041" i="1"/>
  <c r="L2023" i="1"/>
  <c r="K2025" i="1"/>
  <c r="L2007" i="1"/>
  <c r="K2009" i="1"/>
  <c r="L1991" i="1"/>
  <c r="K1993" i="1"/>
  <c r="L1975" i="1"/>
  <c r="K1977" i="1"/>
  <c r="L1959" i="1"/>
  <c r="K1961" i="1"/>
  <c r="L1943" i="1"/>
  <c r="K1945" i="1"/>
  <c r="L1927" i="1"/>
  <c r="K1929" i="1"/>
  <c r="L1911" i="1"/>
  <c r="K1913" i="1"/>
  <c r="L1895" i="1"/>
  <c r="K1897" i="1"/>
  <c r="L1879" i="1"/>
  <c r="K1881" i="1"/>
  <c r="L1863" i="1"/>
  <c r="K1865" i="1"/>
  <c r="L1847" i="1"/>
  <c r="K1849" i="1"/>
  <c r="L1831" i="1"/>
  <c r="K1833" i="1"/>
  <c r="L1815" i="1"/>
  <c r="K1817" i="1"/>
  <c r="L1799" i="1"/>
  <c r="K1801" i="1"/>
  <c r="L1783" i="1"/>
  <c r="K1785" i="1"/>
  <c r="L1767" i="1"/>
  <c r="K1769" i="1"/>
  <c r="L1751" i="1"/>
  <c r="K1753" i="1"/>
  <c r="L1735" i="1"/>
  <c r="K1737" i="1"/>
  <c r="L1719" i="1"/>
  <c r="K1721" i="1"/>
  <c r="L1703" i="1"/>
  <c r="K1705" i="1"/>
  <c r="L1687" i="1"/>
  <c r="K1689" i="1"/>
  <c r="L1671" i="1"/>
  <c r="K1673" i="1"/>
  <c r="L1655" i="1"/>
  <c r="K1657" i="1"/>
  <c r="L1639" i="1"/>
  <c r="K1641" i="1"/>
  <c r="L1623" i="1"/>
  <c r="K1625" i="1"/>
  <c r="L1607" i="1"/>
  <c r="K1609" i="1"/>
  <c r="L1591" i="1"/>
  <c r="K1593" i="1"/>
  <c r="L1575" i="1"/>
  <c r="K1577" i="1"/>
  <c r="L1559" i="1"/>
  <c r="K1561" i="1"/>
  <c r="L1543" i="1"/>
  <c r="K1545" i="1"/>
  <c r="L1527" i="1"/>
  <c r="K1529" i="1"/>
  <c r="L1511" i="1"/>
  <c r="K1513" i="1"/>
  <c r="L1479" i="1"/>
  <c r="K1481" i="1"/>
  <c r="L1463" i="1"/>
  <c r="K1465" i="1"/>
  <c r="L1447" i="1"/>
  <c r="K1449" i="1"/>
  <c r="L1431" i="1"/>
  <c r="K1433" i="1"/>
  <c r="L1415" i="1"/>
  <c r="K1417" i="1"/>
  <c r="L1399" i="1"/>
  <c r="K1401" i="1"/>
  <c r="L1383" i="1"/>
  <c r="K1385" i="1"/>
  <c r="L1367" i="1"/>
  <c r="K1369" i="1"/>
  <c r="L1351" i="1"/>
  <c r="K1353" i="1"/>
  <c r="L1335" i="1"/>
  <c r="K1337" i="1"/>
  <c r="L1319" i="1"/>
  <c r="K1321" i="1"/>
  <c r="L1303" i="1"/>
  <c r="K1305" i="1"/>
  <c r="L1287" i="1"/>
  <c r="K1289" i="1"/>
  <c r="L1271" i="1"/>
  <c r="K1273" i="1"/>
  <c r="L1255" i="1"/>
  <c r="K1257" i="1"/>
  <c r="L1239" i="1"/>
  <c r="K1241" i="1"/>
  <c r="L1223" i="1"/>
  <c r="K1225" i="1"/>
  <c r="L1207" i="1"/>
  <c r="K1209" i="1"/>
  <c r="L1191" i="1"/>
  <c r="K1193" i="1"/>
  <c r="L1175" i="1"/>
  <c r="K1177" i="1"/>
  <c r="L1159" i="1"/>
  <c r="K1161" i="1"/>
  <c r="L1143" i="1"/>
  <c r="K1145" i="1"/>
  <c r="L1127" i="1"/>
  <c r="K1129" i="1"/>
  <c r="L1111" i="1"/>
  <c r="K1113" i="1"/>
  <c r="L1095" i="1"/>
  <c r="K1097" i="1"/>
  <c r="L1079" i="1"/>
  <c r="K1081" i="1"/>
  <c r="L1063" i="1"/>
  <c r="K1065" i="1"/>
  <c r="L1047" i="1"/>
  <c r="K1049" i="1"/>
  <c r="K2113" i="1"/>
  <c r="K1978" i="1"/>
  <c r="K1832" i="1"/>
  <c r="K1686" i="1"/>
  <c r="K1535" i="1"/>
  <c r="K1376" i="1"/>
  <c r="K1197" i="1"/>
  <c r="L2118" i="1"/>
  <c r="K2120" i="1"/>
  <c r="L2054" i="1"/>
  <c r="K2056" i="1"/>
  <c r="L1894" i="1"/>
  <c r="K1896" i="1"/>
  <c r="L1798" i="1"/>
  <c r="K1800" i="1"/>
  <c r="L1750" i="1"/>
  <c r="K1752" i="1"/>
  <c r="L1670" i="1"/>
  <c r="K1672" i="1"/>
  <c r="L1606" i="1"/>
  <c r="K1608" i="1"/>
  <c r="L1542" i="1"/>
  <c r="K1544" i="1"/>
  <c r="L1446" i="1"/>
  <c r="K1448" i="1"/>
  <c r="L1366" i="1"/>
  <c r="K1368" i="1"/>
  <c r="L1302" i="1"/>
  <c r="K1304" i="1"/>
  <c r="K1976" i="1"/>
  <c r="L2181" i="1"/>
  <c r="K2183" i="1"/>
  <c r="L2037" i="1"/>
  <c r="K2039" i="1"/>
  <c r="L1893" i="1"/>
  <c r="K1895" i="1"/>
  <c r="L1797" i="1"/>
  <c r="K1799" i="1"/>
  <c r="L1685" i="1"/>
  <c r="K1687" i="1"/>
  <c r="L1541" i="1"/>
  <c r="K1543" i="1"/>
  <c r="L1429" i="1"/>
  <c r="K1431" i="1"/>
  <c r="L1109" i="1"/>
  <c r="K1111" i="1"/>
  <c r="L965" i="1"/>
  <c r="K967" i="1"/>
  <c r="L837" i="1"/>
  <c r="K839" i="1"/>
  <c r="L725" i="1"/>
  <c r="K727" i="1"/>
  <c r="L645" i="1"/>
  <c r="K647" i="1"/>
  <c r="L517" i="1"/>
  <c r="K519" i="1"/>
  <c r="L389" i="1"/>
  <c r="K391" i="1"/>
  <c r="L309" i="1"/>
  <c r="K311" i="1"/>
  <c r="L181" i="1"/>
  <c r="K183" i="1"/>
  <c r="L37" i="1"/>
  <c r="K39" i="1"/>
  <c r="L2180" i="1"/>
  <c r="K2182" i="1"/>
  <c r="L2164" i="1"/>
  <c r="K2166" i="1"/>
  <c r="L2148" i="1"/>
  <c r="K2150" i="1"/>
  <c r="L2132" i="1"/>
  <c r="K2134" i="1"/>
  <c r="L2116" i="1"/>
  <c r="K2118" i="1"/>
  <c r="L2100" i="1"/>
  <c r="K2102" i="1"/>
  <c r="L2084" i="1"/>
  <c r="K2086" i="1"/>
  <c r="L2068" i="1"/>
  <c r="K2070" i="1"/>
  <c r="L2052" i="1"/>
  <c r="K2054" i="1"/>
  <c r="L2036" i="1"/>
  <c r="K2038" i="1"/>
  <c r="L2020" i="1"/>
  <c r="K2022" i="1"/>
  <c r="L2004" i="1"/>
  <c r="K2006" i="1"/>
  <c r="L1988" i="1"/>
  <c r="K1990" i="1"/>
  <c r="L1972" i="1"/>
  <c r="K1974" i="1"/>
  <c r="L1924" i="1"/>
  <c r="K1926" i="1"/>
  <c r="L1908" i="1"/>
  <c r="K1910" i="1"/>
  <c r="L1892" i="1"/>
  <c r="K1894" i="1"/>
  <c r="L1876" i="1"/>
  <c r="K1878" i="1"/>
  <c r="L1860" i="1"/>
  <c r="K1862" i="1"/>
  <c r="L1844" i="1"/>
  <c r="K1846" i="1"/>
  <c r="L1796" i="1"/>
  <c r="K1798" i="1"/>
  <c r="L1780" i="1"/>
  <c r="K1782" i="1"/>
  <c r="L1764" i="1"/>
  <c r="K1766" i="1"/>
  <c r="L1748" i="1"/>
  <c r="K1750" i="1"/>
  <c r="L1732" i="1"/>
  <c r="K1734" i="1"/>
  <c r="L1716" i="1"/>
  <c r="K1718" i="1"/>
  <c r="L1668" i="1"/>
  <c r="K1670" i="1"/>
  <c r="L1652" i="1"/>
  <c r="K1654" i="1"/>
  <c r="L1636" i="1"/>
  <c r="K1638" i="1"/>
  <c r="L1620" i="1"/>
  <c r="K1622" i="1"/>
  <c r="L1604" i="1"/>
  <c r="K1606" i="1"/>
  <c r="L1588" i="1"/>
  <c r="K1590" i="1"/>
  <c r="L1572" i="1"/>
  <c r="K1574" i="1"/>
  <c r="L1556" i="1"/>
  <c r="K1558" i="1"/>
  <c r="L1540" i="1"/>
  <c r="K1542" i="1"/>
  <c r="L1524" i="1"/>
  <c r="K1526" i="1"/>
  <c r="L1508" i="1"/>
  <c r="K1510" i="1"/>
  <c r="L1492" i="1"/>
  <c r="K1494" i="1"/>
  <c r="L1476" i="1"/>
  <c r="K1478" i="1"/>
  <c r="L1460" i="1"/>
  <c r="K1462" i="1"/>
  <c r="L1444" i="1"/>
  <c r="K1446" i="1"/>
  <c r="L1428" i="1"/>
  <c r="K1430" i="1"/>
  <c r="L1412" i="1"/>
  <c r="K1414" i="1"/>
  <c r="L1396" i="1"/>
  <c r="K1398" i="1"/>
  <c r="L1380" i="1"/>
  <c r="K1382" i="1"/>
  <c r="L1364" i="1"/>
  <c r="K1366" i="1"/>
  <c r="L1348" i="1"/>
  <c r="K1350" i="1"/>
  <c r="L1332" i="1"/>
  <c r="K1334" i="1"/>
  <c r="L1316" i="1"/>
  <c r="K1318" i="1"/>
  <c r="L1300" i="1"/>
  <c r="K1302" i="1"/>
  <c r="L1284" i="1"/>
  <c r="K1286" i="1"/>
  <c r="L1268" i="1"/>
  <c r="K1270" i="1"/>
  <c r="L1252" i="1"/>
  <c r="K1254" i="1"/>
  <c r="L1236" i="1"/>
  <c r="K1238" i="1"/>
  <c r="L1220" i="1"/>
  <c r="K1222" i="1"/>
  <c r="L1204" i="1"/>
  <c r="K1206" i="1"/>
  <c r="L1188" i="1"/>
  <c r="K1190" i="1"/>
  <c r="L1172" i="1"/>
  <c r="K1174" i="1"/>
  <c r="L1156" i="1"/>
  <c r="K1158" i="1"/>
  <c r="L1140" i="1"/>
  <c r="K1142" i="1"/>
  <c r="L1124" i="1"/>
  <c r="K1126" i="1"/>
  <c r="L1108" i="1"/>
  <c r="K1110" i="1"/>
  <c r="L1092" i="1"/>
  <c r="K1094" i="1"/>
  <c r="L1076" i="1"/>
  <c r="K1078" i="1"/>
  <c r="L1060" i="1"/>
  <c r="K1062" i="1"/>
  <c r="L1044" i="1"/>
  <c r="K1046" i="1"/>
  <c r="L1028" i="1"/>
  <c r="K1030" i="1"/>
  <c r="L1012" i="1"/>
  <c r="K1014" i="1"/>
  <c r="L996" i="1"/>
  <c r="K998" i="1"/>
  <c r="L980" i="1"/>
  <c r="K982" i="1"/>
  <c r="L964" i="1"/>
  <c r="K966" i="1"/>
  <c r="L948" i="1"/>
  <c r="K950" i="1"/>
  <c r="L932" i="1"/>
  <c r="K934" i="1"/>
  <c r="L916" i="1"/>
  <c r="K918" i="1"/>
  <c r="L900" i="1"/>
  <c r="K902" i="1"/>
  <c r="L884" i="1"/>
  <c r="K886" i="1"/>
  <c r="L868" i="1"/>
  <c r="K870" i="1"/>
  <c r="L852" i="1"/>
  <c r="K854" i="1"/>
  <c r="L836" i="1"/>
  <c r="K838" i="1"/>
  <c r="L820" i="1"/>
  <c r="K822" i="1"/>
  <c r="L804" i="1"/>
  <c r="K806" i="1"/>
  <c r="L788" i="1"/>
  <c r="K790" i="1"/>
  <c r="L772" i="1"/>
  <c r="K774" i="1"/>
  <c r="L756" i="1"/>
  <c r="K758" i="1"/>
  <c r="L740" i="1"/>
  <c r="K742" i="1"/>
  <c r="L724" i="1"/>
  <c r="K726" i="1"/>
  <c r="L708" i="1"/>
  <c r="K710" i="1"/>
  <c r="L692" i="1"/>
  <c r="K694" i="1"/>
  <c r="L676" i="1"/>
  <c r="K678" i="1"/>
  <c r="L660" i="1"/>
  <c r="K662" i="1"/>
  <c r="L644" i="1"/>
  <c r="K646" i="1"/>
  <c r="L628" i="1"/>
  <c r="K630" i="1"/>
  <c r="L612" i="1"/>
  <c r="K614" i="1"/>
  <c r="L596" i="1"/>
  <c r="K598" i="1"/>
  <c r="L580" i="1"/>
  <c r="K582" i="1"/>
  <c r="L564" i="1"/>
  <c r="K566" i="1"/>
  <c r="K1958" i="1"/>
  <c r="L2102" i="1"/>
  <c r="K2104" i="1"/>
  <c r="L2038" i="1"/>
  <c r="K2040" i="1"/>
  <c r="L1990" i="1"/>
  <c r="K1992" i="1"/>
  <c r="L1910" i="1"/>
  <c r="K1912" i="1"/>
  <c r="L1862" i="1"/>
  <c r="K1864" i="1"/>
  <c r="L1782" i="1"/>
  <c r="K1784" i="1"/>
  <c r="L1638" i="1"/>
  <c r="K1640" i="1"/>
  <c r="L1430" i="1"/>
  <c r="K1432" i="1"/>
  <c r="L1350" i="1"/>
  <c r="K1352" i="1"/>
  <c r="L1286" i="1"/>
  <c r="K1288" i="1"/>
  <c r="L2117" i="1"/>
  <c r="K2119" i="1"/>
  <c r="L2021" i="1"/>
  <c r="K2023" i="1"/>
  <c r="L1925" i="1"/>
  <c r="K1927" i="1"/>
  <c r="L1781" i="1"/>
  <c r="K1783" i="1"/>
  <c r="L1669" i="1"/>
  <c r="K1671" i="1"/>
  <c r="L1365" i="1"/>
  <c r="K1367" i="1"/>
  <c r="L1269" i="1"/>
  <c r="K1271" i="1"/>
  <c r="L1157" i="1"/>
  <c r="K1159" i="1"/>
  <c r="L1061" i="1"/>
  <c r="K1063" i="1"/>
  <c r="L981" i="1"/>
  <c r="K983" i="1"/>
  <c r="L885" i="1"/>
  <c r="K887" i="1"/>
  <c r="L789" i="1"/>
  <c r="K791" i="1"/>
  <c r="L677" i="1"/>
  <c r="K679" i="1"/>
  <c r="L405" i="1"/>
  <c r="K407" i="1"/>
  <c r="L325" i="1"/>
  <c r="K327" i="1"/>
  <c r="L213" i="1"/>
  <c r="K215" i="1"/>
  <c r="L165" i="1"/>
  <c r="K167" i="1"/>
  <c r="L69" i="1"/>
  <c r="K71" i="1"/>
  <c r="L2179" i="1"/>
  <c r="K2181" i="1"/>
  <c r="L2163" i="1"/>
  <c r="K2165" i="1"/>
  <c r="L2147" i="1"/>
  <c r="K2149" i="1"/>
  <c r="L2131" i="1"/>
  <c r="K2133" i="1"/>
  <c r="L2115" i="1"/>
  <c r="K2117" i="1"/>
  <c r="L2099" i="1"/>
  <c r="K2101" i="1"/>
  <c r="L2083" i="1"/>
  <c r="K2085" i="1"/>
  <c r="L2067" i="1"/>
  <c r="K2069" i="1"/>
  <c r="L2051" i="1"/>
  <c r="K2053" i="1"/>
  <c r="L2035" i="1"/>
  <c r="K2037" i="1"/>
  <c r="L2019" i="1"/>
  <c r="K2021" i="1"/>
  <c r="L2003" i="1"/>
  <c r="K2005" i="1"/>
  <c r="L1987" i="1"/>
  <c r="K1989" i="1"/>
  <c r="L1971" i="1"/>
  <c r="K1973" i="1"/>
  <c r="L1955" i="1"/>
  <c r="K1957" i="1"/>
  <c r="L1939" i="1"/>
  <c r="K1941" i="1"/>
  <c r="L1923" i="1"/>
  <c r="K1925" i="1"/>
  <c r="L1907" i="1"/>
  <c r="K1909" i="1"/>
  <c r="L1891" i="1"/>
  <c r="K1893" i="1"/>
  <c r="L1875" i="1"/>
  <c r="K1877" i="1"/>
  <c r="L1859" i="1"/>
  <c r="K1861" i="1"/>
  <c r="L1843" i="1"/>
  <c r="K1845" i="1"/>
  <c r="L1827" i="1"/>
  <c r="K1829" i="1"/>
  <c r="L1811" i="1"/>
  <c r="K1813" i="1"/>
  <c r="L1795" i="1"/>
  <c r="K1797" i="1"/>
  <c r="L1779" i="1"/>
  <c r="K1781" i="1"/>
  <c r="L1763" i="1"/>
  <c r="K1765" i="1"/>
  <c r="L1747" i="1"/>
  <c r="K1749" i="1"/>
  <c r="L1731" i="1"/>
  <c r="K1733" i="1"/>
  <c r="L1715" i="1"/>
  <c r="K1717" i="1"/>
  <c r="L1699" i="1"/>
  <c r="K1701" i="1"/>
  <c r="L1683" i="1"/>
  <c r="K1685" i="1"/>
  <c r="L1667" i="1"/>
  <c r="K1669" i="1"/>
  <c r="L1651" i="1"/>
  <c r="K1653" i="1"/>
  <c r="L1635" i="1"/>
  <c r="K1637" i="1"/>
  <c r="L1619" i="1"/>
  <c r="K1621" i="1"/>
  <c r="L1603" i="1"/>
  <c r="K1605" i="1"/>
  <c r="L1587" i="1"/>
  <c r="K1589" i="1"/>
  <c r="L1555" i="1"/>
  <c r="K1557" i="1"/>
  <c r="L1539" i="1"/>
  <c r="K1541" i="1"/>
  <c r="L1523" i="1"/>
  <c r="K1525" i="1"/>
  <c r="L1507" i="1"/>
  <c r="K1509" i="1"/>
  <c r="L1491" i="1"/>
  <c r="K1493" i="1"/>
  <c r="L1459" i="1"/>
  <c r="K1461" i="1"/>
  <c r="L1443" i="1"/>
  <c r="K1445" i="1"/>
  <c r="L1427" i="1"/>
  <c r="K1429" i="1"/>
  <c r="L1411" i="1"/>
  <c r="K1413" i="1"/>
  <c r="L1395" i="1"/>
  <c r="K1397" i="1"/>
  <c r="L1379" i="1"/>
  <c r="K1381" i="1"/>
  <c r="L1363" i="1"/>
  <c r="K1365" i="1"/>
  <c r="L1347" i="1"/>
  <c r="K1349" i="1"/>
  <c r="L1331" i="1"/>
  <c r="K1333" i="1"/>
  <c r="L1315" i="1"/>
  <c r="K1317" i="1"/>
  <c r="L1299" i="1"/>
  <c r="K1301" i="1"/>
  <c r="L1283" i="1"/>
  <c r="K1285" i="1"/>
  <c r="L1267" i="1"/>
  <c r="K1269" i="1"/>
  <c r="L1251" i="1"/>
  <c r="K1253" i="1"/>
  <c r="L1235" i="1"/>
  <c r="K1237" i="1"/>
  <c r="L1219" i="1"/>
  <c r="K1221" i="1"/>
  <c r="L1203" i="1"/>
  <c r="K1205" i="1"/>
  <c r="L1187" i="1"/>
  <c r="K1189" i="1"/>
  <c r="L1171" i="1"/>
  <c r="K1173" i="1"/>
  <c r="L1155" i="1"/>
  <c r="K1157" i="1"/>
  <c r="L1139" i="1"/>
  <c r="K1141" i="1"/>
  <c r="L1123" i="1"/>
  <c r="K1125" i="1"/>
  <c r="L1107" i="1"/>
  <c r="K1109" i="1"/>
  <c r="L1091" i="1"/>
  <c r="K1093" i="1"/>
  <c r="L1075" i="1"/>
  <c r="K1077" i="1"/>
  <c r="L1059" i="1"/>
  <c r="K1061" i="1"/>
  <c r="L1043" i="1"/>
  <c r="K1045" i="1"/>
  <c r="L1027" i="1"/>
  <c r="K1029" i="1"/>
  <c r="L1011" i="1"/>
  <c r="K1013" i="1"/>
  <c r="L995" i="1"/>
  <c r="K997" i="1"/>
  <c r="L979" i="1"/>
  <c r="K981" i="1"/>
  <c r="L963" i="1"/>
  <c r="K965" i="1"/>
  <c r="L947" i="1"/>
  <c r="K949" i="1"/>
  <c r="L931" i="1"/>
  <c r="K933" i="1"/>
  <c r="L915" i="1"/>
  <c r="K917" i="1"/>
  <c r="L899" i="1"/>
  <c r="K901" i="1"/>
  <c r="L883" i="1"/>
  <c r="K885" i="1"/>
  <c r="L867" i="1"/>
  <c r="K869" i="1"/>
  <c r="L851" i="1"/>
  <c r="K853" i="1"/>
  <c r="L835" i="1"/>
  <c r="K837" i="1"/>
  <c r="L819" i="1"/>
  <c r="K821" i="1"/>
  <c r="L803" i="1"/>
  <c r="K805" i="1"/>
  <c r="L787" i="1"/>
  <c r="K789" i="1"/>
  <c r="L771" i="1"/>
  <c r="K773" i="1"/>
  <c r="L755" i="1"/>
  <c r="K757" i="1"/>
  <c r="L739" i="1"/>
  <c r="K741" i="1"/>
  <c r="L723" i="1"/>
  <c r="K725" i="1"/>
  <c r="L707" i="1"/>
  <c r="K709" i="1"/>
  <c r="L691" i="1"/>
  <c r="K693" i="1"/>
  <c r="L675" i="1"/>
  <c r="K677" i="1"/>
  <c r="L659" i="1"/>
  <c r="K661" i="1"/>
  <c r="L643" i="1"/>
  <c r="K645" i="1"/>
  <c r="L627" i="1"/>
  <c r="K629" i="1"/>
  <c r="L611" i="1"/>
  <c r="K613" i="1"/>
  <c r="L595" i="1"/>
  <c r="K597" i="1"/>
  <c r="L579" i="1"/>
  <c r="K581" i="1"/>
  <c r="L563" i="1"/>
  <c r="K565" i="1"/>
  <c r="L547" i="1"/>
  <c r="K549" i="1"/>
  <c r="L531" i="1"/>
  <c r="K533" i="1"/>
  <c r="L515" i="1"/>
  <c r="K517" i="1"/>
  <c r="L499" i="1"/>
  <c r="K501" i="1"/>
  <c r="L483" i="1"/>
  <c r="K485" i="1"/>
  <c r="L467" i="1"/>
  <c r="K469" i="1"/>
  <c r="L451" i="1"/>
  <c r="K453" i="1"/>
  <c r="L435" i="1"/>
  <c r="K437" i="1"/>
  <c r="L419" i="1"/>
  <c r="K421" i="1"/>
  <c r="L403" i="1"/>
  <c r="K405" i="1"/>
  <c r="L387" i="1"/>
  <c r="K389" i="1"/>
  <c r="L371" i="1"/>
  <c r="K373" i="1"/>
  <c r="L355" i="1"/>
  <c r="K357" i="1"/>
  <c r="L339" i="1"/>
  <c r="K341" i="1"/>
  <c r="L323" i="1"/>
  <c r="K325" i="1"/>
  <c r="L307" i="1"/>
  <c r="K309" i="1"/>
  <c r="L291" i="1"/>
  <c r="K293" i="1"/>
  <c r="L275" i="1"/>
  <c r="K277" i="1"/>
  <c r="L259" i="1"/>
  <c r="K261" i="1"/>
  <c r="L243" i="1"/>
  <c r="K245" i="1"/>
  <c r="L227" i="1"/>
  <c r="K229" i="1"/>
  <c r="L211" i="1"/>
  <c r="K213" i="1"/>
  <c r="L195" i="1"/>
  <c r="K197" i="1"/>
  <c r="L179" i="1"/>
  <c r="K181" i="1"/>
  <c r="L163" i="1"/>
  <c r="K165" i="1"/>
  <c r="L147" i="1"/>
  <c r="K149" i="1"/>
  <c r="L131" i="1"/>
  <c r="K133" i="1"/>
  <c r="L115" i="1"/>
  <c r="K117" i="1"/>
  <c r="L99" i="1"/>
  <c r="K101" i="1"/>
  <c r="L83" i="1"/>
  <c r="K85" i="1"/>
  <c r="L67" i="1"/>
  <c r="K69" i="1"/>
  <c r="L51" i="1"/>
  <c r="K53" i="1"/>
  <c r="L35" i="1"/>
  <c r="K37" i="1"/>
  <c r="L19" i="1"/>
  <c r="K21" i="1"/>
  <c r="L3" i="1"/>
  <c r="K2081" i="1"/>
  <c r="K1942" i="1"/>
  <c r="K1796" i="1"/>
  <c r="K1648" i="1"/>
  <c r="K1497" i="1"/>
  <c r="K1335" i="1"/>
  <c r="K1136" i="1"/>
  <c r="L2182" i="1"/>
  <c r="K2184" i="1"/>
  <c r="L2086" i="1"/>
  <c r="K2088" i="1"/>
  <c r="L2022" i="1"/>
  <c r="K2024" i="1"/>
  <c r="L1926" i="1"/>
  <c r="K1928" i="1"/>
  <c r="L1878" i="1"/>
  <c r="K1880" i="1"/>
  <c r="L1814" i="1"/>
  <c r="K1816" i="1"/>
  <c r="L1766" i="1"/>
  <c r="K1768" i="1"/>
  <c r="L1686" i="1"/>
  <c r="K1688" i="1"/>
  <c r="L1622" i="1"/>
  <c r="K1624" i="1"/>
  <c r="L1526" i="1"/>
  <c r="K1528" i="1"/>
  <c r="L1382" i="1"/>
  <c r="K1384" i="1"/>
  <c r="L1334" i="1"/>
  <c r="K1336" i="1"/>
  <c r="L2053" i="1"/>
  <c r="K2055" i="1"/>
  <c r="L1909" i="1"/>
  <c r="K1911" i="1"/>
  <c r="L1749" i="1"/>
  <c r="K1751" i="1"/>
  <c r="L1637" i="1"/>
  <c r="K1639" i="1"/>
  <c r="L1509" i="1"/>
  <c r="K1511" i="1"/>
  <c r="L1381" i="1"/>
  <c r="K1383" i="1"/>
  <c r="L1253" i="1"/>
  <c r="K1255" i="1"/>
  <c r="L1125" i="1"/>
  <c r="K1127" i="1"/>
  <c r="L997" i="1"/>
  <c r="K999" i="1"/>
  <c r="L853" i="1"/>
  <c r="K855" i="1"/>
  <c r="L709" i="1"/>
  <c r="K711" i="1"/>
  <c r="L613" i="1"/>
  <c r="K615" i="1"/>
  <c r="L485" i="1"/>
  <c r="K487" i="1"/>
  <c r="L373" i="1"/>
  <c r="K375" i="1"/>
  <c r="L293" i="1"/>
  <c r="K295" i="1"/>
  <c r="L197" i="1"/>
  <c r="K199" i="1"/>
  <c r="L149" i="1"/>
  <c r="K151" i="1"/>
  <c r="L21" i="1"/>
  <c r="K23" i="1"/>
  <c r="L2178" i="1"/>
  <c r="K2180" i="1"/>
  <c r="L2162" i="1"/>
  <c r="K2164" i="1"/>
  <c r="L2146" i="1"/>
  <c r="K2148" i="1"/>
  <c r="L2130" i="1"/>
  <c r="K2132" i="1"/>
  <c r="L2114" i="1"/>
  <c r="K2116" i="1"/>
  <c r="L2098" i="1"/>
  <c r="K2100" i="1"/>
  <c r="L2082" i="1"/>
  <c r="K2084" i="1"/>
  <c r="L2066" i="1"/>
  <c r="K2068" i="1"/>
  <c r="K2052" i="1"/>
  <c r="L2050" i="1"/>
  <c r="L2034" i="1"/>
  <c r="K2036" i="1"/>
  <c r="L2018" i="1"/>
  <c r="K2020" i="1"/>
  <c r="L2002" i="1"/>
  <c r="K2004" i="1"/>
  <c r="L1986" i="1"/>
  <c r="K1988" i="1"/>
  <c r="L1970" i="1"/>
  <c r="K1972" i="1"/>
  <c r="L1954" i="1"/>
  <c r="K1956" i="1"/>
  <c r="L1906" i="1"/>
  <c r="K1908" i="1"/>
  <c r="L1890" i="1"/>
  <c r="K1892" i="1"/>
  <c r="L1874" i="1"/>
  <c r="K1876" i="1"/>
  <c r="L1858" i="1"/>
  <c r="K1860" i="1"/>
  <c r="L1842" i="1"/>
  <c r="K1844" i="1"/>
  <c r="L1826" i="1"/>
  <c r="K1828" i="1"/>
  <c r="L1778" i="1"/>
  <c r="K1780" i="1"/>
  <c r="L1762" i="1"/>
  <c r="K1764" i="1"/>
  <c r="L1746" i="1"/>
  <c r="K1748" i="1"/>
  <c r="L1730" i="1"/>
  <c r="K1732" i="1"/>
  <c r="L1714" i="1"/>
  <c r="K1716" i="1"/>
  <c r="L1698" i="1"/>
  <c r="K1700" i="1"/>
  <c r="L1650" i="1"/>
  <c r="K1652" i="1"/>
  <c r="L1634" i="1"/>
  <c r="K1636" i="1"/>
  <c r="L1618" i="1"/>
  <c r="K1620" i="1"/>
  <c r="L1602" i="1"/>
  <c r="K1604" i="1"/>
  <c r="L1586" i="1"/>
  <c r="K1588" i="1"/>
  <c r="L1570" i="1"/>
  <c r="K1572" i="1"/>
  <c r="L1538" i="1"/>
  <c r="K1540" i="1"/>
  <c r="L1522" i="1"/>
  <c r="K1524" i="1"/>
  <c r="L1506" i="1"/>
  <c r="K1508" i="1"/>
  <c r="L1490" i="1"/>
  <c r="K1492" i="1"/>
  <c r="L1474" i="1"/>
  <c r="K1476" i="1"/>
  <c r="L1458" i="1"/>
  <c r="K1460" i="1"/>
  <c r="L1442" i="1"/>
  <c r="K1444" i="1"/>
  <c r="L1426" i="1"/>
  <c r="K1428" i="1"/>
  <c r="L1410" i="1"/>
  <c r="K1412" i="1"/>
  <c r="L1378" i="1"/>
  <c r="K1380" i="1"/>
  <c r="L1362" i="1"/>
  <c r="K1364" i="1"/>
  <c r="L1346" i="1"/>
  <c r="K1348" i="1"/>
  <c r="L1314" i="1"/>
  <c r="K1316" i="1"/>
  <c r="L1298" i="1"/>
  <c r="K1300" i="1"/>
  <c r="L1282" i="1"/>
  <c r="K1284" i="1"/>
  <c r="L1266" i="1"/>
  <c r="K1268" i="1"/>
  <c r="K2079" i="1"/>
  <c r="K1940" i="1"/>
  <c r="K1792" i="1"/>
  <c r="K1646" i="1"/>
  <c r="K1495" i="1"/>
  <c r="K1332" i="1"/>
  <c r="K1134" i="1"/>
  <c r="K625" i="1"/>
  <c r="L1558" i="1"/>
  <c r="K1560" i="1"/>
  <c r="L2101" i="1"/>
  <c r="K2103" i="1"/>
  <c r="L1957" i="1"/>
  <c r="K1959" i="1"/>
  <c r="L1829" i="1"/>
  <c r="K1831" i="1"/>
  <c r="L1717" i="1"/>
  <c r="K1719" i="1"/>
  <c r="L1589" i="1"/>
  <c r="K1591" i="1"/>
  <c r="L1445" i="1"/>
  <c r="K1447" i="1"/>
  <c r="L1317" i="1"/>
  <c r="K1319" i="1"/>
  <c r="L1173" i="1"/>
  <c r="K1175" i="1"/>
  <c r="L1029" i="1"/>
  <c r="K1031" i="1"/>
  <c r="L901" i="1"/>
  <c r="K903" i="1"/>
  <c r="L757" i="1"/>
  <c r="K759" i="1"/>
  <c r="L565" i="1"/>
  <c r="K567" i="1"/>
  <c r="L421" i="1"/>
  <c r="K423" i="1"/>
  <c r="L229" i="1"/>
  <c r="K231" i="1"/>
  <c r="L53" i="1"/>
  <c r="K55" i="1"/>
  <c r="L2177" i="1"/>
  <c r="K2179" i="1"/>
  <c r="L2161" i="1"/>
  <c r="K2163" i="1"/>
  <c r="L2145" i="1"/>
  <c r="K2147" i="1"/>
  <c r="L2129" i="1"/>
  <c r="K2131" i="1"/>
  <c r="L2113" i="1"/>
  <c r="K2115" i="1"/>
  <c r="L2097" i="1"/>
  <c r="K2099" i="1"/>
  <c r="L2081" i="1"/>
  <c r="K2083" i="1"/>
  <c r="L2065" i="1"/>
  <c r="K2067" i="1"/>
  <c r="L2049" i="1"/>
  <c r="K2051" i="1"/>
  <c r="K2035" i="1"/>
  <c r="L2033" i="1"/>
  <c r="L2017" i="1"/>
  <c r="K2019" i="1"/>
  <c r="L2001" i="1"/>
  <c r="K2003" i="1"/>
  <c r="L1985" i="1"/>
  <c r="K1987" i="1"/>
  <c r="L1969" i="1"/>
  <c r="K1971" i="1"/>
  <c r="L1953" i="1"/>
  <c r="K1955" i="1"/>
  <c r="L1937" i="1"/>
  <c r="K1939" i="1"/>
  <c r="L1921" i="1"/>
  <c r="K1923" i="1"/>
  <c r="L1905" i="1"/>
  <c r="K1907" i="1"/>
  <c r="L1889" i="1"/>
  <c r="K1891" i="1"/>
  <c r="L1873" i="1"/>
  <c r="K1875" i="1"/>
  <c r="L1857" i="1"/>
  <c r="K1859" i="1"/>
  <c r="L1841" i="1"/>
  <c r="K1843" i="1"/>
  <c r="L1825" i="1"/>
  <c r="K1827" i="1"/>
  <c r="L1809" i="1"/>
  <c r="K1811" i="1"/>
  <c r="L1793" i="1"/>
  <c r="K1795" i="1"/>
  <c r="L1777" i="1"/>
  <c r="K1779" i="1"/>
  <c r="L1761" i="1"/>
  <c r="K1763" i="1"/>
  <c r="L1745" i="1"/>
  <c r="K1747" i="1"/>
  <c r="L1729" i="1"/>
  <c r="K1731" i="1"/>
  <c r="L1713" i="1"/>
  <c r="K1715" i="1"/>
  <c r="L1697" i="1"/>
  <c r="K1699" i="1"/>
  <c r="L1681" i="1"/>
  <c r="K1683" i="1"/>
  <c r="L1665" i="1"/>
  <c r="K1667" i="1"/>
  <c r="L1649" i="1"/>
  <c r="K1651" i="1"/>
  <c r="L1633" i="1"/>
  <c r="K1635" i="1"/>
  <c r="L1617" i="1"/>
  <c r="K1619" i="1"/>
  <c r="L1601" i="1"/>
  <c r="K1603" i="1"/>
  <c r="L1585" i="1"/>
  <c r="K1587" i="1"/>
  <c r="L1569" i="1"/>
  <c r="K1571" i="1"/>
  <c r="L1553" i="1"/>
  <c r="K1555" i="1"/>
  <c r="L1537" i="1"/>
  <c r="K1539" i="1"/>
  <c r="L1521" i="1"/>
  <c r="K1523" i="1"/>
  <c r="L1505" i="1"/>
  <c r="K1507" i="1"/>
  <c r="L1489" i="1"/>
  <c r="K1491" i="1"/>
  <c r="L1457" i="1"/>
  <c r="K1459" i="1"/>
  <c r="L1441" i="1"/>
  <c r="K1443" i="1"/>
  <c r="L1425" i="1"/>
  <c r="K1427" i="1"/>
  <c r="L1409" i="1"/>
  <c r="K1411" i="1"/>
  <c r="L1393" i="1"/>
  <c r="K1395" i="1"/>
  <c r="L1377" i="1"/>
  <c r="K1379" i="1"/>
  <c r="L1361" i="1"/>
  <c r="K1363" i="1"/>
  <c r="L1345" i="1"/>
  <c r="K1347" i="1"/>
  <c r="L1329" i="1"/>
  <c r="K1331" i="1"/>
  <c r="L1313" i="1"/>
  <c r="K1315" i="1"/>
  <c r="L1297" i="1"/>
  <c r="K1299" i="1"/>
  <c r="L1281" i="1"/>
  <c r="K1283" i="1"/>
  <c r="K2193" i="1"/>
  <c r="K2065" i="1"/>
  <c r="K1924" i="1"/>
  <c r="K1776" i="1"/>
  <c r="K1630" i="1"/>
  <c r="K1477" i="1"/>
  <c r="K1312" i="1"/>
  <c r="K1104" i="1"/>
  <c r="K535" i="1"/>
  <c r="L1494" i="1"/>
  <c r="K1496" i="1"/>
  <c r="L2165" i="1"/>
  <c r="K2167" i="1"/>
  <c r="L2005" i="1"/>
  <c r="K2007" i="1"/>
  <c r="L1861" i="1"/>
  <c r="K1863" i="1"/>
  <c r="L1701" i="1"/>
  <c r="K1703" i="1"/>
  <c r="L1557" i="1"/>
  <c r="K1559" i="1"/>
  <c r="L1237" i="1"/>
  <c r="K1239" i="1"/>
  <c r="L1093" i="1"/>
  <c r="K1095" i="1"/>
  <c r="L949" i="1"/>
  <c r="K951" i="1"/>
  <c r="L805" i="1"/>
  <c r="K807" i="1"/>
  <c r="L661" i="1"/>
  <c r="K663" i="1"/>
  <c r="L453" i="1"/>
  <c r="K455" i="1"/>
  <c r="L277" i="1"/>
  <c r="K279" i="1"/>
  <c r="L101" i="1"/>
  <c r="K103" i="1"/>
  <c r="L2176" i="1"/>
  <c r="K2178" i="1"/>
  <c r="K2162" i="1"/>
  <c r="L2160" i="1"/>
  <c r="L2144" i="1"/>
  <c r="K2146" i="1"/>
  <c r="L2128" i="1"/>
  <c r="K2130" i="1"/>
  <c r="L2112" i="1"/>
  <c r="K2114" i="1"/>
  <c r="L2096" i="1"/>
  <c r="K2098" i="1"/>
  <c r="L2080" i="1"/>
  <c r="K2082" i="1"/>
  <c r="L2064" i="1"/>
  <c r="K2066" i="1"/>
  <c r="L2048" i="1"/>
  <c r="K2050" i="1"/>
  <c r="L2032" i="1"/>
  <c r="K2034" i="1"/>
  <c r="L2016" i="1"/>
  <c r="K2018" i="1"/>
  <c r="L2000" i="1"/>
  <c r="K2002" i="1"/>
  <c r="L1984" i="1"/>
  <c r="K1986" i="1"/>
  <c r="L1968" i="1"/>
  <c r="K1970" i="1"/>
  <c r="L1952" i="1"/>
  <c r="K1954" i="1"/>
  <c r="L1936" i="1"/>
  <c r="K1938" i="1"/>
  <c r="L1920" i="1"/>
  <c r="K1922" i="1"/>
  <c r="L1904" i="1"/>
  <c r="K1906" i="1"/>
  <c r="L1888" i="1"/>
  <c r="K1890" i="1"/>
  <c r="L1872" i="1"/>
  <c r="K1874" i="1"/>
  <c r="L1856" i="1"/>
  <c r="K1858" i="1"/>
  <c r="L1840" i="1"/>
  <c r="K1842" i="1"/>
  <c r="L1824" i="1"/>
  <c r="K1826" i="1"/>
  <c r="L1808" i="1"/>
  <c r="K1810" i="1"/>
  <c r="L1792" i="1"/>
  <c r="K1794" i="1"/>
  <c r="L1776" i="1"/>
  <c r="K1778" i="1"/>
  <c r="L1760" i="1"/>
  <c r="K1762" i="1"/>
  <c r="L1744" i="1"/>
  <c r="K1746" i="1"/>
  <c r="L1728" i="1"/>
  <c r="K1730" i="1"/>
  <c r="L1712" i="1"/>
  <c r="K1714" i="1"/>
  <c r="L1696" i="1"/>
  <c r="K1698" i="1"/>
  <c r="L1680" i="1"/>
  <c r="K1682" i="1"/>
  <c r="L1664" i="1"/>
  <c r="K1666" i="1"/>
  <c r="L1648" i="1"/>
  <c r="K1650" i="1"/>
  <c r="L1632" i="1"/>
  <c r="K1634" i="1"/>
  <c r="L1616" i="1"/>
  <c r="K1618" i="1"/>
  <c r="L1600" i="1"/>
  <c r="K1602" i="1"/>
  <c r="L1584" i="1"/>
  <c r="K1586" i="1"/>
  <c r="L1568" i="1"/>
  <c r="K1570" i="1"/>
  <c r="L1552" i="1"/>
  <c r="K1554" i="1"/>
  <c r="L1536" i="1"/>
  <c r="K1538" i="1"/>
  <c r="L1520" i="1"/>
  <c r="K1522" i="1"/>
  <c r="L1504" i="1"/>
  <c r="K1506" i="1"/>
  <c r="L1488" i="1"/>
  <c r="K1490" i="1"/>
  <c r="L1472" i="1"/>
  <c r="K1474" i="1"/>
  <c r="L1456" i="1"/>
  <c r="K1458" i="1"/>
  <c r="L1440" i="1"/>
  <c r="K1442" i="1"/>
  <c r="L1424" i="1"/>
  <c r="K1426" i="1"/>
  <c r="L1408" i="1"/>
  <c r="K1410" i="1"/>
  <c r="L1392" i="1"/>
  <c r="K1394" i="1"/>
  <c r="L1376" i="1"/>
  <c r="K1378" i="1"/>
  <c r="L1360" i="1"/>
  <c r="K1362" i="1"/>
  <c r="L1344" i="1"/>
  <c r="K1346" i="1"/>
  <c r="K1330" i="1"/>
  <c r="L1328" i="1"/>
  <c r="L1312" i="1"/>
  <c r="K1314" i="1"/>
  <c r="L1296" i="1"/>
  <c r="K1298" i="1"/>
  <c r="L1280" i="1"/>
  <c r="K1282" i="1"/>
  <c r="L1264" i="1"/>
  <c r="K1266" i="1"/>
  <c r="L1248" i="1"/>
  <c r="K1250" i="1"/>
  <c r="L1232" i="1"/>
  <c r="K1234" i="1"/>
  <c r="L1216" i="1"/>
  <c r="K1218" i="1"/>
  <c r="L1200" i="1"/>
  <c r="K1202" i="1"/>
  <c r="L1184" i="1"/>
  <c r="K1186" i="1"/>
  <c r="L1168" i="1"/>
  <c r="K1170" i="1"/>
  <c r="L1152" i="1"/>
  <c r="K1154" i="1"/>
  <c r="L1136" i="1"/>
  <c r="K1138" i="1"/>
  <c r="L1120" i="1"/>
  <c r="K1122" i="1"/>
  <c r="L1104" i="1"/>
  <c r="K1106" i="1"/>
  <c r="L1088" i="1"/>
  <c r="K1090" i="1"/>
  <c r="L1072" i="1"/>
  <c r="K1074" i="1"/>
  <c r="L1056" i="1"/>
  <c r="K1058" i="1"/>
  <c r="L1040" i="1"/>
  <c r="K1042" i="1"/>
  <c r="L1024" i="1"/>
  <c r="K1026" i="1"/>
  <c r="L1008" i="1"/>
  <c r="K1010" i="1"/>
  <c r="L992" i="1"/>
  <c r="K994" i="1"/>
  <c r="L976" i="1"/>
  <c r="K978" i="1"/>
  <c r="L960" i="1"/>
  <c r="K962" i="1"/>
  <c r="L944" i="1"/>
  <c r="K946" i="1"/>
  <c r="L928" i="1"/>
  <c r="K930" i="1"/>
  <c r="L912" i="1"/>
  <c r="K914" i="1"/>
  <c r="L896" i="1"/>
  <c r="K898" i="1"/>
  <c r="L880" i="1"/>
  <c r="K882" i="1"/>
  <c r="L864" i="1"/>
  <c r="K866" i="1"/>
  <c r="L848" i="1"/>
  <c r="K850" i="1"/>
  <c r="L832" i="1"/>
  <c r="K834" i="1"/>
  <c r="L816" i="1"/>
  <c r="K818" i="1"/>
  <c r="L800" i="1"/>
  <c r="K802" i="1"/>
  <c r="L784" i="1"/>
  <c r="K786" i="1"/>
  <c r="L768" i="1"/>
  <c r="K770" i="1"/>
  <c r="L752" i="1"/>
  <c r="K754" i="1"/>
  <c r="L736" i="1"/>
  <c r="K738" i="1"/>
  <c r="L720" i="1"/>
  <c r="K722" i="1"/>
  <c r="L704" i="1"/>
  <c r="K706" i="1"/>
  <c r="L688" i="1"/>
  <c r="K690" i="1"/>
  <c r="L672" i="1"/>
  <c r="K674" i="1"/>
  <c r="L656" i="1"/>
  <c r="K658" i="1"/>
  <c r="L640" i="1"/>
  <c r="K642" i="1"/>
  <c r="L624" i="1"/>
  <c r="K626" i="1"/>
  <c r="L608" i="1"/>
  <c r="K610" i="1"/>
  <c r="L592" i="1"/>
  <c r="K594" i="1"/>
  <c r="L576" i="1"/>
  <c r="K578" i="1"/>
  <c r="L560" i="1"/>
  <c r="K562" i="1"/>
  <c r="L544" i="1"/>
  <c r="K546" i="1"/>
  <c r="L528" i="1"/>
  <c r="K530" i="1"/>
  <c r="L512" i="1"/>
  <c r="K514" i="1"/>
  <c r="L496" i="1"/>
  <c r="K498" i="1"/>
  <c r="L480" i="1"/>
  <c r="K482" i="1"/>
  <c r="L464" i="1"/>
  <c r="K466" i="1"/>
  <c r="L448" i="1"/>
  <c r="K450" i="1"/>
  <c r="L432" i="1"/>
  <c r="K434" i="1"/>
  <c r="L416" i="1"/>
  <c r="K418" i="1"/>
  <c r="L400" i="1"/>
  <c r="K402" i="1"/>
  <c r="L384" i="1"/>
  <c r="K386" i="1"/>
  <c r="L368" i="1"/>
  <c r="K370" i="1"/>
  <c r="L352" i="1"/>
  <c r="K354" i="1"/>
  <c r="L336" i="1"/>
  <c r="K338" i="1"/>
  <c r="L320" i="1"/>
  <c r="K322" i="1"/>
  <c r="L304" i="1"/>
  <c r="K306" i="1"/>
  <c r="L288" i="1"/>
  <c r="K290" i="1"/>
  <c r="L272" i="1"/>
  <c r="K274" i="1"/>
  <c r="L256" i="1"/>
  <c r="K258" i="1"/>
  <c r="L240" i="1"/>
  <c r="K242" i="1"/>
  <c r="L224" i="1"/>
  <c r="K226" i="1"/>
  <c r="L208" i="1"/>
  <c r="K210" i="1"/>
  <c r="L192" i="1"/>
  <c r="K194" i="1"/>
  <c r="L176" i="1"/>
  <c r="K178" i="1"/>
  <c r="L160" i="1"/>
  <c r="K162" i="1"/>
  <c r="L144" i="1"/>
  <c r="K146" i="1"/>
  <c r="L128" i="1"/>
  <c r="K130" i="1"/>
  <c r="L112" i="1"/>
  <c r="K114" i="1"/>
  <c r="L96" i="1"/>
  <c r="K98" i="1"/>
  <c r="L80" i="1"/>
  <c r="K82" i="1"/>
  <c r="L64" i="1"/>
  <c r="K66" i="1"/>
  <c r="L48" i="1"/>
  <c r="K50" i="1"/>
  <c r="L32" i="1"/>
  <c r="K34" i="1"/>
  <c r="L16" i="1"/>
  <c r="K18" i="1"/>
  <c r="K2191" i="1"/>
  <c r="K2063" i="1"/>
  <c r="K1920" i="1"/>
  <c r="K1774" i="1"/>
  <c r="K1628" i="1"/>
  <c r="K1475" i="1"/>
  <c r="K1310" i="1"/>
  <c r="K1102" i="1"/>
  <c r="L2134" i="1"/>
  <c r="K2136" i="1"/>
  <c r="L1478" i="1"/>
  <c r="K1480" i="1"/>
  <c r="L2085" i="1"/>
  <c r="K2087" i="1"/>
  <c r="L1973" i="1"/>
  <c r="K1975" i="1"/>
  <c r="L1845" i="1"/>
  <c r="K1847" i="1"/>
  <c r="L1733" i="1"/>
  <c r="K1735" i="1"/>
  <c r="L1605" i="1"/>
  <c r="K1607" i="1"/>
  <c r="L1477" i="1"/>
  <c r="K1479" i="1"/>
  <c r="L1189" i="1"/>
  <c r="K1191" i="1"/>
  <c r="L1045" i="1"/>
  <c r="K1047" i="1"/>
  <c r="L773" i="1"/>
  <c r="K775" i="1"/>
  <c r="L597" i="1"/>
  <c r="K599" i="1"/>
  <c r="L437" i="1"/>
  <c r="K439" i="1"/>
  <c r="L261" i="1"/>
  <c r="K263" i="1"/>
  <c r="L85" i="1"/>
  <c r="K87" i="1"/>
  <c r="L2031" i="1"/>
  <c r="K2033" i="1"/>
  <c r="L2015" i="1"/>
  <c r="K2017" i="1"/>
  <c r="L1999" i="1"/>
  <c r="K2001" i="1"/>
  <c r="L1983" i="1"/>
  <c r="K1985" i="1"/>
  <c r="L1967" i="1"/>
  <c r="K1969" i="1"/>
  <c r="L1951" i="1"/>
  <c r="K1953" i="1"/>
  <c r="L1935" i="1"/>
  <c r="K1937" i="1"/>
  <c r="L1919" i="1"/>
  <c r="K1921" i="1"/>
  <c r="L1903" i="1"/>
  <c r="K1905" i="1"/>
  <c r="L1887" i="1"/>
  <c r="K1889" i="1"/>
  <c r="L1871" i="1"/>
  <c r="K1873" i="1"/>
  <c r="L1855" i="1"/>
  <c r="K1857" i="1"/>
  <c r="L1839" i="1"/>
  <c r="K1841" i="1"/>
  <c r="L1823" i="1"/>
  <c r="K1825" i="1"/>
  <c r="L1807" i="1"/>
  <c r="K1809" i="1"/>
  <c r="L1791" i="1"/>
  <c r="K1793" i="1"/>
  <c r="L1775" i="1"/>
  <c r="K1777" i="1"/>
  <c r="L1759" i="1"/>
  <c r="K1761" i="1"/>
  <c r="L1743" i="1"/>
  <c r="K1745" i="1"/>
  <c r="L1727" i="1"/>
  <c r="K1729" i="1"/>
  <c r="L1711" i="1"/>
  <c r="K1713" i="1"/>
  <c r="L1695" i="1"/>
  <c r="K1697" i="1"/>
  <c r="L1679" i="1"/>
  <c r="K1681" i="1"/>
  <c r="L1663" i="1"/>
  <c r="K1665" i="1"/>
  <c r="L1647" i="1"/>
  <c r="K1649" i="1"/>
  <c r="L1631" i="1"/>
  <c r="K1633" i="1"/>
  <c r="L1615" i="1"/>
  <c r="K1617" i="1"/>
  <c r="L1599" i="1"/>
  <c r="K1601" i="1"/>
  <c r="L1583" i="1"/>
  <c r="K1585" i="1"/>
  <c r="L1567" i="1"/>
  <c r="K1569" i="1"/>
  <c r="L1551" i="1"/>
  <c r="K1553" i="1"/>
  <c r="L1535" i="1"/>
  <c r="K1537" i="1"/>
  <c r="L1519" i="1"/>
  <c r="K1521" i="1"/>
  <c r="L1503" i="1"/>
  <c r="K1505" i="1"/>
  <c r="L1487" i="1"/>
  <c r="K1489" i="1"/>
  <c r="L1471" i="1"/>
  <c r="K1473" i="1"/>
  <c r="L1455" i="1"/>
  <c r="K1457" i="1"/>
  <c r="L1439" i="1"/>
  <c r="K1441" i="1"/>
  <c r="L1423" i="1"/>
  <c r="K1425" i="1"/>
  <c r="L1407" i="1"/>
  <c r="K1409" i="1"/>
  <c r="L1391" i="1"/>
  <c r="K1393" i="1"/>
  <c r="L1375" i="1"/>
  <c r="K1377" i="1"/>
  <c r="L1359" i="1"/>
  <c r="K1361" i="1"/>
  <c r="L1343" i="1"/>
  <c r="K1345" i="1"/>
  <c r="L1327" i="1"/>
  <c r="K1329" i="1"/>
  <c r="L1311" i="1"/>
  <c r="K1313" i="1"/>
  <c r="L1295" i="1"/>
  <c r="K1297" i="1"/>
  <c r="L1279" i="1"/>
  <c r="K1281" i="1"/>
  <c r="L1263" i="1"/>
  <c r="K1265" i="1"/>
  <c r="L1247" i="1"/>
  <c r="K1249" i="1"/>
  <c r="L1231" i="1"/>
  <c r="K1233" i="1"/>
  <c r="L1215" i="1"/>
  <c r="K1217" i="1"/>
  <c r="L1199" i="1"/>
  <c r="K1201" i="1"/>
  <c r="L1183" i="1"/>
  <c r="K1185" i="1"/>
  <c r="L1167" i="1"/>
  <c r="K1169" i="1"/>
  <c r="L1151" i="1"/>
  <c r="K1153" i="1"/>
  <c r="L1135" i="1"/>
  <c r="K1137" i="1"/>
  <c r="L1119" i="1"/>
  <c r="K1121" i="1"/>
  <c r="K1105" i="1"/>
  <c r="L1103" i="1"/>
  <c r="L1087" i="1"/>
  <c r="K1089" i="1"/>
  <c r="L1071" i="1"/>
  <c r="K1073" i="1"/>
  <c r="L1055" i="1"/>
  <c r="K1057" i="1"/>
  <c r="L1039" i="1"/>
  <c r="K1041" i="1"/>
  <c r="L1023" i="1"/>
  <c r="K1025" i="1"/>
  <c r="L1007" i="1"/>
  <c r="K1009" i="1"/>
  <c r="L991" i="1"/>
  <c r="K993" i="1"/>
  <c r="L975" i="1"/>
  <c r="K977" i="1"/>
  <c r="L959" i="1"/>
  <c r="K961" i="1"/>
  <c r="L943" i="1"/>
  <c r="K945" i="1"/>
  <c r="L927" i="1"/>
  <c r="K929" i="1"/>
  <c r="L911" i="1"/>
  <c r="K913" i="1"/>
  <c r="L895" i="1"/>
  <c r="K897" i="1"/>
  <c r="L879" i="1"/>
  <c r="K881" i="1"/>
  <c r="L863" i="1"/>
  <c r="K865" i="1"/>
  <c r="L847" i="1"/>
  <c r="K849" i="1"/>
  <c r="L831" i="1"/>
  <c r="K833" i="1"/>
  <c r="L815" i="1"/>
  <c r="K817" i="1"/>
  <c r="L799" i="1"/>
  <c r="K801" i="1"/>
  <c r="L783" i="1"/>
  <c r="K785" i="1"/>
  <c r="L767" i="1"/>
  <c r="K769" i="1"/>
  <c r="L751" i="1"/>
  <c r="K753" i="1"/>
  <c r="L735" i="1"/>
  <c r="K737" i="1"/>
  <c r="L719" i="1"/>
  <c r="K721" i="1"/>
  <c r="L703" i="1"/>
  <c r="K705" i="1"/>
  <c r="L687" i="1"/>
  <c r="K689" i="1"/>
  <c r="L671" i="1"/>
  <c r="K673" i="1"/>
  <c r="L655" i="1"/>
  <c r="K657" i="1"/>
  <c r="L639" i="1"/>
  <c r="K641" i="1"/>
  <c r="L607" i="1"/>
  <c r="K609" i="1"/>
  <c r="L591" i="1"/>
  <c r="K593" i="1"/>
  <c r="L575" i="1"/>
  <c r="K577" i="1"/>
  <c r="L559" i="1"/>
  <c r="K561" i="1"/>
  <c r="L543" i="1"/>
  <c r="K545" i="1"/>
  <c r="L527" i="1"/>
  <c r="K529" i="1"/>
  <c r="L511" i="1"/>
  <c r="K513" i="1"/>
  <c r="L495" i="1"/>
  <c r="K497" i="1"/>
  <c r="L479" i="1"/>
  <c r="K481" i="1"/>
  <c r="L463" i="1"/>
  <c r="K465" i="1"/>
  <c r="L447" i="1"/>
  <c r="K449" i="1"/>
  <c r="L431" i="1"/>
  <c r="K433" i="1"/>
  <c r="L415" i="1"/>
  <c r="K417" i="1"/>
  <c r="L399" i="1"/>
  <c r="K401" i="1"/>
  <c r="L383" i="1"/>
  <c r="K385" i="1"/>
  <c r="L367" i="1"/>
  <c r="K369" i="1"/>
  <c r="L351" i="1"/>
  <c r="K353" i="1"/>
  <c r="L335" i="1"/>
  <c r="K337" i="1"/>
  <c r="K2177" i="1"/>
  <c r="K2049" i="1"/>
  <c r="K1904" i="1"/>
  <c r="K1758" i="1"/>
  <c r="K1612" i="1"/>
  <c r="K1456" i="1"/>
  <c r="K1291" i="1"/>
  <c r="K1072" i="1"/>
  <c r="L2150" i="1"/>
  <c r="K2152" i="1"/>
  <c r="L2070" i="1"/>
  <c r="K2072" i="1"/>
  <c r="L2006" i="1"/>
  <c r="K2008" i="1"/>
  <c r="L1942" i="1"/>
  <c r="K1944" i="1"/>
  <c r="L1654" i="1"/>
  <c r="K1656" i="1"/>
  <c r="L1462" i="1"/>
  <c r="K1464" i="1"/>
  <c r="L1398" i="1"/>
  <c r="K1400" i="1"/>
  <c r="L1318" i="1"/>
  <c r="K1320" i="1"/>
  <c r="L2069" i="1"/>
  <c r="K2071" i="1"/>
  <c r="L1877" i="1"/>
  <c r="K1879" i="1"/>
  <c r="L1765" i="1"/>
  <c r="K1767" i="1"/>
  <c r="L1653" i="1"/>
  <c r="K1655" i="1"/>
  <c r="L1525" i="1"/>
  <c r="K1527" i="1"/>
  <c r="L1413" i="1"/>
  <c r="K1415" i="1"/>
  <c r="L1301" i="1"/>
  <c r="K1303" i="1"/>
  <c r="L1141" i="1"/>
  <c r="K1143" i="1"/>
  <c r="L1013" i="1"/>
  <c r="K1015" i="1"/>
  <c r="L869" i="1"/>
  <c r="K871" i="1"/>
  <c r="L741" i="1"/>
  <c r="K743" i="1"/>
  <c r="L629" i="1"/>
  <c r="K631" i="1"/>
  <c r="L501" i="1"/>
  <c r="K503" i="1"/>
  <c r="L357" i="1"/>
  <c r="K359" i="1"/>
  <c r="L245" i="1"/>
  <c r="K247" i="1"/>
  <c r="L133" i="1"/>
  <c r="K135" i="1"/>
  <c r="L5" i="1"/>
  <c r="K7" i="1"/>
  <c r="L2190" i="1"/>
  <c r="K2192" i="1"/>
  <c r="L2174" i="1"/>
  <c r="K2176" i="1"/>
  <c r="L2158" i="1"/>
  <c r="K2160" i="1"/>
  <c r="L2142" i="1"/>
  <c r="K2144" i="1"/>
  <c r="L2126" i="1"/>
  <c r="K2128" i="1"/>
  <c r="L2110" i="1"/>
  <c r="K2112" i="1"/>
  <c r="L2094" i="1"/>
  <c r="K2096" i="1"/>
  <c r="L2078" i="1"/>
  <c r="K2080" i="1"/>
  <c r="L2062" i="1"/>
  <c r="K2064" i="1"/>
  <c r="L2046" i="1"/>
  <c r="K2048" i="1"/>
  <c r="L2014" i="1"/>
  <c r="K2016" i="1"/>
  <c r="L1998" i="1"/>
  <c r="K2000" i="1"/>
  <c r="L1982" i="1"/>
  <c r="K1984" i="1"/>
  <c r="L1966" i="1"/>
  <c r="K1968" i="1"/>
  <c r="L1950" i="1"/>
  <c r="K1952" i="1"/>
  <c r="L1934" i="1"/>
  <c r="K1936" i="1"/>
  <c r="L1886" i="1"/>
  <c r="K1888" i="1"/>
  <c r="L1870" i="1"/>
  <c r="K1872" i="1"/>
  <c r="L1854" i="1"/>
  <c r="K1856" i="1"/>
  <c r="L1838" i="1"/>
  <c r="K1840" i="1"/>
  <c r="L1822" i="1"/>
  <c r="K1824" i="1"/>
  <c r="L1806" i="1"/>
  <c r="K1808" i="1"/>
  <c r="L1758" i="1"/>
  <c r="K1760" i="1"/>
  <c r="L1742" i="1"/>
  <c r="K1744" i="1"/>
  <c r="L1726" i="1"/>
  <c r="K1728" i="1"/>
  <c r="L1710" i="1"/>
  <c r="K1712" i="1"/>
  <c r="L1694" i="1"/>
  <c r="K1696" i="1"/>
  <c r="L1678" i="1"/>
  <c r="K1680" i="1"/>
  <c r="L1630" i="1"/>
  <c r="K1632" i="1"/>
  <c r="L1614" i="1"/>
  <c r="K1616" i="1"/>
  <c r="L1598" i="1"/>
  <c r="K1600" i="1"/>
  <c r="L1582" i="1"/>
  <c r="K1584" i="1"/>
  <c r="L1566" i="1"/>
  <c r="K1568" i="1"/>
  <c r="L1534" i="1"/>
  <c r="K1536" i="1"/>
  <c r="L1518" i="1"/>
  <c r="K1520" i="1"/>
  <c r="L1502" i="1"/>
  <c r="K1504" i="1"/>
  <c r="L1486" i="1"/>
  <c r="K1488" i="1"/>
  <c r="L1470" i="1"/>
  <c r="K1472" i="1"/>
  <c r="L1438" i="1"/>
  <c r="K1440" i="1"/>
  <c r="L1422" i="1"/>
  <c r="K1424" i="1"/>
  <c r="L1406" i="1"/>
  <c r="K1408" i="1"/>
  <c r="L1390" i="1"/>
  <c r="K1392" i="1"/>
  <c r="L1358" i="1"/>
  <c r="K1360" i="1"/>
  <c r="L1342" i="1"/>
  <c r="K1344" i="1"/>
  <c r="L1326" i="1"/>
  <c r="K1328" i="1"/>
  <c r="L1294" i="1"/>
  <c r="K1296" i="1"/>
  <c r="L1278" i="1"/>
  <c r="K1280" i="1"/>
  <c r="L1262" i="1"/>
  <c r="K1264" i="1"/>
  <c r="L1246" i="1"/>
  <c r="K1248" i="1"/>
  <c r="L1230" i="1"/>
  <c r="K1232" i="1"/>
  <c r="L1198" i="1"/>
  <c r="K1200" i="1"/>
  <c r="L1182" i="1"/>
  <c r="K1184" i="1"/>
  <c r="L1150" i="1"/>
  <c r="K1152" i="1"/>
  <c r="L1118" i="1"/>
  <c r="K1120" i="1"/>
  <c r="L1086" i="1"/>
  <c r="K1088" i="1"/>
  <c r="L1054" i="1"/>
  <c r="K1056" i="1"/>
  <c r="L1022" i="1"/>
  <c r="K1024" i="1"/>
  <c r="L1006" i="1"/>
  <c r="K1008" i="1"/>
  <c r="L990" i="1"/>
  <c r="K992" i="1"/>
  <c r="L974" i="1"/>
  <c r="K976" i="1"/>
  <c r="L958" i="1"/>
  <c r="K960" i="1"/>
  <c r="L942" i="1"/>
  <c r="K944" i="1"/>
  <c r="L926" i="1"/>
  <c r="K928" i="1"/>
  <c r="L910" i="1"/>
  <c r="K912" i="1"/>
  <c r="L894" i="1"/>
  <c r="K896" i="1"/>
  <c r="L878" i="1"/>
  <c r="K880" i="1"/>
  <c r="L862" i="1"/>
  <c r="K864" i="1"/>
  <c r="L846" i="1"/>
  <c r="K848" i="1"/>
  <c r="L830" i="1"/>
  <c r="K832" i="1"/>
  <c r="L798" i="1"/>
  <c r="K800" i="1"/>
  <c r="L782" i="1"/>
  <c r="K784" i="1"/>
  <c r="L766" i="1"/>
  <c r="K768" i="1"/>
  <c r="L750" i="1"/>
  <c r="K752" i="1"/>
  <c r="L734" i="1"/>
  <c r="K736" i="1"/>
  <c r="L718" i="1"/>
  <c r="K720" i="1"/>
  <c r="L702" i="1"/>
  <c r="K704" i="1"/>
  <c r="L686" i="1"/>
  <c r="K688" i="1"/>
  <c r="L670" i="1"/>
  <c r="K672" i="1"/>
  <c r="L654" i="1"/>
  <c r="K656" i="1"/>
  <c r="L638" i="1"/>
  <c r="K640" i="1"/>
  <c r="L622" i="1"/>
  <c r="K624" i="1"/>
  <c r="L606" i="1"/>
  <c r="K608" i="1"/>
  <c r="L590" i="1"/>
  <c r="K592" i="1"/>
  <c r="L574" i="1"/>
  <c r="K576" i="1"/>
  <c r="L558" i="1"/>
  <c r="K560" i="1"/>
  <c r="L542" i="1"/>
  <c r="K544" i="1"/>
  <c r="L526" i="1"/>
  <c r="K528" i="1"/>
  <c r="L510" i="1"/>
  <c r="K512" i="1"/>
  <c r="L494" i="1"/>
  <c r="K496" i="1"/>
  <c r="L478" i="1"/>
  <c r="K480" i="1"/>
  <c r="L462" i="1"/>
  <c r="K464" i="1"/>
  <c r="L446" i="1"/>
  <c r="K448" i="1"/>
  <c r="L430" i="1"/>
  <c r="K432" i="1"/>
  <c r="L414" i="1"/>
  <c r="K416" i="1"/>
  <c r="L398" i="1"/>
  <c r="K400" i="1"/>
  <c r="L382" i="1"/>
  <c r="K384" i="1"/>
  <c r="L366" i="1"/>
  <c r="K368" i="1"/>
  <c r="L350" i="1"/>
  <c r="K352" i="1"/>
  <c r="L334" i="1"/>
  <c r="K336" i="1"/>
  <c r="L318" i="1"/>
  <c r="K320" i="1"/>
  <c r="L302" i="1"/>
  <c r="K304" i="1"/>
  <c r="L286" i="1"/>
  <c r="K288" i="1"/>
  <c r="L270" i="1"/>
  <c r="K272" i="1"/>
  <c r="L254" i="1"/>
  <c r="K256" i="1"/>
  <c r="L238" i="1"/>
  <c r="K240" i="1"/>
  <c r="L222" i="1"/>
  <c r="K224" i="1"/>
  <c r="L206" i="1"/>
  <c r="K208" i="1"/>
  <c r="L190" i="1"/>
  <c r="K192" i="1"/>
  <c r="L174" i="1"/>
  <c r="K176" i="1"/>
  <c r="L158" i="1"/>
  <c r="K160" i="1"/>
  <c r="L142" i="1"/>
  <c r="K144" i="1"/>
  <c r="L126" i="1"/>
  <c r="K128" i="1"/>
  <c r="L110" i="1"/>
  <c r="K112" i="1"/>
  <c r="L94" i="1"/>
  <c r="K96" i="1"/>
  <c r="L78" i="1"/>
  <c r="K80" i="1"/>
  <c r="L62" i="1"/>
  <c r="K64" i="1"/>
  <c r="L46" i="1"/>
  <c r="K48" i="1"/>
  <c r="L30" i="1"/>
  <c r="K32" i="1"/>
  <c r="L14" i="1"/>
  <c r="K16" i="1"/>
  <c r="K2175" i="1"/>
  <c r="K2047" i="1"/>
  <c r="K1902" i="1"/>
  <c r="K1756" i="1"/>
  <c r="K1610" i="1"/>
  <c r="K1454" i="1"/>
  <c r="K1287" i="1"/>
  <c r="K1070" i="1"/>
  <c r="L1734" i="1"/>
  <c r="K1736" i="1"/>
  <c r="L2149" i="1"/>
  <c r="K2151" i="1"/>
  <c r="L1941" i="1"/>
  <c r="K1943" i="1"/>
  <c r="L1621" i="1"/>
  <c r="K1623" i="1"/>
  <c r="L1205" i="1"/>
  <c r="K1207" i="1"/>
  <c r="L549" i="1"/>
  <c r="K551" i="1"/>
  <c r="K1960" i="1"/>
  <c r="L2029" i="1"/>
  <c r="K2031" i="1"/>
  <c r="L2013" i="1"/>
  <c r="K2015" i="1"/>
  <c r="L1997" i="1"/>
  <c r="K1999" i="1"/>
  <c r="L1981" i="1"/>
  <c r="K1983" i="1"/>
  <c r="L1965" i="1"/>
  <c r="K1967" i="1"/>
  <c r="L1949" i="1"/>
  <c r="K1951" i="1"/>
  <c r="L1933" i="1"/>
  <c r="K1935" i="1"/>
  <c r="L1917" i="1"/>
  <c r="K1919" i="1"/>
  <c r="L1901" i="1"/>
  <c r="K1903" i="1"/>
  <c r="L1885" i="1"/>
  <c r="K1887" i="1"/>
  <c r="L1869" i="1"/>
  <c r="K1871" i="1"/>
  <c r="L1853" i="1"/>
  <c r="K1855" i="1"/>
  <c r="L1837" i="1"/>
  <c r="K1839" i="1"/>
  <c r="L1821" i="1"/>
  <c r="K1823" i="1"/>
  <c r="L1805" i="1"/>
  <c r="K1807" i="1"/>
  <c r="L1789" i="1"/>
  <c r="K1791" i="1"/>
  <c r="L1773" i="1"/>
  <c r="K1775" i="1"/>
  <c r="L1757" i="1"/>
  <c r="K1759" i="1"/>
  <c r="L1741" i="1"/>
  <c r="K1743" i="1"/>
  <c r="L1725" i="1"/>
  <c r="K1727" i="1"/>
  <c r="L1709" i="1"/>
  <c r="K1711" i="1"/>
  <c r="L1693" i="1"/>
  <c r="K1695" i="1"/>
  <c r="L1677" i="1"/>
  <c r="K1679" i="1"/>
  <c r="L1661" i="1"/>
  <c r="K1663" i="1"/>
  <c r="L1645" i="1"/>
  <c r="K1647" i="1"/>
  <c r="L1629" i="1"/>
  <c r="K1631" i="1"/>
  <c r="L1613" i="1"/>
  <c r="K1615" i="1"/>
  <c r="L1597" i="1"/>
  <c r="K1599" i="1"/>
  <c r="L1581" i="1"/>
  <c r="K1583" i="1"/>
  <c r="L1565" i="1"/>
  <c r="K1567" i="1"/>
  <c r="L1549" i="1"/>
  <c r="K1551" i="1"/>
  <c r="L1517" i="1"/>
  <c r="K1519" i="1"/>
  <c r="L1501" i="1"/>
  <c r="K1503" i="1"/>
  <c r="L1485" i="1"/>
  <c r="K1487" i="1"/>
  <c r="L1469" i="1"/>
  <c r="K1471" i="1"/>
  <c r="L1453" i="1"/>
  <c r="K1455" i="1"/>
  <c r="L1437" i="1"/>
  <c r="K1439" i="1"/>
  <c r="L1421" i="1"/>
  <c r="K1423" i="1"/>
  <c r="L1405" i="1"/>
  <c r="K1407" i="1"/>
  <c r="L1389" i="1"/>
  <c r="K1391" i="1"/>
  <c r="L1373" i="1"/>
  <c r="K1375" i="1"/>
  <c r="L1357" i="1"/>
  <c r="K1359" i="1"/>
  <c r="L1341" i="1"/>
  <c r="K1343" i="1"/>
  <c r="L1325" i="1"/>
  <c r="K1327" i="1"/>
  <c r="L1309" i="1"/>
  <c r="K1311" i="1"/>
  <c r="L1293" i="1"/>
  <c r="K1295" i="1"/>
  <c r="L1277" i="1"/>
  <c r="K1279" i="1"/>
  <c r="L1245" i="1"/>
  <c r="K1247" i="1"/>
  <c r="L1229" i="1"/>
  <c r="K1231" i="1"/>
  <c r="L1213" i="1"/>
  <c r="K1215" i="1"/>
  <c r="L1197" i="1"/>
  <c r="K1199" i="1"/>
  <c r="L1181" i="1"/>
  <c r="K1183" i="1"/>
  <c r="L1165" i="1"/>
  <c r="K1167" i="1"/>
  <c r="L1149" i="1"/>
  <c r="K1151" i="1"/>
  <c r="L1133" i="1"/>
  <c r="K1135" i="1"/>
  <c r="L1117" i="1"/>
  <c r="K1119" i="1"/>
  <c r="L1101" i="1"/>
  <c r="K1103" i="1"/>
  <c r="L1085" i="1"/>
  <c r="K1087" i="1"/>
  <c r="L1069" i="1"/>
  <c r="K1071" i="1"/>
  <c r="L1053" i="1"/>
  <c r="K1055" i="1"/>
  <c r="L1037" i="1"/>
  <c r="K1039" i="1"/>
  <c r="L1021" i="1"/>
  <c r="K1023" i="1"/>
  <c r="L1005" i="1"/>
  <c r="K1007" i="1"/>
  <c r="L989" i="1"/>
  <c r="K991" i="1"/>
  <c r="L973" i="1"/>
  <c r="K975" i="1"/>
  <c r="L957" i="1"/>
  <c r="K959" i="1"/>
  <c r="L941" i="1"/>
  <c r="K943" i="1"/>
  <c r="L925" i="1"/>
  <c r="K927" i="1"/>
  <c r="L909" i="1"/>
  <c r="K911" i="1"/>
  <c r="L893" i="1"/>
  <c r="K895" i="1"/>
  <c r="L877" i="1"/>
  <c r="K879" i="1"/>
  <c r="L861" i="1"/>
  <c r="K863" i="1"/>
  <c r="L845" i="1"/>
  <c r="K847" i="1"/>
  <c r="L829" i="1"/>
  <c r="K831" i="1"/>
  <c r="L813" i="1"/>
  <c r="K815" i="1"/>
  <c r="L797" i="1"/>
  <c r="K799" i="1"/>
  <c r="L781" i="1"/>
  <c r="K783" i="1"/>
  <c r="L765" i="1"/>
  <c r="K767" i="1"/>
  <c r="L749" i="1"/>
  <c r="K751" i="1"/>
  <c r="L701" i="1"/>
  <c r="K703" i="1"/>
  <c r="L685" i="1"/>
  <c r="K687" i="1"/>
  <c r="L669" i="1"/>
  <c r="K671" i="1"/>
  <c r="L653" i="1"/>
  <c r="K655" i="1"/>
  <c r="L637" i="1"/>
  <c r="K639" i="1"/>
  <c r="L621" i="1"/>
  <c r="K623" i="1"/>
  <c r="L605" i="1"/>
  <c r="K607" i="1"/>
  <c r="L589" i="1"/>
  <c r="K591" i="1"/>
  <c r="L573" i="1"/>
  <c r="K575" i="1"/>
  <c r="L557" i="1"/>
  <c r="K559" i="1"/>
  <c r="L541" i="1"/>
  <c r="K543" i="1"/>
  <c r="K2161" i="1"/>
  <c r="K2032" i="1"/>
  <c r="K1886" i="1"/>
  <c r="K1740" i="1"/>
  <c r="K1594" i="1"/>
  <c r="K1437" i="1"/>
  <c r="K1267" i="1"/>
  <c r="K1040" i="1"/>
  <c r="L2166" i="1"/>
  <c r="K2168" i="1"/>
  <c r="L1510" i="1"/>
  <c r="K1512" i="1"/>
  <c r="L2133" i="1"/>
  <c r="K2135" i="1"/>
  <c r="L1989" i="1"/>
  <c r="K1991" i="1"/>
  <c r="L1813" i="1"/>
  <c r="K1815" i="1"/>
  <c r="L1573" i="1"/>
  <c r="K1575" i="1"/>
  <c r="L1461" i="1"/>
  <c r="K1463" i="1"/>
  <c r="L1349" i="1"/>
  <c r="K1351" i="1"/>
  <c r="L1221" i="1"/>
  <c r="K1223" i="1"/>
  <c r="L1077" i="1"/>
  <c r="K1079" i="1"/>
  <c r="L933" i="1"/>
  <c r="K935" i="1"/>
  <c r="L821" i="1"/>
  <c r="K823" i="1"/>
  <c r="L693" i="1"/>
  <c r="K695" i="1"/>
  <c r="L581" i="1"/>
  <c r="K583" i="1"/>
  <c r="L469" i="1"/>
  <c r="K471" i="1"/>
  <c r="L341" i="1"/>
  <c r="K343" i="1"/>
  <c r="L117" i="1"/>
  <c r="K119" i="1"/>
  <c r="L2188" i="1"/>
  <c r="K2190" i="1"/>
  <c r="L2172" i="1"/>
  <c r="K2174" i="1"/>
  <c r="L2156" i="1"/>
  <c r="K2158" i="1"/>
  <c r="L2140" i="1"/>
  <c r="K2142" i="1"/>
  <c r="L2124" i="1"/>
  <c r="K2126" i="1"/>
  <c r="L2108" i="1"/>
  <c r="K2110" i="1"/>
  <c r="L2092" i="1"/>
  <c r="K2094" i="1"/>
  <c r="L2076" i="1"/>
  <c r="K2078" i="1"/>
  <c r="L2060" i="1"/>
  <c r="K2062" i="1"/>
  <c r="L2044" i="1"/>
  <c r="K2046" i="1"/>
  <c r="L1996" i="1"/>
  <c r="K1998" i="1"/>
  <c r="L1980" i="1"/>
  <c r="K1982" i="1"/>
  <c r="L1964" i="1"/>
  <c r="K1966" i="1"/>
  <c r="L1948" i="1"/>
  <c r="K1950" i="1"/>
  <c r="L1932" i="1"/>
  <c r="K1934" i="1"/>
  <c r="L1916" i="1"/>
  <c r="K1918" i="1"/>
  <c r="L1868" i="1"/>
  <c r="K1870" i="1"/>
  <c r="L1852" i="1"/>
  <c r="K1854" i="1"/>
  <c r="L1836" i="1"/>
  <c r="K1838" i="1"/>
  <c r="L1820" i="1"/>
  <c r="K1822" i="1"/>
  <c r="L1804" i="1"/>
  <c r="K1806" i="1"/>
  <c r="L1788" i="1"/>
  <c r="K1790" i="1"/>
  <c r="L1740" i="1"/>
  <c r="K1742" i="1"/>
  <c r="L1724" i="1"/>
  <c r="K1726" i="1"/>
  <c r="L1708" i="1"/>
  <c r="K1710" i="1"/>
  <c r="L1692" i="1"/>
  <c r="K1694" i="1"/>
  <c r="L1676" i="1"/>
  <c r="K1678" i="1"/>
  <c r="L1660" i="1"/>
  <c r="K1662" i="1"/>
  <c r="L1612" i="1"/>
  <c r="K1614" i="1"/>
  <c r="L1596" i="1"/>
  <c r="K1598" i="1"/>
  <c r="L1580" i="1"/>
  <c r="K1582" i="1"/>
  <c r="L1564" i="1"/>
  <c r="K1566" i="1"/>
  <c r="L1548" i="1"/>
  <c r="K1550" i="1"/>
  <c r="L1532" i="1"/>
  <c r="K1534" i="1"/>
  <c r="L1516" i="1"/>
  <c r="K1518" i="1"/>
  <c r="L1500" i="1"/>
  <c r="K1502" i="1"/>
  <c r="L1484" i="1"/>
  <c r="K1486" i="1"/>
  <c r="L1468" i="1"/>
  <c r="K1470" i="1"/>
  <c r="L1436" i="1"/>
  <c r="K1438" i="1"/>
  <c r="L1420" i="1"/>
  <c r="K1422" i="1"/>
  <c r="L1404" i="1"/>
  <c r="K1406" i="1"/>
  <c r="L1388" i="1"/>
  <c r="K1390" i="1"/>
  <c r="L1356" i="1"/>
  <c r="K1358" i="1"/>
  <c r="L1340" i="1"/>
  <c r="K1342" i="1"/>
  <c r="L1324" i="1"/>
  <c r="K1326" i="1"/>
  <c r="L1292" i="1"/>
  <c r="K1294" i="1"/>
  <c r="L1276" i="1"/>
  <c r="K1278" i="1"/>
  <c r="L1260" i="1"/>
  <c r="K1262" i="1"/>
  <c r="L1244" i="1"/>
  <c r="K1246" i="1"/>
  <c r="L1228" i="1"/>
  <c r="K1230" i="1"/>
  <c r="L1212" i="1"/>
  <c r="K1214" i="1"/>
  <c r="L1196" i="1"/>
  <c r="K1198" i="1"/>
  <c r="L1180" i="1"/>
  <c r="K1182" i="1"/>
  <c r="L1148" i="1"/>
  <c r="K1150" i="1"/>
  <c r="L1116" i="1"/>
  <c r="K1118" i="1"/>
  <c r="L1084" i="1"/>
  <c r="K1086" i="1"/>
  <c r="L1052" i="1"/>
  <c r="K1054" i="1"/>
  <c r="L1020" i="1"/>
  <c r="K1022" i="1"/>
  <c r="L1004" i="1"/>
  <c r="K1006" i="1"/>
  <c r="L972" i="1"/>
  <c r="K974" i="1"/>
  <c r="L956" i="1"/>
  <c r="K958" i="1"/>
  <c r="L940" i="1"/>
  <c r="K942" i="1"/>
  <c r="L924" i="1"/>
  <c r="K926" i="1"/>
  <c r="L908" i="1"/>
  <c r="K910" i="1"/>
  <c r="L892" i="1"/>
  <c r="K894" i="1"/>
  <c r="L876" i="1"/>
  <c r="K878" i="1"/>
  <c r="L860" i="1"/>
  <c r="K862" i="1"/>
  <c r="L844" i="1"/>
  <c r="K846" i="1"/>
  <c r="L828" i="1"/>
  <c r="K830" i="1"/>
  <c r="L812" i="1"/>
  <c r="K814" i="1"/>
  <c r="L796" i="1"/>
  <c r="K798" i="1"/>
  <c r="L780" i="1"/>
  <c r="K782" i="1"/>
  <c r="L764" i="1"/>
  <c r="K766" i="1"/>
  <c r="L748" i="1"/>
  <c r="K750" i="1"/>
  <c r="L732" i="1"/>
  <c r="K734" i="1"/>
  <c r="L716" i="1"/>
  <c r="K718" i="1"/>
  <c r="L700" i="1"/>
  <c r="K702" i="1"/>
  <c r="L684" i="1"/>
  <c r="K686" i="1"/>
  <c r="L668" i="1"/>
  <c r="K670" i="1"/>
  <c r="L652" i="1"/>
  <c r="K654" i="1"/>
  <c r="L636" i="1"/>
  <c r="K638" i="1"/>
  <c r="L620" i="1"/>
  <c r="K622" i="1"/>
  <c r="L604" i="1"/>
  <c r="K606" i="1"/>
  <c r="L588" i="1"/>
  <c r="K590" i="1"/>
  <c r="L572" i="1"/>
  <c r="K574" i="1"/>
  <c r="L556" i="1"/>
  <c r="K558" i="1"/>
  <c r="L540" i="1"/>
  <c r="K542" i="1"/>
  <c r="L524" i="1"/>
  <c r="K526" i="1"/>
  <c r="L508" i="1"/>
  <c r="K510" i="1"/>
  <c r="L492" i="1"/>
  <c r="K494" i="1"/>
  <c r="L476" i="1"/>
  <c r="K478" i="1"/>
  <c r="L460" i="1"/>
  <c r="K462" i="1"/>
  <c r="L444" i="1"/>
  <c r="K446" i="1"/>
  <c r="L428" i="1"/>
  <c r="K430" i="1"/>
  <c r="L412" i="1"/>
  <c r="K414" i="1"/>
  <c r="L396" i="1"/>
  <c r="K398" i="1"/>
  <c r="L380" i="1"/>
  <c r="K382" i="1"/>
  <c r="L364" i="1"/>
  <c r="K366" i="1"/>
  <c r="K2159" i="1"/>
  <c r="K2030" i="1"/>
  <c r="K1884" i="1"/>
  <c r="K1738" i="1"/>
  <c r="K1592" i="1"/>
  <c r="K1435" i="1"/>
  <c r="K1263" i="1"/>
  <c r="K1038" i="1"/>
  <c r="L2187" i="1"/>
  <c r="K2189" i="1"/>
  <c r="L2171" i="1"/>
  <c r="K2173" i="1"/>
  <c r="L2155" i="1"/>
  <c r="K2157" i="1"/>
  <c r="L2139" i="1"/>
  <c r="K2141" i="1"/>
  <c r="L2123" i="1"/>
  <c r="K2125" i="1"/>
  <c r="L2107" i="1"/>
  <c r="K2109" i="1"/>
  <c r="L2091" i="1"/>
  <c r="K2093" i="1"/>
  <c r="L2075" i="1"/>
  <c r="K2077" i="1"/>
  <c r="L2059" i="1"/>
  <c r="K2061" i="1"/>
  <c r="L2043" i="1"/>
  <c r="K2045" i="1"/>
  <c r="L2027" i="1"/>
  <c r="K2029" i="1"/>
  <c r="L2011" i="1"/>
  <c r="K2013" i="1"/>
  <c r="L1995" i="1"/>
  <c r="K1997" i="1"/>
  <c r="L1979" i="1"/>
  <c r="K1981" i="1"/>
  <c r="L1963" i="1"/>
  <c r="K1965" i="1"/>
  <c r="L1947" i="1"/>
  <c r="K1949" i="1"/>
  <c r="L1931" i="1"/>
  <c r="K1933" i="1"/>
  <c r="L1915" i="1"/>
  <c r="K1917" i="1"/>
  <c r="L1899" i="1"/>
  <c r="K1901" i="1"/>
  <c r="L1883" i="1"/>
  <c r="K1885" i="1"/>
  <c r="L1867" i="1"/>
  <c r="K1869" i="1"/>
  <c r="L1851" i="1"/>
  <c r="K1853" i="1"/>
  <c r="L1835" i="1"/>
  <c r="K1837" i="1"/>
  <c r="L1819" i="1"/>
  <c r="K1821" i="1"/>
  <c r="L1803" i="1"/>
  <c r="K1805" i="1"/>
  <c r="L1787" i="1"/>
  <c r="K1789" i="1"/>
  <c r="L1771" i="1"/>
  <c r="K1773" i="1"/>
  <c r="L1755" i="1"/>
  <c r="K1757" i="1"/>
  <c r="L1739" i="1"/>
  <c r="K1741" i="1"/>
  <c r="L1723" i="1"/>
  <c r="K1725" i="1"/>
  <c r="L1707" i="1"/>
  <c r="K1709" i="1"/>
  <c r="L1691" i="1"/>
  <c r="K1693" i="1"/>
  <c r="L1675" i="1"/>
  <c r="K1677" i="1"/>
  <c r="L1659" i="1"/>
  <c r="K1661" i="1"/>
  <c r="L1643" i="1"/>
  <c r="K1645" i="1"/>
  <c r="L1627" i="1"/>
  <c r="K1629" i="1"/>
  <c r="L1611" i="1"/>
  <c r="K1613" i="1"/>
  <c r="L1595" i="1"/>
  <c r="K1597" i="1"/>
  <c r="L1579" i="1"/>
  <c r="K1581" i="1"/>
  <c r="L1563" i="1"/>
  <c r="K1565" i="1"/>
  <c r="L1547" i="1"/>
  <c r="K1549" i="1"/>
  <c r="L1515" i="1"/>
  <c r="K1517" i="1"/>
  <c r="L1499" i="1"/>
  <c r="K1501" i="1"/>
  <c r="L1483" i="1"/>
  <c r="K1485" i="1"/>
  <c r="L1467" i="1"/>
  <c r="K1469" i="1"/>
  <c r="L1451" i="1"/>
  <c r="K1453" i="1"/>
  <c r="L1419" i="1"/>
  <c r="K1421" i="1"/>
  <c r="L1403" i="1"/>
  <c r="K1405" i="1"/>
  <c r="L1387" i="1"/>
  <c r="K1389" i="1"/>
  <c r="L1371" i="1"/>
  <c r="K1373" i="1"/>
  <c r="L1355" i="1"/>
  <c r="K1357" i="1"/>
  <c r="L1339" i="1"/>
  <c r="K1341" i="1"/>
  <c r="L1323" i="1"/>
  <c r="K1325" i="1"/>
  <c r="L1307" i="1"/>
  <c r="K1309" i="1"/>
  <c r="L1291" i="1"/>
  <c r="K1293" i="1"/>
  <c r="L1275" i="1"/>
  <c r="K1277" i="1"/>
  <c r="L1259" i="1"/>
  <c r="K1261" i="1"/>
  <c r="L1243" i="1"/>
  <c r="K1245" i="1"/>
  <c r="L1227" i="1"/>
  <c r="K1229" i="1"/>
  <c r="L1211" i="1"/>
  <c r="K1213" i="1"/>
  <c r="L1179" i="1"/>
  <c r="K1181" i="1"/>
  <c r="L1163" i="1"/>
  <c r="K1165" i="1"/>
  <c r="L1147" i="1"/>
  <c r="K1149" i="1"/>
  <c r="L1131" i="1"/>
  <c r="K1133" i="1"/>
  <c r="L1115" i="1"/>
  <c r="K1117" i="1"/>
  <c r="L1099" i="1"/>
  <c r="K1101" i="1"/>
  <c r="L1083" i="1"/>
  <c r="K1085" i="1"/>
  <c r="L1067" i="1"/>
  <c r="K1069" i="1"/>
  <c r="L1051" i="1"/>
  <c r="K1053" i="1"/>
  <c r="L1035" i="1"/>
  <c r="K1037" i="1"/>
  <c r="L1019" i="1"/>
  <c r="K1021" i="1"/>
  <c r="L1003" i="1"/>
  <c r="K1005" i="1"/>
  <c r="L987" i="1"/>
  <c r="K989" i="1"/>
  <c r="L971" i="1"/>
  <c r="K973" i="1"/>
  <c r="L955" i="1"/>
  <c r="K957" i="1"/>
  <c r="L939" i="1"/>
  <c r="K941" i="1"/>
  <c r="L923" i="1"/>
  <c r="K925" i="1"/>
  <c r="L907" i="1"/>
  <c r="K909" i="1"/>
  <c r="L891" i="1"/>
  <c r="K893" i="1"/>
  <c r="L875" i="1"/>
  <c r="K877" i="1"/>
  <c r="L859" i="1"/>
  <c r="K861" i="1"/>
  <c r="L843" i="1"/>
  <c r="K845" i="1"/>
  <c r="L827" i="1"/>
  <c r="K829" i="1"/>
  <c r="L811" i="1"/>
  <c r="K813" i="1"/>
  <c r="L795" i="1"/>
  <c r="K797" i="1"/>
  <c r="L779" i="1"/>
  <c r="K781" i="1"/>
  <c r="L763" i="1"/>
  <c r="K765" i="1"/>
  <c r="L747" i="1"/>
  <c r="K749" i="1"/>
  <c r="L731" i="1"/>
  <c r="K733" i="1"/>
  <c r="L715" i="1"/>
  <c r="K717" i="1"/>
  <c r="L699" i="1"/>
  <c r="K701" i="1"/>
  <c r="L683" i="1"/>
  <c r="K685" i="1"/>
  <c r="L667" i="1"/>
  <c r="K669" i="1"/>
  <c r="L651" i="1"/>
  <c r="K653" i="1"/>
  <c r="L635" i="1"/>
  <c r="K637" i="1"/>
  <c r="L619" i="1"/>
  <c r="K621" i="1"/>
  <c r="L603" i="1"/>
  <c r="K605" i="1"/>
  <c r="L587" i="1"/>
  <c r="K589" i="1"/>
  <c r="L571" i="1"/>
  <c r="K573" i="1"/>
  <c r="L555" i="1"/>
  <c r="K557" i="1"/>
  <c r="K2145" i="1"/>
  <c r="K2014" i="1"/>
  <c r="K1868" i="1"/>
  <c r="K1722" i="1"/>
  <c r="K1576" i="1"/>
  <c r="K1418" i="1"/>
  <c r="K1244" i="1"/>
  <c r="K990" i="1"/>
  <c r="L2186" i="1"/>
  <c r="K2188" i="1"/>
  <c r="L2170" i="1"/>
  <c r="K2172" i="1"/>
  <c r="L2154" i="1"/>
  <c r="K2156" i="1"/>
  <c r="L2138" i="1"/>
  <c r="K2140" i="1"/>
  <c r="L2122" i="1"/>
  <c r="K2124" i="1"/>
  <c r="L2106" i="1"/>
  <c r="K2108" i="1"/>
  <c r="L2090" i="1"/>
  <c r="K2092" i="1"/>
  <c r="L2074" i="1"/>
  <c r="K2076" i="1"/>
  <c r="L2058" i="1"/>
  <c r="K2060" i="1"/>
  <c r="L2042" i="1"/>
  <c r="K2044" i="1"/>
  <c r="L2026" i="1"/>
  <c r="K2028" i="1"/>
  <c r="L1978" i="1"/>
  <c r="K1980" i="1"/>
  <c r="L1962" i="1"/>
  <c r="K1964" i="1"/>
  <c r="L1946" i="1"/>
  <c r="K1948" i="1"/>
  <c r="L1930" i="1"/>
  <c r="K1932" i="1"/>
  <c r="L1914" i="1"/>
  <c r="K1916" i="1"/>
  <c r="L1898" i="1"/>
  <c r="K1900" i="1"/>
  <c r="L1850" i="1"/>
  <c r="K1852" i="1"/>
  <c r="L1834" i="1"/>
  <c r="K1836" i="1"/>
  <c r="L1818" i="1"/>
  <c r="K1820" i="1"/>
  <c r="L1802" i="1"/>
  <c r="K1804" i="1"/>
  <c r="L1786" i="1"/>
  <c r="K1788" i="1"/>
  <c r="L1770" i="1"/>
  <c r="K1772" i="1"/>
  <c r="L1722" i="1"/>
  <c r="K1724" i="1"/>
  <c r="L1706" i="1"/>
  <c r="K1708" i="1"/>
  <c r="L1690" i="1"/>
  <c r="K1692" i="1"/>
  <c r="L1674" i="1"/>
  <c r="K1676" i="1"/>
  <c r="L1658" i="1"/>
  <c r="K1660" i="1"/>
  <c r="L1642" i="1"/>
  <c r="K1644" i="1"/>
  <c r="L1594" i="1"/>
  <c r="K1596" i="1"/>
  <c r="L1578" i="1"/>
  <c r="K1580" i="1"/>
  <c r="L1562" i="1"/>
  <c r="K1564" i="1"/>
  <c r="L1546" i="1"/>
  <c r="K1548" i="1"/>
  <c r="L1530" i="1"/>
  <c r="K1532" i="1"/>
  <c r="L1498" i="1"/>
  <c r="K1500" i="1"/>
  <c r="L1482" i="1"/>
  <c r="K1484" i="1"/>
  <c r="L1466" i="1"/>
  <c r="K1468" i="1"/>
  <c r="L1450" i="1"/>
  <c r="K1452" i="1"/>
  <c r="L1434" i="1"/>
  <c r="K1436" i="1"/>
  <c r="L1418" i="1"/>
  <c r="K1420" i="1"/>
  <c r="L1402" i="1"/>
  <c r="K1404" i="1"/>
  <c r="L1386" i="1"/>
  <c r="K1388" i="1"/>
  <c r="L1370" i="1"/>
  <c r="K1372" i="1"/>
  <c r="L1338" i="1"/>
  <c r="K1340" i="1"/>
  <c r="L1322" i="1"/>
  <c r="K1324" i="1"/>
  <c r="L1306" i="1"/>
  <c r="K1308" i="1"/>
  <c r="L1290" i="1"/>
  <c r="K1292" i="1"/>
  <c r="L1274" i="1"/>
  <c r="K1276" i="1"/>
  <c r="L1258" i="1"/>
  <c r="K1260" i="1"/>
  <c r="L1226" i="1"/>
  <c r="K1228" i="1"/>
  <c r="L1210" i="1"/>
  <c r="K1212" i="1"/>
  <c r="L1194" i="1"/>
  <c r="K1196" i="1"/>
  <c r="L1178" i="1"/>
  <c r="K1180" i="1"/>
  <c r="L1162" i="1"/>
  <c r="K1164" i="1"/>
  <c r="L1146" i="1"/>
  <c r="K1148" i="1"/>
  <c r="L1130" i="1"/>
  <c r="K1132" i="1"/>
  <c r="L1114" i="1"/>
  <c r="K1116" i="1"/>
  <c r="L1098" i="1"/>
  <c r="K1100" i="1"/>
  <c r="L1082" i="1"/>
  <c r="K1084" i="1"/>
  <c r="L1066" i="1"/>
  <c r="K1068" i="1"/>
  <c r="L1050" i="1"/>
  <c r="K1052" i="1"/>
  <c r="L1034" i="1"/>
  <c r="K1036" i="1"/>
  <c r="L1018" i="1"/>
  <c r="K1020" i="1"/>
  <c r="L1002" i="1"/>
  <c r="K1004" i="1"/>
  <c r="L986" i="1"/>
  <c r="K988" i="1"/>
  <c r="L970" i="1"/>
  <c r="K972" i="1"/>
  <c r="L954" i="1"/>
  <c r="K956" i="1"/>
  <c r="L938" i="1"/>
  <c r="K940" i="1"/>
  <c r="L922" i="1"/>
  <c r="K924" i="1"/>
  <c r="L906" i="1"/>
  <c r="K908" i="1"/>
  <c r="L890" i="1"/>
  <c r="K892" i="1"/>
  <c r="L874" i="1"/>
  <c r="K876" i="1"/>
  <c r="L858" i="1"/>
  <c r="K860" i="1"/>
  <c r="L842" i="1"/>
  <c r="K844" i="1"/>
  <c r="L826" i="1"/>
  <c r="K828" i="1"/>
  <c r="L810" i="1"/>
  <c r="K812" i="1"/>
  <c r="L794" i="1"/>
  <c r="K796" i="1"/>
  <c r="L778" i="1"/>
  <c r="K780" i="1"/>
  <c r="L762" i="1"/>
  <c r="K764" i="1"/>
  <c r="L746" i="1"/>
  <c r="K748" i="1"/>
  <c r="L730" i="1"/>
  <c r="K732" i="1"/>
  <c r="L714" i="1"/>
  <c r="K716" i="1"/>
  <c r="L698" i="1"/>
  <c r="K700" i="1"/>
  <c r="L682" i="1"/>
  <c r="K684" i="1"/>
  <c r="L666" i="1"/>
  <c r="K668" i="1"/>
  <c r="L650" i="1"/>
  <c r="K652" i="1"/>
  <c r="L634" i="1"/>
  <c r="K636" i="1"/>
  <c r="L618" i="1"/>
  <c r="K620" i="1"/>
  <c r="L602" i="1"/>
  <c r="K604" i="1"/>
  <c r="L586" i="1"/>
  <c r="K588" i="1"/>
  <c r="L570" i="1"/>
  <c r="K572" i="1"/>
  <c r="L554" i="1"/>
  <c r="K556" i="1"/>
  <c r="L538" i="1"/>
  <c r="K540" i="1"/>
  <c r="L522" i="1"/>
  <c r="K524" i="1"/>
  <c r="L506" i="1"/>
  <c r="K508" i="1"/>
  <c r="L490" i="1"/>
  <c r="K492" i="1"/>
  <c r="L474" i="1"/>
  <c r="K476" i="1"/>
  <c r="L458" i="1"/>
  <c r="K460" i="1"/>
  <c r="L442" i="1"/>
  <c r="K444" i="1"/>
  <c r="L426" i="1"/>
  <c r="K428" i="1"/>
  <c r="L410" i="1"/>
  <c r="K412" i="1"/>
  <c r="L394" i="1"/>
  <c r="K396" i="1"/>
  <c r="L378" i="1"/>
  <c r="K380" i="1"/>
  <c r="L362" i="1"/>
  <c r="K364" i="1"/>
  <c r="L346" i="1"/>
  <c r="K348" i="1"/>
  <c r="L330" i="1"/>
  <c r="K332" i="1"/>
  <c r="L314" i="1"/>
  <c r="K316" i="1"/>
  <c r="L298" i="1"/>
  <c r="K300" i="1"/>
  <c r="L282" i="1"/>
  <c r="K284" i="1"/>
  <c r="L266" i="1"/>
  <c r="K268" i="1"/>
  <c r="K2143" i="1"/>
  <c r="K2012" i="1"/>
  <c r="K1866" i="1"/>
  <c r="K1720" i="1"/>
  <c r="K1573" i="1"/>
  <c r="K1416" i="1"/>
  <c r="K1242" i="1"/>
  <c r="K986" i="1"/>
  <c r="L2185" i="1"/>
  <c r="K2187" i="1"/>
  <c r="L2169" i="1"/>
  <c r="K2171" i="1"/>
  <c r="L2153" i="1"/>
  <c r="K2155" i="1"/>
  <c r="L2137" i="1"/>
  <c r="K2139" i="1"/>
  <c r="L2121" i="1"/>
  <c r="K2123" i="1"/>
  <c r="L2105" i="1"/>
  <c r="K2107" i="1"/>
  <c r="L2089" i="1"/>
  <c r="K2091" i="1"/>
  <c r="L2073" i="1"/>
  <c r="K2075" i="1"/>
  <c r="L2057" i="1"/>
  <c r="K2059" i="1"/>
  <c r="L2041" i="1"/>
  <c r="K2043" i="1"/>
  <c r="L2025" i="1"/>
  <c r="K2027" i="1"/>
  <c r="L2009" i="1"/>
  <c r="K2011" i="1"/>
  <c r="L1993" i="1"/>
  <c r="K1995" i="1"/>
  <c r="L1977" i="1"/>
  <c r="K1979" i="1"/>
  <c r="L1961" i="1"/>
  <c r="K1963" i="1"/>
  <c r="L1945" i="1"/>
  <c r="K1947" i="1"/>
  <c r="L1929" i="1"/>
  <c r="K1931" i="1"/>
  <c r="L1913" i="1"/>
  <c r="K1915" i="1"/>
  <c r="L1897" i="1"/>
  <c r="K1899" i="1"/>
  <c r="L1881" i="1"/>
  <c r="K1883" i="1"/>
  <c r="L1865" i="1"/>
  <c r="K1867" i="1"/>
  <c r="L1849" i="1"/>
  <c r="K1851" i="1"/>
  <c r="L1833" i="1"/>
  <c r="K1835" i="1"/>
  <c r="L1817" i="1"/>
  <c r="K1819" i="1"/>
  <c r="L1801" i="1"/>
  <c r="K1803" i="1"/>
  <c r="L1785" i="1"/>
  <c r="K1787" i="1"/>
  <c r="L1769" i="1"/>
  <c r="K1771" i="1"/>
  <c r="L1753" i="1"/>
  <c r="K1755" i="1"/>
  <c r="L1737" i="1"/>
  <c r="K1739" i="1"/>
  <c r="L1721" i="1"/>
  <c r="K1723" i="1"/>
  <c r="L1705" i="1"/>
  <c r="K1707" i="1"/>
  <c r="L1689" i="1"/>
  <c r="K1691" i="1"/>
  <c r="L1673" i="1"/>
  <c r="K1675" i="1"/>
  <c r="L1657" i="1"/>
  <c r="K1659" i="1"/>
  <c r="L1641" i="1"/>
  <c r="K1643" i="1"/>
  <c r="L1625" i="1"/>
  <c r="K1627" i="1"/>
  <c r="L1609" i="1"/>
  <c r="K1611" i="1"/>
  <c r="L1593" i="1"/>
  <c r="K1595" i="1"/>
  <c r="L1577" i="1"/>
  <c r="K1579" i="1"/>
  <c r="L1561" i="1"/>
  <c r="K1563" i="1"/>
  <c r="L1545" i="1"/>
  <c r="K1547" i="1"/>
  <c r="L1529" i="1"/>
  <c r="K1531" i="1"/>
  <c r="L1513" i="1"/>
  <c r="K1515" i="1"/>
  <c r="L1497" i="1"/>
  <c r="K1499" i="1"/>
  <c r="L1481" i="1"/>
  <c r="K1483" i="1"/>
  <c r="L1465" i="1"/>
  <c r="K1467" i="1"/>
  <c r="L1449" i="1"/>
  <c r="K1451" i="1"/>
  <c r="L1417" i="1"/>
  <c r="K1419" i="1"/>
  <c r="L1401" i="1"/>
  <c r="K1403" i="1"/>
  <c r="L1385" i="1"/>
  <c r="K1387" i="1"/>
  <c r="L1369" i="1"/>
  <c r="K1371" i="1"/>
  <c r="L1353" i="1"/>
  <c r="K1355" i="1"/>
  <c r="L1337" i="1"/>
  <c r="K1339" i="1"/>
  <c r="L1321" i="1"/>
  <c r="K1323" i="1"/>
  <c r="L1305" i="1"/>
  <c r="K1307" i="1"/>
  <c r="L1273" i="1"/>
  <c r="K1275" i="1"/>
  <c r="L1257" i="1"/>
  <c r="K1259" i="1"/>
  <c r="L1241" i="1"/>
  <c r="K1243" i="1"/>
  <c r="L1225" i="1"/>
  <c r="K1227" i="1"/>
  <c r="L1209" i="1"/>
  <c r="K1211" i="1"/>
  <c r="L1177" i="1"/>
  <c r="K1179" i="1"/>
  <c r="L1161" i="1"/>
  <c r="K1163" i="1"/>
  <c r="L1145" i="1"/>
  <c r="K1147" i="1"/>
  <c r="L1129" i="1"/>
  <c r="K1131" i="1"/>
  <c r="L1113" i="1"/>
  <c r="K1115" i="1"/>
  <c r="L1097" i="1"/>
  <c r="K1099" i="1"/>
  <c r="L1081" i="1"/>
  <c r="K1083" i="1"/>
  <c r="L1065" i="1"/>
  <c r="K1067" i="1"/>
  <c r="L1049" i="1"/>
  <c r="K1051" i="1"/>
  <c r="L1033" i="1"/>
  <c r="K1035" i="1"/>
  <c r="L1017" i="1"/>
  <c r="K1019" i="1"/>
  <c r="L1001" i="1"/>
  <c r="K1003" i="1"/>
  <c r="L985" i="1"/>
  <c r="K987" i="1"/>
  <c r="L969" i="1"/>
  <c r="K971" i="1"/>
  <c r="K2129" i="1"/>
  <c r="K1996" i="1"/>
  <c r="K1850" i="1"/>
  <c r="K1704" i="1"/>
  <c r="K1556" i="1"/>
  <c r="K1399" i="1"/>
  <c r="K919" i="1"/>
  <c r="L303" i="1"/>
  <c r="K305" i="1"/>
  <c r="L287" i="1"/>
  <c r="K289" i="1"/>
  <c r="L271" i="1"/>
  <c r="K273" i="1"/>
  <c r="L255" i="1"/>
  <c r="K257" i="1"/>
  <c r="L239" i="1"/>
  <c r="K241" i="1"/>
  <c r="L223" i="1"/>
  <c r="K225" i="1"/>
  <c r="L207" i="1"/>
  <c r="K209" i="1"/>
  <c r="L191" i="1"/>
  <c r="K193" i="1"/>
  <c r="L175" i="1"/>
  <c r="K177" i="1"/>
  <c r="L159" i="1"/>
  <c r="K161" i="1"/>
  <c r="L143" i="1"/>
  <c r="K145" i="1"/>
  <c r="L127" i="1"/>
  <c r="K129" i="1"/>
  <c r="L111" i="1"/>
  <c r="K113" i="1"/>
  <c r="L95" i="1"/>
  <c r="K97" i="1"/>
  <c r="L79" i="1"/>
  <c r="K81" i="1"/>
  <c r="L63" i="1"/>
  <c r="K65" i="1"/>
  <c r="L31" i="1"/>
  <c r="K33" i="1"/>
  <c r="L15" i="1"/>
  <c r="K17" i="1"/>
  <c r="K1219" i="1"/>
  <c r="K825" i="1"/>
  <c r="K724" i="1"/>
  <c r="K627" i="1"/>
  <c r="K321" i="1"/>
  <c r="L525" i="1"/>
  <c r="K527" i="1"/>
  <c r="L509" i="1"/>
  <c r="K511" i="1"/>
  <c r="L493" i="1"/>
  <c r="K495" i="1"/>
  <c r="L445" i="1"/>
  <c r="K447" i="1"/>
  <c r="L429" i="1"/>
  <c r="K431" i="1"/>
  <c r="L413" i="1"/>
  <c r="K415" i="1"/>
  <c r="L397" i="1"/>
  <c r="K399" i="1"/>
  <c r="L381" i="1"/>
  <c r="K383" i="1"/>
  <c r="L365" i="1"/>
  <c r="K367" i="1"/>
  <c r="L349" i="1"/>
  <c r="K351" i="1"/>
  <c r="L333" i="1"/>
  <c r="K335" i="1"/>
  <c r="L317" i="1"/>
  <c r="K319" i="1"/>
  <c r="L301" i="1"/>
  <c r="K303" i="1"/>
  <c r="L285" i="1"/>
  <c r="K287" i="1"/>
  <c r="L269" i="1"/>
  <c r="K271" i="1"/>
  <c r="L253" i="1"/>
  <c r="K255" i="1"/>
  <c r="L237" i="1"/>
  <c r="K239" i="1"/>
  <c r="L221" i="1"/>
  <c r="K223" i="1"/>
  <c r="L205" i="1"/>
  <c r="K207" i="1"/>
  <c r="L189" i="1"/>
  <c r="K191" i="1"/>
  <c r="L173" i="1"/>
  <c r="K175" i="1"/>
  <c r="L157" i="1"/>
  <c r="K159" i="1"/>
  <c r="L141" i="1"/>
  <c r="K143" i="1"/>
  <c r="L125" i="1"/>
  <c r="K127" i="1"/>
  <c r="L109" i="1"/>
  <c r="K111" i="1"/>
  <c r="L93" i="1"/>
  <c r="K95" i="1"/>
  <c r="L77" i="1"/>
  <c r="K79" i="1"/>
  <c r="L61" i="1"/>
  <c r="K63" i="1"/>
  <c r="L45" i="1"/>
  <c r="K47" i="1"/>
  <c r="L29" i="1"/>
  <c r="K31" i="1"/>
  <c r="L13" i="1"/>
  <c r="K15" i="1"/>
  <c r="K809" i="1"/>
  <c r="K715" i="1"/>
  <c r="K118" i="1"/>
  <c r="L348" i="1"/>
  <c r="K350" i="1"/>
  <c r="L332" i="1"/>
  <c r="K334" i="1"/>
  <c r="L316" i="1"/>
  <c r="K318" i="1"/>
  <c r="L300" i="1"/>
  <c r="K302" i="1"/>
  <c r="L284" i="1"/>
  <c r="K286" i="1"/>
  <c r="L268" i="1"/>
  <c r="K270" i="1"/>
  <c r="L252" i="1"/>
  <c r="K254" i="1"/>
  <c r="L236" i="1"/>
  <c r="K238" i="1"/>
  <c r="L220" i="1"/>
  <c r="K222" i="1"/>
  <c r="L204" i="1"/>
  <c r="K206" i="1"/>
  <c r="L188" i="1"/>
  <c r="K190" i="1"/>
  <c r="L172" i="1"/>
  <c r="K174" i="1"/>
  <c r="L156" i="1"/>
  <c r="K158" i="1"/>
  <c r="L140" i="1"/>
  <c r="K142" i="1"/>
  <c r="L124" i="1"/>
  <c r="K126" i="1"/>
  <c r="L108" i="1"/>
  <c r="K110" i="1"/>
  <c r="L92" i="1"/>
  <c r="K94" i="1"/>
  <c r="L76" i="1"/>
  <c r="K78" i="1"/>
  <c r="L60" i="1"/>
  <c r="K62" i="1"/>
  <c r="L44" i="1"/>
  <c r="K46" i="1"/>
  <c r="L28" i="1"/>
  <c r="K30" i="1"/>
  <c r="L12" i="1"/>
  <c r="K14" i="1"/>
  <c r="K515" i="1"/>
  <c r="K410" i="1"/>
  <c r="K297" i="1"/>
  <c r="K116" i="1"/>
  <c r="L539" i="1"/>
  <c r="K541" i="1"/>
  <c r="L523" i="1"/>
  <c r="K525" i="1"/>
  <c r="L507" i="1"/>
  <c r="K509" i="1"/>
  <c r="L491" i="1"/>
  <c r="K493" i="1"/>
  <c r="L475" i="1"/>
  <c r="K477" i="1"/>
  <c r="L459" i="1"/>
  <c r="K461" i="1"/>
  <c r="L443" i="1"/>
  <c r="K445" i="1"/>
  <c r="L427" i="1"/>
  <c r="K429" i="1"/>
  <c r="L411" i="1"/>
  <c r="K413" i="1"/>
  <c r="L395" i="1"/>
  <c r="K397" i="1"/>
  <c r="L379" i="1"/>
  <c r="K381" i="1"/>
  <c r="L363" i="1"/>
  <c r="K365" i="1"/>
  <c r="L347" i="1"/>
  <c r="K349" i="1"/>
  <c r="L331" i="1"/>
  <c r="K333" i="1"/>
  <c r="L315" i="1"/>
  <c r="K317" i="1"/>
  <c r="L299" i="1"/>
  <c r="K301" i="1"/>
  <c r="L283" i="1"/>
  <c r="K285" i="1"/>
  <c r="L267" i="1"/>
  <c r="K269" i="1"/>
  <c r="L251" i="1"/>
  <c r="K253" i="1"/>
  <c r="L235" i="1"/>
  <c r="K237" i="1"/>
  <c r="L219" i="1"/>
  <c r="K221" i="1"/>
  <c r="L203" i="1"/>
  <c r="K205" i="1"/>
  <c r="L187" i="1"/>
  <c r="K189" i="1"/>
  <c r="L171" i="1"/>
  <c r="K173" i="1"/>
  <c r="L155" i="1"/>
  <c r="K157" i="1"/>
  <c r="L139" i="1"/>
  <c r="K141" i="1"/>
  <c r="L123" i="1"/>
  <c r="K125" i="1"/>
  <c r="L107" i="1"/>
  <c r="K109" i="1"/>
  <c r="L91" i="1"/>
  <c r="K93" i="1"/>
  <c r="L75" i="1"/>
  <c r="K77" i="1"/>
  <c r="L59" i="1"/>
  <c r="K61" i="1"/>
  <c r="L43" i="1"/>
  <c r="K45" i="1"/>
  <c r="L27" i="1"/>
  <c r="K29" i="1"/>
  <c r="L11" i="1"/>
  <c r="K13" i="1"/>
  <c r="K1236" i="1"/>
  <c r="K899" i="1"/>
  <c r="K699" i="1"/>
  <c r="K504" i="1"/>
  <c r="K49" i="1"/>
  <c r="L250" i="1"/>
  <c r="K252" i="1"/>
  <c r="L234" i="1"/>
  <c r="K236" i="1"/>
  <c r="L218" i="1"/>
  <c r="K220" i="1"/>
  <c r="L202" i="1"/>
  <c r="K204" i="1"/>
  <c r="L186" i="1"/>
  <c r="K188" i="1"/>
  <c r="L170" i="1"/>
  <c r="K172" i="1"/>
  <c r="L154" i="1"/>
  <c r="K156" i="1"/>
  <c r="L138" i="1"/>
  <c r="K140" i="1"/>
  <c r="L122" i="1"/>
  <c r="K124" i="1"/>
  <c r="L106" i="1"/>
  <c r="K108" i="1"/>
  <c r="L90" i="1"/>
  <c r="K92" i="1"/>
  <c r="L74" i="1"/>
  <c r="K76" i="1"/>
  <c r="L58" i="1"/>
  <c r="K60" i="1"/>
  <c r="L42" i="1"/>
  <c r="K44" i="1"/>
  <c r="L26" i="1"/>
  <c r="K28" i="1"/>
  <c r="L10" i="1"/>
  <c r="K12" i="1"/>
  <c r="K1235" i="1"/>
  <c r="K1188" i="1"/>
  <c r="K969" i="1"/>
  <c r="K888" i="1"/>
  <c r="K697" i="1"/>
  <c r="K596" i="1"/>
  <c r="K499" i="1"/>
  <c r="K403" i="1"/>
  <c r="K43" i="1"/>
  <c r="L937" i="1"/>
  <c r="K939" i="1"/>
  <c r="L921" i="1"/>
  <c r="K923" i="1"/>
  <c r="L905" i="1"/>
  <c r="K907" i="1"/>
  <c r="L889" i="1"/>
  <c r="K891" i="1"/>
  <c r="L873" i="1"/>
  <c r="K875" i="1"/>
  <c r="L857" i="1"/>
  <c r="K859" i="1"/>
  <c r="L809" i="1"/>
  <c r="K811" i="1"/>
  <c r="L793" i="1"/>
  <c r="K795" i="1"/>
  <c r="L777" i="1"/>
  <c r="K779" i="1"/>
  <c r="L761" i="1"/>
  <c r="K763" i="1"/>
  <c r="L745" i="1"/>
  <c r="K747" i="1"/>
  <c r="L729" i="1"/>
  <c r="K731" i="1"/>
  <c r="L681" i="1"/>
  <c r="K683" i="1"/>
  <c r="L665" i="1"/>
  <c r="K667" i="1"/>
  <c r="L649" i="1"/>
  <c r="K651" i="1"/>
  <c r="L633" i="1"/>
  <c r="K635" i="1"/>
  <c r="L617" i="1"/>
  <c r="K619" i="1"/>
  <c r="L601" i="1"/>
  <c r="K603" i="1"/>
  <c r="L553" i="1"/>
  <c r="K555" i="1"/>
  <c r="L537" i="1"/>
  <c r="K539" i="1"/>
  <c r="L521" i="1"/>
  <c r="K523" i="1"/>
  <c r="L505" i="1"/>
  <c r="K507" i="1"/>
  <c r="L489" i="1"/>
  <c r="K491" i="1"/>
  <c r="L473" i="1"/>
  <c r="K475" i="1"/>
  <c r="L425" i="1"/>
  <c r="K427" i="1"/>
  <c r="L409" i="1"/>
  <c r="K411" i="1"/>
  <c r="L393" i="1"/>
  <c r="K395" i="1"/>
  <c r="L361" i="1"/>
  <c r="K363" i="1"/>
  <c r="L345" i="1"/>
  <c r="K347" i="1"/>
  <c r="L329" i="1"/>
  <c r="K331" i="1"/>
  <c r="L297" i="1"/>
  <c r="K299" i="1"/>
  <c r="L281" i="1"/>
  <c r="K283" i="1"/>
  <c r="L265" i="1"/>
  <c r="K267" i="1"/>
  <c r="L249" i="1"/>
  <c r="K251" i="1"/>
  <c r="L233" i="1"/>
  <c r="K235" i="1"/>
  <c r="L217" i="1"/>
  <c r="K219" i="1"/>
  <c r="L201" i="1"/>
  <c r="K203" i="1"/>
  <c r="L185" i="1"/>
  <c r="K187" i="1"/>
  <c r="L169" i="1"/>
  <c r="K171" i="1"/>
  <c r="L153" i="1"/>
  <c r="K155" i="1"/>
  <c r="L137" i="1"/>
  <c r="K139" i="1"/>
  <c r="L121" i="1"/>
  <c r="K123" i="1"/>
  <c r="L105" i="1"/>
  <c r="K107" i="1"/>
  <c r="L89" i="1"/>
  <c r="K91" i="1"/>
  <c r="L73" i="1"/>
  <c r="K75" i="1"/>
  <c r="L57" i="1"/>
  <c r="K59" i="1"/>
  <c r="L25" i="1"/>
  <c r="K27" i="1"/>
  <c r="L9" i="1"/>
  <c r="K11" i="1"/>
  <c r="K883" i="1"/>
  <c r="K390" i="1"/>
  <c r="K266" i="1"/>
  <c r="L696" i="1"/>
  <c r="K698" i="1"/>
  <c r="L680" i="1"/>
  <c r="K682" i="1"/>
  <c r="L664" i="1"/>
  <c r="K666" i="1"/>
  <c r="L632" i="1"/>
  <c r="K634" i="1"/>
  <c r="L616" i="1"/>
  <c r="K618" i="1"/>
  <c r="L600" i="1"/>
  <c r="K602" i="1"/>
  <c r="L584" i="1"/>
  <c r="K586" i="1"/>
  <c r="L568" i="1"/>
  <c r="K570" i="1"/>
  <c r="L552" i="1"/>
  <c r="K554" i="1"/>
  <c r="L536" i="1"/>
  <c r="K538" i="1"/>
  <c r="L504" i="1"/>
  <c r="K506" i="1"/>
  <c r="L488" i="1"/>
  <c r="K490" i="1"/>
  <c r="L472" i="1"/>
  <c r="K474" i="1"/>
  <c r="L456" i="1"/>
  <c r="K458" i="1"/>
  <c r="L440" i="1"/>
  <c r="K442" i="1"/>
  <c r="L424" i="1"/>
  <c r="K426" i="1"/>
  <c r="L392" i="1"/>
  <c r="K394" i="1"/>
  <c r="L376" i="1"/>
  <c r="K378" i="1"/>
  <c r="L360" i="1"/>
  <c r="K362" i="1"/>
  <c r="L328" i="1"/>
  <c r="K330" i="1"/>
  <c r="L312" i="1"/>
  <c r="K314" i="1"/>
  <c r="L296" i="1"/>
  <c r="K298" i="1"/>
  <c r="L280" i="1"/>
  <c r="K282" i="1"/>
  <c r="L248" i="1"/>
  <c r="K250" i="1"/>
  <c r="L216" i="1"/>
  <c r="K218" i="1"/>
  <c r="L184" i="1"/>
  <c r="K186" i="1"/>
  <c r="L152" i="1"/>
  <c r="K154" i="1"/>
  <c r="L136" i="1"/>
  <c r="K138" i="1"/>
  <c r="L120" i="1"/>
  <c r="K122" i="1"/>
  <c r="L104" i="1"/>
  <c r="K106" i="1"/>
  <c r="L88" i="1"/>
  <c r="K90" i="1"/>
  <c r="L72" i="1"/>
  <c r="K74" i="1"/>
  <c r="L56" i="1"/>
  <c r="K58" i="1"/>
  <c r="L40" i="1"/>
  <c r="K42" i="1"/>
  <c r="L24" i="1"/>
  <c r="K26" i="1"/>
  <c r="L8" i="1"/>
  <c r="K10" i="1"/>
  <c r="K955" i="1"/>
  <c r="K681" i="1"/>
  <c r="K587" i="1"/>
  <c r="K486" i="1"/>
  <c r="K264" i="1"/>
  <c r="L1031" i="1"/>
  <c r="K1033" i="1"/>
  <c r="L999" i="1"/>
  <c r="K1001" i="1"/>
  <c r="L983" i="1"/>
  <c r="K985" i="1"/>
  <c r="L919" i="1"/>
  <c r="K921" i="1"/>
  <c r="L903" i="1"/>
  <c r="K905" i="1"/>
  <c r="L887" i="1"/>
  <c r="K889" i="1"/>
  <c r="L871" i="1"/>
  <c r="K873" i="1"/>
  <c r="L855" i="1"/>
  <c r="K857" i="1"/>
  <c r="L839" i="1"/>
  <c r="K841" i="1"/>
  <c r="L791" i="1"/>
  <c r="K793" i="1"/>
  <c r="L775" i="1"/>
  <c r="K777" i="1"/>
  <c r="L759" i="1"/>
  <c r="K761" i="1"/>
  <c r="L743" i="1"/>
  <c r="K745" i="1"/>
  <c r="L727" i="1"/>
  <c r="K729" i="1"/>
  <c r="L711" i="1"/>
  <c r="K713" i="1"/>
  <c r="L663" i="1"/>
  <c r="K665" i="1"/>
  <c r="L647" i="1"/>
  <c r="K649" i="1"/>
  <c r="L631" i="1"/>
  <c r="K633" i="1"/>
  <c r="L615" i="1"/>
  <c r="K617" i="1"/>
  <c r="L599" i="1"/>
  <c r="K601" i="1"/>
  <c r="L583" i="1"/>
  <c r="K585" i="1"/>
  <c r="L535" i="1"/>
  <c r="K537" i="1"/>
  <c r="L519" i="1"/>
  <c r="K521" i="1"/>
  <c r="L503" i="1"/>
  <c r="K505" i="1"/>
  <c r="L487" i="1"/>
  <c r="K489" i="1"/>
  <c r="L471" i="1"/>
  <c r="K473" i="1"/>
  <c r="L455" i="1"/>
  <c r="K457" i="1"/>
  <c r="L407" i="1"/>
  <c r="K409" i="1"/>
  <c r="L391" i="1"/>
  <c r="K393" i="1"/>
  <c r="L375" i="1"/>
  <c r="K377" i="1"/>
  <c r="L343" i="1"/>
  <c r="K345" i="1"/>
  <c r="L327" i="1"/>
  <c r="K329" i="1"/>
  <c r="L311" i="1"/>
  <c r="K313" i="1"/>
  <c r="L279" i="1"/>
  <c r="K281" i="1"/>
  <c r="L263" i="1"/>
  <c r="K265" i="1"/>
  <c r="L247" i="1"/>
  <c r="K249" i="1"/>
  <c r="L231" i="1"/>
  <c r="K233" i="1"/>
  <c r="L215" i="1"/>
  <c r="K217" i="1"/>
  <c r="L199" i="1"/>
  <c r="K201" i="1"/>
  <c r="L183" i="1"/>
  <c r="K185" i="1"/>
  <c r="L167" i="1"/>
  <c r="K169" i="1"/>
  <c r="L151" i="1"/>
  <c r="K153" i="1"/>
  <c r="L119" i="1"/>
  <c r="K121" i="1"/>
  <c r="L103" i="1"/>
  <c r="K105" i="1"/>
  <c r="L87" i="1"/>
  <c r="K89" i="1"/>
  <c r="L71" i="1"/>
  <c r="K73" i="1"/>
  <c r="L55" i="1"/>
  <c r="K57" i="1"/>
  <c r="L39" i="1"/>
  <c r="K41" i="1"/>
  <c r="L23" i="1"/>
  <c r="K25" i="1"/>
  <c r="L7" i="1"/>
  <c r="K9" i="1"/>
  <c r="K1017" i="1"/>
  <c r="K953" i="1"/>
  <c r="K379" i="1"/>
  <c r="L1270" i="1"/>
  <c r="K1272" i="1"/>
  <c r="L1254" i="1"/>
  <c r="K1256" i="1"/>
  <c r="L1238" i="1"/>
  <c r="K1240" i="1"/>
  <c r="L1222" i="1"/>
  <c r="K1224" i="1"/>
  <c r="L1206" i="1"/>
  <c r="K1208" i="1"/>
  <c r="L1190" i="1"/>
  <c r="K1192" i="1"/>
  <c r="L1174" i="1"/>
  <c r="K1176" i="1"/>
  <c r="L1158" i="1"/>
  <c r="K1160" i="1"/>
  <c r="L1142" i="1"/>
  <c r="K1144" i="1"/>
  <c r="L1126" i="1"/>
  <c r="K1128" i="1"/>
  <c r="L1110" i="1"/>
  <c r="K1112" i="1"/>
  <c r="L1094" i="1"/>
  <c r="K1096" i="1"/>
  <c r="L1078" i="1"/>
  <c r="K1080" i="1"/>
  <c r="L1062" i="1"/>
  <c r="K1064" i="1"/>
  <c r="L1046" i="1"/>
  <c r="K1048" i="1"/>
  <c r="L1030" i="1"/>
  <c r="K1032" i="1"/>
  <c r="L1014" i="1"/>
  <c r="K1016" i="1"/>
  <c r="L982" i="1"/>
  <c r="K984" i="1"/>
  <c r="L966" i="1"/>
  <c r="K968" i="1"/>
  <c r="L934" i="1"/>
  <c r="K936" i="1"/>
  <c r="L918" i="1"/>
  <c r="K920" i="1"/>
  <c r="L902" i="1"/>
  <c r="K904" i="1"/>
  <c r="L870" i="1"/>
  <c r="K872" i="1"/>
  <c r="L854" i="1"/>
  <c r="K856" i="1"/>
  <c r="L838" i="1"/>
  <c r="K840" i="1"/>
  <c r="L822" i="1"/>
  <c r="K824" i="1"/>
  <c r="L806" i="1"/>
  <c r="K808" i="1"/>
  <c r="L790" i="1"/>
  <c r="K792" i="1"/>
  <c r="L774" i="1"/>
  <c r="K776" i="1"/>
  <c r="L742" i="1"/>
  <c r="K744" i="1"/>
  <c r="L726" i="1"/>
  <c r="K728" i="1"/>
  <c r="L710" i="1"/>
  <c r="K712" i="1"/>
  <c r="L694" i="1"/>
  <c r="K696" i="1"/>
  <c r="L678" i="1"/>
  <c r="K680" i="1"/>
  <c r="L662" i="1"/>
  <c r="K664" i="1"/>
  <c r="L646" i="1"/>
  <c r="K648" i="1"/>
  <c r="L614" i="1"/>
  <c r="K616" i="1"/>
  <c r="L598" i="1"/>
  <c r="K600" i="1"/>
  <c r="L582" i="1"/>
  <c r="K584" i="1"/>
  <c r="L566" i="1"/>
  <c r="K568" i="1"/>
  <c r="L550" i="1"/>
  <c r="K552" i="1"/>
  <c r="L534" i="1"/>
  <c r="K536" i="1"/>
  <c r="L518" i="1"/>
  <c r="K520" i="1"/>
  <c r="L486" i="1"/>
  <c r="K488" i="1"/>
  <c r="L470" i="1"/>
  <c r="K472" i="1"/>
  <c r="L454" i="1"/>
  <c r="K456" i="1"/>
  <c r="L438" i="1"/>
  <c r="K440" i="1"/>
  <c r="L422" i="1"/>
  <c r="K424" i="1"/>
  <c r="L406" i="1"/>
  <c r="K408" i="1"/>
  <c r="L390" i="1"/>
  <c r="K392" i="1"/>
  <c r="L374" i="1"/>
  <c r="K376" i="1"/>
  <c r="L358" i="1"/>
  <c r="K360" i="1"/>
  <c r="L342" i="1"/>
  <c r="K344" i="1"/>
  <c r="L326" i="1"/>
  <c r="K328" i="1"/>
  <c r="L310" i="1"/>
  <c r="K312" i="1"/>
  <c r="L294" i="1"/>
  <c r="K296" i="1"/>
  <c r="L278" i="1"/>
  <c r="K280" i="1"/>
  <c r="L246" i="1"/>
  <c r="K248" i="1"/>
  <c r="L214" i="1"/>
  <c r="K216" i="1"/>
  <c r="L182" i="1"/>
  <c r="K184" i="1"/>
  <c r="L166" i="1"/>
  <c r="K168" i="1"/>
  <c r="L150" i="1"/>
  <c r="K152" i="1"/>
  <c r="L134" i="1"/>
  <c r="K136" i="1"/>
  <c r="L118" i="1"/>
  <c r="K120" i="1"/>
  <c r="L102" i="1"/>
  <c r="K104" i="1"/>
  <c r="L86" i="1"/>
  <c r="K88" i="1"/>
  <c r="L70" i="1"/>
  <c r="K72" i="1"/>
  <c r="L54" i="1"/>
  <c r="K56" i="1"/>
  <c r="L38" i="1"/>
  <c r="K40" i="1"/>
  <c r="L22" i="1"/>
  <c r="K24" i="1"/>
  <c r="L6" i="1"/>
  <c r="K8" i="1"/>
  <c r="K1252" i="1"/>
  <c r="K1012" i="1"/>
  <c r="K952" i="1"/>
  <c r="K771" i="1"/>
  <c r="K571" i="1"/>
  <c r="K479" i="1"/>
  <c r="K234" i="1"/>
  <c r="K1251" i="1"/>
  <c r="K1204" i="1"/>
  <c r="K760" i="1"/>
  <c r="K569" i="1"/>
  <c r="K468" i="1"/>
  <c r="K361" i="1"/>
  <c r="K232" i="1"/>
  <c r="L548" i="1"/>
  <c r="K550" i="1"/>
  <c r="L532" i="1"/>
  <c r="K534" i="1"/>
  <c r="L516" i="1"/>
  <c r="K518" i="1"/>
  <c r="L500" i="1"/>
  <c r="K502" i="1"/>
  <c r="L468" i="1"/>
  <c r="K470" i="1"/>
  <c r="L452" i="1"/>
  <c r="K454" i="1"/>
  <c r="L436" i="1"/>
  <c r="K438" i="1"/>
  <c r="L420" i="1"/>
  <c r="K422" i="1"/>
  <c r="L404" i="1"/>
  <c r="K406" i="1"/>
  <c r="L372" i="1"/>
  <c r="K374" i="1"/>
  <c r="L356" i="1"/>
  <c r="K358" i="1"/>
  <c r="L340" i="1"/>
  <c r="K342" i="1"/>
  <c r="L308" i="1"/>
  <c r="K310" i="1"/>
  <c r="L292" i="1"/>
  <c r="K294" i="1"/>
  <c r="L276" i="1"/>
  <c r="K278" i="1"/>
  <c r="L260" i="1"/>
  <c r="K262" i="1"/>
  <c r="L244" i="1"/>
  <c r="K246" i="1"/>
  <c r="L228" i="1"/>
  <c r="K230" i="1"/>
  <c r="L212" i="1"/>
  <c r="K214" i="1"/>
  <c r="L196" i="1"/>
  <c r="K198" i="1"/>
  <c r="L180" i="1"/>
  <c r="K182" i="1"/>
  <c r="L164" i="1"/>
  <c r="K166" i="1"/>
  <c r="L148" i="1"/>
  <c r="K150" i="1"/>
  <c r="L132" i="1"/>
  <c r="K134" i="1"/>
  <c r="L100" i="1"/>
  <c r="K102" i="1"/>
  <c r="L84" i="1"/>
  <c r="K86" i="1"/>
  <c r="L68" i="1"/>
  <c r="K70" i="1"/>
  <c r="L52" i="1"/>
  <c r="K54" i="1"/>
  <c r="L36" i="1"/>
  <c r="K38" i="1"/>
  <c r="L20" i="1"/>
  <c r="K22" i="1"/>
  <c r="L4" i="1"/>
  <c r="K6" i="1"/>
  <c r="K1203" i="1"/>
  <c r="K937" i="1"/>
  <c r="K852" i="1"/>
  <c r="K755" i="1"/>
  <c r="K463" i="1"/>
  <c r="K650" i="1"/>
  <c r="K553" i="1"/>
  <c r="K459" i="1"/>
  <c r="K346" i="1"/>
  <c r="K202" i="1"/>
  <c r="L1170" i="1"/>
  <c r="K1172" i="1"/>
  <c r="L1154" i="1"/>
  <c r="K1156" i="1"/>
  <c r="L1138" i="1"/>
  <c r="K1140" i="1"/>
  <c r="L1122" i="1"/>
  <c r="K1124" i="1"/>
  <c r="L1106" i="1"/>
  <c r="K1108" i="1"/>
  <c r="L1090" i="1"/>
  <c r="K1092" i="1"/>
  <c r="L1074" i="1"/>
  <c r="K1076" i="1"/>
  <c r="L1058" i="1"/>
  <c r="K1060" i="1"/>
  <c r="L1042" i="1"/>
  <c r="K1044" i="1"/>
  <c r="L1026" i="1"/>
  <c r="K1028" i="1"/>
  <c r="L994" i="1"/>
  <c r="K996" i="1"/>
  <c r="L978" i="1"/>
  <c r="K980" i="1"/>
  <c r="L962" i="1"/>
  <c r="K964" i="1"/>
  <c r="L946" i="1"/>
  <c r="K948" i="1"/>
  <c r="L930" i="1"/>
  <c r="K932" i="1"/>
  <c r="L898" i="1"/>
  <c r="K900" i="1"/>
  <c r="L882" i="1"/>
  <c r="K884" i="1"/>
  <c r="L866" i="1"/>
  <c r="K868" i="1"/>
  <c r="L834" i="1"/>
  <c r="K836" i="1"/>
  <c r="L818" i="1"/>
  <c r="K820" i="1"/>
  <c r="L802" i="1"/>
  <c r="K804" i="1"/>
  <c r="L786" i="1"/>
  <c r="K788" i="1"/>
  <c r="L770" i="1"/>
  <c r="K772" i="1"/>
  <c r="L754" i="1"/>
  <c r="K756" i="1"/>
  <c r="L738" i="1"/>
  <c r="K740" i="1"/>
  <c r="L706" i="1"/>
  <c r="K708" i="1"/>
  <c r="L690" i="1"/>
  <c r="K692" i="1"/>
  <c r="L674" i="1"/>
  <c r="K676" i="1"/>
  <c r="L658" i="1"/>
  <c r="K660" i="1"/>
  <c r="L642" i="1"/>
  <c r="K644" i="1"/>
  <c r="L626" i="1"/>
  <c r="K628" i="1"/>
  <c r="L610" i="1"/>
  <c r="K612" i="1"/>
  <c r="L578" i="1"/>
  <c r="K580" i="1"/>
  <c r="L562" i="1"/>
  <c r="K564" i="1"/>
  <c r="L546" i="1"/>
  <c r="K548" i="1"/>
  <c r="L530" i="1"/>
  <c r="K532" i="1"/>
  <c r="L514" i="1"/>
  <c r="K516" i="1"/>
  <c r="L498" i="1"/>
  <c r="K500" i="1"/>
  <c r="L482" i="1"/>
  <c r="K484" i="1"/>
  <c r="L450" i="1"/>
  <c r="K452" i="1"/>
  <c r="L434" i="1"/>
  <c r="K436" i="1"/>
  <c r="L418" i="1"/>
  <c r="K420" i="1"/>
  <c r="L402" i="1"/>
  <c r="K404" i="1"/>
  <c r="L386" i="1"/>
  <c r="K388" i="1"/>
  <c r="L370" i="1"/>
  <c r="K372" i="1"/>
  <c r="L354" i="1"/>
  <c r="K356" i="1"/>
  <c r="L338" i="1"/>
  <c r="K340" i="1"/>
  <c r="L322" i="1"/>
  <c r="K324" i="1"/>
  <c r="L306" i="1"/>
  <c r="K308" i="1"/>
  <c r="L290" i="1"/>
  <c r="K292" i="1"/>
  <c r="L274" i="1"/>
  <c r="K276" i="1"/>
  <c r="L258" i="1"/>
  <c r="K260" i="1"/>
  <c r="L242" i="1"/>
  <c r="K244" i="1"/>
  <c r="L226" i="1"/>
  <c r="K228" i="1"/>
  <c r="L210" i="1"/>
  <c r="K212" i="1"/>
  <c r="L194" i="1"/>
  <c r="K196" i="1"/>
  <c r="L178" i="1"/>
  <c r="K180" i="1"/>
  <c r="L162" i="1"/>
  <c r="K164" i="1"/>
  <c r="L146" i="1"/>
  <c r="K148" i="1"/>
  <c r="L130" i="1"/>
  <c r="K132" i="1"/>
  <c r="L98" i="1"/>
  <c r="K100" i="1"/>
  <c r="L82" i="1"/>
  <c r="K84" i="1"/>
  <c r="L66" i="1"/>
  <c r="K68" i="1"/>
  <c r="L50" i="1"/>
  <c r="K52" i="1"/>
  <c r="L34" i="1"/>
  <c r="K36" i="1"/>
  <c r="L18" i="1"/>
  <c r="K20" i="1"/>
  <c r="K1000" i="1"/>
  <c r="K843" i="1"/>
  <c r="K200" i="1"/>
  <c r="L1185" i="1"/>
  <c r="K1187" i="1"/>
  <c r="L1169" i="1"/>
  <c r="K1171" i="1"/>
  <c r="L1153" i="1"/>
  <c r="K1155" i="1"/>
  <c r="L1137" i="1"/>
  <c r="K1139" i="1"/>
  <c r="L1121" i="1"/>
  <c r="K1123" i="1"/>
  <c r="L1105" i="1"/>
  <c r="K1107" i="1"/>
  <c r="L1089" i="1"/>
  <c r="K1091" i="1"/>
  <c r="L1073" i="1"/>
  <c r="K1075" i="1"/>
  <c r="L1057" i="1"/>
  <c r="K1059" i="1"/>
  <c r="L1041" i="1"/>
  <c r="K1043" i="1"/>
  <c r="L1025" i="1"/>
  <c r="K1027" i="1"/>
  <c r="L1009" i="1"/>
  <c r="K1011" i="1"/>
  <c r="L977" i="1"/>
  <c r="K979" i="1"/>
  <c r="L961" i="1"/>
  <c r="K963" i="1"/>
  <c r="L945" i="1"/>
  <c r="K947" i="1"/>
  <c r="L929" i="1"/>
  <c r="K931" i="1"/>
  <c r="L913" i="1"/>
  <c r="K915" i="1"/>
  <c r="L865" i="1"/>
  <c r="K867" i="1"/>
  <c r="L849" i="1"/>
  <c r="K851" i="1"/>
  <c r="L833" i="1"/>
  <c r="K835" i="1"/>
  <c r="L817" i="1"/>
  <c r="K819" i="1"/>
  <c r="L801" i="1"/>
  <c r="K803" i="1"/>
  <c r="L785" i="1"/>
  <c r="K787" i="1"/>
  <c r="L737" i="1"/>
  <c r="K739" i="1"/>
  <c r="L721" i="1"/>
  <c r="K723" i="1"/>
  <c r="L705" i="1"/>
  <c r="K707" i="1"/>
  <c r="L689" i="1"/>
  <c r="K691" i="1"/>
  <c r="L673" i="1"/>
  <c r="K675" i="1"/>
  <c r="L657" i="1"/>
  <c r="K659" i="1"/>
  <c r="L609" i="1"/>
  <c r="K611" i="1"/>
  <c r="L593" i="1"/>
  <c r="K595" i="1"/>
  <c r="L577" i="1"/>
  <c r="K579" i="1"/>
  <c r="L561" i="1"/>
  <c r="K563" i="1"/>
  <c r="L545" i="1"/>
  <c r="K547" i="1"/>
  <c r="L529" i="1"/>
  <c r="K531" i="1"/>
  <c r="L481" i="1"/>
  <c r="K483" i="1"/>
  <c r="L465" i="1"/>
  <c r="K467" i="1"/>
  <c r="L449" i="1"/>
  <c r="K451" i="1"/>
  <c r="L433" i="1"/>
  <c r="K435" i="1"/>
  <c r="L417" i="1"/>
  <c r="K419" i="1"/>
  <c r="L385" i="1"/>
  <c r="K387" i="1"/>
  <c r="L369" i="1"/>
  <c r="K371" i="1"/>
  <c r="L353" i="1"/>
  <c r="K355" i="1"/>
  <c r="L321" i="1"/>
  <c r="K323" i="1"/>
  <c r="L305" i="1"/>
  <c r="K307" i="1"/>
  <c r="L289" i="1"/>
  <c r="K291" i="1"/>
  <c r="L273" i="1"/>
  <c r="K275" i="1"/>
  <c r="L257" i="1"/>
  <c r="K259" i="1"/>
  <c r="L241" i="1"/>
  <c r="K243" i="1"/>
  <c r="L225" i="1"/>
  <c r="K227" i="1"/>
  <c r="L209" i="1"/>
  <c r="K211" i="1"/>
  <c r="L193" i="1"/>
  <c r="K195" i="1"/>
  <c r="L177" i="1"/>
  <c r="K179" i="1"/>
  <c r="L161" i="1"/>
  <c r="K163" i="1"/>
  <c r="L145" i="1"/>
  <c r="K147" i="1"/>
  <c r="L129" i="1"/>
  <c r="K131" i="1"/>
  <c r="L113" i="1"/>
  <c r="K115" i="1"/>
  <c r="L97" i="1"/>
  <c r="K99" i="1"/>
  <c r="L81" i="1"/>
  <c r="K83" i="1"/>
  <c r="L65" i="1"/>
  <c r="K67" i="1"/>
  <c r="L49" i="1"/>
  <c r="K51" i="1"/>
  <c r="L33" i="1"/>
  <c r="K35" i="1"/>
  <c r="L17" i="1"/>
  <c r="K19" i="1"/>
  <c r="K4" i="1"/>
  <c r="K995" i="1"/>
  <c r="K643" i="1"/>
  <c r="K443" i="1"/>
  <c r="K339" i="1"/>
</calcChain>
</file>

<file path=xl/sharedStrings.xml><?xml version="1.0" encoding="utf-8"?>
<sst xmlns="http://schemas.openxmlformats.org/spreadsheetml/2006/main" count="195" uniqueCount="30">
  <si>
    <t>Unidades</t>
  </si>
  <si>
    <t>year</t>
  </si>
  <si>
    <t>day</t>
  </si>
  <si>
    <t>month</t>
  </si>
  <si>
    <t>day_week</t>
  </si>
  <si>
    <t>enero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</si>
  <si>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</si>
  <si>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</si>
  <si>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</si>
  <si>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</si>
  <si>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</si>
  <si>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</si>
  <si>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</si>
  <si>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</si>
  <si>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</si>
  <si>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date</t>
  </si>
  <si>
    <t>date_format1</t>
  </si>
  <si>
    <t>festive_day</t>
  </si>
  <si>
    <t>festive</t>
  </si>
  <si>
    <t>month2</t>
  </si>
  <si>
    <t>salon_inter_auto</t>
  </si>
  <si>
    <t>sem_santa</t>
  </si>
  <si>
    <t>navidad</t>
  </si>
  <si>
    <t>new_year</t>
  </si>
  <si>
    <t>semana_santa</t>
  </si>
  <si>
    <t>dia_despues_nav</t>
  </si>
  <si>
    <t>dia_antes_nav</t>
  </si>
  <si>
    <t>dia_desp_final_f1</t>
  </si>
  <si>
    <t>dia_despues_ny</t>
  </si>
  <si>
    <t>dia_antes_ny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</si>
</sst>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58"/>
  <sheetViews>
    <sheetView tabSelected="1" topLeftCell="A2522" workbookViewId="0">
      <selection activeCell="G2532" sqref="G2532"/>
    </sheetView>
  </sheetViews>
  <sheetFormatPr baseColWidth="10" defaultRowHeight="15" x14ac:dyDescent="0.25"/>
  <cols>
    <col min="1" max="1" width="10.7109375" bestFit="1" customWidth="1"/>
    <col min="2" max="2" width="11.5703125" bestFit="1" customWidth="1"/>
    <col min="3" max="3" width="6.42578125" bestFit="1" customWidth="1"/>
    <col min="4" max="4" width="9.140625" style="2" bestFit="1" customWidth="1"/>
    <col min="5" max="5" width="7.140625" style="2" bestFit="1" customWidth="1"/>
    <col min="6" max="6" width="10" style="2" bestFit="1" customWidth="1"/>
    <col min="7" max="8" width="11.28515625" style="2" bestFit="1" customWidth="1"/>
    <col min="9" max="9" width="13.5703125" style="2" bestFit="1" customWidth="1"/>
    <col min="10" max="10" width="8" style="2" bestFit="1" customWidth="1"/>
    <col min="11" max="11" width="16.42578125" style="2" bestFit="1" customWidth="1"/>
    <col min="12" max="12" width="13.7109375" style="2" bestFit="1" customWidth="1"/>
    <col min="13" max="13" width="9.7109375" style="2" bestFit="1" customWidth="1"/>
    <col min="14" max="14" width="15.28515625" style="2" bestFit="1" customWidth="1"/>
    <col min="15" max="15" width="12.7109375" style="2" bestFit="1" customWidth="1"/>
    <col min="16" max="16" width="16.140625" bestFit="1" customWidth="1"/>
    <col min="17" max="17" width="16.85546875" bestFit="1" customWidth="1"/>
  </cols>
  <sheetData>
    <row r="1" spans="1:17" x14ac:dyDescent="0.25">
      <c r="A1" t="s">
        <v>15</v>
      </c>
      <c r="B1" t="s">
        <v>0</v>
      </c>
      <c r="C1" t="s">
        <v>2</v>
      </c>
      <c r="D1" s="2" t="s">
        <v>3</v>
      </c>
      <c r="E1" s="2" t="s">
        <v>1</v>
      </c>
      <c r="F1" s="2" t="s">
        <v>4</v>
      </c>
      <c r="G1" s="2" t="s">
        <v>19</v>
      </c>
      <c r="H1" s="2" t="s">
        <v>17</v>
      </c>
      <c r="I1" s="2" t="s">
        <v>24</v>
      </c>
      <c r="J1" s="2" t="s">
        <v>22</v>
      </c>
      <c r="K1" s="2" t="s">
        <v>25</v>
      </c>
      <c r="L1" s="2" t="s">
        <v>26</v>
      </c>
      <c r="M1" s="2" t="s">
        <v>23</v>
      </c>
      <c r="N1" s="2" t="s">
        <v>28</v>
      </c>
      <c r="O1" s="2" t="s">
        <v>29</v>
      </c>
      <c r="P1" s="2" t="s">
        <v>20</v>
      </c>
      <c r="Q1" s="2" t="s">
        <v>27</v>
      </c>
    </row>
    <row r="2" spans="1:17" x14ac:dyDescent="0.25">
      <c r="A2" s="1">
        <v>40909</v>
      </c>
      <c r="B2">
        <v>0</v>
      </c>
      <c r="C2" s="2">
        <f>+DAY(A2)</f>
        <v>1</v>
      </c>
      <c r="D2" s="2">
        <f>+MONTH(A2)</f>
        <v>1</v>
      </c>
      <c r="E2" s="2">
        <f>+YEAR(A2)</f>
        <v>2012</v>
      </c>
      <c r="F2" s="2" t="str">
        <f>+TEXT(A2,"dddd")</f>
        <v>domingo</v>
      </c>
      <c r="G2" s="2" t="str">
        <f>+TEXT(A2,"MMMM")</f>
        <v>enero</v>
      </c>
      <c r="H2" s="2">
        <f>+IFERROR(VLOOKUP(A2,festivos!$A$1:$E$105,5,FALSE),0)</f>
        <v>0</v>
      </c>
      <c r="I2" s="2">
        <f>+IFERROR(VLOOKUP(A2,semanasanta!$A$1:$E$29,5,FALSE),0)</f>
        <v>0</v>
      </c>
      <c r="J2" s="2">
        <f>+IFERROR(VLOOKUP(A2,navidad!$A$1:$E$8,5,FALSE),0)</f>
        <v>0</v>
      </c>
      <c r="K2" s="2">
        <v>0</v>
      </c>
      <c r="L2" s="2">
        <f>+IF(J3=1,1,0)</f>
        <v>0</v>
      </c>
      <c r="M2" s="2">
        <f>+IFERROR(VLOOKUP(A2,new_year!$A$1:$E$8,5,FALSE),0)</f>
        <v>1</v>
      </c>
      <c r="N2" s="2">
        <v>0</v>
      </c>
      <c r="O2" s="2">
        <f>+IF(M3=1,1,0)</f>
        <v>0</v>
      </c>
      <c r="P2">
        <v>0</v>
      </c>
      <c r="Q2">
        <f>+IFERROR(VLOOKUP(A2,final_f1!$A$1:$E$8,5,FALSE),0)</f>
        <v>0</v>
      </c>
    </row>
    <row r="3" spans="1:17" x14ac:dyDescent="0.25">
      <c r="A3" s="1">
        <v>40910</v>
      </c>
      <c r="B3">
        <v>188</v>
      </c>
      <c r="C3" s="2">
        <f t="shared" ref="C3:C66" si="0">+DAY(A3)</f>
        <v>2</v>
      </c>
      <c r="D3" s="2">
        <f t="shared" ref="D3:D66" si="1">+MONTH(A3)</f>
        <v>1</v>
      </c>
      <c r="E3" s="2">
        <f t="shared" ref="E3:E66" si="2">+YEAR(A3)</f>
        <v>2012</v>
      </c>
      <c r="F3" s="2" t="str">
        <f t="shared" ref="F3:F66" si="3">+TEXT(A3,"dddd")</f>
        <v>lunes</v>
      </c>
      <c r="G3" s="2" t="str">
        <f t="shared" ref="G3:G66" si="4">+TEXT(A3,"MMMM")</f>
        <v>enero</v>
      </c>
      <c r="H3" s="2">
        <f>+IFERROR(VLOOKUP(A3,festivos!$A$1:$E$105,5,FALSE),0)</f>
        <v>0</v>
      </c>
      <c r="I3" s="2">
        <f>+IFERROR(VLOOKUP(A3,semanasanta!$A$1:$E$29,5,FALSE),0)</f>
        <v>0</v>
      </c>
      <c r="J3" s="2">
        <f>+IFERROR(VLOOKUP(A3,navidad!$A$1:$E$8,5,FALSE),0)</f>
        <v>0</v>
      </c>
      <c r="K3" s="2">
        <v>0</v>
      </c>
      <c r="L3" s="2">
        <f t="shared" ref="L3:L66" si="5">+IF(J4=1,1,0)</f>
        <v>0</v>
      </c>
      <c r="M3" s="2">
        <f>+IFERROR(VLOOKUP(A3,new_year!$A$1:$E$8,5,FALSE),0)</f>
        <v>0</v>
      </c>
      <c r="N3" s="2">
        <f>+IF(M2=1,1,0)</f>
        <v>1</v>
      </c>
      <c r="O3" s="2">
        <f t="shared" ref="O3:O66" si="6">+IF(M4=1,1,0)</f>
        <v>0</v>
      </c>
      <c r="P3">
        <v>0</v>
      </c>
      <c r="Q3">
        <f>+IFERROR(VLOOKUP(A3,final_f1!$A$1:$E$8,5,FALSE),0)</f>
        <v>0</v>
      </c>
    </row>
    <row r="4" spans="1:17" x14ac:dyDescent="0.25">
      <c r="A4" s="1">
        <v>40911</v>
      </c>
      <c r="B4">
        <v>482</v>
      </c>
      <c r="C4" s="2">
        <f t="shared" si="0"/>
        <v>3</v>
      </c>
      <c r="D4" s="2">
        <f t="shared" si="1"/>
        <v>1</v>
      </c>
      <c r="E4" s="2">
        <f t="shared" si="2"/>
        <v>2012</v>
      </c>
      <c r="F4" s="2" t="str">
        <f t="shared" si="3"/>
        <v>martes</v>
      </c>
      <c r="G4" s="2" t="str">
        <f t="shared" si="4"/>
        <v>enero</v>
      </c>
      <c r="H4" s="2">
        <f>+IFERROR(VLOOKUP(A4,festivos!$A$1:$E$105,5,FALSE),0)</f>
        <v>0</v>
      </c>
      <c r="I4" s="2">
        <f>+IFERROR(VLOOKUP(A4,semanasanta!$A$1:$E$29,5,FALSE),0)</f>
        <v>0</v>
      </c>
      <c r="J4" s="2">
        <f>+IFERROR(VLOOKUP(A4,navidad!$A$1:$E$8,5,FALSE),0)</f>
        <v>0</v>
      </c>
      <c r="K4" s="2">
        <f>+IF(J3=1,1,0)</f>
        <v>0</v>
      </c>
      <c r="L4" s="2">
        <f t="shared" si="5"/>
        <v>0</v>
      </c>
      <c r="M4" s="2">
        <f>+IFERROR(VLOOKUP(A4,new_year!$A$1:$E$8,5,FALSE),0)</f>
        <v>0</v>
      </c>
      <c r="N4" s="2">
        <f t="shared" ref="N4:N67" si="7">+IF(M3=1,1,0)</f>
        <v>0</v>
      </c>
      <c r="O4" s="2">
        <f t="shared" si="6"/>
        <v>0</v>
      </c>
      <c r="P4">
        <v>0</v>
      </c>
      <c r="Q4">
        <f>+IFERROR(VLOOKUP(A4,final_f1!$A$1:$E$8,5,FALSE),0)</f>
        <v>0</v>
      </c>
    </row>
    <row r="5" spans="1:17" x14ac:dyDescent="0.25">
      <c r="A5" s="1">
        <v>40912</v>
      </c>
      <c r="B5">
        <v>927</v>
      </c>
      <c r="C5" s="2">
        <f t="shared" si="0"/>
        <v>4</v>
      </c>
      <c r="D5" s="2">
        <f t="shared" si="1"/>
        <v>1</v>
      </c>
      <c r="E5" s="2">
        <f t="shared" si="2"/>
        <v>2012</v>
      </c>
      <c r="F5" s="2" t="str">
        <f t="shared" si="3"/>
        <v>miércoles</v>
      </c>
      <c r="G5" s="2" t="str">
        <f t="shared" si="4"/>
        <v>enero</v>
      </c>
      <c r="H5" s="2">
        <f>+IFERROR(VLOOKUP(A5,festivos!$A$1:$E$105,5,FALSE),0)</f>
        <v>0</v>
      </c>
      <c r="I5" s="2">
        <f>+IFERROR(VLOOKUP(A5,semanasanta!$A$1:$E$29,5,FALSE),0)</f>
        <v>0</v>
      </c>
      <c r="J5" s="2">
        <f>+IFERROR(VLOOKUP(A5,navidad!$A$1:$E$8,5,FALSE),0)</f>
        <v>0</v>
      </c>
      <c r="K5" s="2">
        <f>+IF(J4=1,1,0)</f>
        <v>0</v>
      </c>
      <c r="L5" s="2">
        <f t="shared" si="5"/>
        <v>0</v>
      </c>
      <c r="M5" s="2">
        <f>+IFERROR(VLOOKUP(A5,new_year!$A$1:$E$8,5,FALSE),0)</f>
        <v>0</v>
      </c>
      <c r="N5" s="2">
        <f t="shared" si="7"/>
        <v>0</v>
      </c>
      <c r="O5" s="2">
        <f t="shared" si="6"/>
        <v>0</v>
      </c>
      <c r="P5">
        <v>0</v>
      </c>
      <c r="Q5">
        <f>+IFERROR(VLOOKUP(A5,final_f1!$A$1:$E$8,5,FALSE),0)</f>
        <v>0</v>
      </c>
    </row>
    <row r="6" spans="1:17" x14ac:dyDescent="0.25">
      <c r="A6" s="1">
        <v>40913</v>
      </c>
      <c r="B6">
        <v>1159</v>
      </c>
      <c r="C6" s="2">
        <f t="shared" si="0"/>
        <v>5</v>
      </c>
      <c r="D6" s="2">
        <f t="shared" si="1"/>
        <v>1</v>
      </c>
      <c r="E6" s="2">
        <f t="shared" si="2"/>
        <v>2012</v>
      </c>
      <c r="F6" s="2" t="str">
        <f t="shared" si="3"/>
        <v>jueves</v>
      </c>
      <c r="G6" s="2" t="str">
        <f t="shared" si="4"/>
        <v>enero</v>
      </c>
      <c r="H6" s="2">
        <f>+IFERROR(VLOOKUP(A6,festivos!$A$1:$E$105,5,FALSE),0)</f>
        <v>0</v>
      </c>
      <c r="I6" s="2">
        <f>+IFERROR(VLOOKUP(A6,semanasanta!$A$1:$E$29,5,FALSE),0)</f>
        <v>0</v>
      </c>
      <c r="J6" s="2">
        <f>+IFERROR(VLOOKUP(A6,navidad!$A$1:$E$8,5,FALSE),0)</f>
        <v>0</v>
      </c>
      <c r="K6" s="2">
        <f t="shared" ref="K5:K68" si="8">+IF(J5=1,1,0)</f>
        <v>0</v>
      </c>
      <c r="L6" s="2">
        <f t="shared" si="5"/>
        <v>0</v>
      </c>
      <c r="M6" s="2">
        <f>+IFERROR(VLOOKUP(A6,new_year!$A$1:$E$8,5,FALSE),0)</f>
        <v>0</v>
      </c>
      <c r="N6" s="2">
        <f t="shared" si="7"/>
        <v>0</v>
      </c>
      <c r="O6" s="2">
        <f t="shared" si="6"/>
        <v>0</v>
      </c>
      <c r="P6">
        <v>0</v>
      </c>
      <c r="Q6">
        <f>+IFERROR(VLOOKUP(A6,final_f1!$A$1:$E$8,5,FALSE),0)</f>
        <v>0</v>
      </c>
    </row>
    <row r="7" spans="1:17" x14ac:dyDescent="0.25">
      <c r="A7" s="1">
        <v>40914</v>
      </c>
      <c r="B7">
        <v>996</v>
      </c>
      <c r="C7" s="2">
        <f t="shared" si="0"/>
        <v>6</v>
      </c>
      <c r="D7" s="2">
        <f t="shared" si="1"/>
        <v>1</v>
      </c>
      <c r="E7" s="2">
        <f t="shared" si="2"/>
        <v>2012</v>
      </c>
      <c r="F7" s="2" t="str">
        <f t="shared" si="3"/>
        <v>viernes</v>
      </c>
      <c r="G7" s="2" t="str">
        <f t="shared" si="4"/>
        <v>enero</v>
      </c>
      <c r="H7" s="2">
        <f>+IFERROR(VLOOKUP(A7,festivos!$A$1:$E$105,5,FALSE),0)</f>
        <v>0</v>
      </c>
      <c r="I7" s="2">
        <f>+IFERROR(VLOOKUP(A7,semanasanta!$A$1:$E$29,5,FALSE),0)</f>
        <v>0</v>
      </c>
      <c r="J7" s="2">
        <f>+IFERROR(VLOOKUP(A7,navidad!$A$1:$E$8,5,FALSE),0)</f>
        <v>0</v>
      </c>
      <c r="K7" s="2">
        <f t="shared" si="8"/>
        <v>0</v>
      </c>
      <c r="L7" s="2">
        <f t="shared" si="5"/>
        <v>0</v>
      </c>
      <c r="M7" s="2">
        <f>+IFERROR(VLOOKUP(A7,new_year!$A$1:$E$8,5,FALSE),0)</f>
        <v>0</v>
      </c>
      <c r="N7" s="2">
        <f t="shared" si="7"/>
        <v>0</v>
      </c>
      <c r="O7" s="2">
        <f t="shared" si="6"/>
        <v>0</v>
      </c>
      <c r="P7">
        <v>0</v>
      </c>
      <c r="Q7">
        <f>+IFERROR(VLOOKUP(A7,final_f1!$A$1:$E$8,5,FALSE),0)</f>
        <v>0</v>
      </c>
    </row>
    <row r="8" spans="1:17" x14ac:dyDescent="0.25">
      <c r="A8" s="1">
        <v>40915</v>
      </c>
      <c r="B8">
        <v>243</v>
      </c>
      <c r="C8" s="2">
        <f t="shared" si="0"/>
        <v>7</v>
      </c>
      <c r="D8" s="2">
        <f t="shared" si="1"/>
        <v>1</v>
      </c>
      <c r="E8" s="2">
        <f t="shared" si="2"/>
        <v>2012</v>
      </c>
      <c r="F8" s="2" t="str">
        <f t="shared" si="3"/>
        <v>sábado</v>
      </c>
      <c r="G8" s="2" t="str">
        <f t="shared" si="4"/>
        <v>enero</v>
      </c>
      <c r="H8" s="2">
        <f>+IFERROR(VLOOKUP(A8,festivos!$A$1:$E$105,5,FALSE),0)</f>
        <v>0</v>
      </c>
      <c r="I8" s="2">
        <f>+IFERROR(VLOOKUP(A8,semanasanta!$A$1:$E$29,5,FALSE),0)</f>
        <v>0</v>
      </c>
      <c r="J8" s="2">
        <f>+IFERROR(VLOOKUP(A8,navidad!$A$1:$E$8,5,FALSE),0)</f>
        <v>0</v>
      </c>
      <c r="K8" s="2">
        <f t="shared" si="8"/>
        <v>0</v>
      </c>
      <c r="L8" s="2">
        <f t="shared" si="5"/>
        <v>0</v>
      </c>
      <c r="M8" s="2">
        <f>+IFERROR(VLOOKUP(A8,new_year!$A$1:$E$8,5,FALSE),0)</f>
        <v>0</v>
      </c>
      <c r="N8" s="2">
        <f t="shared" si="7"/>
        <v>0</v>
      </c>
      <c r="O8" s="2">
        <f t="shared" si="6"/>
        <v>0</v>
      </c>
      <c r="P8">
        <v>0</v>
      </c>
      <c r="Q8">
        <f>+IFERROR(VLOOKUP(A8,final_f1!$A$1:$E$8,5,FALSE),0)</f>
        <v>0</v>
      </c>
    </row>
    <row r="9" spans="1:17" x14ac:dyDescent="0.25">
      <c r="A9" s="1">
        <v>40916</v>
      </c>
      <c r="B9">
        <v>0</v>
      </c>
      <c r="C9" s="2">
        <f t="shared" si="0"/>
        <v>8</v>
      </c>
      <c r="D9" s="2">
        <f t="shared" si="1"/>
        <v>1</v>
      </c>
      <c r="E9" s="2">
        <f t="shared" si="2"/>
        <v>2012</v>
      </c>
      <c r="F9" s="2" t="str">
        <f t="shared" si="3"/>
        <v>domingo</v>
      </c>
      <c r="G9" s="2" t="str">
        <f t="shared" si="4"/>
        <v>enero</v>
      </c>
      <c r="H9" s="2">
        <f>+IFERROR(VLOOKUP(A9,festivos!$A$1:$E$105,5,FALSE),0)</f>
        <v>0</v>
      </c>
      <c r="I9" s="2">
        <f>+IFERROR(VLOOKUP(A9,semanasanta!$A$1:$E$29,5,FALSE),0)</f>
        <v>0</v>
      </c>
      <c r="J9" s="2">
        <f>+IFERROR(VLOOKUP(A9,navidad!$A$1:$E$8,5,FALSE),0)</f>
        <v>0</v>
      </c>
      <c r="K9" s="2">
        <f t="shared" si="8"/>
        <v>0</v>
      </c>
      <c r="L9" s="2">
        <f t="shared" si="5"/>
        <v>0</v>
      </c>
      <c r="M9" s="2">
        <f>+IFERROR(VLOOKUP(A9,new_year!$A$1:$E$8,5,FALSE),0)</f>
        <v>0</v>
      </c>
      <c r="N9" s="2">
        <f t="shared" si="7"/>
        <v>0</v>
      </c>
      <c r="O9" s="2">
        <f t="shared" si="6"/>
        <v>0</v>
      </c>
      <c r="P9">
        <v>0</v>
      </c>
      <c r="Q9">
        <f>+IFERROR(VLOOKUP(A9,final_f1!$A$1:$E$8,5,FALSE),0)</f>
        <v>0</v>
      </c>
    </row>
    <row r="10" spans="1:17" x14ac:dyDescent="0.25">
      <c r="A10" s="1">
        <v>40917</v>
      </c>
      <c r="B10">
        <v>0</v>
      </c>
      <c r="C10" s="2">
        <f t="shared" si="0"/>
        <v>9</v>
      </c>
      <c r="D10" s="2">
        <f t="shared" si="1"/>
        <v>1</v>
      </c>
      <c r="E10" s="2">
        <f t="shared" si="2"/>
        <v>2012</v>
      </c>
      <c r="F10" s="2" t="str">
        <f t="shared" si="3"/>
        <v>lunes</v>
      </c>
      <c r="G10" s="2" t="str">
        <f t="shared" si="4"/>
        <v>enero</v>
      </c>
      <c r="H10" s="2">
        <f>+IFERROR(VLOOKUP(A10,festivos!$A$1:$E$105,5,FALSE),0)</f>
        <v>1</v>
      </c>
      <c r="I10" s="2">
        <f>+IFERROR(VLOOKUP(A10,semanasanta!$A$1:$E$29,5,FALSE),0)</f>
        <v>0</v>
      </c>
      <c r="J10" s="2">
        <f>+IFERROR(VLOOKUP(A10,navidad!$A$1:$E$8,5,FALSE),0)</f>
        <v>0</v>
      </c>
      <c r="K10" s="2">
        <f t="shared" si="8"/>
        <v>0</v>
      </c>
      <c r="L10" s="2">
        <f t="shared" si="5"/>
        <v>0</v>
      </c>
      <c r="M10" s="2">
        <f>+IFERROR(VLOOKUP(A10,new_year!$A$1:$E$8,5,FALSE),0)</f>
        <v>0</v>
      </c>
      <c r="N10" s="2">
        <f t="shared" si="7"/>
        <v>0</v>
      </c>
      <c r="O10" s="2">
        <f t="shared" si="6"/>
        <v>0</v>
      </c>
      <c r="P10">
        <v>0</v>
      </c>
      <c r="Q10">
        <f>+IFERROR(VLOOKUP(A10,final_f1!$A$1:$E$8,5,FALSE),0)</f>
        <v>0</v>
      </c>
    </row>
    <row r="11" spans="1:17" x14ac:dyDescent="0.25">
      <c r="A11" s="1">
        <v>40918</v>
      </c>
      <c r="B11">
        <v>697</v>
      </c>
      <c r="C11" s="2">
        <f t="shared" si="0"/>
        <v>10</v>
      </c>
      <c r="D11" s="2">
        <f t="shared" si="1"/>
        <v>1</v>
      </c>
      <c r="E11" s="2">
        <f t="shared" si="2"/>
        <v>2012</v>
      </c>
      <c r="F11" s="2" t="str">
        <f t="shared" si="3"/>
        <v>martes</v>
      </c>
      <c r="G11" s="2" t="str">
        <f t="shared" si="4"/>
        <v>enero</v>
      </c>
      <c r="H11" s="2">
        <f>+IFERROR(VLOOKUP(A11,festivos!$A$1:$E$105,5,FALSE),0)</f>
        <v>0</v>
      </c>
      <c r="I11" s="2">
        <f>+IFERROR(VLOOKUP(A11,semanasanta!$A$1:$E$29,5,FALSE),0)</f>
        <v>0</v>
      </c>
      <c r="J11" s="2">
        <f>+IFERROR(VLOOKUP(A11,navidad!$A$1:$E$8,5,FALSE),0)</f>
        <v>0</v>
      </c>
      <c r="K11" s="2">
        <f t="shared" si="8"/>
        <v>0</v>
      </c>
      <c r="L11" s="2">
        <f t="shared" si="5"/>
        <v>0</v>
      </c>
      <c r="M11" s="2">
        <f>+IFERROR(VLOOKUP(A11,new_year!$A$1:$E$8,5,FALSE),0)</f>
        <v>0</v>
      </c>
      <c r="N11" s="2">
        <f t="shared" si="7"/>
        <v>0</v>
      </c>
      <c r="O11" s="2">
        <f t="shared" si="6"/>
        <v>0</v>
      </c>
      <c r="P11">
        <v>0</v>
      </c>
      <c r="Q11">
        <f>+IFERROR(VLOOKUP(A11,final_f1!$A$1:$E$8,5,FALSE),0)</f>
        <v>0</v>
      </c>
    </row>
    <row r="12" spans="1:17" x14ac:dyDescent="0.25">
      <c r="A12" s="1">
        <v>40919</v>
      </c>
      <c r="B12">
        <v>956</v>
      </c>
      <c r="C12" s="2">
        <f t="shared" si="0"/>
        <v>11</v>
      </c>
      <c r="D12" s="2">
        <f t="shared" si="1"/>
        <v>1</v>
      </c>
      <c r="E12" s="2">
        <f t="shared" si="2"/>
        <v>2012</v>
      </c>
      <c r="F12" s="2" t="str">
        <f t="shared" si="3"/>
        <v>miércoles</v>
      </c>
      <c r="G12" s="2" t="str">
        <f t="shared" si="4"/>
        <v>enero</v>
      </c>
      <c r="H12" s="2">
        <f>+IFERROR(VLOOKUP(A12,festivos!$A$1:$E$105,5,FALSE),0)</f>
        <v>0</v>
      </c>
      <c r="I12" s="2">
        <f>+IFERROR(VLOOKUP(A12,semanasanta!$A$1:$E$29,5,FALSE),0)</f>
        <v>0</v>
      </c>
      <c r="J12" s="2">
        <f>+IFERROR(VLOOKUP(A12,navidad!$A$1:$E$8,5,FALSE),0)</f>
        <v>0</v>
      </c>
      <c r="K12" s="2">
        <f t="shared" si="8"/>
        <v>0</v>
      </c>
      <c r="L12" s="2">
        <f t="shared" si="5"/>
        <v>0</v>
      </c>
      <c r="M12" s="2">
        <f>+IFERROR(VLOOKUP(A12,new_year!$A$1:$E$8,5,FALSE),0)</f>
        <v>0</v>
      </c>
      <c r="N12" s="2">
        <f t="shared" si="7"/>
        <v>0</v>
      </c>
      <c r="O12" s="2">
        <f t="shared" si="6"/>
        <v>0</v>
      </c>
      <c r="P12">
        <v>0</v>
      </c>
      <c r="Q12">
        <f>+IFERROR(VLOOKUP(A12,final_f1!$A$1:$E$8,5,FALSE),0)</f>
        <v>0</v>
      </c>
    </row>
    <row r="13" spans="1:17" x14ac:dyDescent="0.25">
      <c r="A13" s="1">
        <v>40920</v>
      </c>
      <c r="B13">
        <v>1001</v>
      </c>
      <c r="C13" s="2">
        <f t="shared" si="0"/>
        <v>12</v>
      </c>
      <c r="D13" s="2">
        <f t="shared" si="1"/>
        <v>1</v>
      </c>
      <c r="E13" s="2">
        <f t="shared" si="2"/>
        <v>2012</v>
      </c>
      <c r="F13" s="2" t="str">
        <f t="shared" si="3"/>
        <v>jueves</v>
      </c>
      <c r="G13" s="2" t="str">
        <f t="shared" si="4"/>
        <v>enero</v>
      </c>
      <c r="H13" s="2">
        <f>+IFERROR(VLOOKUP(A13,festivos!$A$1:$E$105,5,FALSE),0)</f>
        <v>0</v>
      </c>
      <c r="I13" s="2">
        <f>+IFERROR(VLOOKUP(A13,semanasanta!$A$1:$E$29,5,FALSE),0)</f>
        <v>0</v>
      </c>
      <c r="J13" s="2">
        <f>+IFERROR(VLOOKUP(A13,navidad!$A$1:$E$8,5,FALSE),0)</f>
        <v>0</v>
      </c>
      <c r="K13" s="2">
        <f t="shared" si="8"/>
        <v>0</v>
      </c>
      <c r="L13" s="2">
        <f t="shared" si="5"/>
        <v>0</v>
      </c>
      <c r="M13" s="2">
        <f>+IFERROR(VLOOKUP(A13,new_year!$A$1:$E$8,5,FALSE),0)</f>
        <v>0</v>
      </c>
      <c r="N13" s="2">
        <f t="shared" si="7"/>
        <v>0</v>
      </c>
      <c r="O13" s="2">
        <f t="shared" si="6"/>
        <v>0</v>
      </c>
      <c r="P13">
        <v>0</v>
      </c>
      <c r="Q13">
        <f>+IFERROR(VLOOKUP(A13,final_f1!$A$1:$E$8,5,FALSE),0)</f>
        <v>0</v>
      </c>
    </row>
    <row r="14" spans="1:17" x14ac:dyDescent="0.25">
      <c r="A14" s="1">
        <v>40921</v>
      </c>
      <c r="B14">
        <v>1170</v>
      </c>
      <c r="C14" s="2">
        <f t="shared" si="0"/>
        <v>13</v>
      </c>
      <c r="D14" s="2">
        <f t="shared" si="1"/>
        <v>1</v>
      </c>
      <c r="E14" s="2">
        <f t="shared" si="2"/>
        <v>2012</v>
      </c>
      <c r="F14" s="2" t="str">
        <f t="shared" si="3"/>
        <v>viernes</v>
      </c>
      <c r="G14" s="2" t="str">
        <f t="shared" si="4"/>
        <v>enero</v>
      </c>
      <c r="H14" s="2">
        <f>+IFERROR(VLOOKUP(A14,festivos!$A$1:$E$105,5,FALSE),0)</f>
        <v>0</v>
      </c>
      <c r="I14" s="2">
        <f>+IFERROR(VLOOKUP(A14,semanasanta!$A$1:$E$29,5,FALSE),0)</f>
        <v>0</v>
      </c>
      <c r="J14" s="2">
        <f>+IFERROR(VLOOKUP(A14,navidad!$A$1:$E$8,5,FALSE),0)</f>
        <v>0</v>
      </c>
      <c r="K14" s="2">
        <f t="shared" si="8"/>
        <v>0</v>
      </c>
      <c r="L14" s="2">
        <f t="shared" si="5"/>
        <v>0</v>
      </c>
      <c r="M14" s="2">
        <f>+IFERROR(VLOOKUP(A14,new_year!$A$1:$E$8,5,FALSE),0)</f>
        <v>0</v>
      </c>
      <c r="N14" s="2">
        <f t="shared" si="7"/>
        <v>0</v>
      </c>
      <c r="O14" s="2">
        <f t="shared" si="6"/>
        <v>0</v>
      </c>
      <c r="P14">
        <v>0</v>
      </c>
      <c r="Q14">
        <f>+IFERROR(VLOOKUP(A14,final_f1!$A$1:$E$8,5,FALSE),0)</f>
        <v>0</v>
      </c>
    </row>
    <row r="15" spans="1:17" x14ac:dyDescent="0.25">
      <c r="A15" s="1">
        <v>40922</v>
      </c>
      <c r="B15">
        <v>372</v>
      </c>
      <c r="C15" s="2">
        <f t="shared" si="0"/>
        <v>14</v>
      </c>
      <c r="D15" s="2">
        <f t="shared" si="1"/>
        <v>1</v>
      </c>
      <c r="E15" s="2">
        <f t="shared" si="2"/>
        <v>2012</v>
      </c>
      <c r="F15" s="2" t="str">
        <f t="shared" si="3"/>
        <v>sábado</v>
      </c>
      <c r="G15" s="2" t="str">
        <f t="shared" si="4"/>
        <v>enero</v>
      </c>
      <c r="H15" s="2">
        <f>+IFERROR(VLOOKUP(A15,festivos!$A$1:$E$105,5,FALSE),0)</f>
        <v>0</v>
      </c>
      <c r="I15" s="2">
        <f>+IFERROR(VLOOKUP(A15,semanasanta!$A$1:$E$29,5,FALSE),0)</f>
        <v>0</v>
      </c>
      <c r="J15" s="2">
        <f>+IFERROR(VLOOKUP(A15,navidad!$A$1:$E$8,5,FALSE),0)</f>
        <v>0</v>
      </c>
      <c r="K15" s="2">
        <f t="shared" si="8"/>
        <v>0</v>
      </c>
      <c r="L15" s="2">
        <f t="shared" si="5"/>
        <v>0</v>
      </c>
      <c r="M15" s="2">
        <f>+IFERROR(VLOOKUP(A15,new_year!$A$1:$E$8,5,FALSE),0)</f>
        <v>0</v>
      </c>
      <c r="N15" s="2">
        <f t="shared" si="7"/>
        <v>0</v>
      </c>
      <c r="O15" s="2">
        <f t="shared" si="6"/>
        <v>0</v>
      </c>
      <c r="P15">
        <v>0</v>
      </c>
      <c r="Q15">
        <f>+IFERROR(VLOOKUP(A15,final_f1!$A$1:$E$8,5,FALSE),0)</f>
        <v>0</v>
      </c>
    </row>
    <row r="16" spans="1:17" x14ac:dyDescent="0.25">
      <c r="A16" s="1">
        <v>40923</v>
      </c>
      <c r="B16">
        <v>1</v>
      </c>
      <c r="C16" s="2">
        <f t="shared" si="0"/>
        <v>15</v>
      </c>
      <c r="D16" s="2">
        <f t="shared" si="1"/>
        <v>1</v>
      </c>
      <c r="E16" s="2">
        <f t="shared" si="2"/>
        <v>2012</v>
      </c>
      <c r="F16" s="2" t="str">
        <f t="shared" si="3"/>
        <v>domingo</v>
      </c>
      <c r="G16" s="2" t="str">
        <f t="shared" si="4"/>
        <v>enero</v>
      </c>
      <c r="H16" s="2">
        <f>+IFERROR(VLOOKUP(A16,festivos!$A$1:$E$105,5,FALSE),0)</f>
        <v>0</v>
      </c>
      <c r="I16" s="2">
        <f>+IFERROR(VLOOKUP(A16,semanasanta!$A$1:$E$29,5,FALSE),0)</f>
        <v>0</v>
      </c>
      <c r="J16" s="2">
        <f>+IFERROR(VLOOKUP(A16,navidad!$A$1:$E$8,5,FALSE),0)</f>
        <v>0</v>
      </c>
      <c r="K16" s="2">
        <f t="shared" si="8"/>
        <v>0</v>
      </c>
      <c r="L16" s="2">
        <f t="shared" si="5"/>
        <v>0</v>
      </c>
      <c r="M16" s="2">
        <f>+IFERROR(VLOOKUP(A16,new_year!$A$1:$E$8,5,FALSE),0)</f>
        <v>0</v>
      </c>
      <c r="N16" s="2">
        <f t="shared" si="7"/>
        <v>0</v>
      </c>
      <c r="O16" s="2">
        <f t="shared" si="6"/>
        <v>0</v>
      </c>
      <c r="P16">
        <v>0</v>
      </c>
      <c r="Q16">
        <f>+IFERROR(VLOOKUP(A16,final_f1!$A$1:$E$8,5,FALSE),0)</f>
        <v>0</v>
      </c>
    </row>
    <row r="17" spans="1:17" x14ac:dyDescent="0.25">
      <c r="A17" s="1">
        <v>40924</v>
      </c>
      <c r="B17">
        <v>805</v>
      </c>
      <c r="C17" s="2">
        <f t="shared" si="0"/>
        <v>16</v>
      </c>
      <c r="D17" s="2">
        <f t="shared" si="1"/>
        <v>1</v>
      </c>
      <c r="E17" s="2">
        <f t="shared" si="2"/>
        <v>2012</v>
      </c>
      <c r="F17" s="2" t="str">
        <f t="shared" si="3"/>
        <v>lunes</v>
      </c>
      <c r="G17" s="2" t="str">
        <f t="shared" si="4"/>
        <v>enero</v>
      </c>
      <c r="H17" s="2">
        <f>+IFERROR(VLOOKUP(A17,festivos!$A$1:$E$105,5,FALSE),0)</f>
        <v>0</v>
      </c>
      <c r="I17" s="2">
        <f>+IFERROR(VLOOKUP(A17,semanasanta!$A$1:$E$29,5,FALSE),0)</f>
        <v>0</v>
      </c>
      <c r="J17" s="2">
        <f>+IFERROR(VLOOKUP(A17,navidad!$A$1:$E$8,5,FALSE),0)</f>
        <v>0</v>
      </c>
      <c r="K17" s="2">
        <f t="shared" si="8"/>
        <v>0</v>
      </c>
      <c r="L17" s="2">
        <f t="shared" si="5"/>
        <v>0</v>
      </c>
      <c r="M17" s="2">
        <f>+IFERROR(VLOOKUP(A17,new_year!$A$1:$E$8,5,FALSE),0)</f>
        <v>0</v>
      </c>
      <c r="N17" s="2">
        <f t="shared" si="7"/>
        <v>0</v>
      </c>
      <c r="O17" s="2">
        <f t="shared" si="6"/>
        <v>0</v>
      </c>
      <c r="P17">
        <v>0</v>
      </c>
      <c r="Q17">
        <f>+IFERROR(VLOOKUP(A17,final_f1!$A$1:$E$8,5,FALSE),0)</f>
        <v>0</v>
      </c>
    </row>
    <row r="18" spans="1:17" x14ac:dyDescent="0.25">
      <c r="A18" s="1">
        <v>40925</v>
      </c>
      <c r="B18">
        <v>913</v>
      </c>
      <c r="C18" s="2">
        <f t="shared" si="0"/>
        <v>17</v>
      </c>
      <c r="D18" s="2">
        <f t="shared" si="1"/>
        <v>1</v>
      </c>
      <c r="E18" s="2">
        <f t="shared" si="2"/>
        <v>2012</v>
      </c>
      <c r="F18" s="2" t="str">
        <f t="shared" si="3"/>
        <v>martes</v>
      </c>
      <c r="G18" s="2" t="str">
        <f t="shared" si="4"/>
        <v>enero</v>
      </c>
      <c r="H18" s="2">
        <f>+IFERROR(VLOOKUP(A18,festivos!$A$1:$E$105,5,FALSE),0)</f>
        <v>0</v>
      </c>
      <c r="I18" s="2">
        <f>+IFERROR(VLOOKUP(A18,semanasanta!$A$1:$E$29,5,FALSE),0)</f>
        <v>0</v>
      </c>
      <c r="J18" s="2">
        <f>+IFERROR(VLOOKUP(A18,navidad!$A$1:$E$8,5,FALSE),0)</f>
        <v>0</v>
      </c>
      <c r="K18" s="2">
        <f t="shared" si="8"/>
        <v>0</v>
      </c>
      <c r="L18" s="2">
        <f t="shared" si="5"/>
        <v>0</v>
      </c>
      <c r="M18" s="2">
        <f>+IFERROR(VLOOKUP(A18,new_year!$A$1:$E$8,5,FALSE),0)</f>
        <v>0</v>
      </c>
      <c r="N18" s="2">
        <f t="shared" si="7"/>
        <v>0</v>
      </c>
      <c r="O18" s="2">
        <f t="shared" si="6"/>
        <v>0</v>
      </c>
      <c r="P18">
        <v>0</v>
      </c>
      <c r="Q18">
        <f>+IFERROR(VLOOKUP(A18,final_f1!$A$1:$E$8,5,FALSE),0)</f>
        <v>0</v>
      </c>
    </row>
    <row r="19" spans="1:17" x14ac:dyDescent="0.25">
      <c r="A19" s="1">
        <v>40926</v>
      </c>
      <c r="B19">
        <v>1049</v>
      </c>
      <c r="C19" s="2">
        <f t="shared" si="0"/>
        <v>18</v>
      </c>
      <c r="D19" s="2">
        <f t="shared" si="1"/>
        <v>1</v>
      </c>
      <c r="E19" s="2">
        <f t="shared" si="2"/>
        <v>2012</v>
      </c>
      <c r="F19" s="2" t="str">
        <f t="shared" si="3"/>
        <v>miércoles</v>
      </c>
      <c r="G19" s="2" t="str">
        <f t="shared" si="4"/>
        <v>enero</v>
      </c>
      <c r="H19" s="2">
        <f>+IFERROR(VLOOKUP(A19,festivos!$A$1:$E$105,5,FALSE),0)</f>
        <v>0</v>
      </c>
      <c r="I19" s="2">
        <f>+IFERROR(VLOOKUP(A19,semanasanta!$A$1:$E$29,5,FALSE),0)</f>
        <v>0</v>
      </c>
      <c r="J19" s="2">
        <f>+IFERROR(VLOOKUP(A19,navidad!$A$1:$E$8,5,FALSE),0)</f>
        <v>0</v>
      </c>
      <c r="K19" s="2">
        <f t="shared" si="8"/>
        <v>0</v>
      </c>
      <c r="L19" s="2">
        <f t="shared" si="5"/>
        <v>0</v>
      </c>
      <c r="M19" s="2">
        <f>+IFERROR(VLOOKUP(A19,new_year!$A$1:$E$8,5,FALSE),0)</f>
        <v>0</v>
      </c>
      <c r="N19" s="2">
        <f t="shared" si="7"/>
        <v>0</v>
      </c>
      <c r="O19" s="2">
        <f t="shared" si="6"/>
        <v>0</v>
      </c>
      <c r="P19">
        <v>0</v>
      </c>
      <c r="Q19">
        <f>+IFERROR(VLOOKUP(A19,final_f1!$A$1:$E$8,5,FALSE),0)</f>
        <v>0</v>
      </c>
    </row>
    <row r="20" spans="1:17" x14ac:dyDescent="0.25">
      <c r="A20" s="1">
        <v>40927</v>
      </c>
      <c r="B20">
        <v>979</v>
      </c>
      <c r="C20" s="2">
        <f t="shared" si="0"/>
        <v>19</v>
      </c>
      <c r="D20" s="2">
        <f t="shared" si="1"/>
        <v>1</v>
      </c>
      <c r="E20" s="2">
        <f t="shared" si="2"/>
        <v>2012</v>
      </c>
      <c r="F20" s="2" t="str">
        <f t="shared" si="3"/>
        <v>jueves</v>
      </c>
      <c r="G20" s="2" t="str">
        <f t="shared" si="4"/>
        <v>enero</v>
      </c>
      <c r="H20" s="2">
        <f>+IFERROR(VLOOKUP(A20,festivos!$A$1:$E$105,5,FALSE),0)</f>
        <v>0</v>
      </c>
      <c r="I20" s="2">
        <f>+IFERROR(VLOOKUP(A20,semanasanta!$A$1:$E$29,5,FALSE),0)</f>
        <v>0</v>
      </c>
      <c r="J20" s="2">
        <f>+IFERROR(VLOOKUP(A20,navidad!$A$1:$E$8,5,FALSE),0)</f>
        <v>0</v>
      </c>
      <c r="K20" s="2">
        <f t="shared" si="8"/>
        <v>0</v>
      </c>
      <c r="L20" s="2">
        <f t="shared" si="5"/>
        <v>0</v>
      </c>
      <c r="M20" s="2">
        <f>+IFERROR(VLOOKUP(A20,new_year!$A$1:$E$8,5,FALSE),0)</f>
        <v>0</v>
      </c>
      <c r="N20" s="2">
        <f t="shared" si="7"/>
        <v>0</v>
      </c>
      <c r="O20" s="2">
        <f t="shared" si="6"/>
        <v>0</v>
      </c>
      <c r="P20">
        <v>0</v>
      </c>
      <c r="Q20">
        <f>+IFERROR(VLOOKUP(A20,final_f1!$A$1:$E$8,5,FALSE),0)</f>
        <v>0</v>
      </c>
    </row>
    <row r="21" spans="1:17" x14ac:dyDescent="0.25">
      <c r="A21" s="1">
        <v>40928</v>
      </c>
      <c r="B21">
        <v>1018</v>
      </c>
      <c r="C21" s="2">
        <f t="shared" si="0"/>
        <v>20</v>
      </c>
      <c r="D21" s="2">
        <f t="shared" si="1"/>
        <v>1</v>
      </c>
      <c r="E21" s="2">
        <f t="shared" si="2"/>
        <v>2012</v>
      </c>
      <c r="F21" s="2" t="str">
        <f t="shared" si="3"/>
        <v>viernes</v>
      </c>
      <c r="G21" s="2" t="str">
        <f t="shared" si="4"/>
        <v>enero</v>
      </c>
      <c r="H21" s="2">
        <f>+IFERROR(VLOOKUP(A21,festivos!$A$1:$E$105,5,FALSE),0)</f>
        <v>0</v>
      </c>
      <c r="I21" s="2">
        <f>+IFERROR(VLOOKUP(A21,semanasanta!$A$1:$E$29,5,FALSE),0)</f>
        <v>0</v>
      </c>
      <c r="J21" s="2">
        <f>+IFERROR(VLOOKUP(A21,navidad!$A$1:$E$8,5,FALSE),0)</f>
        <v>0</v>
      </c>
      <c r="K21" s="2">
        <f t="shared" si="8"/>
        <v>0</v>
      </c>
      <c r="L21" s="2">
        <f t="shared" si="5"/>
        <v>0</v>
      </c>
      <c r="M21" s="2">
        <f>+IFERROR(VLOOKUP(A21,new_year!$A$1:$E$8,5,FALSE),0)</f>
        <v>0</v>
      </c>
      <c r="N21" s="2">
        <f t="shared" si="7"/>
        <v>0</v>
      </c>
      <c r="O21" s="2">
        <f t="shared" si="6"/>
        <v>0</v>
      </c>
      <c r="P21">
        <v>0</v>
      </c>
      <c r="Q21">
        <f>+IFERROR(VLOOKUP(A21,final_f1!$A$1:$E$8,5,FALSE),0)</f>
        <v>0</v>
      </c>
    </row>
    <row r="22" spans="1:17" x14ac:dyDescent="0.25">
      <c r="A22" s="1">
        <v>40929</v>
      </c>
      <c r="B22">
        <v>312</v>
      </c>
      <c r="C22" s="2">
        <f t="shared" si="0"/>
        <v>21</v>
      </c>
      <c r="D22" s="2">
        <f t="shared" si="1"/>
        <v>1</v>
      </c>
      <c r="E22" s="2">
        <f t="shared" si="2"/>
        <v>2012</v>
      </c>
      <c r="F22" s="2" t="str">
        <f t="shared" si="3"/>
        <v>sábado</v>
      </c>
      <c r="G22" s="2" t="str">
        <f t="shared" si="4"/>
        <v>enero</v>
      </c>
      <c r="H22" s="2">
        <f>+IFERROR(VLOOKUP(A22,festivos!$A$1:$E$105,5,FALSE),0)</f>
        <v>0</v>
      </c>
      <c r="I22" s="2">
        <f>+IFERROR(VLOOKUP(A22,semanasanta!$A$1:$E$29,5,FALSE),0)</f>
        <v>0</v>
      </c>
      <c r="J22" s="2">
        <f>+IFERROR(VLOOKUP(A22,navidad!$A$1:$E$8,5,FALSE),0)</f>
        <v>0</v>
      </c>
      <c r="K22" s="2">
        <f t="shared" si="8"/>
        <v>0</v>
      </c>
      <c r="L22" s="2">
        <f t="shared" si="5"/>
        <v>0</v>
      </c>
      <c r="M22" s="2">
        <f>+IFERROR(VLOOKUP(A22,new_year!$A$1:$E$8,5,FALSE),0)</f>
        <v>0</v>
      </c>
      <c r="N22" s="2">
        <f t="shared" si="7"/>
        <v>0</v>
      </c>
      <c r="O22" s="2">
        <f t="shared" si="6"/>
        <v>0</v>
      </c>
      <c r="P22">
        <v>0</v>
      </c>
      <c r="Q22">
        <f>+IFERROR(VLOOKUP(A22,final_f1!$A$1:$E$8,5,FALSE),0)</f>
        <v>0</v>
      </c>
    </row>
    <row r="23" spans="1:17" x14ac:dyDescent="0.25">
      <c r="A23" s="1">
        <v>40930</v>
      </c>
      <c r="B23">
        <v>0</v>
      </c>
      <c r="C23" s="2">
        <f t="shared" si="0"/>
        <v>22</v>
      </c>
      <c r="D23" s="2">
        <f t="shared" si="1"/>
        <v>1</v>
      </c>
      <c r="E23" s="2">
        <f t="shared" si="2"/>
        <v>2012</v>
      </c>
      <c r="F23" s="2" t="str">
        <f t="shared" si="3"/>
        <v>domingo</v>
      </c>
      <c r="G23" s="2" t="str">
        <f t="shared" si="4"/>
        <v>enero</v>
      </c>
      <c r="H23" s="2">
        <f>+IFERROR(VLOOKUP(A23,festivos!$A$1:$E$105,5,FALSE),0)</f>
        <v>0</v>
      </c>
      <c r="I23" s="2">
        <f>+IFERROR(VLOOKUP(A23,semanasanta!$A$1:$E$29,5,FALSE),0)</f>
        <v>0</v>
      </c>
      <c r="J23" s="2">
        <f>+IFERROR(VLOOKUP(A23,navidad!$A$1:$E$8,5,FALSE),0)</f>
        <v>0</v>
      </c>
      <c r="K23" s="2">
        <f t="shared" si="8"/>
        <v>0</v>
      </c>
      <c r="L23" s="2">
        <f t="shared" si="5"/>
        <v>0</v>
      </c>
      <c r="M23" s="2">
        <f>+IFERROR(VLOOKUP(A23,new_year!$A$1:$E$8,5,FALSE),0)</f>
        <v>0</v>
      </c>
      <c r="N23" s="2">
        <f t="shared" si="7"/>
        <v>0</v>
      </c>
      <c r="O23" s="2">
        <f t="shared" si="6"/>
        <v>0</v>
      </c>
      <c r="P23">
        <v>0</v>
      </c>
      <c r="Q23">
        <f>+IFERROR(VLOOKUP(A23,final_f1!$A$1:$E$8,5,FALSE),0)</f>
        <v>0</v>
      </c>
    </row>
    <row r="24" spans="1:17" x14ac:dyDescent="0.25">
      <c r="A24" s="1">
        <v>40931</v>
      </c>
      <c r="B24">
        <v>802</v>
      </c>
      <c r="C24" s="2">
        <f t="shared" si="0"/>
        <v>23</v>
      </c>
      <c r="D24" s="2">
        <f t="shared" si="1"/>
        <v>1</v>
      </c>
      <c r="E24" s="2">
        <f t="shared" si="2"/>
        <v>2012</v>
      </c>
      <c r="F24" s="2" t="str">
        <f t="shared" si="3"/>
        <v>lunes</v>
      </c>
      <c r="G24" s="2" t="str">
        <f t="shared" si="4"/>
        <v>enero</v>
      </c>
      <c r="H24" s="2">
        <f>+IFERROR(VLOOKUP(A24,festivos!$A$1:$E$105,5,FALSE),0)</f>
        <v>0</v>
      </c>
      <c r="I24" s="2">
        <f>+IFERROR(VLOOKUP(A24,semanasanta!$A$1:$E$29,5,FALSE),0)</f>
        <v>0</v>
      </c>
      <c r="J24" s="2">
        <f>+IFERROR(VLOOKUP(A24,navidad!$A$1:$E$8,5,FALSE),0)</f>
        <v>0</v>
      </c>
      <c r="K24" s="2">
        <f t="shared" si="8"/>
        <v>0</v>
      </c>
      <c r="L24" s="2">
        <f t="shared" si="5"/>
        <v>0</v>
      </c>
      <c r="M24" s="2">
        <f>+IFERROR(VLOOKUP(A24,new_year!$A$1:$E$8,5,FALSE),0)</f>
        <v>0</v>
      </c>
      <c r="N24" s="2">
        <f t="shared" si="7"/>
        <v>0</v>
      </c>
      <c r="O24" s="2">
        <f t="shared" si="6"/>
        <v>0</v>
      </c>
      <c r="P24">
        <v>0</v>
      </c>
      <c r="Q24">
        <f>+IFERROR(VLOOKUP(A24,final_f1!$A$1:$E$8,5,FALSE),0)</f>
        <v>0</v>
      </c>
    </row>
    <row r="25" spans="1:17" x14ac:dyDescent="0.25">
      <c r="A25" s="1">
        <v>40932</v>
      </c>
      <c r="B25">
        <v>893</v>
      </c>
      <c r="C25" s="2">
        <f t="shared" si="0"/>
        <v>24</v>
      </c>
      <c r="D25" s="2">
        <f t="shared" si="1"/>
        <v>1</v>
      </c>
      <c r="E25" s="2">
        <f t="shared" si="2"/>
        <v>2012</v>
      </c>
      <c r="F25" s="2" t="str">
        <f t="shared" si="3"/>
        <v>martes</v>
      </c>
      <c r="G25" s="2" t="str">
        <f t="shared" si="4"/>
        <v>enero</v>
      </c>
      <c r="H25" s="2">
        <f>+IFERROR(VLOOKUP(A25,festivos!$A$1:$E$105,5,FALSE),0)</f>
        <v>0</v>
      </c>
      <c r="I25" s="2">
        <f>+IFERROR(VLOOKUP(A25,semanasanta!$A$1:$E$29,5,FALSE),0)</f>
        <v>0</v>
      </c>
      <c r="J25" s="2">
        <f>+IFERROR(VLOOKUP(A25,navidad!$A$1:$E$8,5,FALSE),0)</f>
        <v>0</v>
      </c>
      <c r="K25" s="2">
        <f t="shared" si="8"/>
        <v>0</v>
      </c>
      <c r="L25" s="2">
        <f t="shared" si="5"/>
        <v>0</v>
      </c>
      <c r="M25" s="2">
        <f>+IFERROR(VLOOKUP(A25,new_year!$A$1:$E$8,5,FALSE),0)</f>
        <v>0</v>
      </c>
      <c r="N25" s="2">
        <f t="shared" si="7"/>
        <v>0</v>
      </c>
      <c r="O25" s="2">
        <f t="shared" si="6"/>
        <v>0</v>
      </c>
      <c r="P25">
        <v>0</v>
      </c>
      <c r="Q25">
        <f>+IFERROR(VLOOKUP(A25,final_f1!$A$1:$E$8,5,FALSE),0)</f>
        <v>0</v>
      </c>
    </row>
    <row r="26" spans="1:17" x14ac:dyDescent="0.25">
      <c r="A26" s="1">
        <v>40933</v>
      </c>
      <c r="B26">
        <v>1030</v>
      </c>
      <c r="C26" s="2">
        <f t="shared" si="0"/>
        <v>25</v>
      </c>
      <c r="D26" s="2">
        <f t="shared" si="1"/>
        <v>1</v>
      </c>
      <c r="E26" s="2">
        <f t="shared" si="2"/>
        <v>2012</v>
      </c>
      <c r="F26" s="2" t="str">
        <f t="shared" si="3"/>
        <v>miércoles</v>
      </c>
      <c r="G26" s="2" t="str">
        <f t="shared" si="4"/>
        <v>enero</v>
      </c>
      <c r="H26" s="2">
        <f>+IFERROR(VLOOKUP(A26,festivos!$A$1:$E$105,5,FALSE),0)</f>
        <v>0</v>
      </c>
      <c r="I26" s="2">
        <f>+IFERROR(VLOOKUP(A26,semanasanta!$A$1:$E$29,5,FALSE),0)</f>
        <v>0</v>
      </c>
      <c r="J26" s="2">
        <f>+IFERROR(VLOOKUP(A26,navidad!$A$1:$E$8,5,FALSE),0)</f>
        <v>0</v>
      </c>
      <c r="K26" s="2">
        <f t="shared" si="8"/>
        <v>0</v>
      </c>
      <c r="L26" s="2">
        <f t="shared" si="5"/>
        <v>0</v>
      </c>
      <c r="M26" s="2">
        <f>+IFERROR(VLOOKUP(A26,new_year!$A$1:$E$8,5,FALSE),0)</f>
        <v>0</v>
      </c>
      <c r="N26" s="2">
        <f t="shared" si="7"/>
        <v>0</v>
      </c>
      <c r="O26" s="2">
        <f t="shared" si="6"/>
        <v>0</v>
      </c>
      <c r="P26">
        <v>0</v>
      </c>
      <c r="Q26">
        <f>+IFERROR(VLOOKUP(A26,final_f1!$A$1:$E$8,5,FALSE),0)</f>
        <v>0</v>
      </c>
    </row>
    <row r="27" spans="1:17" x14ac:dyDescent="0.25">
      <c r="A27" s="1">
        <v>40934</v>
      </c>
      <c r="B27">
        <v>1108</v>
      </c>
      <c r="C27" s="2">
        <f t="shared" si="0"/>
        <v>26</v>
      </c>
      <c r="D27" s="2">
        <f t="shared" si="1"/>
        <v>1</v>
      </c>
      <c r="E27" s="2">
        <f t="shared" si="2"/>
        <v>2012</v>
      </c>
      <c r="F27" s="2" t="str">
        <f t="shared" si="3"/>
        <v>jueves</v>
      </c>
      <c r="G27" s="2" t="str">
        <f t="shared" si="4"/>
        <v>enero</v>
      </c>
      <c r="H27" s="2">
        <f>+IFERROR(VLOOKUP(A27,festivos!$A$1:$E$105,5,FALSE),0)</f>
        <v>0</v>
      </c>
      <c r="I27" s="2">
        <f>+IFERROR(VLOOKUP(A27,semanasanta!$A$1:$E$29,5,FALSE),0)</f>
        <v>0</v>
      </c>
      <c r="J27" s="2">
        <f>+IFERROR(VLOOKUP(A27,navidad!$A$1:$E$8,5,FALSE),0)</f>
        <v>0</v>
      </c>
      <c r="K27" s="2">
        <f t="shared" si="8"/>
        <v>0</v>
      </c>
      <c r="L27" s="2">
        <f t="shared" si="5"/>
        <v>0</v>
      </c>
      <c r="M27" s="2">
        <f>+IFERROR(VLOOKUP(A27,new_year!$A$1:$E$8,5,FALSE),0)</f>
        <v>0</v>
      </c>
      <c r="N27" s="2">
        <f t="shared" si="7"/>
        <v>0</v>
      </c>
      <c r="O27" s="2">
        <f t="shared" si="6"/>
        <v>0</v>
      </c>
      <c r="P27">
        <v>0</v>
      </c>
      <c r="Q27">
        <f>+IFERROR(VLOOKUP(A27,final_f1!$A$1:$E$8,5,FALSE),0)</f>
        <v>0</v>
      </c>
    </row>
    <row r="28" spans="1:17" x14ac:dyDescent="0.25">
      <c r="A28" s="1">
        <v>40935</v>
      </c>
      <c r="B28">
        <v>1049</v>
      </c>
      <c r="C28" s="2">
        <f t="shared" si="0"/>
        <v>27</v>
      </c>
      <c r="D28" s="2">
        <f t="shared" si="1"/>
        <v>1</v>
      </c>
      <c r="E28" s="2">
        <f t="shared" si="2"/>
        <v>2012</v>
      </c>
      <c r="F28" s="2" t="str">
        <f t="shared" si="3"/>
        <v>viernes</v>
      </c>
      <c r="G28" s="2" t="str">
        <f t="shared" si="4"/>
        <v>enero</v>
      </c>
      <c r="H28" s="2">
        <f>+IFERROR(VLOOKUP(A28,festivos!$A$1:$E$105,5,FALSE),0)</f>
        <v>0</v>
      </c>
      <c r="I28" s="2">
        <f>+IFERROR(VLOOKUP(A28,semanasanta!$A$1:$E$29,5,FALSE),0)</f>
        <v>0</v>
      </c>
      <c r="J28" s="2">
        <f>+IFERROR(VLOOKUP(A28,navidad!$A$1:$E$8,5,FALSE),0)</f>
        <v>0</v>
      </c>
      <c r="K28" s="2">
        <f t="shared" si="8"/>
        <v>0</v>
      </c>
      <c r="L28" s="2">
        <f t="shared" si="5"/>
        <v>0</v>
      </c>
      <c r="M28" s="2">
        <f>+IFERROR(VLOOKUP(A28,new_year!$A$1:$E$8,5,FALSE),0)</f>
        <v>0</v>
      </c>
      <c r="N28" s="2">
        <f t="shared" si="7"/>
        <v>0</v>
      </c>
      <c r="O28" s="2">
        <f t="shared" si="6"/>
        <v>0</v>
      </c>
      <c r="P28">
        <v>0</v>
      </c>
      <c r="Q28">
        <f>+IFERROR(VLOOKUP(A28,final_f1!$A$1:$E$8,5,FALSE),0)</f>
        <v>0</v>
      </c>
    </row>
    <row r="29" spans="1:17" x14ac:dyDescent="0.25">
      <c r="A29" s="1">
        <v>40936</v>
      </c>
      <c r="B29">
        <v>369</v>
      </c>
      <c r="C29" s="2">
        <f t="shared" si="0"/>
        <v>28</v>
      </c>
      <c r="D29" s="2">
        <f t="shared" si="1"/>
        <v>1</v>
      </c>
      <c r="E29" s="2">
        <f t="shared" si="2"/>
        <v>2012</v>
      </c>
      <c r="F29" s="2" t="str">
        <f t="shared" si="3"/>
        <v>sábado</v>
      </c>
      <c r="G29" s="2" t="str">
        <f t="shared" si="4"/>
        <v>enero</v>
      </c>
      <c r="H29" s="2">
        <f>+IFERROR(VLOOKUP(A29,festivos!$A$1:$E$105,5,FALSE),0)</f>
        <v>0</v>
      </c>
      <c r="I29" s="2">
        <f>+IFERROR(VLOOKUP(A29,semanasanta!$A$1:$E$29,5,FALSE),0)</f>
        <v>0</v>
      </c>
      <c r="J29" s="2">
        <f>+IFERROR(VLOOKUP(A29,navidad!$A$1:$E$8,5,FALSE),0)</f>
        <v>0</v>
      </c>
      <c r="K29" s="2">
        <f t="shared" si="8"/>
        <v>0</v>
      </c>
      <c r="L29" s="2">
        <f t="shared" si="5"/>
        <v>0</v>
      </c>
      <c r="M29" s="2">
        <f>+IFERROR(VLOOKUP(A29,new_year!$A$1:$E$8,5,FALSE),0)</f>
        <v>0</v>
      </c>
      <c r="N29" s="2">
        <f t="shared" si="7"/>
        <v>0</v>
      </c>
      <c r="O29" s="2">
        <f t="shared" si="6"/>
        <v>0</v>
      </c>
      <c r="P29">
        <v>0</v>
      </c>
      <c r="Q29">
        <f>+IFERROR(VLOOKUP(A29,final_f1!$A$1:$E$8,5,FALSE),0)</f>
        <v>0</v>
      </c>
    </row>
    <row r="30" spans="1:17" x14ac:dyDescent="0.25">
      <c r="A30" s="1">
        <v>40937</v>
      </c>
      <c r="B30">
        <v>2</v>
      </c>
      <c r="C30" s="2">
        <f t="shared" si="0"/>
        <v>29</v>
      </c>
      <c r="D30" s="2">
        <f t="shared" si="1"/>
        <v>1</v>
      </c>
      <c r="E30" s="2">
        <f t="shared" si="2"/>
        <v>2012</v>
      </c>
      <c r="F30" s="2" t="str">
        <f t="shared" si="3"/>
        <v>domingo</v>
      </c>
      <c r="G30" s="2" t="str">
        <f t="shared" si="4"/>
        <v>enero</v>
      </c>
      <c r="H30" s="2">
        <f>+IFERROR(VLOOKUP(A30,festivos!$A$1:$E$105,5,FALSE),0)</f>
        <v>0</v>
      </c>
      <c r="I30" s="2">
        <f>+IFERROR(VLOOKUP(A30,semanasanta!$A$1:$E$29,5,FALSE),0)</f>
        <v>0</v>
      </c>
      <c r="J30" s="2">
        <f>+IFERROR(VLOOKUP(A30,navidad!$A$1:$E$8,5,FALSE),0)</f>
        <v>0</v>
      </c>
      <c r="K30" s="2">
        <f t="shared" si="8"/>
        <v>0</v>
      </c>
      <c r="L30" s="2">
        <f t="shared" si="5"/>
        <v>0</v>
      </c>
      <c r="M30" s="2">
        <f>+IFERROR(VLOOKUP(A30,new_year!$A$1:$E$8,5,FALSE),0)</f>
        <v>0</v>
      </c>
      <c r="N30" s="2">
        <f t="shared" si="7"/>
        <v>0</v>
      </c>
      <c r="O30" s="2">
        <f t="shared" si="6"/>
        <v>0</v>
      </c>
      <c r="P30">
        <v>0</v>
      </c>
      <c r="Q30">
        <f>+IFERROR(VLOOKUP(A30,final_f1!$A$1:$E$8,5,FALSE),0)</f>
        <v>0</v>
      </c>
    </row>
    <row r="31" spans="1:17" x14ac:dyDescent="0.25">
      <c r="A31" s="1">
        <v>40938</v>
      </c>
      <c r="B31">
        <v>823</v>
      </c>
      <c r="C31" s="2">
        <f t="shared" si="0"/>
        <v>30</v>
      </c>
      <c r="D31" s="2">
        <f t="shared" si="1"/>
        <v>1</v>
      </c>
      <c r="E31" s="2">
        <f t="shared" si="2"/>
        <v>2012</v>
      </c>
      <c r="F31" s="2" t="str">
        <f t="shared" si="3"/>
        <v>lunes</v>
      </c>
      <c r="G31" s="2" t="str">
        <f t="shared" si="4"/>
        <v>enero</v>
      </c>
      <c r="H31" s="2">
        <f>+IFERROR(VLOOKUP(A31,festivos!$A$1:$E$105,5,FALSE),0)</f>
        <v>0</v>
      </c>
      <c r="I31" s="2">
        <f>+IFERROR(VLOOKUP(A31,semanasanta!$A$1:$E$29,5,FALSE),0)</f>
        <v>0</v>
      </c>
      <c r="J31" s="2">
        <f>+IFERROR(VLOOKUP(A31,navidad!$A$1:$E$8,5,FALSE),0)</f>
        <v>0</v>
      </c>
      <c r="K31" s="2">
        <f t="shared" si="8"/>
        <v>0</v>
      </c>
      <c r="L31" s="2">
        <f t="shared" si="5"/>
        <v>0</v>
      </c>
      <c r="M31" s="2">
        <f>+IFERROR(VLOOKUP(A31,new_year!$A$1:$E$8,5,FALSE),0)</f>
        <v>0</v>
      </c>
      <c r="N31" s="2">
        <f t="shared" si="7"/>
        <v>0</v>
      </c>
      <c r="O31" s="2">
        <f t="shared" si="6"/>
        <v>0</v>
      </c>
      <c r="P31">
        <v>0</v>
      </c>
      <c r="Q31">
        <f>+IFERROR(VLOOKUP(A31,final_f1!$A$1:$E$8,5,FALSE),0)</f>
        <v>0</v>
      </c>
    </row>
    <row r="32" spans="1:17" x14ac:dyDescent="0.25">
      <c r="A32" s="1">
        <v>40939</v>
      </c>
      <c r="B32">
        <v>1046</v>
      </c>
      <c r="C32" s="2">
        <f t="shared" si="0"/>
        <v>31</v>
      </c>
      <c r="D32" s="2">
        <f t="shared" si="1"/>
        <v>1</v>
      </c>
      <c r="E32" s="2">
        <f t="shared" si="2"/>
        <v>2012</v>
      </c>
      <c r="F32" s="2" t="str">
        <f t="shared" si="3"/>
        <v>martes</v>
      </c>
      <c r="G32" s="2" t="str">
        <f t="shared" si="4"/>
        <v>enero</v>
      </c>
      <c r="H32" s="2">
        <f>+IFERROR(VLOOKUP(A32,festivos!$A$1:$E$105,5,FALSE),0)</f>
        <v>0</v>
      </c>
      <c r="I32" s="2">
        <f>+IFERROR(VLOOKUP(A32,semanasanta!$A$1:$E$29,5,FALSE),0)</f>
        <v>0</v>
      </c>
      <c r="J32" s="2">
        <f>+IFERROR(VLOOKUP(A32,navidad!$A$1:$E$8,5,FALSE),0)</f>
        <v>0</v>
      </c>
      <c r="K32" s="2">
        <f t="shared" si="8"/>
        <v>0</v>
      </c>
      <c r="L32" s="2">
        <f t="shared" si="5"/>
        <v>0</v>
      </c>
      <c r="M32" s="2">
        <f>+IFERROR(VLOOKUP(A32,new_year!$A$1:$E$8,5,FALSE),0)</f>
        <v>0</v>
      </c>
      <c r="N32" s="2">
        <f t="shared" si="7"/>
        <v>0</v>
      </c>
      <c r="O32" s="2">
        <f t="shared" si="6"/>
        <v>0</v>
      </c>
      <c r="P32">
        <v>0</v>
      </c>
      <c r="Q32">
        <f>+IFERROR(VLOOKUP(A32,final_f1!$A$1:$E$8,5,FALSE),0)</f>
        <v>0</v>
      </c>
    </row>
    <row r="33" spans="1:17" x14ac:dyDescent="0.25">
      <c r="A33" s="1">
        <v>40940</v>
      </c>
      <c r="B33">
        <v>1142</v>
      </c>
      <c r="C33" s="2">
        <f t="shared" si="0"/>
        <v>1</v>
      </c>
      <c r="D33" s="2">
        <f t="shared" si="1"/>
        <v>2</v>
      </c>
      <c r="E33" s="2">
        <f t="shared" si="2"/>
        <v>2012</v>
      </c>
      <c r="F33" s="2" t="str">
        <f t="shared" si="3"/>
        <v>miércoles</v>
      </c>
      <c r="G33" s="2" t="str">
        <f t="shared" si="4"/>
        <v>febrero</v>
      </c>
      <c r="H33" s="2">
        <f>+IFERROR(VLOOKUP(A33,festivos!$A$1:$E$105,5,FALSE),0)</f>
        <v>0</v>
      </c>
      <c r="I33" s="2">
        <f>+IFERROR(VLOOKUP(A33,semanasanta!$A$1:$E$29,5,FALSE),0)</f>
        <v>0</v>
      </c>
      <c r="J33" s="2">
        <f>+IFERROR(VLOOKUP(A33,navidad!$A$1:$E$8,5,FALSE),0)</f>
        <v>0</v>
      </c>
      <c r="K33" s="2">
        <f t="shared" si="8"/>
        <v>0</v>
      </c>
      <c r="L33" s="2">
        <f t="shared" si="5"/>
        <v>0</v>
      </c>
      <c r="M33" s="2">
        <f>+IFERROR(VLOOKUP(A33,new_year!$A$1:$E$8,5,FALSE),0)</f>
        <v>0</v>
      </c>
      <c r="N33" s="2">
        <f t="shared" si="7"/>
        <v>0</v>
      </c>
      <c r="O33" s="2">
        <f t="shared" si="6"/>
        <v>0</v>
      </c>
      <c r="P33">
        <v>0</v>
      </c>
      <c r="Q33">
        <f>+IFERROR(VLOOKUP(A33,final_f1!$A$1:$E$8,5,FALSE),0)</f>
        <v>0</v>
      </c>
    </row>
    <row r="34" spans="1:17" x14ac:dyDescent="0.25">
      <c r="A34" s="1">
        <v>40941</v>
      </c>
      <c r="B34">
        <v>1185</v>
      </c>
      <c r="C34" s="2">
        <f t="shared" si="0"/>
        <v>2</v>
      </c>
      <c r="D34" s="2">
        <f t="shared" si="1"/>
        <v>2</v>
      </c>
      <c r="E34" s="2">
        <f t="shared" si="2"/>
        <v>2012</v>
      </c>
      <c r="F34" s="2" t="str">
        <f t="shared" si="3"/>
        <v>jueves</v>
      </c>
      <c r="G34" s="2" t="str">
        <f t="shared" si="4"/>
        <v>febrero</v>
      </c>
      <c r="H34" s="2">
        <f>+IFERROR(VLOOKUP(A34,festivos!$A$1:$E$105,5,FALSE),0)</f>
        <v>0</v>
      </c>
      <c r="I34" s="2">
        <f>+IFERROR(VLOOKUP(A34,semanasanta!$A$1:$E$29,5,FALSE),0)</f>
        <v>0</v>
      </c>
      <c r="J34" s="2">
        <f>+IFERROR(VLOOKUP(A34,navidad!$A$1:$E$8,5,FALSE),0)</f>
        <v>0</v>
      </c>
      <c r="K34" s="2">
        <f t="shared" si="8"/>
        <v>0</v>
      </c>
      <c r="L34" s="2">
        <f t="shared" si="5"/>
        <v>0</v>
      </c>
      <c r="M34" s="2">
        <f>+IFERROR(VLOOKUP(A34,new_year!$A$1:$E$8,5,FALSE),0)</f>
        <v>0</v>
      </c>
      <c r="N34" s="2">
        <f t="shared" si="7"/>
        <v>0</v>
      </c>
      <c r="O34" s="2">
        <f t="shared" si="6"/>
        <v>0</v>
      </c>
      <c r="P34">
        <v>0</v>
      </c>
      <c r="Q34">
        <f>+IFERROR(VLOOKUP(A34,final_f1!$A$1:$E$8,5,FALSE),0)</f>
        <v>0</v>
      </c>
    </row>
    <row r="35" spans="1:17" x14ac:dyDescent="0.25">
      <c r="A35" s="1">
        <v>40942</v>
      </c>
      <c r="B35">
        <v>1295</v>
      </c>
      <c r="C35" s="2">
        <f t="shared" si="0"/>
        <v>3</v>
      </c>
      <c r="D35" s="2">
        <f t="shared" si="1"/>
        <v>2</v>
      </c>
      <c r="E35" s="2">
        <f t="shared" si="2"/>
        <v>2012</v>
      </c>
      <c r="F35" s="2" t="str">
        <f t="shared" si="3"/>
        <v>viernes</v>
      </c>
      <c r="G35" s="2" t="str">
        <f t="shared" si="4"/>
        <v>febrero</v>
      </c>
      <c r="H35" s="2">
        <f>+IFERROR(VLOOKUP(A35,festivos!$A$1:$E$105,5,FALSE),0)</f>
        <v>0</v>
      </c>
      <c r="I35" s="2">
        <f>+IFERROR(VLOOKUP(A35,semanasanta!$A$1:$E$29,5,FALSE),0)</f>
        <v>0</v>
      </c>
      <c r="J35" s="2">
        <f>+IFERROR(VLOOKUP(A35,navidad!$A$1:$E$8,5,FALSE),0)</f>
        <v>0</v>
      </c>
      <c r="K35" s="2">
        <f t="shared" si="8"/>
        <v>0</v>
      </c>
      <c r="L35" s="2">
        <f t="shared" si="5"/>
        <v>0</v>
      </c>
      <c r="M35" s="2">
        <f>+IFERROR(VLOOKUP(A35,new_year!$A$1:$E$8,5,FALSE),0)</f>
        <v>0</v>
      </c>
      <c r="N35" s="2">
        <f t="shared" si="7"/>
        <v>0</v>
      </c>
      <c r="O35" s="2">
        <f t="shared" si="6"/>
        <v>0</v>
      </c>
      <c r="P35">
        <v>0</v>
      </c>
      <c r="Q35">
        <f>+IFERROR(VLOOKUP(A35,final_f1!$A$1:$E$8,5,FALSE),0)</f>
        <v>0</v>
      </c>
    </row>
    <row r="36" spans="1:17" x14ac:dyDescent="0.25">
      <c r="A36" s="1">
        <v>40943</v>
      </c>
      <c r="B36">
        <v>344</v>
      </c>
      <c r="C36" s="2">
        <f t="shared" si="0"/>
        <v>4</v>
      </c>
      <c r="D36" s="2">
        <f t="shared" si="1"/>
        <v>2</v>
      </c>
      <c r="E36" s="2">
        <f t="shared" si="2"/>
        <v>2012</v>
      </c>
      <c r="F36" s="2" t="str">
        <f t="shared" si="3"/>
        <v>sábado</v>
      </c>
      <c r="G36" s="2" t="str">
        <f t="shared" si="4"/>
        <v>febrero</v>
      </c>
      <c r="H36" s="2">
        <f>+IFERROR(VLOOKUP(A36,festivos!$A$1:$E$105,5,FALSE),0)</f>
        <v>0</v>
      </c>
      <c r="I36" s="2">
        <f>+IFERROR(VLOOKUP(A36,semanasanta!$A$1:$E$29,5,FALSE),0)</f>
        <v>0</v>
      </c>
      <c r="J36" s="2">
        <f>+IFERROR(VLOOKUP(A36,navidad!$A$1:$E$8,5,FALSE),0)</f>
        <v>0</v>
      </c>
      <c r="K36" s="2">
        <f t="shared" si="8"/>
        <v>0</v>
      </c>
      <c r="L36" s="2">
        <f t="shared" si="5"/>
        <v>0</v>
      </c>
      <c r="M36" s="2">
        <f>+IFERROR(VLOOKUP(A36,new_year!$A$1:$E$8,5,FALSE),0)</f>
        <v>0</v>
      </c>
      <c r="N36" s="2">
        <f t="shared" si="7"/>
        <v>0</v>
      </c>
      <c r="O36" s="2">
        <f t="shared" si="6"/>
        <v>0</v>
      </c>
      <c r="P36">
        <v>0</v>
      </c>
      <c r="Q36">
        <f>+IFERROR(VLOOKUP(A36,final_f1!$A$1:$E$8,5,FALSE),0)</f>
        <v>0</v>
      </c>
    </row>
    <row r="37" spans="1:17" x14ac:dyDescent="0.25">
      <c r="A37" s="1">
        <v>40944</v>
      </c>
      <c r="B37">
        <v>0</v>
      </c>
      <c r="C37" s="2">
        <f t="shared" si="0"/>
        <v>5</v>
      </c>
      <c r="D37" s="2">
        <f t="shared" si="1"/>
        <v>2</v>
      </c>
      <c r="E37" s="2">
        <f t="shared" si="2"/>
        <v>2012</v>
      </c>
      <c r="F37" s="2" t="str">
        <f t="shared" si="3"/>
        <v>domingo</v>
      </c>
      <c r="G37" s="2" t="str">
        <f t="shared" si="4"/>
        <v>febrero</v>
      </c>
      <c r="H37" s="2">
        <f>+IFERROR(VLOOKUP(A37,festivos!$A$1:$E$105,5,FALSE),0)</f>
        <v>0</v>
      </c>
      <c r="I37" s="2">
        <f>+IFERROR(VLOOKUP(A37,semanasanta!$A$1:$E$29,5,FALSE),0)</f>
        <v>0</v>
      </c>
      <c r="J37" s="2">
        <f>+IFERROR(VLOOKUP(A37,navidad!$A$1:$E$8,5,FALSE),0)</f>
        <v>0</v>
      </c>
      <c r="K37" s="2">
        <f t="shared" si="8"/>
        <v>0</v>
      </c>
      <c r="L37" s="2">
        <f t="shared" si="5"/>
        <v>0</v>
      </c>
      <c r="M37" s="2">
        <f>+IFERROR(VLOOKUP(A37,new_year!$A$1:$E$8,5,FALSE),0)</f>
        <v>0</v>
      </c>
      <c r="N37" s="2">
        <f t="shared" si="7"/>
        <v>0</v>
      </c>
      <c r="O37" s="2">
        <f t="shared" si="6"/>
        <v>0</v>
      </c>
      <c r="P37">
        <v>0</v>
      </c>
      <c r="Q37">
        <f>+IFERROR(VLOOKUP(A37,final_f1!$A$1:$E$8,5,FALSE),0)</f>
        <v>0</v>
      </c>
    </row>
    <row r="38" spans="1:17" x14ac:dyDescent="0.25">
      <c r="A38" s="1">
        <v>40945</v>
      </c>
      <c r="B38">
        <v>853</v>
      </c>
      <c r="C38" s="2">
        <f t="shared" si="0"/>
        <v>6</v>
      </c>
      <c r="D38" s="2">
        <f t="shared" si="1"/>
        <v>2</v>
      </c>
      <c r="E38" s="2">
        <f t="shared" si="2"/>
        <v>2012</v>
      </c>
      <c r="F38" s="2" t="str">
        <f t="shared" si="3"/>
        <v>lunes</v>
      </c>
      <c r="G38" s="2" t="str">
        <f t="shared" si="4"/>
        <v>febrero</v>
      </c>
      <c r="H38" s="2">
        <f>+IFERROR(VLOOKUP(A38,festivos!$A$1:$E$105,5,FALSE),0)</f>
        <v>0</v>
      </c>
      <c r="I38" s="2">
        <f>+IFERROR(VLOOKUP(A38,semanasanta!$A$1:$E$29,5,FALSE),0)</f>
        <v>0</v>
      </c>
      <c r="J38" s="2">
        <f>+IFERROR(VLOOKUP(A38,navidad!$A$1:$E$8,5,FALSE),0)</f>
        <v>0</v>
      </c>
      <c r="K38" s="2">
        <f t="shared" si="8"/>
        <v>0</v>
      </c>
      <c r="L38" s="2">
        <f t="shared" si="5"/>
        <v>0</v>
      </c>
      <c r="M38" s="2">
        <f>+IFERROR(VLOOKUP(A38,new_year!$A$1:$E$8,5,FALSE),0)</f>
        <v>0</v>
      </c>
      <c r="N38" s="2">
        <f t="shared" si="7"/>
        <v>0</v>
      </c>
      <c r="O38" s="2">
        <f t="shared" si="6"/>
        <v>0</v>
      </c>
      <c r="P38">
        <v>0</v>
      </c>
      <c r="Q38">
        <f>+IFERROR(VLOOKUP(A38,final_f1!$A$1:$E$8,5,FALSE),0)</f>
        <v>0</v>
      </c>
    </row>
    <row r="39" spans="1:17" x14ac:dyDescent="0.25">
      <c r="A39" s="1">
        <v>40946</v>
      </c>
      <c r="B39">
        <v>1170</v>
      </c>
      <c r="C39" s="2">
        <f t="shared" si="0"/>
        <v>7</v>
      </c>
      <c r="D39" s="2">
        <f t="shared" si="1"/>
        <v>2</v>
      </c>
      <c r="E39" s="2">
        <f t="shared" si="2"/>
        <v>2012</v>
      </c>
      <c r="F39" s="2" t="str">
        <f t="shared" si="3"/>
        <v>martes</v>
      </c>
      <c r="G39" s="2" t="str">
        <f t="shared" si="4"/>
        <v>febrero</v>
      </c>
      <c r="H39" s="2">
        <f>+IFERROR(VLOOKUP(A39,festivos!$A$1:$E$105,5,FALSE),0)</f>
        <v>0</v>
      </c>
      <c r="I39" s="2">
        <f>+IFERROR(VLOOKUP(A39,semanasanta!$A$1:$E$29,5,FALSE),0)</f>
        <v>0</v>
      </c>
      <c r="J39" s="2">
        <f>+IFERROR(VLOOKUP(A39,navidad!$A$1:$E$8,5,FALSE),0)</f>
        <v>0</v>
      </c>
      <c r="K39" s="2">
        <f t="shared" si="8"/>
        <v>0</v>
      </c>
      <c r="L39" s="2">
        <f t="shared" si="5"/>
        <v>0</v>
      </c>
      <c r="M39" s="2">
        <f>+IFERROR(VLOOKUP(A39,new_year!$A$1:$E$8,5,FALSE),0)</f>
        <v>0</v>
      </c>
      <c r="N39" s="2">
        <f t="shared" si="7"/>
        <v>0</v>
      </c>
      <c r="O39" s="2">
        <f t="shared" si="6"/>
        <v>0</v>
      </c>
      <c r="P39">
        <v>0</v>
      </c>
      <c r="Q39">
        <f>+IFERROR(VLOOKUP(A39,final_f1!$A$1:$E$8,5,FALSE),0)</f>
        <v>0</v>
      </c>
    </row>
    <row r="40" spans="1:17" x14ac:dyDescent="0.25">
      <c r="A40" s="1">
        <v>40947</v>
      </c>
      <c r="B40">
        <v>1177</v>
      </c>
      <c r="C40" s="2">
        <f t="shared" si="0"/>
        <v>8</v>
      </c>
      <c r="D40" s="2">
        <f t="shared" si="1"/>
        <v>2</v>
      </c>
      <c r="E40" s="2">
        <f t="shared" si="2"/>
        <v>2012</v>
      </c>
      <c r="F40" s="2" t="str">
        <f t="shared" si="3"/>
        <v>miércoles</v>
      </c>
      <c r="G40" s="2" t="str">
        <f t="shared" si="4"/>
        <v>febrero</v>
      </c>
      <c r="H40" s="2">
        <f>+IFERROR(VLOOKUP(A40,festivos!$A$1:$E$105,5,FALSE),0)</f>
        <v>0</v>
      </c>
      <c r="I40" s="2">
        <f>+IFERROR(VLOOKUP(A40,semanasanta!$A$1:$E$29,5,FALSE),0)</f>
        <v>0</v>
      </c>
      <c r="J40" s="2">
        <f>+IFERROR(VLOOKUP(A40,navidad!$A$1:$E$8,5,FALSE),0)</f>
        <v>0</v>
      </c>
      <c r="K40" s="2">
        <f t="shared" si="8"/>
        <v>0</v>
      </c>
      <c r="L40" s="2">
        <f t="shared" si="5"/>
        <v>0</v>
      </c>
      <c r="M40" s="2">
        <f>+IFERROR(VLOOKUP(A40,new_year!$A$1:$E$8,5,FALSE),0)</f>
        <v>0</v>
      </c>
      <c r="N40" s="2">
        <f t="shared" si="7"/>
        <v>0</v>
      </c>
      <c r="O40" s="2">
        <f t="shared" si="6"/>
        <v>0</v>
      </c>
      <c r="P40">
        <v>0</v>
      </c>
      <c r="Q40">
        <f>+IFERROR(VLOOKUP(A40,final_f1!$A$1:$E$8,5,FALSE),0)</f>
        <v>0</v>
      </c>
    </row>
    <row r="41" spans="1:17" x14ac:dyDescent="0.25">
      <c r="A41" s="1">
        <v>40948</v>
      </c>
      <c r="B41">
        <v>1182</v>
      </c>
      <c r="C41" s="2">
        <f t="shared" si="0"/>
        <v>9</v>
      </c>
      <c r="D41" s="2">
        <f t="shared" si="1"/>
        <v>2</v>
      </c>
      <c r="E41" s="2">
        <f t="shared" si="2"/>
        <v>2012</v>
      </c>
      <c r="F41" s="2" t="str">
        <f t="shared" si="3"/>
        <v>jueves</v>
      </c>
      <c r="G41" s="2" t="str">
        <f t="shared" si="4"/>
        <v>febrero</v>
      </c>
      <c r="H41" s="2">
        <f>+IFERROR(VLOOKUP(A41,festivos!$A$1:$E$105,5,FALSE),0)</f>
        <v>0</v>
      </c>
      <c r="I41" s="2">
        <f>+IFERROR(VLOOKUP(A41,semanasanta!$A$1:$E$29,5,FALSE),0)</f>
        <v>0</v>
      </c>
      <c r="J41" s="2">
        <f>+IFERROR(VLOOKUP(A41,navidad!$A$1:$E$8,5,FALSE),0)</f>
        <v>0</v>
      </c>
      <c r="K41" s="2">
        <f t="shared" si="8"/>
        <v>0</v>
      </c>
      <c r="L41" s="2">
        <f t="shared" si="5"/>
        <v>0</v>
      </c>
      <c r="M41" s="2">
        <f>+IFERROR(VLOOKUP(A41,new_year!$A$1:$E$8,5,FALSE),0)</f>
        <v>0</v>
      </c>
      <c r="N41" s="2">
        <f t="shared" si="7"/>
        <v>0</v>
      </c>
      <c r="O41" s="2">
        <f t="shared" si="6"/>
        <v>0</v>
      </c>
      <c r="P41">
        <v>0</v>
      </c>
      <c r="Q41">
        <f>+IFERROR(VLOOKUP(A41,final_f1!$A$1:$E$8,5,FALSE),0)</f>
        <v>0</v>
      </c>
    </row>
    <row r="42" spans="1:17" x14ac:dyDescent="0.25">
      <c r="A42" s="1">
        <v>40949</v>
      </c>
      <c r="B42">
        <v>1191</v>
      </c>
      <c r="C42" s="2">
        <f t="shared" si="0"/>
        <v>10</v>
      </c>
      <c r="D42" s="2">
        <f t="shared" si="1"/>
        <v>2</v>
      </c>
      <c r="E42" s="2">
        <f t="shared" si="2"/>
        <v>2012</v>
      </c>
      <c r="F42" s="2" t="str">
        <f t="shared" si="3"/>
        <v>viernes</v>
      </c>
      <c r="G42" s="2" t="str">
        <f t="shared" si="4"/>
        <v>febrero</v>
      </c>
      <c r="H42" s="2">
        <f>+IFERROR(VLOOKUP(A42,festivos!$A$1:$E$105,5,FALSE),0)</f>
        <v>0</v>
      </c>
      <c r="I42" s="2">
        <f>+IFERROR(VLOOKUP(A42,semanasanta!$A$1:$E$29,5,FALSE),0)</f>
        <v>0</v>
      </c>
      <c r="J42" s="2">
        <f>+IFERROR(VLOOKUP(A42,navidad!$A$1:$E$8,5,FALSE),0)</f>
        <v>0</v>
      </c>
      <c r="K42" s="2">
        <f t="shared" si="8"/>
        <v>0</v>
      </c>
      <c r="L42" s="2">
        <f t="shared" si="5"/>
        <v>0</v>
      </c>
      <c r="M42" s="2">
        <f>+IFERROR(VLOOKUP(A42,new_year!$A$1:$E$8,5,FALSE),0)</f>
        <v>0</v>
      </c>
      <c r="N42" s="2">
        <f t="shared" si="7"/>
        <v>0</v>
      </c>
      <c r="O42" s="2">
        <f t="shared" si="6"/>
        <v>0</v>
      </c>
      <c r="P42">
        <v>0</v>
      </c>
      <c r="Q42">
        <f>+IFERROR(VLOOKUP(A42,final_f1!$A$1:$E$8,5,FALSE),0)</f>
        <v>0</v>
      </c>
    </row>
    <row r="43" spans="1:17" x14ac:dyDescent="0.25">
      <c r="A43" s="1">
        <v>40950</v>
      </c>
      <c r="B43">
        <v>411</v>
      </c>
      <c r="C43" s="2">
        <f t="shared" si="0"/>
        <v>11</v>
      </c>
      <c r="D43" s="2">
        <f t="shared" si="1"/>
        <v>2</v>
      </c>
      <c r="E43" s="2">
        <f t="shared" si="2"/>
        <v>2012</v>
      </c>
      <c r="F43" s="2" t="str">
        <f t="shared" si="3"/>
        <v>sábado</v>
      </c>
      <c r="G43" s="2" t="str">
        <f t="shared" si="4"/>
        <v>febrero</v>
      </c>
      <c r="H43" s="2">
        <f>+IFERROR(VLOOKUP(A43,festivos!$A$1:$E$105,5,FALSE),0)</f>
        <v>0</v>
      </c>
      <c r="I43" s="2">
        <f>+IFERROR(VLOOKUP(A43,semanasanta!$A$1:$E$29,5,FALSE),0)</f>
        <v>0</v>
      </c>
      <c r="J43" s="2">
        <f>+IFERROR(VLOOKUP(A43,navidad!$A$1:$E$8,5,FALSE),0)</f>
        <v>0</v>
      </c>
      <c r="K43" s="2">
        <f t="shared" si="8"/>
        <v>0</v>
      </c>
      <c r="L43" s="2">
        <f t="shared" si="5"/>
        <v>0</v>
      </c>
      <c r="M43" s="2">
        <f>+IFERROR(VLOOKUP(A43,new_year!$A$1:$E$8,5,FALSE),0)</f>
        <v>0</v>
      </c>
      <c r="N43" s="2">
        <f t="shared" si="7"/>
        <v>0</v>
      </c>
      <c r="O43" s="2">
        <f t="shared" si="6"/>
        <v>0</v>
      </c>
      <c r="P43">
        <v>0</v>
      </c>
      <c r="Q43">
        <f>+IFERROR(VLOOKUP(A43,final_f1!$A$1:$E$8,5,FALSE),0)</f>
        <v>0</v>
      </c>
    </row>
    <row r="44" spans="1:17" x14ac:dyDescent="0.25">
      <c r="A44" s="1">
        <v>40951</v>
      </c>
      <c r="B44">
        <v>1</v>
      </c>
      <c r="C44" s="2">
        <f t="shared" si="0"/>
        <v>12</v>
      </c>
      <c r="D44" s="2">
        <f t="shared" si="1"/>
        <v>2</v>
      </c>
      <c r="E44" s="2">
        <f t="shared" si="2"/>
        <v>2012</v>
      </c>
      <c r="F44" s="2" t="str">
        <f t="shared" si="3"/>
        <v>domingo</v>
      </c>
      <c r="G44" s="2" t="str">
        <f t="shared" si="4"/>
        <v>febrero</v>
      </c>
      <c r="H44" s="2">
        <f>+IFERROR(VLOOKUP(A44,festivos!$A$1:$E$105,5,FALSE),0)</f>
        <v>0</v>
      </c>
      <c r="I44" s="2">
        <f>+IFERROR(VLOOKUP(A44,semanasanta!$A$1:$E$29,5,FALSE),0)</f>
        <v>0</v>
      </c>
      <c r="J44" s="2">
        <f>+IFERROR(VLOOKUP(A44,navidad!$A$1:$E$8,5,FALSE),0)</f>
        <v>0</v>
      </c>
      <c r="K44" s="2">
        <f t="shared" si="8"/>
        <v>0</v>
      </c>
      <c r="L44" s="2">
        <f t="shared" si="5"/>
        <v>0</v>
      </c>
      <c r="M44" s="2">
        <f>+IFERROR(VLOOKUP(A44,new_year!$A$1:$E$8,5,FALSE),0)</f>
        <v>0</v>
      </c>
      <c r="N44" s="2">
        <f t="shared" si="7"/>
        <v>0</v>
      </c>
      <c r="O44" s="2">
        <f t="shared" si="6"/>
        <v>0</v>
      </c>
      <c r="P44">
        <v>0</v>
      </c>
      <c r="Q44">
        <f>+IFERROR(VLOOKUP(A44,final_f1!$A$1:$E$8,5,FALSE),0)</f>
        <v>0</v>
      </c>
    </row>
    <row r="45" spans="1:17" x14ac:dyDescent="0.25">
      <c r="A45" s="1">
        <v>40952</v>
      </c>
      <c r="B45">
        <v>881</v>
      </c>
      <c r="C45" s="2">
        <f t="shared" si="0"/>
        <v>13</v>
      </c>
      <c r="D45" s="2">
        <f t="shared" si="1"/>
        <v>2</v>
      </c>
      <c r="E45" s="2">
        <f t="shared" si="2"/>
        <v>2012</v>
      </c>
      <c r="F45" s="2" t="str">
        <f t="shared" si="3"/>
        <v>lunes</v>
      </c>
      <c r="G45" s="2" t="str">
        <f t="shared" si="4"/>
        <v>febrero</v>
      </c>
      <c r="H45" s="2">
        <f>+IFERROR(VLOOKUP(A45,festivos!$A$1:$E$105,5,FALSE),0)</f>
        <v>0</v>
      </c>
      <c r="I45" s="2">
        <f>+IFERROR(VLOOKUP(A45,semanasanta!$A$1:$E$29,5,FALSE),0)</f>
        <v>0</v>
      </c>
      <c r="J45" s="2">
        <f>+IFERROR(VLOOKUP(A45,navidad!$A$1:$E$8,5,FALSE),0)</f>
        <v>0</v>
      </c>
      <c r="K45" s="2">
        <f t="shared" si="8"/>
        <v>0</v>
      </c>
      <c r="L45" s="2">
        <f t="shared" si="5"/>
        <v>0</v>
      </c>
      <c r="M45" s="2">
        <f>+IFERROR(VLOOKUP(A45,new_year!$A$1:$E$8,5,FALSE),0)</f>
        <v>0</v>
      </c>
      <c r="N45" s="2">
        <f t="shared" si="7"/>
        <v>0</v>
      </c>
      <c r="O45" s="2">
        <f t="shared" si="6"/>
        <v>0</v>
      </c>
      <c r="P45">
        <v>0</v>
      </c>
      <c r="Q45">
        <f>+IFERROR(VLOOKUP(A45,final_f1!$A$1:$E$8,5,FALSE),0)</f>
        <v>0</v>
      </c>
    </row>
    <row r="46" spans="1:17" x14ac:dyDescent="0.25">
      <c r="A46" s="1">
        <v>40953</v>
      </c>
      <c r="B46">
        <v>1120</v>
      </c>
      <c r="C46" s="2">
        <f t="shared" si="0"/>
        <v>14</v>
      </c>
      <c r="D46" s="2">
        <f t="shared" si="1"/>
        <v>2</v>
      </c>
      <c r="E46" s="2">
        <f t="shared" si="2"/>
        <v>2012</v>
      </c>
      <c r="F46" s="2" t="str">
        <f t="shared" si="3"/>
        <v>martes</v>
      </c>
      <c r="G46" s="2" t="str">
        <f t="shared" si="4"/>
        <v>febrero</v>
      </c>
      <c r="H46" s="2">
        <f>+IFERROR(VLOOKUP(A46,festivos!$A$1:$E$105,5,FALSE),0)</f>
        <v>0</v>
      </c>
      <c r="I46" s="2">
        <f>+IFERROR(VLOOKUP(A46,semanasanta!$A$1:$E$29,5,FALSE),0)</f>
        <v>0</v>
      </c>
      <c r="J46" s="2">
        <f>+IFERROR(VLOOKUP(A46,navidad!$A$1:$E$8,5,FALSE),0)</f>
        <v>0</v>
      </c>
      <c r="K46" s="2">
        <f t="shared" si="8"/>
        <v>0</v>
      </c>
      <c r="L46" s="2">
        <f t="shared" si="5"/>
        <v>0</v>
      </c>
      <c r="M46" s="2">
        <f>+IFERROR(VLOOKUP(A46,new_year!$A$1:$E$8,5,FALSE),0)</f>
        <v>0</v>
      </c>
      <c r="N46" s="2">
        <f t="shared" si="7"/>
        <v>0</v>
      </c>
      <c r="O46" s="2">
        <f t="shared" si="6"/>
        <v>0</v>
      </c>
      <c r="P46">
        <v>0</v>
      </c>
      <c r="Q46">
        <f>+IFERROR(VLOOKUP(A46,final_f1!$A$1:$E$8,5,FALSE),0)</f>
        <v>0</v>
      </c>
    </row>
    <row r="47" spans="1:17" x14ac:dyDescent="0.25">
      <c r="A47" s="1">
        <v>40954</v>
      </c>
      <c r="B47">
        <v>1126</v>
      </c>
      <c r="C47" s="2">
        <f t="shared" si="0"/>
        <v>15</v>
      </c>
      <c r="D47" s="2">
        <f t="shared" si="1"/>
        <v>2</v>
      </c>
      <c r="E47" s="2">
        <f t="shared" si="2"/>
        <v>2012</v>
      </c>
      <c r="F47" s="2" t="str">
        <f t="shared" si="3"/>
        <v>miércoles</v>
      </c>
      <c r="G47" s="2" t="str">
        <f t="shared" si="4"/>
        <v>febrero</v>
      </c>
      <c r="H47" s="2">
        <f>+IFERROR(VLOOKUP(A47,festivos!$A$1:$E$105,5,FALSE),0)</f>
        <v>0</v>
      </c>
      <c r="I47" s="2">
        <f>+IFERROR(VLOOKUP(A47,semanasanta!$A$1:$E$29,5,FALSE),0)</f>
        <v>0</v>
      </c>
      <c r="J47" s="2">
        <f>+IFERROR(VLOOKUP(A47,navidad!$A$1:$E$8,5,FALSE),0)</f>
        <v>0</v>
      </c>
      <c r="K47" s="2">
        <f t="shared" si="8"/>
        <v>0</v>
      </c>
      <c r="L47" s="2">
        <f t="shared" si="5"/>
        <v>0</v>
      </c>
      <c r="M47" s="2">
        <f>+IFERROR(VLOOKUP(A47,new_year!$A$1:$E$8,5,FALSE),0)</f>
        <v>0</v>
      </c>
      <c r="N47" s="2">
        <f t="shared" si="7"/>
        <v>0</v>
      </c>
      <c r="O47" s="2">
        <f t="shared" si="6"/>
        <v>0</v>
      </c>
      <c r="P47">
        <v>0</v>
      </c>
      <c r="Q47">
        <f>+IFERROR(VLOOKUP(A47,final_f1!$A$1:$E$8,5,FALSE),0)</f>
        <v>0</v>
      </c>
    </row>
    <row r="48" spans="1:17" x14ac:dyDescent="0.25">
      <c r="A48" s="1">
        <v>40955</v>
      </c>
      <c r="B48">
        <v>1098</v>
      </c>
      <c r="C48" s="2">
        <f t="shared" si="0"/>
        <v>16</v>
      </c>
      <c r="D48" s="2">
        <f t="shared" si="1"/>
        <v>2</v>
      </c>
      <c r="E48" s="2">
        <f t="shared" si="2"/>
        <v>2012</v>
      </c>
      <c r="F48" s="2" t="str">
        <f t="shared" si="3"/>
        <v>jueves</v>
      </c>
      <c r="G48" s="2" t="str">
        <f t="shared" si="4"/>
        <v>febrero</v>
      </c>
      <c r="H48" s="2">
        <f>+IFERROR(VLOOKUP(A48,festivos!$A$1:$E$105,5,FALSE),0)</f>
        <v>0</v>
      </c>
      <c r="I48" s="2">
        <f>+IFERROR(VLOOKUP(A48,semanasanta!$A$1:$E$29,5,FALSE),0)</f>
        <v>0</v>
      </c>
      <c r="J48" s="2">
        <f>+IFERROR(VLOOKUP(A48,navidad!$A$1:$E$8,5,FALSE),0)</f>
        <v>0</v>
      </c>
      <c r="K48" s="2">
        <f t="shared" si="8"/>
        <v>0</v>
      </c>
      <c r="L48" s="2">
        <f t="shared" si="5"/>
        <v>0</v>
      </c>
      <c r="M48" s="2">
        <f>+IFERROR(VLOOKUP(A48,new_year!$A$1:$E$8,5,FALSE),0)</f>
        <v>0</v>
      </c>
      <c r="N48" s="2">
        <f t="shared" si="7"/>
        <v>0</v>
      </c>
      <c r="O48" s="2">
        <f t="shared" si="6"/>
        <v>0</v>
      </c>
      <c r="P48">
        <v>0</v>
      </c>
      <c r="Q48">
        <f>+IFERROR(VLOOKUP(A48,final_f1!$A$1:$E$8,5,FALSE),0)</f>
        <v>0</v>
      </c>
    </row>
    <row r="49" spans="1:17" x14ac:dyDescent="0.25">
      <c r="A49" s="1">
        <v>40956</v>
      </c>
      <c r="B49">
        <v>1243</v>
      </c>
      <c r="C49" s="2">
        <f t="shared" si="0"/>
        <v>17</v>
      </c>
      <c r="D49" s="2">
        <f t="shared" si="1"/>
        <v>2</v>
      </c>
      <c r="E49" s="2">
        <f t="shared" si="2"/>
        <v>2012</v>
      </c>
      <c r="F49" s="2" t="str">
        <f t="shared" si="3"/>
        <v>viernes</v>
      </c>
      <c r="G49" s="2" t="str">
        <f t="shared" si="4"/>
        <v>febrero</v>
      </c>
      <c r="H49" s="2">
        <f>+IFERROR(VLOOKUP(A49,festivos!$A$1:$E$105,5,FALSE),0)</f>
        <v>0</v>
      </c>
      <c r="I49" s="2">
        <f>+IFERROR(VLOOKUP(A49,semanasanta!$A$1:$E$29,5,FALSE),0)</f>
        <v>0</v>
      </c>
      <c r="J49" s="2">
        <f>+IFERROR(VLOOKUP(A49,navidad!$A$1:$E$8,5,FALSE),0)</f>
        <v>0</v>
      </c>
      <c r="K49" s="2">
        <f t="shared" si="8"/>
        <v>0</v>
      </c>
      <c r="L49" s="2">
        <f t="shared" si="5"/>
        <v>0</v>
      </c>
      <c r="M49" s="2">
        <f>+IFERROR(VLOOKUP(A49,new_year!$A$1:$E$8,5,FALSE),0)</f>
        <v>0</v>
      </c>
      <c r="N49" s="2">
        <f t="shared" si="7"/>
        <v>0</v>
      </c>
      <c r="O49" s="2">
        <f t="shared" si="6"/>
        <v>0</v>
      </c>
      <c r="P49">
        <v>0</v>
      </c>
      <c r="Q49">
        <f>+IFERROR(VLOOKUP(A49,final_f1!$A$1:$E$8,5,FALSE),0)</f>
        <v>0</v>
      </c>
    </row>
    <row r="50" spans="1:17" x14ac:dyDescent="0.25">
      <c r="A50" s="1">
        <v>40957</v>
      </c>
      <c r="B50">
        <v>309</v>
      </c>
      <c r="C50" s="2">
        <f t="shared" si="0"/>
        <v>18</v>
      </c>
      <c r="D50" s="2">
        <f t="shared" si="1"/>
        <v>2</v>
      </c>
      <c r="E50" s="2">
        <f t="shared" si="2"/>
        <v>2012</v>
      </c>
      <c r="F50" s="2" t="str">
        <f t="shared" si="3"/>
        <v>sábado</v>
      </c>
      <c r="G50" s="2" t="str">
        <f t="shared" si="4"/>
        <v>febrero</v>
      </c>
      <c r="H50" s="2">
        <f>+IFERROR(VLOOKUP(A50,festivos!$A$1:$E$105,5,FALSE),0)</f>
        <v>0</v>
      </c>
      <c r="I50" s="2">
        <f>+IFERROR(VLOOKUP(A50,semanasanta!$A$1:$E$29,5,FALSE),0)</f>
        <v>0</v>
      </c>
      <c r="J50" s="2">
        <f>+IFERROR(VLOOKUP(A50,navidad!$A$1:$E$8,5,FALSE),0)</f>
        <v>0</v>
      </c>
      <c r="K50" s="2">
        <f t="shared" si="8"/>
        <v>0</v>
      </c>
      <c r="L50" s="2">
        <f t="shared" si="5"/>
        <v>0</v>
      </c>
      <c r="M50" s="2">
        <f>+IFERROR(VLOOKUP(A50,new_year!$A$1:$E$8,5,FALSE),0)</f>
        <v>0</v>
      </c>
      <c r="N50" s="2">
        <f t="shared" si="7"/>
        <v>0</v>
      </c>
      <c r="O50" s="2">
        <f t="shared" si="6"/>
        <v>0</v>
      </c>
      <c r="P50">
        <v>0</v>
      </c>
      <c r="Q50">
        <f>+IFERROR(VLOOKUP(A50,final_f1!$A$1:$E$8,5,FALSE),0)</f>
        <v>0</v>
      </c>
    </row>
    <row r="51" spans="1:17" x14ac:dyDescent="0.25">
      <c r="A51" s="1">
        <v>40958</v>
      </c>
      <c r="B51">
        <v>0</v>
      </c>
      <c r="C51" s="2">
        <f t="shared" si="0"/>
        <v>19</v>
      </c>
      <c r="D51" s="2">
        <f t="shared" si="1"/>
        <v>2</v>
      </c>
      <c r="E51" s="2">
        <f t="shared" si="2"/>
        <v>2012</v>
      </c>
      <c r="F51" s="2" t="str">
        <f t="shared" si="3"/>
        <v>domingo</v>
      </c>
      <c r="G51" s="2" t="str">
        <f t="shared" si="4"/>
        <v>febrero</v>
      </c>
      <c r="H51" s="2">
        <f>+IFERROR(VLOOKUP(A51,festivos!$A$1:$E$105,5,FALSE),0)</f>
        <v>0</v>
      </c>
      <c r="I51" s="2">
        <f>+IFERROR(VLOOKUP(A51,semanasanta!$A$1:$E$29,5,FALSE),0)</f>
        <v>0</v>
      </c>
      <c r="J51" s="2">
        <f>+IFERROR(VLOOKUP(A51,navidad!$A$1:$E$8,5,FALSE),0)</f>
        <v>0</v>
      </c>
      <c r="K51" s="2">
        <f t="shared" si="8"/>
        <v>0</v>
      </c>
      <c r="L51" s="2">
        <f t="shared" si="5"/>
        <v>0</v>
      </c>
      <c r="M51" s="2">
        <f>+IFERROR(VLOOKUP(A51,new_year!$A$1:$E$8,5,FALSE),0)</f>
        <v>0</v>
      </c>
      <c r="N51" s="2">
        <f t="shared" si="7"/>
        <v>0</v>
      </c>
      <c r="O51" s="2">
        <f t="shared" si="6"/>
        <v>0</v>
      </c>
      <c r="P51">
        <v>0</v>
      </c>
      <c r="Q51">
        <f>+IFERROR(VLOOKUP(A51,final_f1!$A$1:$E$8,5,FALSE),0)</f>
        <v>0</v>
      </c>
    </row>
    <row r="52" spans="1:17" x14ac:dyDescent="0.25">
      <c r="A52" s="1">
        <v>40959</v>
      </c>
      <c r="B52">
        <v>733</v>
      </c>
      <c r="C52" s="2">
        <f t="shared" si="0"/>
        <v>20</v>
      </c>
      <c r="D52" s="2">
        <f t="shared" si="1"/>
        <v>2</v>
      </c>
      <c r="E52" s="2">
        <f t="shared" si="2"/>
        <v>2012</v>
      </c>
      <c r="F52" s="2" t="str">
        <f t="shared" si="3"/>
        <v>lunes</v>
      </c>
      <c r="G52" s="2" t="str">
        <f t="shared" si="4"/>
        <v>febrero</v>
      </c>
      <c r="H52" s="2">
        <f>+IFERROR(VLOOKUP(A52,festivos!$A$1:$E$105,5,FALSE),0)</f>
        <v>0</v>
      </c>
      <c r="I52" s="2">
        <f>+IFERROR(VLOOKUP(A52,semanasanta!$A$1:$E$29,5,FALSE),0)</f>
        <v>0</v>
      </c>
      <c r="J52" s="2">
        <f>+IFERROR(VLOOKUP(A52,navidad!$A$1:$E$8,5,FALSE),0)</f>
        <v>0</v>
      </c>
      <c r="K52" s="2">
        <f t="shared" si="8"/>
        <v>0</v>
      </c>
      <c r="L52" s="2">
        <f t="shared" si="5"/>
        <v>0</v>
      </c>
      <c r="M52" s="2">
        <f>+IFERROR(VLOOKUP(A52,new_year!$A$1:$E$8,5,FALSE),0)</f>
        <v>0</v>
      </c>
      <c r="N52" s="2">
        <f t="shared" si="7"/>
        <v>0</v>
      </c>
      <c r="O52" s="2">
        <f t="shared" si="6"/>
        <v>0</v>
      </c>
      <c r="P52">
        <v>0</v>
      </c>
      <c r="Q52">
        <f>+IFERROR(VLOOKUP(A52,final_f1!$A$1:$E$8,5,FALSE),0)</f>
        <v>0</v>
      </c>
    </row>
    <row r="53" spans="1:17" x14ac:dyDescent="0.25">
      <c r="A53" s="1">
        <v>40960</v>
      </c>
      <c r="B53">
        <v>994</v>
      </c>
      <c r="C53" s="2">
        <f t="shared" si="0"/>
        <v>21</v>
      </c>
      <c r="D53" s="2">
        <f t="shared" si="1"/>
        <v>2</v>
      </c>
      <c r="E53" s="2">
        <f t="shared" si="2"/>
        <v>2012</v>
      </c>
      <c r="F53" s="2" t="str">
        <f t="shared" si="3"/>
        <v>martes</v>
      </c>
      <c r="G53" s="2" t="str">
        <f t="shared" si="4"/>
        <v>febrero</v>
      </c>
      <c r="H53" s="2">
        <f>+IFERROR(VLOOKUP(A53,festivos!$A$1:$E$105,5,FALSE),0)</f>
        <v>0</v>
      </c>
      <c r="I53" s="2">
        <f>+IFERROR(VLOOKUP(A53,semanasanta!$A$1:$E$29,5,FALSE),0)</f>
        <v>0</v>
      </c>
      <c r="J53" s="2">
        <f>+IFERROR(VLOOKUP(A53,navidad!$A$1:$E$8,5,FALSE),0)</f>
        <v>0</v>
      </c>
      <c r="K53" s="2">
        <f t="shared" si="8"/>
        <v>0</v>
      </c>
      <c r="L53" s="2">
        <f t="shared" si="5"/>
        <v>0</v>
      </c>
      <c r="M53" s="2">
        <f>+IFERROR(VLOOKUP(A53,new_year!$A$1:$E$8,5,FALSE),0)</f>
        <v>0</v>
      </c>
      <c r="N53" s="2">
        <f t="shared" si="7"/>
        <v>0</v>
      </c>
      <c r="O53" s="2">
        <f t="shared" si="6"/>
        <v>0</v>
      </c>
      <c r="P53">
        <v>0</v>
      </c>
      <c r="Q53">
        <f>+IFERROR(VLOOKUP(A53,final_f1!$A$1:$E$8,5,FALSE),0)</f>
        <v>0</v>
      </c>
    </row>
    <row r="54" spans="1:17" x14ac:dyDescent="0.25">
      <c r="A54" s="1">
        <v>40961</v>
      </c>
      <c r="B54">
        <v>1186</v>
      </c>
      <c r="C54" s="2">
        <f t="shared" si="0"/>
        <v>22</v>
      </c>
      <c r="D54" s="2">
        <f t="shared" si="1"/>
        <v>2</v>
      </c>
      <c r="E54" s="2">
        <f t="shared" si="2"/>
        <v>2012</v>
      </c>
      <c r="F54" s="2" t="str">
        <f t="shared" si="3"/>
        <v>miércoles</v>
      </c>
      <c r="G54" s="2" t="str">
        <f t="shared" si="4"/>
        <v>febrero</v>
      </c>
      <c r="H54" s="2">
        <f>+IFERROR(VLOOKUP(A54,festivos!$A$1:$E$105,5,FALSE),0)</f>
        <v>0</v>
      </c>
      <c r="I54" s="2">
        <f>+IFERROR(VLOOKUP(A54,semanasanta!$A$1:$E$29,5,FALSE),0)</f>
        <v>0</v>
      </c>
      <c r="J54" s="2">
        <f>+IFERROR(VLOOKUP(A54,navidad!$A$1:$E$8,5,FALSE),0)</f>
        <v>0</v>
      </c>
      <c r="K54" s="2">
        <f t="shared" si="8"/>
        <v>0</v>
      </c>
      <c r="L54" s="2">
        <f t="shared" si="5"/>
        <v>0</v>
      </c>
      <c r="M54" s="2">
        <f>+IFERROR(VLOOKUP(A54,new_year!$A$1:$E$8,5,FALSE),0)</f>
        <v>0</v>
      </c>
      <c r="N54" s="2">
        <f t="shared" si="7"/>
        <v>0</v>
      </c>
      <c r="O54" s="2">
        <f t="shared" si="6"/>
        <v>0</v>
      </c>
      <c r="P54">
        <v>0</v>
      </c>
      <c r="Q54">
        <f>+IFERROR(VLOOKUP(A54,final_f1!$A$1:$E$8,5,FALSE),0)</f>
        <v>0</v>
      </c>
    </row>
    <row r="55" spans="1:17" x14ac:dyDescent="0.25">
      <c r="A55" s="1">
        <v>40962</v>
      </c>
      <c r="B55">
        <v>1247</v>
      </c>
      <c r="C55" s="2">
        <f t="shared" si="0"/>
        <v>23</v>
      </c>
      <c r="D55" s="2">
        <f t="shared" si="1"/>
        <v>2</v>
      </c>
      <c r="E55" s="2">
        <f t="shared" si="2"/>
        <v>2012</v>
      </c>
      <c r="F55" s="2" t="str">
        <f t="shared" si="3"/>
        <v>jueves</v>
      </c>
      <c r="G55" s="2" t="str">
        <f t="shared" si="4"/>
        <v>febrero</v>
      </c>
      <c r="H55" s="2">
        <f>+IFERROR(VLOOKUP(A55,festivos!$A$1:$E$105,5,FALSE),0)</f>
        <v>0</v>
      </c>
      <c r="I55" s="2">
        <f>+IFERROR(VLOOKUP(A55,semanasanta!$A$1:$E$29,5,FALSE),0)</f>
        <v>0</v>
      </c>
      <c r="J55" s="2">
        <f>+IFERROR(VLOOKUP(A55,navidad!$A$1:$E$8,5,FALSE),0)</f>
        <v>0</v>
      </c>
      <c r="K55" s="2">
        <f t="shared" si="8"/>
        <v>0</v>
      </c>
      <c r="L55" s="2">
        <f t="shared" si="5"/>
        <v>0</v>
      </c>
      <c r="M55" s="2">
        <f>+IFERROR(VLOOKUP(A55,new_year!$A$1:$E$8,5,FALSE),0)</f>
        <v>0</v>
      </c>
      <c r="N55" s="2">
        <f t="shared" si="7"/>
        <v>0</v>
      </c>
      <c r="O55" s="2">
        <f t="shared" si="6"/>
        <v>0</v>
      </c>
      <c r="P55">
        <v>0</v>
      </c>
      <c r="Q55">
        <f>+IFERROR(VLOOKUP(A55,final_f1!$A$1:$E$8,5,FALSE),0)</f>
        <v>0</v>
      </c>
    </row>
    <row r="56" spans="1:17" x14ac:dyDescent="0.25">
      <c r="A56" s="1">
        <v>40963</v>
      </c>
      <c r="B56">
        <v>1315</v>
      </c>
      <c r="C56" s="2">
        <f t="shared" si="0"/>
        <v>24</v>
      </c>
      <c r="D56" s="2">
        <f t="shared" si="1"/>
        <v>2</v>
      </c>
      <c r="E56" s="2">
        <f t="shared" si="2"/>
        <v>2012</v>
      </c>
      <c r="F56" s="2" t="str">
        <f t="shared" si="3"/>
        <v>viernes</v>
      </c>
      <c r="G56" s="2" t="str">
        <f t="shared" si="4"/>
        <v>febrero</v>
      </c>
      <c r="H56" s="2">
        <f>+IFERROR(VLOOKUP(A56,festivos!$A$1:$E$105,5,FALSE),0)</f>
        <v>0</v>
      </c>
      <c r="I56" s="2">
        <f>+IFERROR(VLOOKUP(A56,semanasanta!$A$1:$E$29,5,FALSE),0)</f>
        <v>0</v>
      </c>
      <c r="J56" s="2">
        <f>+IFERROR(VLOOKUP(A56,navidad!$A$1:$E$8,5,FALSE),0)</f>
        <v>0</v>
      </c>
      <c r="K56" s="2">
        <f t="shared" si="8"/>
        <v>0</v>
      </c>
      <c r="L56" s="2">
        <f t="shared" si="5"/>
        <v>0</v>
      </c>
      <c r="M56" s="2">
        <f>+IFERROR(VLOOKUP(A56,new_year!$A$1:$E$8,5,FALSE),0)</f>
        <v>0</v>
      </c>
      <c r="N56" s="2">
        <f t="shared" si="7"/>
        <v>0</v>
      </c>
      <c r="O56" s="2">
        <f t="shared" si="6"/>
        <v>0</v>
      </c>
      <c r="P56">
        <v>0</v>
      </c>
      <c r="Q56">
        <f>+IFERROR(VLOOKUP(A56,final_f1!$A$1:$E$8,5,FALSE),0)</f>
        <v>0</v>
      </c>
    </row>
    <row r="57" spans="1:17" x14ac:dyDescent="0.25">
      <c r="A57" s="1">
        <v>40964</v>
      </c>
      <c r="B57">
        <v>386</v>
      </c>
      <c r="C57" s="2">
        <f t="shared" si="0"/>
        <v>25</v>
      </c>
      <c r="D57" s="2">
        <f t="shared" si="1"/>
        <v>2</v>
      </c>
      <c r="E57" s="2">
        <f t="shared" si="2"/>
        <v>2012</v>
      </c>
      <c r="F57" s="2" t="str">
        <f t="shared" si="3"/>
        <v>sábado</v>
      </c>
      <c r="G57" s="2" t="str">
        <f t="shared" si="4"/>
        <v>febrero</v>
      </c>
      <c r="H57" s="2">
        <f>+IFERROR(VLOOKUP(A57,festivos!$A$1:$E$105,5,FALSE),0)</f>
        <v>0</v>
      </c>
      <c r="I57" s="2">
        <f>+IFERROR(VLOOKUP(A57,semanasanta!$A$1:$E$29,5,FALSE),0)</f>
        <v>0</v>
      </c>
      <c r="J57" s="2">
        <f>+IFERROR(VLOOKUP(A57,navidad!$A$1:$E$8,5,FALSE),0)</f>
        <v>0</v>
      </c>
      <c r="K57" s="2">
        <f t="shared" si="8"/>
        <v>0</v>
      </c>
      <c r="L57" s="2">
        <f t="shared" si="5"/>
        <v>0</v>
      </c>
      <c r="M57" s="2">
        <f>+IFERROR(VLOOKUP(A57,new_year!$A$1:$E$8,5,FALSE),0)</f>
        <v>0</v>
      </c>
      <c r="N57" s="2">
        <f t="shared" si="7"/>
        <v>0</v>
      </c>
      <c r="O57" s="2">
        <f t="shared" si="6"/>
        <v>0</v>
      </c>
      <c r="P57">
        <v>0</v>
      </c>
      <c r="Q57">
        <f>+IFERROR(VLOOKUP(A57,final_f1!$A$1:$E$8,5,FALSE),0)</f>
        <v>0</v>
      </c>
    </row>
    <row r="58" spans="1:17" x14ac:dyDescent="0.25">
      <c r="A58" s="1">
        <v>40965</v>
      </c>
      <c r="B58">
        <v>0</v>
      </c>
      <c r="C58" s="2">
        <f t="shared" si="0"/>
        <v>26</v>
      </c>
      <c r="D58" s="2">
        <f t="shared" si="1"/>
        <v>2</v>
      </c>
      <c r="E58" s="2">
        <f t="shared" si="2"/>
        <v>2012</v>
      </c>
      <c r="F58" s="2" t="str">
        <f t="shared" si="3"/>
        <v>domingo</v>
      </c>
      <c r="G58" s="2" t="str">
        <f t="shared" si="4"/>
        <v>febrero</v>
      </c>
      <c r="H58" s="2">
        <f>+IFERROR(VLOOKUP(A58,festivos!$A$1:$E$105,5,FALSE),0)</f>
        <v>0</v>
      </c>
      <c r="I58" s="2">
        <f>+IFERROR(VLOOKUP(A58,semanasanta!$A$1:$E$29,5,FALSE),0)</f>
        <v>0</v>
      </c>
      <c r="J58" s="2">
        <f>+IFERROR(VLOOKUP(A58,navidad!$A$1:$E$8,5,FALSE),0)</f>
        <v>0</v>
      </c>
      <c r="K58" s="2">
        <f t="shared" si="8"/>
        <v>0</v>
      </c>
      <c r="L58" s="2">
        <f t="shared" si="5"/>
        <v>0</v>
      </c>
      <c r="M58" s="2">
        <f>+IFERROR(VLOOKUP(A58,new_year!$A$1:$E$8,5,FALSE),0)</f>
        <v>0</v>
      </c>
      <c r="N58" s="2">
        <f t="shared" si="7"/>
        <v>0</v>
      </c>
      <c r="O58" s="2">
        <f t="shared" si="6"/>
        <v>0</v>
      </c>
      <c r="P58">
        <v>0</v>
      </c>
      <c r="Q58">
        <f>+IFERROR(VLOOKUP(A58,final_f1!$A$1:$E$8,5,FALSE),0)</f>
        <v>0</v>
      </c>
    </row>
    <row r="59" spans="1:17" x14ac:dyDescent="0.25">
      <c r="A59" s="1">
        <v>40966</v>
      </c>
      <c r="B59">
        <v>855</v>
      </c>
      <c r="C59" s="2">
        <f t="shared" si="0"/>
        <v>27</v>
      </c>
      <c r="D59" s="2">
        <f t="shared" si="1"/>
        <v>2</v>
      </c>
      <c r="E59" s="2">
        <f t="shared" si="2"/>
        <v>2012</v>
      </c>
      <c r="F59" s="2" t="str">
        <f t="shared" si="3"/>
        <v>lunes</v>
      </c>
      <c r="G59" s="2" t="str">
        <f t="shared" si="4"/>
        <v>febrero</v>
      </c>
      <c r="H59" s="2">
        <f>+IFERROR(VLOOKUP(A59,festivos!$A$1:$E$105,5,FALSE),0)</f>
        <v>0</v>
      </c>
      <c r="I59" s="2">
        <f>+IFERROR(VLOOKUP(A59,semanasanta!$A$1:$E$29,5,FALSE),0)</f>
        <v>0</v>
      </c>
      <c r="J59" s="2">
        <f>+IFERROR(VLOOKUP(A59,navidad!$A$1:$E$8,5,FALSE),0)</f>
        <v>0</v>
      </c>
      <c r="K59" s="2">
        <f t="shared" si="8"/>
        <v>0</v>
      </c>
      <c r="L59" s="2">
        <f t="shared" si="5"/>
        <v>0</v>
      </c>
      <c r="M59" s="2">
        <f>+IFERROR(VLOOKUP(A59,new_year!$A$1:$E$8,5,FALSE),0)</f>
        <v>0</v>
      </c>
      <c r="N59" s="2">
        <f t="shared" si="7"/>
        <v>0</v>
      </c>
      <c r="O59" s="2">
        <f t="shared" si="6"/>
        <v>0</v>
      </c>
      <c r="P59">
        <v>0</v>
      </c>
      <c r="Q59">
        <f>+IFERROR(VLOOKUP(A59,final_f1!$A$1:$E$8,5,FALSE),0)</f>
        <v>0</v>
      </c>
    </row>
    <row r="60" spans="1:17" x14ac:dyDescent="0.25">
      <c r="A60" s="1">
        <v>40967</v>
      </c>
      <c r="B60">
        <v>1239</v>
      </c>
      <c r="C60" s="2">
        <f t="shared" si="0"/>
        <v>28</v>
      </c>
      <c r="D60" s="2">
        <f t="shared" si="1"/>
        <v>2</v>
      </c>
      <c r="E60" s="2">
        <f t="shared" si="2"/>
        <v>2012</v>
      </c>
      <c r="F60" s="2" t="str">
        <f t="shared" si="3"/>
        <v>martes</v>
      </c>
      <c r="G60" s="2" t="str">
        <f t="shared" si="4"/>
        <v>febrero</v>
      </c>
      <c r="H60" s="2">
        <f>+IFERROR(VLOOKUP(A60,festivos!$A$1:$E$105,5,FALSE),0)</f>
        <v>0</v>
      </c>
      <c r="I60" s="2">
        <f>+IFERROR(VLOOKUP(A60,semanasanta!$A$1:$E$29,5,FALSE),0)</f>
        <v>0</v>
      </c>
      <c r="J60" s="2">
        <f>+IFERROR(VLOOKUP(A60,navidad!$A$1:$E$8,5,FALSE),0)</f>
        <v>0</v>
      </c>
      <c r="K60" s="2">
        <f t="shared" si="8"/>
        <v>0</v>
      </c>
      <c r="L60" s="2">
        <f t="shared" si="5"/>
        <v>0</v>
      </c>
      <c r="M60" s="2">
        <f>+IFERROR(VLOOKUP(A60,new_year!$A$1:$E$8,5,FALSE),0)</f>
        <v>0</v>
      </c>
      <c r="N60" s="2">
        <f t="shared" si="7"/>
        <v>0</v>
      </c>
      <c r="O60" s="2">
        <f t="shared" si="6"/>
        <v>0</v>
      </c>
      <c r="P60">
        <v>0</v>
      </c>
      <c r="Q60">
        <f>+IFERROR(VLOOKUP(A60,final_f1!$A$1:$E$8,5,FALSE),0)</f>
        <v>0</v>
      </c>
    </row>
    <row r="61" spans="1:17" x14ac:dyDescent="0.25">
      <c r="A61" s="1">
        <v>40968</v>
      </c>
      <c r="B61">
        <v>1157</v>
      </c>
      <c r="C61" s="2">
        <f t="shared" si="0"/>
        <v>29</v>
      </c>
      <c r="D61" s="2">
        <f t="shared" si="1"/>
        <v>2</v>
      </c>
      <c r="E61" s="2">
        <f t="shared" si="2"/>
        <v>2012</v>
      </c>
      <c r="F61" s="2" t="str">
        <f t="shared" si="3"/>
        <v>miércoles</v>
      </c>
      <c r="G61" s="2" t="str">
        <f t="shared" si="4"/>
        <v>febrero</v>
      </c>
      <c r="H61" s="2">
        <f>+IFERROR(VLOOKUP(A61,festivos!$A$1:$E$105,5,FALSE),0)</f>
        <v>0</v>
      </c>
      <c r="I61" s="2">
        <f>+IFERROR(VLOOKUP(A61,semanasanta!$A$1:$E$29,5,FALSE),0)</f>
        <v>0</v>
      </c>
      <c r="J61" s="2">
        <f>+IFERROR(VLOOKUP(A61,navidad!$A$1:$E$8,5,FALSE),0)</f>
        <v>0</v>
      </c>
      <c r="K61" s="2">
        <f t="shared" si="8"/>
        <v>0</v>
      </c>
      <c r="L61" s="2">
        <f t="shared" si="5"/>
        <v>0</v>
      </c>
      <c r="M61" s="2">
        <f>+IFERROR(VLOOKUP(A61,new_year!$A$1:$E$8,5,FALSE),0)</f>
        <v>0</v>
      </c>
      <c r="N61" s="2">
        <f t="shared" si="7"/>
        <v>0</v>
      </c>
      <c r="O61" s="2">
        <f t="shared" si="6"/>
        <v>0</v>
      </c>
      <c r="P61">
        <v>0</v>
      </c>
      <c r="Q61">
        <f>+IFERROR(VLOOKUP(A61,final_f1!$A$1:$E$8,5,FALSE),0)</f>
        <v>0</v>
      </c>
    </row>
    <row r="62" spans="1:17" x14ac:dyDescent="0.25">
      <c r="A62" s="1">
        <v>40969</v>
      </c>
      <c r="B62">
        <v>1201</v>
      </c>
      <c r="C62" s="2">
        <f t="shared" si="0"/>
        <v>1</v>
      </c>
      <c r="D62" s="2">
        <f t="shared" si="1"/>
        <v>3</v>
      </c>
      <c r="E62" s="2">
        <f t="shared" si="2"/>
        <v>2012</v>
      </c>
      <c r="F62" s="2" t="str">
        <f t="shared" si="3"/>
        <v>jueves</v>
      </c>
      <c r="G62" s="2" t="str">
        <f t="shared" si="4"/>
        <v>marzo</v>
      </c>
      <c r="H62" s="2">
        <f>+IFERROR(VLOOKUP(A62,festivos!$A$1:$E$105,5,FALSE),0)</f>
        <v>0</v>
      </c>
      <c r="I62" s="2">
        <f>+IFERROR(VLOOKUP(A62,semanasanta!$A$1:$E$29,5,FALSE),0)</f>
        <v>0</v>
      </c>
      <c r="J62" s="2">
        <f>+IFERROR(VLOOKUP(A62,navidad!$A$1:$E$8,5,FALSE),0)</f>
        <v>0</v>
      </c>
      <c r="K62" s="2">
        <f t="shared" si="8"/>
        <v>0</v>
      </c>
      <c r="L62" s="2">
        <f t="shared" si="5"/>
        <v>0</v>
      </c>
      <c r="M62" s="2">
        <f>+IFERROR(VLOOKUP(A62,new_year!$A$1:$E$8,5,FALSE),0)</f>
        <v>0</v>
      </c>
      <c r="N62" s="2">
        <f t="shared" si="7"/>
        <v>0</v>
      </c>
      <c r="O62" s="2">
        <f t="shared" si="6"/>
        <v>0</v>
      </c>
      <c r="P62">
        <v>0</v>
      </c>
      <c r="Q62">
        <f>+IFERROR(VLOOKUP(A62,final_f1!$A$1:$E$8,5,FALSE),0)</f>
        <v>0</v>
      </c>
    </row>
    <row r="63" spans="1:17" x14ac:dyDescent="0.25">
      <c r="A63" s="1">
        <v>40970</v>
      </c>
      <c r="B63">
        <v>1342</v>
      </c>
      <c r="C63" s="2">
        <f t="shared" si="0"/>
        <v>2</v>
      </c>
      <c r="D63" s="2">
        <f t="shared" si="1"/>
        <v>3</v>
      </c>
      <c r="E63" s="2">
        <f t="shared" si="2"/>
        <v>2012</v>
      </c>
      <c r="F63" s="2" t="str">
        <f t="shared" si="3"/>
        <v>viernes</v>
      </c>
      <c r="G63" s="2" t="str">
        <f t="shared" si="4"/>
        <v>marzo</v>
      </c>
      <c r="H63" s="2">
        <f>+IFERROR(VLOOKUP(A63,festivos!$A$1:$E$105,5,FALSE),0)</f>
        <v>0</v>
      </c>
      <c r="I63" s="2">
        <f>+IFERROR(VLOOKUP(A63,semanasanta!$A$1:$E$29,5,FALSE),0)</f>
        <v>0</v>
      </c>
      <c r="J63" s="2">
        <f>+IFERROR(VLOOKUP(A63,navidad!$A$1:$E$8,5,FALSE),0)</f>
        <v>0</v>
      </c>
      <c r="K63" s="2">
        <f t="shared" si="8"/>
        <v>0</v>
      </c>
      <c r="L63" s="2">
        <f t="shared" si="5"/>
        <v>0</v>
      </c>
      <c r="M63" s="2">
        <f>+IFERROR(VLOOKUP(A63,new_year!$A$1:$E$8,5,FALSE),0)</f>
        <v>0</v>
      </c>
      <c r="N63" s="2">
        <f t="shared" si="7"/>
        <v>0</v>
      </c>
      <c r="O63" s="2">
        <f t="shared" si="6"/>
        <v>0</v>
      </c>
      <c r="P63">
        <v>0</v>
      </c>
      <c r="Q63">
        <f>+IFERROR(VLOOKUP(A63,final_f1!$A$1:$E$8,5,FALSE),0)</f>
        <v>0</v>
      </c>
    </row>
    <row r="64" spans="1:17" x14ac:dyDescent="0.25">
      <c r="A64" s="1">
        <v>40971</v>
      </c>
      <c r="B64">
        <v>358</v>
      </c>
      <c r="C64" s="2">
        <f t="shared" si="0"/>
        <v>3</v>
      </c>
      <c r="D64" s="2">
        <f t="shared" si="1"/>
        <v>3</v>
      </c>
      <c r="E64" s="2">
        <f t="shared" si="2"/>
        <v>2012</v>
      </c>
      <c r="F64" s="2" t="str">
        <f t="shared" si="3"/>
        <v>sábado</v>
      </c>
      <c r="G64" s="2" t="str">
        <f t="shared" si="4"/>
        <v>marzo</v>
      </c>
      <c r="H64" s="2">
        <f>+IFERROR(VLOOKUP(A64,festivos!$A$1:$E$105,5,FALSE),0)</f>
        <v>0</v>
      </c>
      <c r="I64" s="2">
        <f>+IFERROR(VLOOKUP(A64,semanasanta!$A$1:$E$29,5,FALSE),0)</f>
        <v>0</v>
      </c>
      <c r="J64" s="2">
        <f>+IFERROR(VLOOKUP(A64,navidad!$A$1:$E$8,5,FALSE),0)</f>
        <v>0</v>
      </c>
      <c r="K64" s="2">
        <f t="shared" si="8"/>
        <v>0</v>
      </c>
      <c r="L64" s="2">
        <f t="shared" si="5"/>
        <v>0</v>
      </c>
      <c r="M64" s="2">
        <f>+IFERROR(VLOOKUP(A64,new_year!$A$1:$E$8,5,FALSE),0)</f>
        <v>0</v>
      </c>
      <c r="N64" s="2">
        <f t="shared" si="7"/>
        <v>0</v>
      </c>
      <c r="O64" s="2">
        <f t="shared" si="6"/>
        <v>0</v>
      </c>
      <c r="P64">
        <v>0</v>
      </c>
      <c r="Q64">
        <f>+IFERROR(VLOOKUP(A64,final_f1!$A$1:$E$8,5,FALSE),0)</f>
        <v>0</v>
      </c>
    </row>
    <row r="65" spans="1:17" x14ac:dyDescent="0.25">
      <c r="A65" s="1">
        <v>40972</v>
      </c>
      <c r="B65">
        <v>0</v>
      </c>
      <c r="C65" s="2">
        <f t="shared" si="0"/>
        <v>4</v>
      </c>
      <c r="D65" s="2">
        <f t="shared" si="1"/>
        <v>3</v>
      </c>
      <c r="E65" s="2">
        <f t="shared" si="2"/>
        <v>2012</v>
      </c>
      <c r="F65" s="2" t="str">
        <f t="shared" si="3"/>
        <v>domingo</v>
      </c>
      <c r="G65" s="2" t="str">
        <f t="shared" si="4"/>
        <v>marzo</v>
      </c>
      <c r="H65" s="2">
        <f>+IFERROR(VLOOKUP(A65,festivos!$A$1:$E$105,5,FALSE),0)</f>
        <v>0</v>
      </c>
      <c r="I65" s="2">
        <f>+IFERROR(VLOOKUP(A65,semanasanta!$A$1:$E$29,5,FALSE),0)</f>
        <v>0</v>
      </c>
      <c r="J65" s="2">
        <f>+IFERROR(VLOOKUP(A65,navidad!$A$1:$E$8,5,FALSE),0)</f>
        <v>0</v>
      </c>
      <c r="K65" s="2">
        <f t="shared" si="8"/>
        <v>0</v>
      </c>
      <c r="L65" s="2">
        <f t="shared" si="5"/>
        <v>0</v>
      </c>
      <c r="M65" s="2">
        <f>+IFERROR(VLOOKUP(A65,new_year!$A$1:$E$8,5,FALSE),0)</f>
        <v>0</v>
      </c>
      <c r="N65" s="2">
        <f t="shared" si="7"/>
        <v>0</v>
      </c>
      <c r="O65" s="2">
        <f t="shared" si="6"/>
        <v>0</v>
      </c>
      <c r="P65">
        <v>0</v>
      </c>
      <c r="Q65">
        <f>+IFERROR(VLOOKUP(A65,final_f1!$A$1:$E$8,5,FALSE),0)</f>
        <v>0</v>
      </c>
    </row>
    <row r="66" spans="1:17" x14ac:dyDescent="0.25">
      <c r="A66" s="1">
        <v>40973</v>
      </c>
      <c r="B66">
        <v>886</v>
      </c>
      <c r="C66" s="2">
        <f t="shared" si="0"/>
        <v>5</v>
      </c>
      <c r="D66" s="2">
        <f t="shared" si="1"/>
        <v>3</v>
      </c>
      <c r="E66" s="2">
        <f t="shared" si="2"/>
        <v>2012</v>
      </c>
      <c r="F66" s="2" t="str">
        <f t="shared" si="3"/>
        <v>lunes</v>
      </c>
      <c r="G66" s="2" t="str">
        <f t="shared" si="4"/>
        <v>marzo</v>
      </c>
      <c r="H66" s="2">
        <f>+IFERROR(VLOOKUP(A66,festivos!$A$1:$E$105,5,FALSE),0)</f>
        <v>0</v>
      </c>
      <c r="I66" s="2">
        <f>+IFERROR(VLOOKUP(A66,semanasanta!$A$1:$E$29,5,FALSE),0)</f>
        <v>0</v>
      </c>
      <c r="J66" s="2">
        <f>+IFERROR(VLOOKUP(A66,navidad!$A$1:$E$8,5,FALSE),0)</f>
        <v>0</v>
      </c>
      <c r="K66" s="2">
        <f t="shared" si="8"/>
        <v>0</v>
      </c>
      <c r="L66" s="2">
        <f t="shared" si="5"/>
        <v>0</v>
      </c>
      <c r="M66" s="2">
        <f>+IFERROR(VLOOKUP(A66,new_year!$A$1:$E$8,5,FALSE),0)</f>
        <v>0</v>
      </c>
      <c r="N66" s="2">
        <f t="shared" si="7"/>
        <v>0</v>
      </c>
      <c r="O66" s="2">
        <f t="shared" si="6"/>
        <v>0</v>
      </c>
      <c r="P66">
        <v>0</v>
      </c>
      <c r="Q66">
        <f>+IFERROR(VLOOKUP(A66,final_f1!$A$1:$E$8,5,FALSE),0)</f>
        <v>0</v>
      </c>
    </row>
    <row r="67" spans="1:17" x14ac:dyDescent="0.25">
      <c r="A67" s="1">
        <v>40974</v>
      </c>
      <c r="B67">
        <v>1209</v>
      </c>
      <c r="C67" s="2">
        <f t="shared" ref="C67:C130" si="9">+DAY(A67)</f>
        <v>6</v>
      </c>
      <c r="D67" s="2">
        <f t="shared" ref="D67:D130" si="10">+MONTH(A67)</f>
        <v>3</v>
      </c>
      <c r="E67" s="2">
        <f t="shared" ref="E67:E130" si="11">+YEAR(A67)</f>
        <v>2012</v>
      </c>
      <c r="F67" s="2" t="str">
        <f t="shared" ref="F67:F130" si="12">+TEXT(A67,"dddd")</f>
        <v>martes</v>
      </c>
      <c r="G67" s="2" t="str">
        <f t="shared" ref="G67:G130" si="13">+TEXT(A67,"MMMM")</f>
        <v>marzo</v>
      </c>
      <c r="H67" s="2">
        <f>+IFERROR(VLOOKUP(A67,festivos!$A$1:$E$105,5,FALSE),0)</f>
        <v>0</v>
      </c>
      <c r="I67" s="2">
        <f>+IFERROR(VLOOKUP(A67,semanasanta!$A$1:$E$29,5,FALSE),0)</f>
        <v>0</v>
      </c>
      <c r="J67" s="2">
        <f>+IFERROR(VLOOKUP(A67,navidad!$A$1:$E$8,5,FALSE),0)</f>
        <v>0</v>
      </c>
      <c r="K67" s="2">
        <f t="shared" si="8"/>
        <v>0</v>
      </c>
      <c r="L67" s="2">
        <f t="shared" ref="L67:L130" si="14">+IF(J68=1,1,0)</f>
        <v>0</v>
      </c>
      <c r="M67" s="2">
        <f>+IFERROR(VLOOKUP(A67,new_year!$A$1:$E$8,5,FALSE),0)</f>
        <v>0</v>
      </c>
      <c r="N67" s="2">
        <f t="shared" si="7"/>
        <v>0</v>
      </c>
      <c r="O67" s="2">
        <f t="shared" ref="O67:O130" si="15">+IF(M68=1,1,0)</f>
        <v>0</v>
      </c>
      <c r="P67">
        <v>0</v>
      </c>
      <c r="Q67">
        <f>+IFERROR(VLOOKUP(A67,final_f1!$A$1:$E$8,5,FALSE),0)</f>
        <v>0</v>
      </c>
    </row>
    <row r="68" spans="1:17" x14ac:dyDescent="0.25">
      <c r="A68" s="1">
        <v>40975</v>
      </c>
      <c r="B68">
        <v>1553</v>
      </c>
      <c r="C68" s="2">
        <f t="shared" si="9"/>
        <v>7</v>
      </c>
      <c r="D68" s="2">
        <f t="shared" si="10"/>
        <v>3</v>
      </c>
      <c r="E68" s="2">
        <f t="shared" si="11"/>
        <v>2012</v>
      </c>
      <c r="F68" s="2" t="str">
        <f t="shared" si="12"/>
        <v>miércoles</v>
      </c>
      <c r="G68" s="2" t="str">
        <f t="shared" si="13"/>
        <v>marzo</v>
      </c>
      <c r="H68" s="2">
        <f>+IFERROR(VLOOKUP(A68,festivos!$A$1:$E$105,5,FALSE),0)</f>
        <v>0</v>
      </c>
      <c r="I68" s="2">
        <f>+IFERROR(VLOOKUP(A68,semanasanta!$A$1:$E$29,5,FALSE),0)</f>
        <v>0</v>
      </c>
      <c r="J68" s="2">
        <f>+IFERROR(VLOOKUP(A68,navidad!$A$1:$E$8,5,FALSE),0)</f>
        <v>0</v>
      </c>
      <c r="K68" s="2">
        <f t="shared" si="8"/>
        <v>0</v>
      </c>
      <c r="L68" s="2">
        <f t="shared" si="14"/>
        <v>0</v>
      </c>
      <c r="M68" s="2">
        <f>+IFERROR(VLOOKUP(A68,new_year!$A$1:$E$8,5,FALSE),0)</f>
        <v>0</v>
      </c>
      <c r="N68" s="2">
        <f t="shared" ref="N68:N131" si="16">+IF(M67=1,1,0)</f>
        <v>0</v>
      </c>
      <c r="O68" s="2">
        <f t="shared" si="15"/>
        <v>0</v>
      </c>
      <c r="P68">
        <v>0</v>
      </c>
      <c r="Q68">
        <f>+IFERROR(VLOOKUP(A68,final_f1!$A$1:$E$8,5,FALSE),0)</f>
        <v>0</v>
      </c>
    </row>
    <row r="69" spans="1:17" x14ac:dyDescent="0.25">
      <c r="A69" s="1">
        <v>40976</v>
      </c>
      <c r="B69">
        <v>1340</v>
      </c>
      <c r="C69" s="2">
        <f t="shared" si="9"/>
        <v>8</v>
      </c>
      <c r="D69" s="2">
        <f t="shared" si="10"/>
        <v>3</v>
      </c>
      <c r="E69" s="2">
        <f t="shared" si="11"/>
        <v>2012</v>
      </c>
      <c r="F69" s="2" t="str">
        <f t="shared" si="12"/>
        <v>jueves</v>
      </c>
      <c r="G69" s="2" t="str">
        <f t="shared" si="13"/>
        <v>marzo</v>
      </c>
      <c r="H69" s="2">
        <f>+IFERROR(VLOOKUP(A69,festivos!$A$1:$E$105,5,FALSE),0)</f>
        <v>0</v>
      </c>
      <c r="I69" s="2">
        <f>+IFERROR(VLOOKUP(A69,semanasanta!$A$1:$E$29,5,FALSE),0)</f>
        <v>0</v>
      </c>
      <c r="J69" s="2">
        <f>+IFERROR(VLOOKUP(A69,navidad!$A$1:$E$8,5,FALSE),0)</f>
        <v>0</v>
      </c>
      <c r="K69" s="2">
        <f t="shared" ref="K69:K132" si="17">+IF(J68=1,1,0)</f>
        <v>0</v>
      </c>
      <c r="L69" s="2">
        <f t="shared" si="14"/>
        <v>0</v>
      </c>
      <c r="M69" s="2">
        <f>+IFERROR(VLOOKUP(A69,new_year!$A$1:$E$8,5,FALSE),0)</f>
        <v>0</v>
      </c>
      <c r="N69" s="2">
        <f t="shared" si="16"/>
        <v>0</v>
      </c>
      <c r="O69" s="2">
        <f t="shared" si="15"/>
        <v>0</v>
      </c>
      <c r="P69">
        <v>0</v>
      </c>
      <c r="Q69">
        <f>+IFERROR(VLOOKUP(A69,final_f1!$A$1:$E$8,5,FALSE),0)</f>
        <v>0</v>
      </c>
    </row>
    <row r="70" spans="1:17" x14ac:dyDescent="0.25">
      <c r="A70" s="1">
        <v>40977</v>
      </c>
      <c r="B70">
        <v>1279</v>
      </c>
      <c r="C70" s="2">
        <f t="shared" si="9"/>
        <v>9</v>
      </c>
      <c r="D70" s="2">
        <f t="shared" si="10"/>
        <v>3</v>
      </c>
      <c r="E70" s="2">
        <f t="shared" si="11"/>
        <v>2012</v>
      </c>
      <c r="F70" s="2" t="str">
        <f t="shared" si="12"/>
        <v>viernes</v>
      </c>
      <c r="G70" s="2" t="str">
        <f t="shared" si="13"/>
        <v>marzo</v>
      </c>
      <c r="H70" s="2">
        <f>+IFERROR(VLOOKUP(A70,festivos!$A$1:$E$105,5,FALSE),0)</f>
        <v>0</v>
      </c>
      <c r="I70" s="2">
        <f>+IFERROR(VLOOKUP(A70,semanasanta!$A$1:$E$29,5,FALSE),0)</f>
        <v>0</v>
      </c>
      <c r="J70" s="2">
        <f>+IFERROR(VLOOKUP(A70,navidad!$A$1:$E$8,5,FALSE),0)</f>
        <v>0</v>
      </c>
      <c r="K70" s="2">
        <f t="shared" si="17"/>
        <v>0</v>
      </c>
      <c r="L70" s="2">
        <f t="shared" si="14"/>
        <v>0</v>
      </c>
      <c r="M70" s="2">
        <f>+IFERROR(VLOOKUP(A70,new_year!$A$1:$E$8,5,FALSE),0)</f>
        <v>0</v>
      </c>
      <c r="N70" s="2">
        <f t="shared" si="16"/>
        <v>0</v>
      </c>
      <c r="O70" s="2">
        <f t="shared" si="15"/>
        <v>0</v>
      </c>
      <c r="P70">
        <v>0</v>
      </c>
      <c r="Q70">
        <f>+IFERROR(VLOOKUP(A70,final_f1!$A$1:$E$8,5,FALSE),0)</f>
        <v>0</v>
      </c>
    </row>
    <row r="71" spans="1:17" x14ac:dyDescent="0.25">
      <c r="A71" s="1">
        <v>40978</v>
      </c>
      <c r="B71">
        <v>489</v>
      </c>
      <c r="C71" s="2">
        <f t="shared" si="9"/>
        <v>10</v>
      </c>
      <c r="D71" s="2">
        <f t="shared" si="10"/>
        <v>3</v>
      </c>
      <c r="E71" s="2">
        <f t="shared" si="11"/>
        <v>2012</v>
      </c>
      <c r="F71" s="2" t="str">
        <f t="shared" si="12"/>
        <v>sábado</v>
      </c>
      <c r="G71" s="2" t="str">
        <f t="shared" si="13"/>
        <v>marzo</v>
      </c>
      <c r="H71" s="2">
        <f>+IFERROR(VLOOKUP(A71,festivos!$A$1:$E$105,5,FALSE),0)</f>
        <v>0</v>
      </c>
      <c r="I71" s="2">
        <f>+IFERROR(VLOOKUP(A71,semanasanta!$A$1:$E$29,5,FALSE),0)</f>
        <v>0</v>
      </c>
      <c r="J71" s="2">
        <f>+IFERROR(VLOOKUP(A71,navidad!$A$1:$E$8,5,FALSE),0)</f>
        <v>0</v>
      </c>
      <c r="K71" s="2">
        <f t="shared" si="17"/>
        <v>0</v>
      </c>
      <c r="L71" s="2">
        <f t="shared" si="14"/>
        <v>0</v>
      </c>
      <c r="M71" s="2">
        <f>+IFERROR(VLOOKUP(A71,new_year!$A$1:$E$8,5,FALSE),0)</f>
        <v>0</v>
      </c>
      <c r="N71" s="2">
        <f t="shared" si="16"/>
        <v>0</v>
      </c>
      <c r="O71" s="2">
        <f t="shared" si="15"/>
        <v>0</v>
      </c>
      <c r="P71">
        <v>0</v>
      </c>
      <c r="Q71">
        <f>+IFERROR(VLOOKUP(A71,final_f1!$A$1:$E$8,5,FALSE),0)</f>
        <v>0</v>
      </c>
    </row>
    <row r="72" spans="1:17" x14ac:dyDescent="0.25">
      <c r="A72" s="1">
        <v>40979</v>
      </c>
      <c r="B72">
        <v>1</v>
      </c>
      <c r="C72" s="2">
        <f t="shared" si="9"/>
        <v>11</v>
      </c>
      <c r="D72" s="2">
        <f t="shared" si="10"/>
        <v>3</v>
      </c>
      <c r="E72" s="2">
        <f t="shared" si="11"/>
        <v>2012</v>
      </c>
      <c r="F72" s="2" t="str">
        <f t="shared" si="12"/>
        <v>domingo</v>
      </c>
      <c r="G72" s="2" t="str">
        <f t="shared" si="13"/>
        <v>marzo</v>
      </c>
      <c r="H72" s="2">
        <f>+IFERROR(VLOOKUP(A72,festivos!$A$1:$E$105,5,FALSE),0)</f>
        <v>0</v>
      </c>
      <c r="I72" s="2">
        <f>+IFERROR(VLOOKUP(A72,semanasanta!$A$1:$E$29,5,FALSE),0)</f>
        <v>0</v>
      </c>
      <c r="J72" s="2">
        <f>+IFERROR(VLOOKUP(A72,navidad!$A$1:$E$8,5,FALSE),0)</f>
        <v>0</v>
      </c>
      <c r="K72" s="2">
        <f t="shared" si="17"/>
        <v>0</v>
      </c>
      <c r="L72" s="2">
        <f t="shared" si="14"/>
        <v>0</v>
      </c>
      <c r="M72" s="2">
        <f>+IFERROR(VLOOKUP(A72,new_year!$A$1:$E$8,5,FALSE),0)</f>
        <v>0</v>
      </c>
      <c r="N72" s="2">
        <f t="shared" si="16"/>
        <v>0</v>
      </c>
      <c r="O72" s="2">
        <f t="shared" si="15"/>
        <v>0</v>
      </c>
      <c r="P72">
        <v>0</v>
      </c>
      <c r="Q72">
        <f>+IFERROR(VLOOKUP(A72,final_f1!$A$1:$E$8,5,FALSE),0)</f>
        <v>0</v>
      </c>
    </row>
    <row r="73" spans="1:17" x14ac:dyDescent="0.25">
      <c r="A73" s="1">
        <v>40980</v>
      </c>
      <c r="B73">
        <v>971</v>
      </c>
      <c r="C73" s="2">
        <f t="shared" si="9"/>
        <v>12</v>
      </c>
      <c r="D73" s="2">
        <f t="shared" si="10"/>
        <v>3</v>
      </c>
      <c r="E73" s="2">
        <f t="shared" si="11"/>
        <v>2012</v>
      </c>
      <c r="F73" s="2" t="str">
        <f t="shared" si="12"/>
        <v>lunes</v>
      </c>
      <c r="G73" s="2" t="str">
        <f t="shared" si="13"/>
        <v>marzo</v>
      </c>
      <c r="H73" s="2">
        <f>+IFERROR(VLOOKUP(A73,festivos!$A$1:$E$105,5,FALSE),0)</f>
        <v>0</v>
      </c>
      <c r="I73" s="2">
        <f>+IFERROR(VLOOKUP(A73,semanasanta!$A$1:$E$29,5,FALSE),0)</f>
        <v>0</v>
      </c>
      <c r="J73" s="2">
        <f>+IFERROR(VLOOKUP(A73,navidad!$A$1:$E$8,5,FALSE),0)</f>
        <v>0</v>
      </c>
      <c r="K73" s="2">
        <f t="shared" si="17"/>
        <v>0</v>
      </c>
      <c r="L73" s="2">
        <f t="shared" si="14"/>
        <v>0</v>
      </c>
      <c r="M73" s="2">
        <f>+IFERROR(VLOOKUP(A73,new_year!$A$1:$E$8,5,FALSE),0)</f>
        <v>0</v>
      </c>
      <c r="N73" s="2">
        <f t="shared" si="16"/>
        <v>0</v>
      </c>
      <c r="O73" s="2">
        <f t="shared" si="15"/>
        <v>0</v>
      </c>
      <c r="P73">
        <v>0</v>
      </c>
      <c r="Q73">
        <f>+IFERROR(VLOOKUP(A73,final_f1!$A$1:$E$8,5,FALSE),0)</f>
        <v>0</v>
      </c>
    </row>
    <row r="74" spans="1:17" x14ac:dyDescent="0.25">
      <c r="A74" s="1">
        <v>40981</v>
      </c>
      <c r="B74">
        <v>1305</v>
      </c>
      <c r="C74" s="2">
        <f t="shared" si="9"/>
        <v>13</v>
      </c>
      <c r="D74" s="2">
        <f t="shared" si="10"/>
        <v>3</v>
      </c>
      <c r="E74" s="2">
        <f t="shared" si="11"/>
        <v>2012</v>
      </c>
      <c r="F74" s="2" t="str">
        <f t="shared" si="12"/>
        <v>martes</v>
      </c>
      <c r="G74" s="2" t="str">
        <f t="shared" si="13"/>
        <v>marzo</v>
      </c>
      <c r="H74" s="2">
        <f>+IFERROR(VLOOKUP(A74,festivos!$A$1:$E$105,5,FALSE),0)</f>
        <v>0</v>
      </c>
      <c r="I74" s="2">
        <f>+IFERROR(VLOOKUP(A74,semanasanta!$A$1:$E$29,5,FALSE),0)</f>
        <v>0</v>
      </c>
      <c r="J74" s="2">
        <f>+IFERROR(VLOOKUP(A74,navidad!$A$1:$E$8,5,FALSE),0)</f>
        <v>0</v>
      </c>
      <c r="K74" s="2">
        <f t="shared" si="17"/>
        <v>0</v>
      </c>
      <c r="L74" s="2">
        <f t="shared" si="14"/>
        <v>0</v>
      </c>
      <c r="M74" s="2">
        <f>+IFERROR(VLOOKUP(A74,new_year!$A$1:$E$8,5,FALSE),0)</f>
        <v>0</v>
      </c>
      <c r="N74" s="2">
        <f t="shared" si="16"/>
        <v>0</v>
      </c>
      <c r="O74" s="2">
        <f t="shared" si="15"/>
        <v>0</v>
      </c>
      <c r="P74">
        <v>0</v>
      </c>
      <c r="Q74">
        <f>+IFERROR(VLOOKUP(A74,final_f1!$A$1:$E$8,5,FALSE),0)</f>
        <v>0</v>
      </c>
    </row>
    <row r="75" spans="1:17" x14ac:dyDescent="0.25">
      <c r="A75" s="1">
        <v>40982</v>
      </c>
      <c r="B75">
        <v>1366</v>
      </c>
      <c r="C75" s="2">
        <f t="shared" si="9"/>
        <v>14</v>
      </c>
      <c r="D75" s="2">
        <f t="shared" si="10"/>
        <v>3</v>
      </c>
      <c r="E75" s="2">
        <f t="shared" si="11"/>
        <v>2012</v>
      </c>
      <c r="F75" s="2" t="str">
        <f t="shared" si="12"/>
        <v>miércoles</v>
      </c>
      <c r="G75" s="2" t="str">
        <f t="shared" si="13"/>
        <v>marzo</v>
      </c>
      <c r="H75" s="2">
        <f>+IFERROR(VLOOKUP(A75,festivos!$A$1:$E$105,5,FALSE),0)</f>
        <v>0</v>
      </c>
      <c r="I75" s="2">
        <f>+IFERROR(VLOOKUP(A75,semanasanta!$A$1:$E$29,5,FALSE),0)</f>
        <v>0</v>
      </c>
      <c r="J75" s="2">
        <f>+IFERROR(VLOOKUP(A75,navidad!$A$1:$E$8,5,FALSE),0)</f>
        <v>0</v>
      </c>
      <c r="K75" s="2">
        <f t="shared" si="17"/>
        <v>0</v>
      </c>
      <c r="L75" s="2">
        <f t="shared" si="14"/>
        <v>0</v>
      </c>
      <c r="M75" s="2">
        <f>+IFERROR(VLOOKUP(A75,new_year!$A$1:$E$8,5,FALSE),0)</f>
        <v>0</v>
      </c>
      <c r="N75" s="2">
        <f t="shared" si="16"/>
        <v>0</v>
      </c>
      <c r="O75" s="2">
        <f t="shared" si="15"/>
        <v>0</v>
      </c>
      <c r="P75">
        <v>0</v>
      </c>
      <c r="Q75">
        <f>+IFERROR(VLOOKUP(A75,final_f1!$A$1:$E$8,5,FALSE),0)</f>
        <v>0</v>
      </c>
    </row>
    <row r="76" spans="1:17" x14ac:dyDescent="0.25">
      <c r="A76" s="1">
        <v>40983</v>
      </c>
      <c r="B76">
        <v>1357</v>
      </c>
      <c r="C76" s="2">
        <f t="shared" si="9"/>
        <v>15</v>
      </c>
      <c r="D76" s="2">
        <f t="shared" si="10"/>
        <v>3</v>
      </c>
      <c r="E76" s="2">
        <f t="shared" si="11"/>
        <v>2012</v>
      </c>
      <c r="F76" s="2" t="str">
        <f t="shared" si="12"/>
        <v>jueves</v>
      </c>
      <c r="G76" s="2" t="str">
        <f t="shared" si="13"/>
        <v>marzo</v>
      </c>
      <c r="H76" s="2">
        <f>+IFERROR(VLOOKUP(A76,festivos!$A$1:$E$105,5,FALSE),0)</f>
        <v>0</v>
      </c>
      <c r="I76" s="2">
        <f>+IFERROR(VLOOKUP(A76,semanasanta!$A$1:$E$29,5,FALSE),0)</f>
        <v>0</v>
      </c>
      <c r="J76" s="2">
        <f>+IFERROR(VLOOKUP(A76,navidad!$A$1:$E$8,5,FALSE),0)</f>
        <v>0</v>
      </c>
      <c r="K76" s="2">
        <f t="shared" si="17"/>
        <v>0</v>
      </c>
      <c r="L76" s="2">
        <f t="shared" si="14"/>
        <v>0</v>
      </c>
      <c r="M76" s="2">
        <f>+IFERROR(VLOOKUP(A76,new_year!$A$1:$E$8,5,FALSE),0)</f>
        <v>0</v>
      </c>
      <c r="N76" s="2">
        <f t="shared" si="16"/>
        <v>0</v>
      </c>
      <c r="O76" s="2">
        <f t="shared" si="15"/>
        <v>0</v>
      </c>
      <c r="P76">
        <v>0</v>
      </c>
      <c r="Q76">
        <f>+IFERROR(VLOOKUP(A76,final_f1!$A$1:$E$8,5,FALSE),0)</f>
        <v>0</v>
      </c>
    </row>
    <row r="77" spans="1:17" x14ac:dyDescent="0.25">
      <c r="A77" s="1">
        <v>40984</v>
      </c>
      <c r="B77">
        <v>1461</v>
      </c>
      <c r="C77" s="2">
        <f t="shared" si="9"/>
        <v>16</v>
      </c>
      <c r="D77" s="2">
        <f t="shared" si="10"/>
        <v>3</v>
      </c>
      <c r="E77" s="2">
        <f t="shared" si="11"/>
        <v>2012</v>
      </c>
      <c r="F77" s="2" t="str">
        <f t="shared" si="12"/>
        <v>viernes</v>
      </c>
      <c r="G77" s="2" t="str">
        <f t="shared" si="13"/>
        <v>marzo</v>
      </c>
      <c r="H77" s="2">
        <f>+IFERROR(VLOOKUP(A77,festivos!$A$1:$E$105,5,FALSE),0)</f>
        <v>0</v>
      </c>
      <c r="I77" s="2">
        <f>+IFERROR(VLOOKUP(A77,semanasanta!$A$1:$E$29,5,FALSE),0)</f>
        <v>0</v>
      </c>
      <c r="J77" s="2">
        <f>+IFERROR(VLOOKUP(A77,navidad!$A$1:$E$8,5,FALSE),0)</f>
        <v>0</v>
      </c>
      <c r="K77" s="2">
        <f t="shared" si="17"/>
        <v>0</v>
      </c>
      <c r="L77" s="2">
        <f t="shared" si="14"/>
        <v>0</v>
      </c>
      <c r="M77" s="2">
        <f>+IFERROR(VLOOKUP(A77,new_year!$A$1:$E$8,5,FALSE),0)</f>
        <v>0</v>
      </c>
      <c r="N77" s="2">
        <f t="shared" si="16"/>
        <v>0</v>
      </c>
      <c r="O77" s="2">
        <f t="shared" si="15"/>
        <v>0</v>
      </c>
      <c r="P77">
        <v>0</v>
      </c>
      <c r="Q77">
        <f>+IFERROR(VLOOKUP(A77,final_f1!$A$1:$E$8,5,FALSE),0)</f>
        <v>0</v>
      </c>
    </row>
    <row r="78" spans="1:17" x14ac:dyDescent="0.25">
      <c r="A78" s="1">
        <v>40985</v>
      </c>
      <c r="B78">
        <v>339</v>
      </c>
      <c r="C78" s="2">
        <f t="shared" si="9"/>
        <v>17</v>
      </c>
      <c r="D78" s="2">
        <f t="shared" si="10"/>
        <v>3</v>
      </c>
      <c r="E78" s="2">
        <f t="shared" si="11"/>
        <v>2012</v>
      </c>
      <c r="F78" s="2" t="str">
        <f t="shared" si="12"/>
        <v>sábado</v>
      </c>
      <c r="G78" s="2" t="str">
        <f t="shared" si="13"/>
        <v>marzo</v>
      </c>
      <c r="H78" s="2">
        <f>+IFERROR(VLOOKUP(A78,festivos!$A$1:$E$105,5,FALSE),0)</f>
        <v>0</v>
      </c>
      <c r="I78" s="2">
        <f>+IFERROR(VLOOKUP(A78,semanasanta!$A$1:$E$29,5,FALSE),0)</f>
        <v>0</v>
      </c>
      <c r="J78" s="2">
        <f>+IFERROR(VLOOKUP(A78,navidad!$A$1:$E$8,5,FALSE),0)</f>
        <v>0</v>
      </c>
      <c r="K78" s="2">
        <f t="shared" si="17"/>
        <v>0</v>
      </c>
      <c r="L78" s="2">
        <f t="shared" si="14"/>
        <v>0</v>
      </c>
      <c r="M78" s="2">
        <f>+IFERROR(VLOOKUP(A78,new_year!$A$1:$E$8,5,FALSE),0)</f>
        <v>0</v>
      </c>
      <c r="N78" s="2">
        <f t="shared" si="16"/>
        <v>0</v>
      </c>
      <c r="O78" s="2">
        <f t="shared" si="15"/>
        <v>0</v>
      </c>
      <c r="P78">
        <v>0</v>
      </c>
      <c r="Q78">
        <f>+IFERROR(VLOOKUP(A78,final_f1!$A$1:$E$8,5,FALSE),0)</f>
        <v>0</v>
      </c>
    </row>
    <row r="79" spans="1:17" x14ac:dyDescent="0.25">
      <c r="A79" s="1">
        <v>40986</v>
      </c>
      <c r="B79">
        <v>0</v>
      </c>
      <c r="C79" s="2">
        <f t="shared" si="9"/>
        <v>18</v>
      </c>
      <c r="D79" s="2">
        <f t="shared" si="10"/>
        <v>3</v>
      </c>
      <c r="E79" s="2">
        <f t="shared" si="11"/>
        <v>2012</v>
      </c>
      <c r="F79" s="2" t="str">
        <f t="shared" si="12"/>
        <v>domingo</v>
      </c>
      <c r="G79" s="2" t="str">
        <f t="shared" si="13"/>
        <v>marzo</v>
      </c>
      <c r="H79" s="2">
        <f>+IFERROR(VLOOKUP(A79,festivos!$A$1:$E$105,5,FALSE),0)</f>
        <v>0</v>
      </c>
      <c r="I79" s="2">
        <f>+IFERROR(VLOOKUP(A79,semanasanta!$A$1:$E$29,5,FALSE),0)</f>
        <v>0</v>
      </c>
      <c r="J79" s="2">
        <f>+IFERROR(VLOOKUP(A79,navidad!$A$1:$E$8,5,FALSE),0)</f>
        <v>0</v>
      </c>
      <c r="K79" s="2">
        <f t="shared" si="17"/>
        <v>0</v>
      </c>
      <c r="L79" s="2">
        <f t="shared" si="14"/>
        <v>0</v>
      </c>
      <c r="M79" s="2">
        <f>+IFERROR(VLOOKUP(A79,new_year!$A$1:$E$8,5,FALSE),0)</f>
        <v>0</v>
      </c>
      <c r="N79" s="2">
        <f t="shared" si="16"/>
        <v>0</v>
      </c>
      <c r="O79" s="2">
        <f t="shared" si="15"/>
        <v>0</v>
      </c>
      <c r="P79">
        <v>0</v>
      </c>
      <c r="Q79">
        <f>+IFERROR(VLOOKUP(A79,final_f1!$A$1:$E$8,5,FALSE),0)</f>
        <v>0</v>
      </c>
    </row>
    <row r="80" spans="1:17" x14ac:dyDescent="0.25">
      <c r="A80" s="1">
        <v>40987</v>
      </c>
      <c r="B80">
        <v>0</v>
      </c>
      <c r="C80" s="2">
        <f t="shared" si="9"/>
        <v>19</v>
      </c>
      <c r="D80" s="2">
        <f t="shared" si="10"/>
        <v>3</v>
      </c>
      <c r="E80" s="2">
        <f t="shared" si="11"/>
        <v>2012</v>
      </c>
      <c r="F80" s="2" t="str">
        <f t="shared" si="12"/>
        <v>lunes</v>
      </c>
      <c r="G80" s="2" t="str">
        <f t="shared" si="13"/>
        <v>marzo</v>
      </c>
      <c r="H80" s="2">
        <f>+IFERROR(VLOOKUP(A80,festivos!$A$1:$E$105,5,FALSE),0)</f>
        <v>1</v>
      </c>
      <c r="I80" s="2">
        <f>+IFERROR(VLOOKUP(A80,semanasanta!$A$1:$E$29,5,FALSE),0)</f>
        <v>0</v>
      </c>
      <c r="J80" s="2">
        <f>+IFERROR(VLOOKUP(A80,navidad!$A$1:$E$8,5,FALSE),0)</f>
        <v>0</v>
      </c>
      <c r="K80" s="2">
        <f t="shared" si="17"/>
        <v>0</v>
      </c>
      <c r="L80" s="2">
        <f t="shared" si="14"/>
        <v>0</v>
      </c>
      <c r="M80" s="2">
        <f>+IFERROR(VLOOKUP(A80,new_year!$A$1:$E$8,5,FALSE),0)</f>
        <v>0</v>
      </c>
      <c r="N80" s="2">
        <f t="shared" si="16"/>
        <v>0</v>
      </c>
      <c r="O80" s="2">
        <f t="shared" si="15"/>
        <v>0</v>
      </c>
      <c r="P80">
        <v>0</v>
      </c>
      <c r="Q80">
        <f>+IFERROR(VLOOKUP(A80,final_f1!$A$1:$E$8,5,FALSE),0)</f>
        <v>0</v>
      </c>
    </row>
    <row r="81" spans="1:17" x14ac:dyDescent="0.25">
      <c r="A81" s="1">
        <v>40988</v>
      </c>
      <c r="B81">
        <v>937</v>
      </c>
      <c r="C81" s="2">
        <f t="shared" si="9"/>
        <v>20</v>
      </c>
      <c r="D81" s="2">
        <f t="shared" si="10"/>
        <v>3</v>
      </c>
      <c r="E81" s="2">
        <f t="shared" si="11"/>
        <v>2012</v>
      </c>
      <c r="F81" s="2" t="str">
        <f t="shared" si="12"/>
        <v>martes</v>
      </c>
      <c r="G81" s="2" t="str">
        <f t="shared" si="13"/>
        <v>marzo</v>
      </c>
      <c r="H81" s="2">
        <f>+IFERROR(VLOOKUP(A81,festivos!$A$1:$E$105,5,FALSE),0)</f>
        <v>0</v>
      </c>
      <c r="I81" s="2">
        <f>+IFERROR(VLOOKUP(A81,semanasanta!$A$1:$E$29,5,FALSE),0)</f>
        <v>0</v>
      </c>
      <c r="J81" s="2">
        <f>+IFERROR(VLOOKUP(A81,navidad!$A$1:$E$8,5,FALSE),0)</f>
        <v>0</v>
      </c>
      <c r="K81" s="2">
        <f t="shared" si="17"/>
        <v>0</v>
      </c>
      <c r="L81" s="2">
        <f t="shared" si="14"/>
        <v>0</v>
      </c>
      <c r="M81" s="2">
        <f>+IFERROR(VLOOKUP(A81,new_year!$A$1:$E$8,5,FALSE),0)</f>
        <v>0</v>
      </c>
      <c r="N81" s="2">
        <f t="shared" si="16"/>
        <v>0</v>
      </c>
      <c r="O81" s="2">
        <f t="shared" si="15"/>
        <v>0</v>
      </c>
      <c r="P81">
        <v>0</v>
      </c>
      <c r="Q81">
        <f>+IFERROR(VLOOKUP(A81,final_f1!$A$1:$E$8,5,FALSE),0)</f>
        <v>0</v>
      </c>
    </row>
    <row r="82" spans="1:17" x14ac:dyDescent="0.25">
      <c r="A82" s="1">
        <v>40989</v>
      </c>
      <c r="B82">
        <v>1247</v>
      </c>
      <c r="C82" s="2">
        <f t="shared" si="9"/>
        <v>21</v>
      </c>
      <c r="D82" s="2">
        <f t="shared" si="10"/>
        <v>3</v>
      </c>
      <c r="E82" s="2">
        <f t="shared" si="11"/>
        <v>2012</v>
      </c>
      <c r="F82" s="2" t="str">
        <f t="shared" si="12"/>
        <v>miércoles</v>
      </c>
      <c r="G82" s="2" t="str">
        <f t="shared" si="13"/>
        <v>marzo</v>
      </c>
      <c r="H82" s="2">
        <f>+IFERROR(VLOOKUP(A82,festivos!$A$1:$E$105,5,FALSE),0)</f>
        <v>0</v>
      </c>
      <c r="I82" s="2">
        <f>+IFERROR(VLOOKUP(A82,semanasanta!$A$1:$E$29,5,FALSE),0)</f>
        <v>0</v>
      </c>
      <c r="J82" s="2">
        <f>+IFERROR(VLOOKUP(A82,navidad!$A$1:$E$8,5,FALSE),0)</f>
        <v>0</v>
      </c>
      <c r="K82" s="2">
        <f t="shared" si="17"/>
        <v>0</v>
      </c>
      <c r="L82" s="2">
        <f t="shared" si="14"/>
        <v>0</v>
      </c>
      <c r="M82" s="2">
        <f>+IFERROR(VLOOKUP(A82,new_year!$A$1:$E$8,5,FALSE),0)</f>
        <v>0</v>
      </c>
      <c r="N82" s="2">
        <f t="shared" si="16"/>
        <v>0</v>
      </c>
      <c r="O82" s="2">
        <f t="shared" si="15"/>
        <v>0</v>
      </c>
      <c r="P82">
        <v>0</v>
      </c>
      <c r="Q82">
        <f>+IFERROR(VLOOKUP(A82,final_f1!$A$1:$E$8,5,FALSE),0)</f>
        <v>0</v>
      </c>
    </row>
    <row r="83" spans="1:17" x14ac:dyDescent="0.25">
      <c r="A83" s="1">
        <v>40990</v>
      </c>
      <c r="B83">
        <v>1332</v>
      </c>
      <c r="C83" s="2">
        <f t="shared" si="9"/>
        <v>22</v>
      </c>
      <c r="D83" s="2">
        <f t="shared" si="10"/>
        <v>3</v>
      </c>
      <c r="E83" s="2">
        <f t="shared" si="11"/>
        <v>2012</v>
      </c>
      <c r="F83" s="2" t="str">
        <f t="shared" si="12"/>
        <v>jueves</v>
      </c>
      <c r="G83" s="2" t="str">
        <f t="shared" si="13"/>
        <v>marzo</v>
      </c>
      <c r="H83" s="2">
        <f>+IFERROR(VLOOKUP(A83,festivos!$A$1:$E$105,5,FALSE),0)</f>
        <v>0</v>
      </c>
      <c r="I83" s="2">
        <f>+IFERROR(VLOOKUP(A83,semanasanta!$A$1:$E$29,5,FALSE),0)</f>
        <v>0</v>
      </c>
      <c r="J83" s="2">
        <f>+IFERROR(VLOOKUP(A83,navidad!$A$1:$E$8,5,FALSE),0)</f>
        <v>0</v>
      </c>
      <c r="K83" s="2">
        <f t="shared" si="17"/>
        <v>0</v>
      </c>
      <c r="L83" s="2">
        <f t="shared" si="14"/>
        <v>0</v>
      </c>
      <c r="M83" s="2">
        <f>+IFERROR(VLOOKUP(A83,new_year!$A$1:$E$8,5,FALSE),0)</f>
        <v>0</v>
      </c>
      <c r="N83" s="2">
        <f t="shared" si="16"/>
        <v>0</v>
      </c>
      <c r="O83" s="2">
        <f t="shared" si="15"/>
        <v>0</v>
      </c>
      <c r="P83">
        <v>0</v>
      </c>
      <c r="Q83">
        <f>+IFERROR(VLOOKUP(A83,final_f1!$A$1:$E$8,5,FALSE),0)</f>
        <v>0</v>
      </c>
    </row>
    <row r="84" spans="1:17" x14ac:dyDescent="0.25">
      <c r="A84" s="1">
        <v>40991</v>
      </c>
      <c r="B84">
        <v>1479</v>
      </c>
      <c r="C84" s="2">
        <f t="shared" si="9"/>
        <v>23</v>
      </c>
      <c r="D84" s="2">
        <f t="shared" si="10"/>
        <v>3</v>
      </c>
      <c r="E84" s="2">
        <f t="shared" si="11"/>
        <v>2012</v>
      </c>
      <c r="F84" s="2" t="str">
        <f t="shared" si="12"/>
        <v>viernes</v>
      </c>
      <c r="G84" s="2" t="str">
        <f t="shared" si="13"/>
        <v>marzo</v>
      </c>
      <c r="H84" s="2">
        <f>+IFERROR(VLOOKUP(A84,festivos!$A$1:$E$105,5,FALSE),0)</f>
        <v>0</v>
      </c>
      <c r="I84" s="2">
        <f>+IFERROR(VLOOKUP(A84,semanasanta!$A$1:$E$29,5,FALSE),0)</f>
        <v>0</v>
      </c>
      <c r="J84" s="2">
        <f>+IFERROR(VLOOKUP(A84,navidad!$A$1:$E$8,5,FALSE),0)</f>
        <v>0</v>
      </c>
      <c r="K84" s="2">
        <f t="shared" si="17"/>
        <v>0</v>
      </c>
      <c r="L84" s="2">
        <f t="shared" si="14"/>
        <v>0</v>
      </c>
      <c r="M84" s="2">
        <f>+IFERROR(VLOOKUP(A84,new_year!$A$1:$E$8,5,FALSE),0)</f>
        <v>0</v>
      </c>
      <c r="N84" s="2">
        <f t="shared" si="16"/>
        <v>0</v>
      </c>
      <c r="O84" s="2">
        <f t="shared" si="15"/>
        <v>0</v>
      </c>
      <c r="P84">
        <v>0</v>
      </c>
      <c r="Q84">
        <f>+IFERROR(VLOOKUP(A84,final_f1!$A$1:$E$8,5,FALSE),0)</f>
        <v>0</v>
      </c>
    </row>
    <row r="85" spans="1:17" x14ac:dyDescent="0.25">
      <c r="A85" s="1">
        <v>40992</v>
      </c>
      <c r="B85">
        <v>139</v>
      </c>
      <c r="C85" s="2">
        <f t="shared" si="9"/>
        <v>24</v>
      </c>
      <c r="D85" s="2">
        <f t="shared" si="10"/>
        <v>3</v>
      </c>
      <c r="E85" s="2">
        <f t="shared" si="11"/>
        <v>2012</v>
      </c>
      <c r="F85" s="2" t="str">
        <f t="shared" si="12"/>
        <v>sábado</v>
      </c>
      <c r="G85" s="2" t="str">
        <f t="shared" si="13"/>
        <v>marzo</v>
      </c>
      <c r="H85" s="2">
        <f>+IFERROR(VLOOKUP(A85,festivos!$A$1:$E$105,5,FALSE),0)</f>
        <v>0</v>
      </c>
      <c r="I85" s="2">
        <f>+IFERROR(VLOOKUP(A85,semanasanta!$A$1:$E$29,5,FALSE),0)</f>
        <v>0</v>
      </c>
      <c r="J85" s="2">
        <f>+IFERROR(VLOOKUP(A85,navidad!$A$1:$E$8,5,FALSE),0)</f>
        <v>0</v>
      </c>
      <c r="K85" s="2">
        <f t="shared" si="17"/>
        <v>0</v>
      </c>
      <c r="L85" s="2">
        <f t="shared" si="14"/>
        <v>0</v>
      </c>
      <c r="M85" s="2">
        <f>+IFERROR(VLOOKUP(A85,new_year!$A$1:$E$8,5,FALSE),0)</f>
        <v>0</v>
      </c>
      <c r="N85" s="2">
        <f t="shared" si="16"/>
        <v>0</v>
      </c>
      <c r="O85" s="2">
        <f t="shared" si="15"/>
        <v>0</v>
      </c>
      <c r="P85">
        <v>0</v>
      </c>
      <c r="Q85">
        <f>+IFERROR(VLOOKUP(A85,final_f1!$A$1:$E$8,5,FALSE),0)</f>
        <v>0</v>
      </c>
    </row>
    <row r="86" spans="1:17" x14ac:dyDescent="0.25">
      <c r="A86" s="1">
        <v>40993</v>
      </c>
      <c r="B86">
        <v>32</v>
      </c>
      <c r="C86" s="2">
        <f t="shared" si="9"/>
        <v>25</v>
      </c>
      <c r="D86" s="2">
        <f t="shared" si="10"/>
        <v>3</v>
      </c>
      <c r="E86" s="2">
        <f t="shared" si="11"/>
        <v>2012</v>
      </c>
      <c r="F86" s="2" t="str">
        <f t="shared" si="12"/>
        <v>domingo</v>
      </c>
      <c r="G86" s="2" t="str">
        <f t="shared" si="13"/>
        <v>marzo</v>
      </c>
      <c r="H86" s="2">
        <f>+IFERROR(VLOOKUP(A86,festivos!$A$1:$E$105,5,FALSE),0)</f>
        <v>0</v>
      </c>
      <c r="I86" s="2">
        <f>+IFERROR(VLOOKUP(A86,semanasanta!$A$1:$E$29,5,FALSE),0)</f>
        <v>0</v>
      </c>
      <c r="J86" s="2">
        <f>+IFERROR(VLOOKUP(A86,navidad!$A$1:$E$8,5,FALSE),0)</f>
        <v>0</v>
      </c>
      <c r="K86" s="2">
        <f t="shared" si="17"/>
        <v>0</v>
      </c>
      <c r="L86" s="2">
        <f t="shared" si="14"/>
        <v>0</v>
      </c>
      <c r="M86" s="2">
        <f>+IFERROR(VLOOKUP(A86,new_year!$A$1:$E$8,5,FALSE),0)</f>
        <v>0</v>
      </c>
      <c r="N86" s="2">
        <f t="shared" si="16"/>
        <v>0</v>
      </c>
      <c r="O86" s="2">
        <f t="shared" si="15"/>
        <v>0</v>
      </c>
      <c r="P86">
        <v>0</v>
      </c>
      <c r="Q86">
        <f>+IFERROR(VLOOKUP(A86,final_f1!$A$1:$E$8,5,FALSE),0)</f>
        <v>0</v>
      </c>
    </row>
    <row r="87" spans="1:17" x14ac:dyDescent="0.25">
      <c r="A87" s="1">
        <v>40994</v>
      </c>
      <c r="B87">
        <v>1113</v>
      </c>
      <c r="C87" s="2">
        <f t="shared" si="9"/>
        <v>26</v>
      </c>
      <c r="D87" s="2">
        <f t="shared" si="10"/>
        <v>3</v>
      </c>
      <c r="E87" s="2">
        <f t="shared" si="11"/>
        <v>2012</v>
      </c>
      <c r="F87" s="2" t="str">
        <f t="shared" si="12"/>
        <v>lunes</v>
      </c>
      <c r="G87" s="2" t="str">
        <f t="shared" si="13"/>
        <v>marzo</v>
      </c>
      <c r="H87" s="2">
        <f>+IFERROR(VLOOKUP(A87,festivos!$A$1:$E$105,5,FALSE),0)</f>
        <v>0</v>
      </c>
      <c r="I87" s="2">
        <f>+IFERROR(VLOOKUP(A87,semanasanta!$A$1:$E$29,5,FALSE),0)</f>
        <v>0</v>
      </c>
      <c r="J87" s="2">
        <f>+IFERROR(VLOOKUP(A87,navidad!$A$1:$E$8,5,FALSE),0)</f>
        <v>0</v>
      </c>
      <c r="K87" s="2">
        <f t="shared" si="17"/>
        <v>0</v>
      </c>
      <c r="L87" s="2">
        <f t="shared" si="14"/>
        <v>0</v>
      </c>
      <c r="M87" s="2">
        <f>+IFERROR(VLOOKUP(A87,new_year!$A$1:$E$8,5,FALSE),0)</f>
        <v>0</v>
      </c>
      <c r="N87" s="2">
        <f t="shared" si="16"/>
        <v>0</v>
      </c>
      <c r="O87" s="2">
        <f t="shared" si="15"/>
        <v>0</v>
      </c>
      <c r="P87">
        <v>0</v>
      </c>
      <c r="Q87">
        <f>+IFERROR(VLOOKUP(A87,final_f1!$A$1:$E$8,5,FALSE),0)</f>
        <v>0</v>
      </c>
    </row>
    <row r="88" spans="1:17" x14ac:dyDescent="0.25">
      <c r="A88" s="1">
        <v>40995</v>
      </c>
      <c r="B88">
        <v>1163</v>
      </c>
      <c r="C88" s="2">
        <f t="shared" si="9"/>
        <v>27</v>
      </c>
      <c r="D88" s="2">
        <f t="shared" si="10"/>
        <v>3</v>
      </c>
      <c r="E88" s="2">
        <f t="shared" si="11"/>
        <v>2012</v>
      </c>
      <c r="F88" s="2" t="str">
        <f t="shared" si="12"/>
        <v>martes</v>
      </c>
      <c r="G88" s="2" t="str">
        <f t="shared" si="13"/>
        <v>marzo</v>
      </c>
      <c r="H88" s="2">
        <f>+IFERROR(VLOOKUP(A88,festivos!$A$1:$E$105,5,FALSE),0)</f>
        <v>0</v>
      </c>
      <c r="I88" s="2">
        <f>+IFERROR(VLOOKUP(A88,semanasanta!$A$1:$E$29,5,FALSE),0)</f>
        <v>0</v>
      </c>
      <c r="J88" s="2">
        <f>+IFERROR(VLOOKUP(A88,navidad!$A$1:$E$8,5,FALSE),0)</f>
        <v>0</v>
      </c>
      <c r="K88" s="2">
        <f t="shared" si="17"/>
        <v>0</v>
      </c>
      <c r="L88" s="2">
        <f t="shared" si="14"/>
        <v>0</v>
      </c>
      <c r="M88" s="2">
        <f>+IFERROR(VLOOKUP(A88,new_year!$A$1:$E$8,5,FALSE),0)</f>
        <v>0</v>
      </c>
      <c r="N88" s="2">
        <f t="shared" si="16"/>
        <v>0</v>
      </c>
      <c r="O88" s="2">
        <f t="shared" si="15"/>
        <v>0</v>
      </c>
      <c r="P88">
        <v>0</v>
      </c>
      <c r="Q88">
        <f>+IFERROR(VLOOKUP(A88,final_f1!$A$1:$E$8,5,FALSE),0)</f>
        <v>0</v>
      </c>
    </row>
    <row r="89" spans="1:17" x14ac:dyDescent="0.25">
      <c r="A89" s="1">
        <v>40996</v>
      </c>
      <c r="B89">
        <v>1469</v>
      </c>
      <c r="C89" s="2">
        <f t="shared" si="9"/>
        <v>28</v>
      </c>
      <c r="D89" s="2">
        <f t="shared" si="10"/>
        <v>3</v>
      </c>
      <c r="E89" s="2">
        <f t="shared" si="11"/>
        <v>2012</v>
      </c>
      <c r="F89" s="2" t="str">
        <f t="shared" si="12"/>
        <v>miércoles</v>
      </c>
      <c r="G89" s="2" t="str">
        <f t="shared" si="13"/>
        <v>marzo</v>
      </c>
      <c r="H89" s="2">
        <f>+IFERROR(VLOOKUP(A89,festivos!$A$1:$E$105,5,FALSE),0)</f>
        <v>0</v>
      </c>
      <c r="I89" s="2">
        <f>+IFERROR(VLOOKUP(A89,semanasanta!$A$1:$E$29,5,FALSE),0)</f>
        <v>0</v>
      </c>
      <c r="J89" s="2">
        <f>+IFERROR(VLOOKUP(A89,navidad!$A$1:$E$8,5,FALSE),0)</f>
        <v>0</v>
      </c>
      <c r="K89" s="2">
        <f t="shared" si="17"/>
        <v>0</v>
      </c>
      <c r="L89" s="2">
        <f t="shared" si="14"/>
        <v>0</v>
      </c>
      <c r="M89" s="2">
        <f>+IFERROR(VLOOKUP(A89,new_year!$A$1:$E$8,5,FALSE),0)</f>
        <v>0</v>
      </c>
      <c r="N89" s="2">
        <f t="shared" si="16"/>
        <v>0</v>
      </c>
      <c r="O89" s="2">
        <f t="shared" si="15"/>
        <v>0</v>
      </c>
      <c r="P89">
        <v>0</v>
      </c>
      <c r="Q89">
        <f>+IFERROR(VLOOKUP(A89,final_f1!$A$1:$E$8,5,FALSE),0)</f>
        <v>0</v>
      </c>
    </row>
    <row r="90" spans="1:17" x14ac:dyDescent="0.25">
      <c r="A90" s="1">
        <v>40997</v>
      </c>
      <c r="B90">
        <v>1559</v>
      </c>
      <c r="C90" s="2">
        <f t="shared" si="9"/>
        <v>29</v>
      </c>
      <c r="D90" s="2">
        <f t="shared" si="10"/>
        <v>3</v>
      </c>
      <c r="E90" s="2">
        <f t="shared" si="11"/>
        <v>2012</v>
      </c>
      <c r="F90" s="2" t="str">
        <f t="shared" si="12"/>
        <v>jueves</v>
      </c>
      <c r="G90" s="2" t="str">
        <f t="shared" si="13"/>
        <v>marzo</v>
      </c>
      <c r="H90" s="2">
        <f>+IFERROR(VLOOKUP(A90,festivos!$A$1:$E$105,5,FALSE),0)</f>
        <v>0</v>
      </c>
      <c r="I90" s="2">
        <f>+IFERROR(VLOOKUP(A90,semanasanta!$A$1:$E$29,5,FALSE),0)</f>
        <v>0</v>
      </c>
      <c r="J90" s="2">
        <f>+IFERROR(VLOOKUP(A90,navidad!$A$1:$E$8,5,FALSE),0)</f>
        <v>0</v>
      </c>
      <c r="K90" s="2">
        <f t="shared" si="17"/>
        <v>0</v>
      </c>
      <c r="L90" s="2">
        <f t="shared" si="14"/>
        <v>0</v>
      </c>
      <c r="M90" s="2">
        <f>+IFERROR(VLOOKUP(A90,new_year!$A$1:$E$8,5,FALSE),0)</f>
        <v>0</v>
      </c>
      <c r="N90" s="2">
        <f t="shared" si="16"/>
        <v>0</v>
      </c>
      <c r="O90" s="2">
        <f t="shared" si="15"/>
        <v>0</v>
      </c>
      <c r="P90">
        <v>0</v>
      </c>
      <c r="Q90">
        <f>+IFERROR(VLOOKUP(A90,final_f1!$A$1:$E$8,5,FALSE),0)</f>
        <v>0</v>
      </c>
    </row>
    <row r="91" spans="1:17" x14ac:dyDescent="0.25">
      <c r="A91" s="1">
        <v>40998</v>
      </c>
      <c r="B91">
        <v>1805</v>
      </c>
      <c r="C91" s="2">
        <f t="shared" si="9"/>
        <v>30</v>
      </c>
      <c r="D91" s="2">
        <f t="shared" si="10"/>
        <v>3</v>
      </c>
      <c r="E91" s="2">
        <f t="shared" si="11"/>
        <v>2012</v>
      </c>
      <c r="F91" s="2" t="str">
        <f t="shared" si="12"/>
        <v>viernes</v>
      </c>
      <c r="G91" s="2" t="str">
        <f t="shared" si="13"/>
        <v>marzo</v>
      </c>
      <c r="H91" s="2">
        <f>+IFERROR(VLOOKUP(A91,festivos!$A$1:$E$105,5,FALSE),0)</f>
        <v>0</v>
      </c>
      <c r="I91" s="2">
        <f>+IFERROR(VLOOKUP(A91,semanasanta!$A$1:$E$29,5,FALSE),0)</f>
        <v>0</v>
      </c>
      <c r="J91" s="2">
        <f>+IFERROR(VLOOKUP(A91,navidad!$A$1:$E$8,5,FALSE),0)</f>
        <v>0</v>
      </c>
      <c r="K91" s="2">
        <f t="shared" si="17"/>
        <v>0</v>
      </c>
      <c r="L91" s="2">
        <f t="shared" si="14"/>
        <v>0</v>
      </c>
      <c r="M91" s="2">
        <f>+IFERROR(VLOOKUP(A91,new_year!$A$1:$E$8,5,FALSE),0)</f>
        <v>0</v>
      </c>
      <c r="N91" s="2">
        <f t="shared" si="16"/>
        <v>0</v>
      </c>
      <c r="O91" s="2">
        <f t="shared" si="15"/>
        <v>0</v>
      </c>
      <c r="P91">
        <v>0</v>
      </c>
      <c r="Q91">
        <f>+IFERROR(VLOOKUP(A91,final_f1!$A$1:$E$8,5,FALSE),0)</f>
        <v>0</v>
      </c>
    </row>
    <row r="92" spans="1:17" x14ac:dyDescent="0.25">
      <c r="A92" s="1">
        <v>40999</v>
      </c>
      <c r="B92">
        <v>485</v>
      </c>
      <c r="C92" s="2">
        <f t="shared" si="9"/>
        <v>31</v>
      </c>
      <c r="D92" s="2">
        <f t="shared" si="10"/>
        <v>3</v>
      </c>
      <c r="E92" s="2">
        <f t="shared" si="11"/>
        <v>2012</v>
      </c>
      <c r="F92" s="2" t="str">
        <f t="shared" si="12"/>
        <v>sábado</v>
      </c>
      <c r="G92" s="2" t="str">
        <f t="shared" si="13"/>
        <v>marzo</v>
      </c>
      <c r="H92" s="2">
        <f>+IFERROR(VLOOKUP(A92,festivos!$A$1:$E$105,5,FALSE),0)</f>
        <v>0</v>
      </c>
      <c r="I92" s="2">
        <f>+IFERROR(VLOOKUP(A92,semanasanta!$A$1:$E$29,5,FALSE),0)</f>
        <v>0</v>
      </c>
      <c r="J92" s="2">
        <f>+IFERROR(VLOOKUP(A92,navidad!$A$1:$E$8,5,FALSE),0)</f>
        <v>0</v>
      </c>
      <c r="K92" s="2">
        <f t="shared" si="17"/>
        <v>0</v>
      </c>
      <c r="L92" s="2">
        <f t="shared" si="14"/>
        <v>0</v>
      </c>
      <c r="M92" s="2">
        <f>+IFERROR(VLOOKUP(A92,new_year!$A$1:$E$8,5,FALSE),0)</f>
        <v>0</v>
      </c>
      <c r="N92" s="2">
        <f t="shared" si="16"/>
        <v>0</v>
      </c>
      <c r="O92" s="2">
        <f t="shared" si="15"/>
        <v>0</v>
      </c>
      <c r="P92">
        <v>0</v>
      </c>
      <c r="Q92">
        <f>+IFERROR(VLOOKUP(A92,final_f1!$A$1:$E$8,5,FALSE),0)</f>
        <v>0</v>
      </c>
    </row>
    <row r="93" spans="1:17" x14ac:dyDescent="0.25">
      <c r="A93" s="1">
        <v>41000</v>
      </c>
      <c r="B93">
        <v>1</v>
      </c>
      <c r="C93" s="2">
        <f t="shared" si="9"/>
        <v>1</v>
      </c>
      <c r="D93" s="2">
        <f t="shared" si="10"/>
        <v>4</v>
      </c>
      <c r="E93" s="2">
        <f t="shared" si="11"/>
        <v>2012</v>
      </c>
      <c r="F93" s="2" t="str">
        <f t="shared" si="12"/>
        <v>domingo</v>
      </c>
      <c r="G93" s="2" t="str">
        <f t="shared" si="13"/>
        <v>abril</v>
      </c>
      <c r="H93" s="2">
        <f>+IFERROR(VLOOKUP(A93,festivos!$A$1:$E$105,5,FALSE),0)</f>
        <v>0</v>
      </c>
      <c r="I93" s="2">
        <f>+IFERROR(VLOOKUP(A93,semanasanta!$A$1:$E$29,5,FALSE),0)</f>
        <v>1</v>
      </c>
      <c r="J93" s="2">
        <f>+IFERROR(VLOOKUP(A93,navidad!$A$1:$E$8,5,FALSE),0)</f>
        <v>0</v>
      </c>
      <c r="K93" s="2">
        <f t="shared" si="17"/>
        <v>0</v>
      </c>
      <c r="L93" s="2">
        <f t="shared" si="14"/>
        <v>0</v>
      </c>
      <c r="M93" s="2">
        <f>+IFERROR(VLOOKUP(A93,new_year!$A$1:$E$8,5,FALSE),0)</f>
        <v>0</v>
      </c>
      <c r="N93" s="2">
        <f t="shared" si="16"/>
        <v>0</v>
      </c>
      <c r="O93" s="2">
        <f t="shared" si="15"/>
        <v>0</v>
      </c>
      <c r="P93">
        <v>0</v>
      </c>
      <c r="Q93">
        <f>+IFERROR(VLOOKUP(A93,final_f1!$A$1:$E$8,5,FALSE),0)</f>
        <v>0</v>
      </c>
    </row>
    <row r="94" spans="1:17" x14ac:dyDescent="0.25">
      <c r="A94" s="1">
        <v>41001</v>
      </c>
      <c r="B94">
        <v>1128</v>
      </c>
      <c r="C94" s="2">
        <f t="shared" si="9"/>
        <v>2</v>
      </c>
      <c r="D94" s="2">
        <f t="shared" si="10"/>
        <v>4</v>
      </c>
      <c r="E94" s="2">
        <f t="shared" si="11"/>
        <v>2012</v>
      </c>
      <c r="F94" s="2" t="str">
        <f t="shared" si="12"/>
        <v>lunes</v>
      </c>
      <c r="G94" s="2" t="str">
        <f t="shared" si="13"/>
        <v>abril</v>
      </c>
      <c r="H94" s="2">
        <f>+IFERROR(VLOOKUP(A94,festivos!$A$1:$E$105,5,FALSE),0)</f>
        <v>0</v>
      </c>
      <c r="I94" s="2">
        <f>+IFERROR(VLOOKUP(A94,semanasanta!$A$1:$E$29,5,FALSE),0)</f>
        <v>0</v>
      </c>
      <c r="J94" s="2">
        <f>+IFERROR(VLOOKUP(A94,navidad!$A$1:$E$8,5,FALSE),0)</f>
        <v>0</v>
      </c>
      <c r="K94" s="2">
        <f t="shared" si="17"/>
        <v>0</v>
      </c>
      <c r="L94" s="2">
        <f t="shared" si="14"/>
        <v>0</v>
      </c>
      <c r="M94" s="2">
        <f>+IFERROR(VLOOKUP(A94,new_year!$A$1:$E$8,5,FALSE),0)</f>
        <v>0</v>
      </c>
      <c r="N94" s="2">
        <f t="shared" si="16"/>
        <v>0</v>
      </c>
      <c r="O94" s="2">
        <f t="shared" si="15"/>
        <v>0</v>
      </c>
      <c r="P94">
        <v>0</v>
      </c>
      <c r="Q94">
        <f>+IFERROR(VLOOKUP(A94,final_f1!$A$1:$E$8,5,FALSE),0)</f>
        <v>0</v>
      </c>
    </row>
    <row r="95" spans="1:17" x14ac:dyDescent="0.25">
      <c r="A95" s="1">
        <v>41002</v>
      </c>
      <c r="B95">
        <v>1589</v>
      </c>
      <c r="C95" s="2">
        <f t="shared" si="9"/>
        <v>3</v>
      </c>
      <c r="D95" s="2">
        <f t="shared" si="10"/>
        <v>4</v>
      </c>
      <c r="E95" s="2">
        <f t="shared" si="11"/>
        <v>2012</v>
      </c>
      <c r="F95" s="2" t="str">
        <f t="shared" si="12"/>
        <v>martes</v>
      </c>
      <c r="G95" s="2" t="str">
        <f t="shared" si="13"/>
        <v>abril</v>
      </c>
      <c r="H95" s="2">
        <f>+IFERROR(VLOOKUP(A95,festivos!$A$1:$E$105,5,FALSE),0)</f>
        <v>0</v>
      </c>
      <c r="I95" s="2">
        <f>+IFERROR(VLOOKUP(A95,semanasanta!$A$1:$E$29,5,FALSE),0)</f>
        <v>0</v>
      </c>
      <c r="J95" s="2">
        <f>+IFERROR(VLOOKUP(A95,navidad!$A$1:$E$8,5,FALSE),0)</f>
        <v>0</v>
      </c>
      <c r="K95" s="2">
        <f t="shared" si="17"/>
        <v>0</v>
      </c>
      <c r="L95" s="2">
        <f t="shared" si="14"/>
        <v>0</v>
      </c>
      <c r="M95" s="2">
        <f>+IFERROR(VLOOKUP(A95,new_year!$A$1:$E$8,5,FALSE),0)</f>
        <v>0</v>
      </c>
      <c r="N95" s="2">
        <f t="shared" si="16"/>
        <v>0</v>
      </c>
      <c r="O95" s="2">
        <f t="shared" si="15"/>
        <v>0</v>
      </c>
      <c r="P95">
        <v>0</v>
      </c>
      <c r="Q95">
        <f>+IFERROR(VLOOKUP(A95,final_f1!$A$1:$E$8,5,FALSE),0)</f>
        <v>0</v>
      </c>
    </row>
    <row r="96" spans="1:17" x14ac:dyDescent="0.25">
      <c r="A96" s="1">
        <v>41003</v>
      </c>
      <c r="B96">
        <v>1182</v>
      </c>
      <c r="C96" s="2">
        <f t="shared" si="9"/>
        <v>4</v>
      </c>
      <c r="D96" s="2">
        <f t="shared" si="10"/>
        <v>4</v>
      </c>
      <c r="E96" s="2">
        <f t="shared" si="11"/>
        <v>2012</v>
      </c>
      <c r="F96" s="2" t="str">
        <f t="shared" si="12"/>
        <v>miércoles</v>
      </c>
      <c r="G96" s="2" t="str">
        <f t="shared" si="13"/>
        <v>abril</v>
      </c>
      <c r="H96" s="2">
        <f>+IFERROR(VLOOKUP(A96,festivos!$A$1:$E$105,5,FALSE),0)</f>
        <v>0</v>
      </c>
      <c r="I96" s="2">
        <f>+IFERROR(VLOOKUP(A96,semanasanta!$A$1:$E$29,5,FALSE),0)</f>
        <v>0</v>
      </c>
      <c r="J96" s="2">
        <f>+IFERROR(VLOOKUP(A96,navidad!$A$1:$E$8,5,FALSE),0)</f>
        <v>0</v>
      </c>
      <c r="K96" s="2">
        <f t="shared" si="17"/>
        <v>0</v>
      </c>
      <c r="L96" s="2">
        <f t="shared" si="14"/>
        <v>0</v>
      </c>
      <c r="M96" s="2">
        <f>+IFERROR(VLOOKUP(A96,new_year!$A$1:$E$8,5,FALSE),0)</f>
        <v>0</v>
      </c>
      <c r="N96" s="2">
        <f t="shared" si="16"/>
        <v>0</v>
      </c>
      <c r="O96" s="2">
        <f t="shared" si="15"/>
        <v>0</v>
      </c>
      <c r="P96">
        <v>0</v>
      </c>
      <c r="Q96">
        <f>+IFERROR(VLOOKUP(A96,final_f1!$A$1:$E$8,5,FALSE),0)</f>
        <v>0</v>
      </c>
    </row>
    <row r="97" spans="1:17" x14ac:dyDescent="0.25">
      <c r="A97" s="1">
        <v>41004</v>
      </c>
      <c r="B97">
        <v>1</v>
      </c>
      <c r="C97" s="2">
        <f t="shared" si="9"/>
        <v>5</v>
      </c>
      <c r="D97" s="2">
        <f t="shared" si="10"/>
        <v>4</v>
      </c>
      <c r="E97" s="2">
        <f t="shared" si="11"/>
        <v>2012</v>
      </c>
      <c r="F97" s="2" t="str">
        <f t="shared" si="12"/>
        <v>jueves</v>
      </c>
      <c r="G97" s="2" t="str">
        <f t="shared" si="13"/>
        <v>abril</v>
      </c>
      <c r="H97" s="2">
        <f>+IFERROR(VLOOKUP(A97,festivos!$A$1:$E$105,5,FALSE),0)</f>
        <v>0</v>
      </c>
      <c r="I97" s="2">
        <f>+IFERROR(VLOOKUP(A97,semanasanta!$A$1:$E$29,5,FALSE),0)</f>
        <v>1</v>
      </c>
      <c r="J97" s="2">
        <f>+IFERROR(VLOOKUP(A97,navidad!$A$1:$E$8,5,FALSE),0)</f>
        <v>0</v>
      </c>
      <c r="K97" s="2">
        <f t="shared" si="17"/>
        <v>0</v>
      </c>
      <c r="L97" s="2">
        <f t="shared" si="14"/>
        <v>0</v>
      </c>
      <c r="M97" s="2">
        <f>+IFERROR(VLOOKUP(A97,new_year!$A$1:$E$8,5,FALSE),0)</f>
        <v>0</v>
      </c>
      <c r="N97" s="2">
        <f t="shared" si="16"/>
        <v>0</v>
      </c>
      <c r="O97" s="2">
        <f t="shared" si="15"/>
        <v>0</v>
      </c>
      <c r="P97">
        <v>0</v>
      </c>
      <c r="Q97">
        <f>+IFERROR(VLOOKUP(A97,final_f1!$A$1:$E$8,5,FALSE),0)</f>
        <v>0</v>
      </c>
    </row>
    <row r="98" spans="1:17" x14ac:dyDescent="0.25">
      <c r="A98" s="1">
        <v>41005</v>
      </c>
      <c r="B98">
        <v>0</v>
      </c>
      <c r="C98" s="2">
        <f t="shared" si="9"/>
        <v>6</v>
      </c>
      <c r="D98" s="2">
        <f t="shared" si="10"/>
        <v>4</v>
      </c>
      <c r="E98" s="2">
        <f t="shared" si="11"/>
        <v>2012</v>
      </c>
      <c r="F98" s="2" t="str">
        <f t="shared" si="12"/>
        <v>viernes</v>
      </c>
      <c r="G98" s="2" t="str">
        <f t="shared" si="13"/>
        <v>abril</v>
      </c>
      <c r="H98" s="2">
        <f>+IFERROR(VLOOKUP(A98,festivos!$A$1:$E$105,5,FALSE),0)</f>
        <v>0</v>
      </c>
      <c r="I98" s="2">
        <f>+IFERROR(VLOOKUP(A98,semanasanta!$A$1:$E$29,5,FALSE),0)</f>
        <v>1</v>
      </c>
      <c r="J98" s="2">
        <f>+IFERROR(VLOOKUP(A98,navidad!$A$1:$E$8,5,FALSE),0)</f>
        <v>0</v>
      </c>
      <c r="K98" s="2">
        <f t="shared" si="17"/>
        <v>0</v>
      </c>
      <c r="L98" s="2">
        <f t="shared" si="14"/>
        <v>0</v>
      </c>
      <c r="M98" s="2">
        <f>+IFERROR(VLOOKUP(A98,new_year!$A$1:$E$8,5,FALSE),0)</f>
        <v>0</v>
      </c>
      <c r="N98" s="2">
        <f t="shared" si="16"/>
        <v>0</v>
      </c>
      <c r="O98" s="2">
        <f t="shared" si="15"/>
        <v>0</v>
      </c>
      <c r="P98">
        <v>0</v>
      </c>
      <c r="Q98">
        <f>+IFERROR(VLOOKUP(A98,final_f1!$A$1:$E$8,5,FALSE),0)</f>
        <v>0</v>
      </c>
    </row>
    <row r="99" spans="1:17" x14ac:dyDescent="0.25">
      <c r="A99" s="1">
        <v>41006</v>
      </c>
      <c r="B99">
        <v>1</v>
      </c>
      <c r="C99" s="2">
        <f t="shared" si="9"/>
        <v>7</v>
      </c>
      <c r="D99" s="2">
        <f t="shared" si="10"/>
        <v>4</v>
      </c>
      <c r="E99" s="2">
        <f t="shared" si="11"/>
        <v>2012</v>
      </c>
      <c r="F99" s="2" t="str">
        <f t="shared" si="12"/>
        <v>sábado</v>
      </c>
      <c r="G99" s="2" t="str">
        <f t="shared" si="13"/>
        <v>abril</v>
      </c>
      <c r="H99" s="2">
        <f>+IFERROR(VLOOKUP(A99,festivos!$A$1:$E$105,5,FALSE),0)</f>
        <v>0</v>
      </c>
      <c r="I99" s="2">
        <f>+IFERROR(VLOOKUP(A99,semanasanta!$A$1:$E$29,5,FALSE),0)</f>
        <v>0</v>
      </c>
      <c r="J99" s="2">
        <f>+IFERROR(VLOOKUP(A99,navidad!$A$1:$E$8,5,FALSE),0)</f>
        <v>0</v>
      </c>
      <c r="K99" s="2">
        <f t="shared" si="17"/>
        <v>0</v>
      </c>
      <c r="L99" s="2">
        <f t="shared" si="14"/>
        <v>0</v>
      </c>
      <c r="M99" s="2">
        <f>+IFERROR(VLOOKUP(A99,new_year!$A$1:$E$8,5,FALSE),0)</f>
        <v>0</v>
      </c>
      <c r="N99" s="2">
        <f t="shared" si="16"/>
        <v>0</v>
      </c>
      <c r="O99" s="2">
        <f t="shared" si="15"/>
        <v>0</v>
      </c>
      <c r="P99">
        <v>0</v>
      </c>
      <c r="Q99">
        <f>+IFERROR(VLOOKUP(A99,final_f1!$A$1:$E$8,5,FALSE),0)</f>
        <v>0</v>
      </c>
    </row>
    <row r="100" spans="1:17" x14ac:dyDescent="0.25">
      <c r="A100" s="1">
        <v>41007</v>
      </c>
      <c r="B100">
        <v>0</v>
      </c>
      <c r="C100" s="2">
        <f t="shared" si="9"/>
        <v>8</v>
      </c>
      <c r="D100" s="2">
        <f t="shared" si="10"/>
        <v>4</v>
      </c>
      <c r="E100" s="2">
        <f t="shared" si="11"/>
        <v>2012</v>
      </c>
      <c r="F100" s="2" t="str">
        <f t="shared" si="12"/>
        <v>domingo</v>
      </c>
      <c r="G100" s="2" t="str">
        <f t="shared" si="13"/>
        <v>abril</v>
      </c>
      <c r="H100" s="2">
        <f>+IFERROR(VLOOKUP(A100,festivos!$A$1:$E$105,5,FALSE),0)</f>
        <v>0</v>
      </c>
      <c r="I100" s="2">
        <f>+IFERROR(VLOOKUP(A100,semanasanta!$A$1:$E$29,5,FALSE),0)</f>
        <v>1</v>
      </c>
      <c r="J100" s="2">
        <f>+IFERROR(VLOOKUP(A100,navidad!$A$1:$E$8,5,FALSE),0)</f>
        <v>0</v>
      </c>
      <c r="K100" s="2">
        <f t="shared" si="17"/>
        <v>0</v>
      </c>
      <c r="L100" s="2">
        <f t="shared" si="14"/>
        <v>0</v>
      </c>
      <c r="M100" s="2">
        <f>+IFERROR(VLOOKUP(A100,new_year!$A$1:$E$8,5,FALSE),0)</f>
        <v>0</v>
      </c>
      <c r="N100" s="2">
        <f t="shared" si="16"/>
        <v>0</v>
      </c>
      <c r="O100" s="2">
        <f t="shared" si="15"/>
        <v>0</v>
      </c>
      <c r="P100">
        <v>0</v>
      </c>
      <c r="Q100">
        <f>+IFERROR(VLOOKUP(A100,final_f1!$A$1:$E$8,5,FALSE),0)</f>
        <v>0</v>
      </c>
    </row>
    <row r="101" spans="1:17" x14ac:dyDescent="0.25">
      <c r="A101" s="1">
        <v>41008</v>
      </c>
      <c r="B101">
        <v>770</v>
      </c>
      <c r="C101" s="2">
        <f t="shared" si="9"/>
        <v>9</v>
      </c>
      <c r="D101" s="2">
        <f t="shared" si="10"/>
        <v>4</v>
      </c>
      <c r="E101" s="2">
        <f t="shared" si="11"/>
        <v>2012</v>
      </c>
      <c r="F101" s="2" t="str">
        <f t="shared" si="12"/>
        <v>lunes</v>
      </c>
      <c r="G101" s="2" t="str">
        <f t="shared" si="13"/>
        <v>abril</v>
      </c>
      <c r="H101" s="2">
        <f>+IFERROR(VLOOKUP(A101,festivos!$A$1:$E$105,5,FALSE),0)</f>
        <v>0</v>
      </c>
      <c r="I101" s="2">
        <f>+IFERROR(VLOOKUP(A101,semanasanta!$A$1:$E$29,5,FALSE),0)</f>
        <v>0</v>
      </c>
      <c r="J101" s="2">
        <f>+IFERROR(VLOOKUP(A101,navidad!$A$1:$E$8,5,FALSE),0)</f>
        <v>0</v>
      </c>
      <c r="K101" s="2">
        <f t="shared" si="17"/>
        <v>0</v>
      </c>
      <c r="L101" s="2">
        <f t="shared" si="14"/>
        <v>0</v>
      </c>
      <c r="M101" s="2">
        <f>+IFERROR(VLOOKUP(A101,new_year!$A$1:$E$8,5,FALSE),0)</f>
        <v>0</v>
      </c>
      <c r="N101" s="2">
        <f t="shared" si="16"/>
        <v>0</v>
      </c>
      <c r="O101" s="2">
        <f t="shared" si="15"/>
        <v>0</v>
      </c>
      <c r="P101">
        <v>0</v>
      </c>
      <c r="Q101">
        <f>+IFERROR(VLOOKUP(A101,final_f1!$A$1:$E$8,5,FALSE),0)</f>
        <v>0</v>
      </c>
    </row>
    <row r="102" spans="1:17" x14ac:dyDescent="0.25">
      <c r="A102" s="1">
        <v>41009</v>
      </c>
      <c r="B102">
        <v>1196</v>
      </c>
      <c r="C102" s="2">
        <f t="shared" si="9"/>
        <v>10</v>
      </c>
      <c r="D102" s="2">
        <f t="shared" si="10"/>
        <v>4</v>
      </c>
      <c r="E102" s="2">
        <f t="shared" si="11"/>
        <v>2012</v>
      </c>
      <c r="F102" s="2" t="str">
        <f t="shared" si="12"/>
        <v>martes</v>
      </c>
      <c r="G102" s="2" t="str">
        <f t="shared" si="13"/>
        <v>abril</v>
      </c>
      <c r="H102" s="2">
        <f>+IFERROR(VLOOKUP(A102,festivos!$A$1:$E$105,5,FALSE),0)</f>
        <v>0</v>
      </c>
      <c r="I102" s="2">
        <f>+IFERROR(VLOOKUP(A102,semanasanta!$A$1:$E$29,5,FALSE),0)</f>
        <v>0</v>
      </c>
      <c r="J102" s="2">
        <f>+IFERROR(VLOOKUP(A102,navidad!$A$1:$E$8,5,FALSE),0)</f>
        <v>0</v>
      </c>
      <c r="K102" s="2">
        <f t="shared" si="17"/>
        <v>0</v>
      </c>
      <c r="L102" s="2">
        <f t="shared" si="14"/>
        <v>0</v>
      </c>
      <c r="M102" s="2">
        <f>+IFERROR(VLOOKUP(A102,new_year!$A$1:$E$8,5,FALSE),0)</f>
        <v>0</v>
      </c>
      <c r="N102" s="2">
        <f t="shared" si="16"/>
        <v>0</v>
      </c>
      <c r="O102" s="2">
        <f t="shared" si="15"/>
        <v>0</v>
      </c>
      <c r="P102">
        <v>0</v>
      </c>
      <c r="Q102">
        <f>+IFERROR(VLOOKUP(A102,final_f1!$A$1:$E$8,5,FALSE),0)</f>
        <v>0</v>
      </c>
    </row>
    <row r="103" spans="1:17" x14ac:dyDescent="0.25">
      <c r="A103" s="1">
        <v>41010</v>
      </c>
      <c r="B103">
        <v>1467</v>
      </c>
      <c r="C103" s="2">
        <f t="shared" si="9"/>
        <v>11</v>
      </c>
      <c r="D103" s="2">
        <f t="shared" si="10"/>
        <v>4</v>
      </c>
      <c r="E103" s="2">
        <f t="shared" si="11"/>
        <v>2012</v>
      </c>
      <c r="F103" s="2" t="str">
        <f t="shared" si="12"/>
        <v>miércoles</v>
      </c>
      <c r="G103" s="2" t="str">
        <f t="shared" si="13"/>
        <v>abril</v>
      </c>
      <c r="H103" s="2">
        <f>+IFERROR(VLOOKUP(A103,festivos!$A$1:$E$105,5,FALSE),0)</f>
        <v>0</v>
      </c>
      <c r="I103" s="2">
        <f>+IFERROR(VLOOKUP(A103,semanasanta!$A$1:$E$29,5,FALSE),0)</f>
        <v>0</v>
      </c>
      <c r="J103" s="2">
        <f>+IFERROR(VLOOKUP(A103,navidad!$A$1:$E$8,5,FALSE),0)</f>
        <v>0</v>
      </c>
      <c r="K103" s="2">
        <f t="shared" si="17"/>
        <v>0</v>
      </c>
      <c r="L103" s="2">
        <f t="shared" si="14"/>
        <v>0</v>
      </c>
      <c r="M103" s="2">
        <f>+IFERROR(VLOOKUP(A103,new_year!$A$1:$E$8,5,FALSE),0)</f>
        <v>0</v>
      </c>
      <c r="N103" s="2">
        <f t="shared" si="16"/>
        <v>0</v>
      </c>
      <c r="O103" s="2">
        <f t="shared" si="15"/>
        <v>0</v>
      </c>
      <c r="P103">
        <v>0</v>
      </c>
      <c r="Q103">
        <f>+IFERROR(VLOOKUP(A103,final_f1!$A$1:$E$8,5,FALSE),0)</f>
        <v>0</v>
      </c>
    </row>
    <row r="104" spans="1:17" x14ac:dyDescent="0.25">
      <c r="A104" s="1">
        <v>41011</v>
      </c>
      <c r="B104">
        <v>1456</v>
      </c>
      <c r="C104" s="2">
        <f t="shared" si="9"/>
        <v>12</v>
      </c>
      <c r="D104" s="2">
        <f t="shared" si="10"/>
        <v>4</v>
      </c>
      <c r="E104" s="2">
        <f t="shared" si="11"/>
        <v>2012</v>
      </c>
      <c r="F104" s="2" t="str">
        <f t="shared" si="12"/>
        <v>jueves</v>
      </c>
      <c r="G104" s="2" t="str">
        <f t="shared" si="13"/>
        <v>abril</v>
      </c>
      <c r="H104" s="2">
        <f>+IFERROR(VLOOKUP(A104,festivos!$A$1:$E$105,5,FALSE),0)</f>
        <v>0</v>
      </c>
      <c r="I104" s="2">
        <f>+IFERROR(VLOOKUP(A104,semanasanta!$A$1:$E$29,5,FALSE),0)</f>
        <v>0</v>
      </c>
      <c r="J104" s="2">
        <f>+IFERROR(VLOOKUP(A104,navidad!$A$1:$E$8,5,FALSE),0)</f>
        <v>0</v>
      </c>
      <c r="K104" s="2">
        <f t="shared" si="17"/>
        <v>0</v>
      </c>
      <c r="L104" s="2">
        <f t="shared" si="14"/>
        <v>0</v>
      </c>
      <c r="M104" s="2">
        <f>+IFERROR(VLOOKUP(A104,new_year!$A$1:$E$8,5,FALSE),0)</f>
        <v>0</v>
      </c>
      <c r="N104" s="2">
        <f t="shared" si="16"/>
        <v>0</v>
      </c>
      <c r="O104" s="2">
        <f t="shared" si="15"/>
        <v>0</v>
      </c>
      <c r="P104">
        <v>0</v>
      </c>
      <c r="Q104">
        <f>+IFERROR(VLOOKUP(A104,final_f1!$A$1:$E$8,5,FALSE),0)</f>
        <v>0</v>
      </c>
    </row>
    <row r="105" spans="1:17" x14ac:dyDescent="0.25">
      <c r="A105" s="1">
        <v>41012</v>
      </c>
      <c r="B105">
        <v>1369</v>
      </c>
      <c r="C105" s="2">
        <f t="shared" si="9"/>
        <v>13</v>
      </c>
      <c r="D105" s="2">
        <f t="shared" si="10"/>
        <v>4</v>
      </c>
      <c r="E105" s="2">
        <f t="shared" si="11"/>
        <v>2012</v>
      </c>
      <c r="F105" s="2" t="str">
        <f t="shared" si="12"/>
        <v>viernes</v>
      </c>
      <c r="G105" s="2" t="str">
        <f t="shared" si="13"/>
        <v>abril</v>
      </c>
      <c r="H105" s="2">
        <f>+IFERROR(VLOOKUP(A105,festivos!$A$1:$E$105,5,FALSE),0)</f>
        <v>0</v>
      </c>
      <c r="I105" s="2">
        <f>+IFERROR(VLOOKUP(A105,semanasanta!$A$1:$E$29,5,FALSE),0)</f>
        <v>0</v>
      </c>
      <c r="J105" s="2">
        <f>+IFERROR(VLOOKUP(A105,navidad!$A$1:$E$8,5,FALSE),0)</f>
        <v>0</v>
      </c>
      <c r="K105" s="2">
        <f t="shared" si="17"/>
        <v>0</v>
      </c>
      <c r="L105" s="2">
        <f t="shared" si="14"/>
        <v>0</v>
      </c>
      <c r="M105" s="2">
        <f>+IFERROR(VLOOKUP(A105,new_year!$A$1:$E$8,5,FALSE),0)</f>
        <v>0</v>
      </c>
      <c r="N105" s="2">
        <f t="shared" si="16"/>
        <v>0</v>
      </c>
      <c r="O105" s="2">
        <f t="shared" si="15"/>
        <v>0</v>
      </c>
      <c r="P105">
        <v>0</v>
      </c>
      <c r="Q105">
        <f>+IFERROR(VLOOKUP(A105,final_f1!$A$1:$E$8,5,FALSE),0)</f>
        <v>0</v>
      </c>
    </row>
    <row r="106" spans="1:17" x14ac:dyDescent="0.25">
      <c r="A106" s="1">
        <v>41013</v>
      </c>
      <c r="B106">
        <v>422</v>
      </c>
      <c r="C106" s="2">
        <f t="shared" si="9"/>
        <v>14</v>
      </c>
      <c r="D106" s="2">
        <f t="shared" si="10"/>
        <v>4</v>
      </c>
      <c r="E106" s="2">
        <f t="shared" si="11"/>
        <v>2012</v>
      </c>
      <c r="F106" s="2" t="str">
        <f t="shared" si="12"/>
        <v>sábado</v>
      </c>
      <c r="G106" s="2" t="str">
        <f t="shared" si="13"/>
        <v>abril</v>
      </c>
      <c r="H106" s="2">
        <f>+IFERROR(VLOOKUP(A106,festivos!$A$1:$E$105,5,FALSE),0)</f>
        <v>0</v>
      </c>
      <c r="I106" s="2">
        <f>+IFERROR(VLOOKUP(A106,semanasanta!$A$1:$E$29,5,FALSE),0)</f>
        <v>0</v>
      </c>
      <c r="J106" s="2">
        <f>+IFERROR(VLOOKUP(A106,navidad!$A$1:$E$8,5,FALSE),0)</f>
        <v>0</v>
      </c>
      <c r="K106" s="2">
        <f t="shared" si="17"/>
        <v>0</v>
      </c>
      <c r="L106" s="2">
        <f t="shared" si="14"/>
        <v>0</v>
      </c>
      <c r="M106" s="2">
        <f>+IFERROR(VLOOKUP(A106,new_year!$A$1:$E$8,5,FALSE),0)</f>
        <v>0</v>
      </c>
      <c r="N106" s="2">
        <f t="shared" si="16"/>
        <v>0</v>
      </c>
      <c r="O106" s="2">
        <f t="shared" si="15"/>
        <v>0</v>
      </c>
      <c r="P106">
        <v>0</v>
      </c>
      <c r="Q106">
        <f>+IFERROR(VLOOKUP(A106,final_f1!$A$1:$E$8,5,FALSE),0)</f>
        <v>0</v>
      </c>
    </row>
    <row r="107" spans="1:17" x14ac:dyDescent="0.25">
      <c r="A107" s="1">
        <v>41014</v>
      </c>
      <c r="B107">
        <v>0</v>
      </c>
      <c r="C107" s="2">
        <f t="shared" si="9"/>
        <v>15</v>
      </c>
      <c r="D107" s="2">
        <f t="shared" si="10"/>
        <v>4</v>
      </c>
      <c r="E107" s="2">
        <f t="shared" si="11"/>
        <v>2012</v>
      </c>
      <c r="F107" s="2" t="str">
        <f t="shared" si="12"/>
        <v>domingo</v>
      </c>
      <c r="G107" s="2" t="str">
        <f t="shared" si="13"/>
        <v>abril</v>
      </c>
      <c r="H107" s="2">
        <f>+IFERROR(VLOOKUP(A107,festivos!$A$1:$E$105,5,FALSE),0)</f>
        <v>0</v>
      </c>
      <c r="I107" s="2">
        <f>+IFERROR(VLOOKUP(A107,semanasanta!$A$1:$E$29,5,FALSE),0)</f>
        <v>0</v>
      </c>
      <c r="J107" s="2">
        <f>+IFERROR(VLOOKUP(A107,navidad!$A$1:$E$8,5,FALSE),0)</f>
        <v>0</v>
      </c>
      <c r="K107" s="2">
        <f t="shared" si="17"/>
        <v>0</v>
      </c>
      <c r="L107" s="2">
        <f t="shared" si="14"/>
        <v>0</v>
      </c>
      <c r="M107" s="2">
        <f>+IFERROR(VLOOKUP(A107,new_year!$A$1:$E$8,5,FALSE),0)</f>
        <v>0</v>
      </c>
      <c r="N107" s="2">
        <f t="shared" si="16"/>
        <v>0</v>
      </c>
      <c r="O107" s="2">
        <f t="shared" si="15"/>
        <v>0</v>
      </c>
      <c r="P107">
        <v>0</v>
      </c>
      <c r="Q107">
        <f>+IFERROR(VLOOKUP(A107,final_f1!$A$1:$E$8,5,FALSE),0)</f>
        <v>0</v>
      </c>
    </row>
    <row r="108" spans="1:17" x14ac:dyDescent="0.25">
      <c r="A108" s="1">
        <v>41015</v>
      </c>
      <c r="B108">
        <v>795</v>
      </c>
      <c r="C108" s="2">
        <f t="shared" si="9"/>
        <v>16</v>
      </c>
      <c r="D108" s="2">
        <f t="shared" si="10"/>
        <v>4</v>
      </c>
      <c r="E108" s="2">
        <f t="shared" si="11"/>
        <v>2012</v>
      </c>
      <c r="F108" s="2" t="str">
        <f t="shared" si="12"/>
        <v>lunes</v>
      </c>
      <c r="G108" s="2" t="str">
        <f t="shared" si="13"/>
        <v>abril</v>
      </c>
      <c r="H108" s="2">
        <f>+IFERROR(VLOOKUP(A108,festivos!$A$1:$E$105,5,FALSE),0)</f>
        <v>0</v>
      </c>
      <c r="I108" s="2">
        <f>+IFERROR(VLOOKUP(A108,semanasanta!$A$1:$E$29,5,FALSE),0)</f>
        <v>0</v>
      </c>
      <c r="J108" s="2">
        <f>+IFERROR(VLOOKUP(A108,navidad!$A$1:$E$8,5,FALSE),0)</f>
        <v>0</v>
      </c>
      <c r="K108" s="2">
        <f t="shared" si="17"/>
        <v>0</v>
      </c>
      <c r="L108" s="2">
        <f t="shared" si="14"/>
        <v>0</v>
      </c>
      <c r="M108" s="2">
        <f>+IFERROR(VLOOKUP(A108,new_year!$A$1:$E$8,5,FALSE),0)</f>
        <v>0</v>
      </c>
      <c r="N108" s="2">
        <f t="shared" si="16"/>
        <v>0</v>
      </c>
      <c r="O108" s="2">
        <f t="shared" si="15"/>
        <v>0</v>
      </c>
      <c r="P108">
        <v>0</v>
      </c>
      <c r="Q108">
        <f>+IFERROR(VLOOKUP(A108,final_f1!$A$1:$E$8,5,FALSE),0)</f>
        <v>0</v>
      </c>
    </row>
    <row r="109" spans="1:17" x14ac:dyDescent="0.25">
      <c r="A109" s="1">
        <v>41016</v>
      </c>
      <c r="B109">
        <v>1067</v>
      </c>
      <c r="C109" s="2">
        <f t="shared" si="9"/>
        <v>17</v>
      </c>
      <c r="D109" s="2">
        <f t="shared" si="10"/>
        <v>4</v>
      </c>
      <c r="E109" s="2">
        <f t="shared" si="11"/>
        <v>2012</v>
      </c>
      <c r="F109" s="2" t="str">
        <f t="shared" si="12"/>
        <v>martes</v>
      </c>
      <c r="G109" s="2" t="str">
        <f t="shared" si="13"/>
        <v>abril</v>
      </c>
      <c r="H109" s="2">
        <f>+IFERROR(VLOOKUP(A109,festivos!$A$1:$E$105,5,FALSE),0)</f>
        <v>0</v>
      </c>
      <c r="I109" s="2">
        <f>+IFERROR(VLOOKUP(A109,semanasanta!$A$1:$E$29,5,FALSE),0)</f>
        <v>0</v>
      </c>
      <c r="J109" s="2">
        <f>+IFERROR(VLOOKUP(A109,navidad!$A$1:$E$8,5,FALSE),0)</f>
        <v>0</v>
      </c>
      <c r="K109" s="2">
        <f t="shared" si="17"/>
        <v>0</v>
      </c>
      <c r="L109" s="2">
        <f t="shared" si="14"/>
        <v>0</v>
      </c>
      <c r="M109" s="2">
        <f>+IFERROR(VLOOKUP(A109,new_year!$A$1:$E$8,5,FALSE),0)</f>
        <v>0</v>
      </c>
      <c r="N109" s="2">
        <f t="shared" si="16"/>
        <v>0</v>
      </c>
      <c r="O109" s="2">
        <f t="shared" si="15"/>
        <v>0</v>
      </c>
      <c r="P109">
        <v>0</v>
      </c>
      <c r="Q109">
        <f>+IFERROR(VLOOKUP(A109,final_f1!$A$1:$E$8,5,FALSE),0)</f>
        <v>0</v>
      </c>
    </row>
    <row r="110" spans="1:17" x14ac:dyDescent="0.25">
      <c r="A110" s="1">
        <v>41017</v>
      </c>
      <c r="B110">
        <v>1360</v>
      </c>
      <c r="C110" s="2">
        <f t="shared" si="9"/>
        <v>18</v>
      </c>
      <c r="D110" s="2">
        <f t="shared" si="10"/>
        <v>4</v>
      </c>
      <c r="E110" s="2">
        <f t="shared" si="11"/>
        <v>2012</v>
      </c>
      <c r="F110" s="2" t="str">
        <f t="shared" si="12"/>
        <v>miércoles</v>
      </c>
      <c r="G110" s="2" t="str">
        <f t="shared" si="13"/>
        <v>abril</v>
      </c>
      <c r="H110" s="2">
        <f>+IFERROR(VLOOKUP(A110,festivos!$A$1:$E$105,5,FALSE),0)</f>
        <v>0</v>
      </c>
      <c r="I110" s="2">
        <f>+IFERROR(VLOOKUP(A110,semanasanta!$A$1:$E$29,5,FALSE),0)</f>
        <v>0</v>
      </c>
      <c r="J110" s="2">
        <f>+IFERROR(VLOOKUP(A110,navidad!$A$1:$E$8,5,FALSE),0)</f>
        <v>0</v>
      </c>
      <c r="K110" s="2">
        <f t="shared" si="17"/>
        <v>0</v>
      </c>
      <c r="L110" s="2">
        <f t="shared" si="14"/>
        <v>0</v>
      </c>
      <c r="M110" s="2">
        <f>+IFERROR(VLOOKUP(A110,new_year!$A$1:$E$8,5,FALSE),0)</f>
        <v>0</v>
      </c>
      <c r="N110" s="2">
        <f t="shared" si="16"/>
        <v>0</v>
      </c>
      <c r="O110" s="2">
        <f t="shared" si="15"/>
        <v>0</v>
      </c>
      <c r="P110">
        <v>0</v>
      </c>
      <c r="Q110">
        <f>+IFERROR(VLOOKUP(A110,final_f1!$A$1:$E$8,5,FALSE),0)</f>
        <v>0</v>
      </c>
    </row>
    <row r="111" spans="1:17" x14ac:dyDescent="0.25">
      <c r="A111" s="1">
        <v>41018</v>
      </c>
      <c r="B111">
        <v>1083</v>
      </c>
      <c r="C111" s="2">
        <f t="shared" si="9"/>
        <v>19</v>
      </c>
      <c r="D111" s="2">
        <f t="shared" si="10"/>
        <v>4</v>
      </c>
      <c r="E111" s="2">
        <f t="shared" si="11"/>
        <v>2012</v>
      </c>
      <c r="F111" s="2" t="str">
        <f t="shared" si="12"/>
        <v>jueves</v>
      </c>
      <c r="G111" s="2" t="str">
        <f t="shared" si="13"/>
        <v>abril</v>
      </c>
      <c r="H111" s="2">
        <f>+IFERROR(VLOOKUP(A111,festivos!$A$1:$E$105,5,FALSE),0)</f>
        <v>0</v>
      </c>
      <c r="I111" s="2">
        <f>+IFERROR(VLOOKUP(A111,semanasanta!$A$1:$E$29,5,FALSE),0)</f>
        <v>0</v>
      </c>
      <c r="J111" s="2">
        <f>+IFERROR(VLOOKUP(A111,navidad!$A$1:$E$8,5,FALSE),0)</f>
        <v>0</v>
      </c>
      <c r="K111" s="2">
        <f t="shared" si="17"/>
        <v>0</v>
      </c>
      <c r="L111" s="2">
        <f t="shared" si="14"/>
        <v>0</v>
      </c>
      <c r="M111" s="2">
        <f>+IFERROR(VLOOKUP(A111,new_year!$A$1:$E$8,5,FALSE),0)</f>
        <v>0</v>
      </c>
      <c r="N111" s="2">
        <f t="shared" si="16"/>
        <v>0</v>
      </c>
      <c r="O111" s="2">
        <f t="shared" si="15"/>
        <v>0</v>
      </c>
      <c r="P111">
        <v>0</v>
      </c>
      <c r="Q111">
        <f>+IFERROR(VLOOKUP(A111,final_f1!$A$1:$E$8,5,FALSE),0)</f>
        <v>0</v>
      </c>
    </row>
    <row r="112" spans="1:17" x14ac:dyDescent="0.25">
      <c r="A112" s="1">
        <v>41019</v>
      </c>
      <c r="B112">
        <v>1443</v>
      </c>
      <c r="C112" s="2">
        <f t="shared" si="9"/>
        <v>20</v>
      </c>
      <c r="D112" s="2">
        <f t="shared" si="10"/>
        <v>4</v>
      </c>
      <c r="E112" s="2">
        <f t="shared" si="11"/>
        <v>2012</v>
      </c>
      <c r="F112" s="2" t="str">
        <f t="shared" si="12"/>
        <v>viernes</v>
      </c>
      <c r="G112" s="2" t="str">
        <f t="shared" si="13"/>
        <v>abril</v>
      </c>
      <c r="H112" s="2">
        <f>+IFERROR(VLOOKUP(A112,festivos!$A$1:$E$105,5,FALSE),0)</f>
        <v>0</v>
      </c>
      <c r="I112" s="2">
        <f>+IFERROR(VLOOKUP(A112,semanasanta!$A$1:$E$29,5,FALSE),0)</f>
        <v>0</v>
      </c>
      <c r="J112" s="2">
        <f>+IFERROR(VLOOKUP(A112,navidad!$A$1:$E$8,5,FALSE),0)</f>
        <v>0</v>
      </c>
      <c r="K112" s="2">
        <f t="shared" si="17"/>
        <v>0</v>
      </c>
      <c r="L112" s="2">
        <f t="shared" si="14"/>
        <v>0</v>
      </c>
      <c r="M112" s="2">
        <f>+IFERROR(VLOOKUP(A112,new_year!$A$1:$E$8,5,FALSE),0)</f>
        <v>0</v>
      </c>
      <c r="N112" s="2">
        <f t="shared" si="16"/>
        <v>0</v>
      </c>
      <c r="O112" s="2">
        <f t="shared" si="15"/>
        <v>0</v>
      </c>
      <c r="P112">
        <v>0</v>
      </c>
      <c r="Q112">
        <f>+IFERROR(VLOOKUP(A112,final_f1!$A$1:$E$8,5,FALSE),0)</f>
        <v>0</v>
      </c>
    </row>
    <row r="113" spans="1:17" x14ac:dyDescent="0.25">
      <c r="A113" s="1">
        <v>41020</v>
      </c>
      <c r="B113">
        <v>310</v>
      </c>
      <c r="C113" s="2">
        <f t="shared" si="9"/>
        <v>21</v>
      </c>
      <c r="D113" s="2">
        <f t="shared" si="10"/>
        <v>4</v>
      </c>
      <c r="E113" s="2">
        <f t="shared" si="11"/>
        <v>2012</v>
      </c>
      <c r="F113" s="2" t="str">
        <f t="shared" si="12"/>
        <v>sábado</v>
      </c>
      <c r="G113" s="2" t="str">
        <f t="shared" si="13"/>
        <v>abril</v>
      </c>
      <c r="H113" s="2">
        <f>+IFERROR(VLOOKUP(A113,festivos!$A$1:$E$105,5,FALSE),0)</f>
        <v>0</v>
      </c>
      <c r="I113" s="2">
        <f>+IFERROR(VLOOKUP(A113,semanasanta!$A$1:$E$29,5,FALSE),0)</f>
        <v>0</v>
      </c>
      <c r="J113" s="2">
        <f>+IFERROR(VLOOKUP(A113,navidad!$A$1:$E$8,5,FALSE),0)</f>
        <v>0</v>
      </c>
      <c r="K113" s="2">
        <f t="shared" si="17"/>
        <v>0</v>
      </c>
      <c r="L113" s="2">
        <f t="shared" si="14"/>
        <v>0</v>
      </c>
      <c r="M113" s="2">
        <f>+IFERROR(VLOOKUP(A113,new_year!$A$1:$E$8,5,FALSE),0)</f>
        <v>0</v>
      </c>
      <c r="N113" s="2">
        <f t="shared" si="16"/>
        <v>0</v>
      </c>
      <c r="O113" s="2">
        <f t="shared" si="15"/>
        <v>0</v>
      </c>
      <c r="P113">
        <v>0</v>
      </c>
      <c r="Q113">
        <f>+IFERROR(VLOOKUP(A113,final_f1!$A$1:$E$8,5,FALSE),0)</f>
        <v>0</v>
      </c>
    </row>
    <row r="114" spans="1:17" x14ac:dyDescent="0.25">
      <c r="A114" s="1">
        <v>41021</v>
      </c>
      <c r="B114">
        <v>0</v>
      </c>
      <c r="C114" s="2">
        <f t="shared" si="9"/>
        <v>22</v>
      </c>
      <c r="D114" s="2">
        <f t="shared" si="10"/>
        <v>4</v>
      </c>
      <c r="E114" s="2">
        <f t="shared" si="11"/>
        <v>2012</v>
      </c>
      <c r="F114" s="2" t="str">
        <f t="shared" si="12"/>
        <v>domingo</v>
      </c>
      <c r="G114" s="2" t="str">
        <f t="shared" si="13"/>
        <v>abril</v>
      </c>
      <c r="H114" s="2">
        <f>+IFERROR(VLOOKUP(A114,festivos!$A$1:$E$105,5,FALSE),0)</f>
        <v>0</v>
      </c>
      <c r="I114" s="2">
        <f>+IFERROR(VLOOKUP(A114,semanasanta!$A$1:$E$29,5,FALSE),0)</f>
        <v>0</v>
      </c>
      <c r="J114" s="2">
        <f>+IFERROR(VLOOKUP(A114,navidad!$A$1:$E$8,5,FALSE),0)</f>
        <v>0</v>
      </c>
      <c r="K114" s="2">
        <f t="shared" si="17"/>
        <v>0</v>
      </c>
      <c r="L114" s="2">
        <f t="shared" si="14"/>
        <v>0</v>
      </c>
      <c r="M114" s="2">
        <f>+IFERROR(VLOOKUP(A114,new_year!$A$1:$E$8,5,FALSE),0)</f>
        <v>0</v>
      </c>
      <c r="N114" s="2">
        <f t="shared" si="16"/>
        <v>0</v>
      </c>
      <c r="O114" s="2">
        <f t="shared" si="15"/>
        <v>0</v>
      </c>
      <c r="P114">
        <v>0</v>
      </c>
      <c r="Q114">
        <f>+IFERROR(VLOOKUP(A114,final_f1!$A$1:$E$8,5,FALSE),0)</f>
        <v>0</v>
      </c>
    </row>
    <row r="115" spans="1:17" x14ac:dyDescent="0.25">
      <c r="A115" s="1">
        <v>41022</v>
      </c>
      <c r="B115">
        <v>965</v>
      </c>
      <c r="C115" s="2">
        <f t="shared" si="9"/>
        <v>23</v>
      </c>
      <c r="D115" s="2">
        <f t="shared" si="10"/>
        <v>4</v>
      </c>
      <c r="E115" s="2">
        <f t="shared" si="11"/>
        <v>2012</v>
      </c>
      <c r="F115" s="2" t="str">
        <f t="shared" si="12"/>
        <v>lunes</v>
      </c>
      <c r="G115" s="2" t="str">
        <f t="shared" si="13"/>
        <v>abril</v>
      </c>
      <c r="H115" s="2">
        <f>+IFERROR(VLOOKUP(A115,festivos!$A$1:$E$105,5,FALSE),0)</f>
        <v>0</v>
      </c>
      <c r="I115" s="2">
        <f>+IFERROR(VLOOKUP(A115,semanasanta!$A$1:$E$29,5,FALSE),0)</f>
        <v>0</v>
      </c>
      <c r="J115" s="2">
        <f>+IFERROR(VLOOKUP(A115,navidad!$A$1:$E$8,5,FALSE),0)</f>
        <v>0</v>
      </c>
      <c r="K115" s="2">
        <f t="shared" si="17"/>
        <v>0</v>
      </c>
      <c r="L115" s="2">
        <f t="shared" si="14"/>
        <v>0</v>
      </c>
      <c r="M115" s="2">
        <f>+IFERROR(VLOOKUP(A115,new_year!$A$1:$E$8,5,FALSE),0)</f>
        <v>0</v>
      </c>
      <c r="N115" s="2">
        <f t="shared" si="16"/>
        <v>0</v>
      </c>
      <c r="O115" s="2">
        <f t="shared" si="15"/>
        <v>0</v>
      </c>
      <c r="P115">
        <v>0</v>
      </c>
      <c r="Q115">
        <f>+IFERROR(VLOOKUP(A115,final_f1!$A$1:$E$8,5,FALSE),0)</f>
        <v>0</v>
      </c>
    </row>
    <row r="116" spans="1:17" x14ac:dyDescent="0.25">
      <c r="A116" s="1">
        <v>41023</v>
      </c>
      <c r="B116">
        <v>1143</v>
      </c>
      <c r="C116" s="2">
        <f t="shared" si="9"/>
        <v>24</v>
      </c>
      <c r="D116" s="2">
        <f t="shared" si="10"/>
        <v>4</v>
      </c>
      <c r="E116" s="2">
        <f t="shared" si="11"/>
        <v>2012</v>
      </c>
      <c r="F116" s="2" t="str">
        <f t="shared" si="12"/>
        <v>martes</v>
      </c>
      <c r="G116" s="2" t="str">
        <f t="shared" si="13"/>
        <v>abril</v>
      </c>
      <c r="H116" s="2">
        <f>+IFERROR(VLOOKUP(A116,festivos!$A$1:$E$105,5,FALSE),0)</f>
        <v>0</v>
      </c>
      <c r="I116" s="2">
        <f>+IFERROR(VLOOKUP(A116,semanasanta!$A$1:$E$29,5,FALSE),0)</f>
        <v>0</v>
      </c>
      <c r="J116" s="2">
        <f>+IFERROR(VLOOKUP(A116,navidad!$A$1:$E$8,5,FALSE),0)</f>
        <v>0</v>
      </c>
      <c r="K116" s="2">
        <f t="shared" si="17"/>
        <v>0</v>
      </c>
      <c r="L116" s="2">
        <f t="shared" si="14"/>
        <v>0</v>
      </c>
      <c r="M116" s="2">
        <f>+IFERROR(VLOOKUP(A116,new_year!$A$1:$E$8,5,FALSE),0)</f>
        <v>0</v>
      </c>
      <c r="N116" s="2">
        <f t="shared" si="16"/>
        <v>0</v>
      </c>
      <c r="O116" s="2">
        <f t="shared" si="15"/>
        <v>0</v>
      </c>
      <c r="P116">
        <v>0</v>
      </c>
      <c r="Q116">
        <f>+IFERROR(VLOOKUP(A116,final_f1!$A$1:$E$8,5,FALSE),0)</f>
        <v>0</v>
      </c>
    </row>
    <row r="117" spans="1:17" x14ac:dyDescent="0.25">
      <c r="A117" s="1">
        <v>41024</v>
      </c>
      <c r="B117">
        <v>1361</v>
      </c>
      <c r="C117" s="2">
        <f t="shared" si="9"/>
        <v>25</v>
      </c>
      <c r="D117" s="2">
        <f t="shared" si="10"/>
        <v>4</v>
      </c>
      <c r="E117" s="2">
        <f t="shared" si="11"/>
        <v>2012</v>
      </c>
      <c r="F117" s="2" t="str">
        <f t="shared" si="12"/>
        <v>miércoles</v>
      </c>
      <c r="G117" s="2" t="str">
        <f t="shared" si="13"/>
        <v>abril</v>
      </c>
      <c r="H117" s="2">
        <f>+IFERROR(VLOOKUP(A117,festivos!$A$1:$E$105,5,FALSE),0)</f>
        <v>0</v>
      </c>
      <c r="I117" s="2">
        <f>+IFERROR(VLOOKUP(A117,semanasanta!$A$1:$E$29,5,FALSE),0)</f>
        <v>0</v>
      </c>
      <c r="J117" s="2">
        <f>+IFERROR(VLOOKUP(A117,navidad!$A$1:$E$8,5,FALSE),0)</f>
        <v>0</v>
      </c>
      <c r="K117" s="2">
        <f t="shared" si="17"/>
        <v>0</v>
      </c>
      <c r="L117" s="2">
        <f t="shared" si="14"/>
        <v>0</v>
      </c>
      <c r="M117" s="2">
        <f>+IFERROR(VLOOKUP(A117,new_year!$A$1:$E$8,5,FALSE),0)</f>
        <v>0</v>
      </c>
      <c r="N117" s="2">
        <f t="shared" si="16"/>
        <v>0</v>
      </c>
      <c r="O117" s="2">
        <f t="shared" si="15"/>
        <v>0</v>
      </c>
      <c r="P117">
        <v>0</v>
      </c>
      <c r="Q117">
        <f>+IFERROR(VLOOKUP(A117,final_f1!$A$1:$E$8,5,FALSE),0)</f>
        <v>0</v>
      </c>
    </row>
    <row r="118" spans="1:17" x14ac:dyDescent="0.25">
      <c r="A118" s="1">
        <v>41025</v>
      </c>
      <c r="B118">
        <v>1264</v>
      </c>
      <c r="C118" s="2">
        <f t="shared" si="9"/>
        <v>26</v>
      </c>
      <c r="D118" s="2">
        <f t="shared" si="10"/>
        <v>4</v>
      </c>
      <c r="E118" s="2">
        <f t="shared" si="11"/>
        <v>2012</v>
      </c>
      <c r="F118" s="2" t="str">
        <f t="shared" si="12"/>
        <v>jueves</v>
      </c>
      <c r="G118" s="2" t="str">
        <f t="shared" si="13"/>
        <v>abril</v>
      </c>
      <c r="H118" s="2">
        <f>+IFERROR(VLOOKUP(A118,festivos!$A$1:$E$105,5,FALSE),0)</f>
        <v>0</v>
      </c>
      <c r="I118" s="2">
        <f>+IFERROR(VLOOKUP(A118,semanasanta!$A$1:$E$29,5,FALSE),0)</f>
        <v>0</v>
      </c>
      <c r="J118" s="2">
        <f>+IFERROR(VLOOKUP(A118,navidad!$A$1:$E$8,5,FALSE),0)</f>
        <v>0</v>
      </c>
      <c r="K118" s="2">
        <f t="shared" si="17"/>
        <v>0</v>
      </c>
      <c r="L118" s="2">
        <f t="shared" si="14"/>
        <v>0</v>
      </c>
      <c r="M118" s="2">
        <f>+IFERROR(VLOOKUP(A118,new_year!$A$1:$E$8,5,FALSE),0)</f>
        <v>0</v>
      </c>
      <c r="N118" s="2">
        <f t="shared" si="16"/>
        <v>0</v>
      </c>
      <c r="O118" s="2">
        <f t="shared" si="15"/>
        <v>0</v>
      </c>
      <c r="P118">
        <v>0</v>
      </c>
      <c r="Q118">
        <f>+IFERROR(VLOOKUP(A118,final_f1!$A$1:$E$8,5,FALSE),0)</f>
        <v>0</v>
      </c>
    </row>
    <row r="119" spans="1:17" x14ac:dyDescent="0.25">
      <c r="A119" s="1">
        <v>41026</v>
      </c>
      <c r="B119">
        <v>737</v>
      </c>
      <c r="C119" s="2">
        <f t="shared" si="9"/>
        <v>27</v>
      </c>
      <c r="D119" s="2">
        <f t="shared" si="10"/>
        <v>4</v>
      </c>
      <c r="E119" s="2">
        <f t="shared" si="11"/>
        <v>2012</v>
      </c>
      <c r="F119" s="2" t="str">
        <f t="shared" si="12"/>
        <v>viernes</v>
      </c>
      <c r="G119" s="2" t="str">
        <f t="shared" si="13"/>
        <v>abril</v>
      </c>
      <c r="H119" s="2">
        <f>+IFERROR(VLOOKUP(A119,festivos!$A$1:$E$105,5,FALSE),0)</f>
        <v>0</v>
      </c>
      <c r="I119" s="2">
        <f>+IFERROR(VLOOKUP(A119,semanasanta!$A$1:$E$29,5,FALSE),0)</f>
        <v>0</v>
      </c>
      <c r="J119" s="2">
        <f>+IFERROR(VLOOKUP(A119,navidad!$A$1:$E$8,5,FALSE),0)</f>
        <v>0</v>
      </c>
      <c r="K119" s="2">
        <f t="shared" si="17"/>
        <v>0</v>
      </c>
      <c r="L119" s="2">
        <f t="shared" si="14"/>
        <v>0</v>
      </c>
      <c r="M119" s="2">
        <f>+IFERROR(VLOOKUP(A119,new_year!$A$1:$E$8,5,FALSE),0)</f>
        <v>0</v>
      </c>
      <c r="N119" s="2">
        <f t="shared" si="16"/>
        <v>0</v>
      </c>
      <c r="O119" s="2">
        <f t="shared" si="15"/>
        <v>0</v>
      </c>
      <c r="P119">
        <v>0</v>
      </c>
      <c r="Q119">
        <f>+IFERROR(VLOOKUP(A119,final_f1!$A$1:$E$8,5,FALSE),0)</f>
        <v>0</v>
      </c>
    </row>
    <row r="120" spans="1:17" x14ac:dyDescent="0.25">
      <c r="A120" s="1">
        <v>41027</v>
      </c>
      <c r="B120">
        <v>515</v>
      </c>
      <c r="C120" s="2">
        <f t="shared" si="9"/>
        <v>28</v>
      </c>
      <c r="D120" s="2">
        <f t="shared" si="10"/>
        <v>4</v>
      </c>
      <c r="E120" s="2">
        <f t="shared" si="11"/>
        <v>2012</v>
      </c>
      <c r="F120" s="2" t="str">
        <f t="shared" si="12"/>
        <v>sábado</v>
      </c>
      <c r="G120" s="2" t="str">
        <f t="shared" si="13"/>
        <v>abril</v>
      </c>
      <c r="H120" s="2">
        <f>+IFERROR(VLOOKUP(A120,festivos!$A$1:$E$105,5,FALSE),0)</f>
        <v>0</v>
      </c>
      <c r="I120" s="2">
        <f>+IFERROR(VLOOKUP(A120,semanasanta!$A$1:$E$29,5,FALSE),0)</f>
        <v>0</v>
      </c>
      <c r="J120" s="2">
        <f>+IFERROR(VLOOKUP(A120,navidad!$A$1:$E$8,5,FALSE),0)</f>
        <v>0</v>
      </c>
      <c r="K120" s="2">
        <f t="shared" si="17"/>
        <v>0</v>
      </c>
      <c r="L120" s="2">
        <f t="shared" si="14"/>
        <v>0</v>
      </c>
      <c r="M120" s="2">
        <f>+IFERROR(VLOOKUP(A120,new_year!$A$1:$E$8,5,FALSE),0)</f>
        <v>0</v>
      </c>
      <c r="N120" s="2">
        <f t="shared" si="16"/>
        <v>0</v>
      </c>
      <c r="O120" s="2">
        <f t="shared" si="15"/>
        <v>0</v>
      </c>
      <c r="P120">
        <v>0</v>
      </c>
      <c r="Q120">
        <f>+IFERROR(VLOOKUP(A120,final_f1!$A$1:$E$8,5,FALSE),0)</f>
        <v>0</v>
      </c>
    </row>
    <row r="121" spans="1:17" x14ac:dyDescent="0.25">
      <c r="A121" s="1">
        <v>41028</v>
      </c>
      <c r="B121">
        <v>34</v>
      </c>
      <c r="C121" s="2">
        <f t="shared" si="9"/>
        <v>29</v>
      </c>
      <c r="D121" s="2">
        <f t="shared" si="10"/>
        <v>4</v>
      </c>
      <c r="E121" s="2">
        <f t="shared" si="11"/>
        <v>2012</v>
      </c>
      <c r="F121" s="2" t="str">
        <f t="shared" si="12"/>
        <v>domingo</v>
      </c>
      <c r="G121" s="2" t="str">
        <f t="shared" si="13"/>
        <v>abril</v>
      </c>
      <c r="H121" s="2">
        <f>+IFERROR(VLOOKUP(A121,festivos!$A$1:$E$105,5,FALSE),0)</f>
        <v>0</v>
      </c>
      <c r="I121" s="2">
        <f>+IFERROR(VLOOKUP(A121,semanasanta!$A$1:$E$29,5,FALSE),0)</f>
        <v>0</v>
      </c>
      <c r="J121" s="2">
        <f>+IFERROR(VLOOKUP(A121,navidad!$A$1:$E$8,5,FALSE),0)</f>
        <v>0</v>
      </c>
      <c r="K121" s="2">
        <f t="shared" si="17"/>
        <v>0</v>
      </c>
      <c r="L121" s="2">
        <f t="shared" si="14"/>
        <v>0</v>
      </c>
      <c r="M121" s="2">
        <f>+IFERROR(VLOOKUP(A121,new_year!$A$1:$E$8,5,FALSE),0)</f>
        <v>0</v>
      </c>
      <c r="N121" s="2">
        <f t="shared" si="16"/>
        <v>0</v>
      </c>
      <c r="O121" s="2">
        <f t="shared" si="15"/>
        <v>0</v>
      </c>
      <c r="P121">
        <v>0</v>
      </c>
      <c r="Q121">
        <f>+IFERROR(VLOOKUP(A121,final_f1!$A$1:$E$8,5,FALSE),0)</f>
        <v>0</v>
      </c>
    </row>
    <row r="122" spans="1:17" x14ac:dyDescent="0.25">
      <c r="A122" s="1">
        <v>41029</v>
      </c>
      <c r="B122">
        <v>1286</v>
      </c>
      <c r="C122" s="2">
        <f t="shared" si="9"/>
        <v>30</v>
      </c>
      <c r="D122" s="2">
        <f t="shared" si="10"/>
        <v>4</v>
      </c>
      <c r="E122" s="2">
        <f t="shared" si="11"/>
        <v>2012</v>
      </c>
      <c r="F122" s="2" t="str">
        <f t="shared" si="12"/>
        <v>lunes</v>
      </c>
      <c r="G122" s="2" t="str">
        <f t="shared" si="13"/>
        <v>abril</v>
      </c>
      <c r="H122" s="2">
        <f>+IFERROR(VLOOKUP(A122,festivos!$A$1:$E$105,5,FALSE),0)</f>
        <v>0</v>
      </c>
      <c r="I122" s="2">
        <f>+IFERROR(VLOOKUP(A122,semanasanta!$A$1:$E$29,5,FALSE),0)</f>
        <v>0</v>
      </c>
      <c r="J122" s="2">
        <f>+IFERROR(VLOOKUP(A122,navidad!$A$1:$E$8,5,FALSE),0)</f>
        <v>0</v>
      </c>
      <c r="K122" s="2">
        <f t="shared" si="17"/>
        <v>0</v>
      </c>
      <c r="L122" s="2">
        <f t="shared" si="14"/>
        <v>0</v>
      </c>
      <c r="M122" s="2">
        <f>+IFERROR(VLOOKUP(A122,new_year!$A$1:$E$8,5,FALSE),0)</f>
        <v>0</v>
      </c>
      <c r="N122" s="2">
        <f t="shared" si="16"/>
        <v>0</v>
      </c>
      <c r="O122" s="2">
        <f t="shared" si="15"/>
        <v>0</v>
      </c>
      <c r="P122">
        <v>0</v>
      </c>
      <c r="Q122">
        <f>+IFERROR(VLOOKUP(A122,final_f1!$A$1:$E$8,5,FALSE),0)</f>
        <v>0</v>
      </c>
    </row>
    <row r="123" spans="1:17" x14ac:dyDescent="0.25">
      <c r="A123" s="1">
        <v>41030</v>
      </c>
      <c r="B123">
        <v>3</v>
      </c>
      <c r="C123" s="2">
        <f t="shared" si="9"/>
        <v>1</v>
      </c>
      <c r="D123" s="2">
        <f t="shared" si="10"/>
        <v>5</v>
      </c>
      <c r="E123" s="2">
        <f t="shared" si="11"/>
        <v>2012</v>
      </c>
      <c r="F123" s="2" t="str">
        <f t="shared" si="12"/>
        <v>martes</v>
      </c>
      <c r="G123" s="2" t="str">
        <f t="shared" si="13"/>
        <v>mayo</v>
      </c>
      <c r="H123" s="2">
        <f>+IFERROR(VLOOKUP(A123,festivos!$A$1:$E$105,5,FALSE),0)</f>
        <v>1</v>
      </c>
      <c r="I123" s="2">
        <f>+IFERROR(VLOOKUP(A123,semanasanta!$A$1:$E$29,5,FALSE),0)</f>
        <v>0</v>
      </c>
      <c r="J123" s="2">
        <f>+IFERROR(VLOOKUP(A123,navidad!$A$1:$E$8,5,FALSE),0)</f>
        <v>0</v>
      </c>
      <c r="K123" s="2">
        <f t="shared" si="17"/>
        <v>0</v>
      </c>
      <c r="L123" s="2">
        <f t="shared" si="14"/>
        <v>0</v>
      </c>
      <c r="M123" s="2">
        <f>+IFERROR(VLOOKUP(A123,new_year!$A$1:$E$8,5,FALSE),0)</f>
        <v>0</v>
      </c>
      <c r="N123" s="2">
        <f t="shared" si="16"/>
        <v>0</v>
      </c>
      <c r="O123" s="2">
        <f t="shared" si="15"/>
        <v>0</v>
      </c>
      <c r="P123">
        <v>0</v>
      </c>
      <c r="Q123">
        <f>+IFERROR(VLOOKUP(A123,final_f1!$A$1:$E$8,5,FALSE),0)</f>
        <v>0</v>
      </c>
    </row>
    <row r="124" spans="1:17" x14ac:dyDescent="0.25">
      <c r="A124" s="1">
        <v>41031</v>
      </c>
      <c r="B124">
        <v>965</v>
      </c>
      <c r="C124" s="2">
        <f t="shared" si="9"/>
        <v>2</v>
      </c>
      <c r="D124" s="2">
        <f t="shared" si="10"/>
        <v>5</v>
      </c>
      <c r="E124" s="2">
        <f t="shared" si="11"/>
        <v>2012</v>
      </c>
      <c r="F124" s="2" t="str">
        <f t="shared" si="12"/>
        <v>miércoles</v>
      </c>
      <c r="G124" s="2" t="str">
        <f t="shared" si="13"/>
        <v>mayo</v>
      </c>
      <c r="H124" s="2">
        <f>+IFERROR(VLOOKUP(A124,festivos!$A$1:$E$105,5,FALSE),0)</f>
        <v>0</v>
      </c>
      <c r="I124" s="2">
        <f>+IFERROR(VLOOKUP(A124,semanasanta!$A$1:$E$29,5,FALSE),0)</f>
        <v>0</v>
      </c>
      <c r="J124" s="2">
        <f>+IFERROR(VLOOKUP(A124,navidad!$A$1:$E$8,5,FALSE),0)</f>
        <v>0</v>
      </c>
      <c r="K124" s="2">
        <f t="shared" si="17"/>
        <v>0</v>
      </c>
      <c r="L124" s="2">
        <f t="shared" si="14"/>
        <v>0</v>
      </c>
      <c r="M124" s="2">
        <f>+IFERROR(VLOOKUP(A124,new_year!$A$1:$E$8,5,FALSE),0)</f>
        <v>0</v>
      </c>
      <c r="N124" s="2">
        <f t="shared" si="16"/>
        <v>0</v>
      </c>
      <c r="O124" s="2">
        <f t="shared" si="15"/>
        <v>0</v>
      </c>
      <c r="P124">
        <v>0</v>
      </c>
      <c r="Q124">
        <f>+IFERROR(VLOOKUP(A124,final_f1!$A$1:$E$8,5,FALSE),0)</f>
        <v>0</v>
      </c>
    </row>
    <row r="125" spans="1:17" x14ac:dyDescent="0.25">
      <c r="A125" s="1">
        <v>41032</v>
      </c>
      <c r="B125">
        <v>1228</v>
      </c>
      <c r="C125" s="2">
        <f t="shared" si="9"/>
        <v>3</v>
      </c>
      <c r="D125" s="2">
        <f t="shared" si="10"/>
        <v>5</v>
      </c>
      <c r="E125" s="2">
        <f t="shared" si="11"/>
        <v>2012</v>
      </c>
      <c r="F125" s="2" t="str">
        <f t="shared" si="12"/>
        <v>jueves</v>
      </c>
      <c r="G125" s="2" t="str">
        <f t="shared" si="13"/>
        <v>mayo</v>
      </c>
      <c r="H125" s="2">
        <f>+IFERROR(VLOOKUP(A125,festivos!$A$1:$E$105,5,FALSE),0)</f>
        <v>0</v>
      </c>
      <c r="I125" s="2">
        <f>+IFERROR(VLOOKUP(A125,semanasanta!$A$1:$E$29,5,FALSE),0)</f>
        <v>0</v>
      </c>
      <c r="J125" s="2">
        <f>+IFERROR(VLOOKUP(A125,navidad!$A$1:$E$8,5,FALSE),0)</f>
        <v>0</v>
      </c>
      <c r="K125" s="2">
        <f t="shared" si="17"/>
        <v>0</v>
      </c>
      <c r="L125" s="2">
        <f t="shared" si="14"/>
        <v>0</v>
      </c>
      <c r="M125" s="2">
        <f>+IFERROR(VLOOKUP(A125,new_year!$A$1:$E$8,5,FALSE),0)</f>
        <v>0</v>
      </c>
      <c r="N125" s="2">
        <f t="shared" si="16"/>
        <v>0</v>
      </c>
      <c r="O125" s="2">
        <f t="shared" si="15"/>
        <v>0</v>
      </c>
      <c r="P125">
        <v>0</v>
      </c>
      <c r="Q125">
        <f>+IFERROR(VLOOKUP(A125,final_f1!$A$1:$E$8,5,FALSE),0)</f>
        <v>0</v>
      </c>
    </row>
    <row r="126" spans="1:17" x14ac:dyDescent="0.25">
      <c r="A126" s="1">
        <v>41033</v>
      </c>
      <c r="B126">
        <v>1349</v>
      </c>
      <c r="C126" s="2">
        <f t="shared" si="9"/>
        <v>4</v>
      </c>
      <c r="D126" s="2">
        <f t="shared" si="10"/>
        <v>5</v>
      </c>
      <c r="E126" s="2">
        <f t="shared" si="11"/>
        <v>2012</v>
      </c>
      <c r="F126" s="2" t="str">
        <f t="shared" si="12"/>
        <v>viernes</v>
      </c>
      <c r="G126" s="2" t="str">
        <f t="shared" si="13"/>
        <v>mayo</v>
      </c>
      <c r="H126" s="2">
        <f>+IFERROR(VLOOKUP(A126,festivos!$A$1:$E$105,5,FALSE),0)</f>
        <v>0</v>
      </c>
      <c r="I126" s="2">
        <f>+IFERROR(VLOOKUP(A126,semanasanta!$A$1:$E$29,5,FALSE),0)</f>
        <v>0</v>
      </c>
      <c r="J126" s="2">
        <f>+IFERROR(VLOOKUP(A126,navidad!$A$1:$E$8,5,FALSE),0)</f>
        <v>0</v>
      </c>
      <c r="K126" s="2">
        <f t="shared" si="17"/>
        <v>0</v>
      </c>
      <c r="L126" s="2">
        <f t="shared" si="14"/>
        <v>0</v>
      </c>
      <c r="M126" s="2">
        <f>+IFERROR(VLOOKUP(A126,new_year!$A$1:$E$8,5,FALSE),0)</f>
        <v>0</v>
      </c>
      <c r="N126" s="2">
        <f t="shared" si="16"/>
        <v>0</v>
      </c>
      <c r="O126" s="2">
        <f t="shared" si="15"/>
        <v>0</v>
      </c>
      <c r="P126">
        <v>0</v>
      </c>
      <c r="Q126">
        <f>+IFERROR(VLOOKUP(A126,final_f1!$A$1:$E$8,5,FALSE),0)</f>
        <v>0</v>
      </c>
    </row>
    <row r="127" spans="1:17" x14ac:dyDescent="0.25">
      <c r="A127" s="1">
        <v>41034</v>
      </c>
      <c r="B127">
        <v>375</v>
      </c>
      <c r="C127" s="2">
        <f t="shared" si="9"/>
        <v>5</v>
      </c>
      <c r="D127" s="2">
        <f t="shared" si="10"/>
        <v>5</v>
      </c>
      <c r="E127" s="2">
        <f t="shared" si="11"/>
        <v>2012</v>
      </c>
      <c r="F127" s="2" t="str">
        <f t="shared" si="12"/>
        <v>sábado</v>
      </c>
      <c r="G127" s="2" t="str">
        <f t="shared" si="13"/>
        <v>mayo</v>
      </c>
      <c r="H127" s="2">
        <f>+IFERROR(VLOOKUP(A127,festivos!$A$1:$E$105,5,FALSE),0)</f>
        <v>0</v>
      </c>
      <c r="I127" s="2">
        <f>+IFERROR(VLOOKUP(A127,semanasanta!$A$1:$E$29,5,FALSE),0)</f>
        <v>0</v>
      </c>
      <c r="J127" s="2">
        <f>+IFERROR(VLOOKUP(A127,navidad!$A$1:$E$8,5,FALSE),0)</f>
        <v>0</v>
      </c>
      <c r="K127" s="2">
        <f t="shared" si="17"/>
        <v>0</v>
      </c>
      <c r="L127" s="2">
        <f t="shared" si="14"/>
        <v>0</v>
      </c>
      <c r="M127" s="2">
        <f>+IFERROR(VLOOKUP(A127,new_year!$A$1:$E$8,5,FALSE),0)</f>
        <v>0</v>
      </c>
      <c r="N127" s="2">
        <f t="shared" si="16"/>
        <v>0</v>
      </c>
      <c r="O127" s="2">
        <f t="shared" si="15"/>
        <v>0</v>
      </c>
      <c r="P127">
        <v>0</v>
      </c>
      <c r="Q127">
        <f>+IFERROR(VLOOKUP(A127,final_f1!$A$1:$E$8,5,FALSE),0)</f>
        <v>0</v>
      </c>
    </row>
    <row r="128" spans="1:17" x14ac:dyDescent="0.25">
      <c r="A128" s="1">
        <v>41035</v>
      </c>
      <c r="B128">
        <v>0</v>
      </c>
      <c r="C128" s="2">
        <f t="shared" si="9"/>
        <v>6</v>
      </c>
      <c r="D128" s="2">
        <f t="shared" si="10"/>
        <v>5</v>
      </c>
      <c r="E128" s="2">
        <f t="shared" si="11"/>
        <v>2012</v>
      </c>
      <c r="F128" s="2" t="str">
        <f t="shared" si="12"/>
        <v>domingo</v>
      </c>
      <c r="G128" s="2" t="str">
        <f t="shared" si="13"/>
        <v>mayo</v>
      </c>
      <c r="H128" s="2">
        <f>+IFERROR(VLOOKUP(A128,festivos!$A$1:$E$105,5,FALSE),0)</f>
        <v>0</v>
      </c>
      <c r="I128" s="2">
        <f>+IFERROR(VLOOKUP(A128,semanasanta!$A$1:$E$29,5,FALSE),0)</f>
        <v>0</v>
      </c>
      <c r="J128" s="2">
        <f>+IFERROR(VLOOKUP(A128,navidad!$A$1:$E$8,5,FALSE),0)</f>
        <v>0</v>
      </c>
      <c r="K128" s="2">
        <f t="shared" si="17"/>
        <v>0</v>
      </c>
      <c r="L128" s="2">
        <f t="shared" si="14"/>
        <v>0</v>
      </c>
      <c r="M128" s="2">
        <f>+IFERROR(VLOOKUP(A128,new_year!$A$1:$E$8,5,FALSE),0)</f>
        <v>0</v>
      </c>
      <c r="N128" s="2">
        <f t="shared" si="16"/>
        <v>0</v>
      </c>
      <c r="O128" s="2">
        <f t="shared" si="15"/>
        <v>0</v>
      </c>
      <c r="P128">
        <v>0</v>
      </c>
      <c r="Q128">
        <f>+IFERROR(VLOOKUP(A128,final_f1!$A$1:$E$8,5,FALSE),0)</f>
        <v>0</v>
      </c>
    </row>
    <row r="129" spans="1:17" x14ac:dyDescent="0.25">
      <c r="A129" s="1">
        <v>41036</v>
      </c>
      <c r="B129">
        <v>985</v>
      </c>
      <c r="C129" s="2">
        <f t="shared" si="9"/>
        <v>7</v>
      </c>
      <c r="D129" s="2">
        <f t="shared" si="10"/>
        <v>5</v>
      </c>
      <c r="E129" s="2">
        <f t="shared" si="11"/>
        <v>2012</v>
      </c>
      <c r="F129" s="2" t="str">
        <f t="shared" si="12"/>
        <v>lunes</v>
      </c>
      <c r="G129" s="2" t="str">
        <f t="shared" si="13"/>
        <v>mayo</v>
      </c>
      <c r="H129" s="2">
        <f>+IFERROR(VLOOKUP(A129,festivos!$A$1:$E$105,5,FALSE),0)</f>
        <v>0</v>
      </c>
      <c r="I129" s="2">
        <f>+IFERROR(VLOOKUP(A129,semanasanta!$A$1:$E$29,5,FALSE),0)</f>
        <v>0</v>
      </c>
      <c r="J129" s="2">
        <f>+IFERROR(VLOOKUP(A129,navidad!$A$1:$E$8,5,FALSE),0)</f>
        <v>0</v>
      </c>
      <c r="K129" s="2">
        <f t="shared" si="17"/>
        <v>0</v>
      </c>
      <c r="L129" s="2">
        <f t="shared" si="14"/>
        <v>0</v>
      </c>
      <c r="M129" s="2">
        <f>+IFERROR(VLOOKUP(A129,new_year!$A$1:$E$8,5,FALSE),0)</f>
        <v>0</v>
      </c>
      <c r="N129" s="2">
        <f t="shared" si="16"/>
        <v>0</v>
      </c>
      <c r="O129" s="2">
        <f t="shared" si="15"/>
        <v>0</v>
      </c>
      <c r="P129">
        <v>0</v>
      </c>
      <c r="Q129">
        <f>+IFERROR(VLOOKUP(A129,final_f1!$A$1:$E$8,5,FALSE),0)</f>
        <v>0</v>
      </c>
    </row>
    <row r="130" spans="1:17" x14ac:dyDescent="0.25">
      <c r="A130" s="1">
        <v>41037</v>
      </c>
      <c r="B130">
        <v>1353</v>
      </c>
      <c r="C130" s="2">
        <f t="shared" si="9"/>
        <v>8</v>
      </c>
      <c r="D130" s="2">
        <f t="shared" si="10"/>
        <v>5</v>
      </c>
      <c r="E130" s="2">
        <f t="shared" si="11"/>
        <v>2012</v>
      </c>
      <c r="F130" s="2" t="str">
        <f t="shared" si="12"/>
        <v>martes</v>
      </c>
      <c r="G130" s="2" t="str">
        <f t="shared" si="13"/>
        <v>mayo</v>
      </c>
      <c r="H130" s="2">
        <f>+IFERROR(VLOOKUP(A130,festivos!$A$1:$E$105,5,FALSE),0)</f>
        <v>0</v>
      </c>
      <c r="I130" s="2">
        <f>+IFERROR(VLOOKUP(A130,semanasanta!$A$1:$E$29,5,FALSE),0)</f>
        <v>0</v>
      </c>
      <c r="J130" s="2">
        <f>+IFERROR(VLOOKUP(A130,navidad!$A$1:$E$8,5,FALSE),0)</f>
        <v>0</v>
      </c>
      <c r="K130" s="2">
        <f t="shared" si="17"/>
        <v>0</v>
      </c>
      <c r="L130" s="2">
        <f t="shared" si="14"/>
        <v>0</v>
      </c>
      <c r="M130" s="2">
        <f>+IFERROR(VLOOKUP(A130,new_year!$A$1:$E$8,5,FALSE),0)</f>
        <v>0</v>
      </c>
      <c r="N130" s="2">
        <f t="shared" si="16"/>
        <v>0</v>
      </c>
      <c r="O130" s="2">
        <f t="shared" si="15"/>
        <v>0</v>
      </c>
      <c r="P130">
        <v>0</v>
      </c>
      <c r="Q130">
        <f>+IFERROR(VLOOKUP(A130,final_f1!$A$1:$E$8,5,FALSE),0)</f>
        <v>0</v>
      </c>
    </row>
    <row r="131" spans="1:17" x14ac:dyDescent="0.25">
      <c r="A131" s="1">
        <v>41038</v>
      </c>
      <c r="B131">
        <v>1426</v>
      </c>
      <c r="C131" s="2">
        <f t="shared" ref="C131:C194" si="18">+DAY(A131)</f>
        <v>9</v>
      </c>
      <c r="D131" s="2">
        <f t="shared" ref="D131:D194" si="19">+MONTH(A131)</f>
        <v>5</v>
      </c>
      <c r="E131" s="2">
        <f t="shared" ref="E131:E194" si="20">+YEAR(A131)</f>
        <v>2012</v>
      </c>
      <c r="F131" s="2" t="str">
        <f t="shared" ref="F131:F194" si="21">+TEXT(A131,"dddd")</f>
        <v>miércoles</v>
      </c>
      <c r="G131" s="2" t="str">
        <f t="shared" ref="G131:G194" si="22">+TEXT(A131,"MMMM")</f>
        <v>mayo</v>
      </c>
      <c r="H131" s="2">
        <f>+IFERROR(VLOOKUP(A131,festivos!$A$1:$E$105,5,FALSE),0)</f>
        <v>0</v>
      </c>
      <c r="I131" s="2">
        <f>+IFERROR(VLOOKUP(A131,semanasanta!$A$1:$E$29,5,FALSE),0)</f>
        <v>0</v>
      </c>
      <c r="J131" s="2">
        <f>+IFERROR(VLOOKUP(A131,navidad!$A$1:$E$8,5,FALSE),0)</f>
        <v>0</v>
      </c>
      <c r="K131" s="2">
        <f t="shared" si="17"/>
        <v>0</v>
      </c>
      <c r="L131" s="2">
        <f t="shared" ref="L131:L194" si="23">+IF(J132=1,1,0)</f>
        <v>0</v>
      </c>
      <c r="M131" s="2">
        <f>+IFERROR(VLOOKUP(A131,new_year!$A$1:$E$8,5,FALSE),0)</f>
        <v>0</v>
      </c>
      <c r="N131" s="2">
        <f t="shared" si="16"/>
        <v>0</v>
      </c>
      <c r="O131" s="2">
        <f t="shared" ref="O131:O194" si="24">+IF(M132=1,1,0)</f>
        <v>0</v>
      </c>
      <c r="P131">
        <v>0</v>
      </c>
      <c r="Q131">
        <f>+IFERROR(VLOOKUP(A131,final_f1!$A$1:$E$8,5,FALSE),0)</f>
        <v>0</v>
      </c>
    </row>
    <row r="132" spans="1:17" x14ac:dyDescent="0.25">
      <c r="A132" s="1">
        <v>41039</v>
      </c>
      <c r="B132">
        <v>1393</v>
      </c>
      <c r="C132" s="2">
        <f t="shared" si="18"/>
        <v>10</v>
      </c>
      <c r="D132" s="2">
        <f t="shared" si="19"/>
        <v>5</v>
      </c>
      <c r="E132" s="2">
        <f t="shared" si="20"/>
        <v>2012</v>
      </c>
      <c r="F132" s="2" t="str">
        <f t="shared" si="21"/>
        <v>jueves</v>
      </c>
      <c r="G132" s="2" t="str">
        <f t="shared" si="22"/>
        <v>mayo</v>
      </c>
      <c r="H132" s="2">
        <f>+IFERROR(VLOOKUP(A132,festivos!$A$1:$E$105,5,FALSE),0)</f>
        <v>0</v>
      </c>
      <c r="I132" s="2">
        <f>+IFERROR(VLOOKUP(A132,semanasanta!$A$1:$E$29,5,FALSE),0)</f>
        <v>0</v>
      </c>
      <c r="J132" s="2">
        <f>+IFERROR(VLOOKUP(A132,navidad!$A$1:$E$8,5,FALSE),0)</f>
        <v>0</v>
      </c>
      <c r="K132" s="2">
        <f t="shared" si="17"/>
        <v>0</v>
      </c>
      <c r="L132" s="2">
        <f t="shared" si="23"/>
        <v>0</v>
      </c>
      <c r="M132" s="2">
        <f>+IFERROR(VLOOKUP(A132,new_year!$A$1:$E$8,5,FALSE),0)</f>
        <v>0</v>
      </c>
      <c r="N132" s="2">
        <f t="shared" ref="N132:N195" si="25">+IF(M131=1,1,0)</f>
        <v>0</v>
      </c>
      <c r="O132" s="2">
        <f t="shared" si="24"/>
        <v>0</v>
      </c>
      <c r="P132">
        <v>0</v>
      </c>
      <c r="Q132">
        <f>+IFERROR(VLOOKUP(A132,final_f1!$A$1:$E$8,5,FALSE),0)</f>
        <v>0</v>
      </c>
    </row>
    <row r="133" spans="1:17" x14ac:dyDescent="0.25">
      <c r="A133" s="1">
        <v>41040</v>
      </c>
      <c r="B133">
        <v>1455</v>
      </c>
      <c r="C133" s="2">
        <f t="shared" si="18"/>
        <v>11</v>
      </c>
      <c r="D133" s="2">
        <f t="shared" si="19"/>
        <v>5</v>
      </c>
      <c r="E133" s="2">
        <f t="shared" si="20"/>
        <v>2012</v>
      </c>
      <c r="F133" s="2" t="str">
        <f t="shared" si="21"/>
        <v>viernes</v>
      </c>
      <c r="G133" s="2" t="str">
        <f t="shared" si="22"/>
        <v>mayo</v>
      </c>
      <c r="H133" s="2">
        <f>+IFERROR(VLOOKUP(A133,festivos!$A$1:$E$105,5,FALSE),0)</f>
        <v>0</v>
      </c>
      <c r="I133" s="2">
        <f>+IFERROR(VLOOKUP(A133,semanasanta!$A$1:$E$29,5,FALSE),0)</f>
        <v>0</v>
      </c>
      <c r="J133" s="2">
        <f>+IFERROR(VLOOKUP(A133,navidad!$A$1:$E$8,5,FALSE),0)</f>
        <v>0</v>
      </c>
      <c r="K133" s="2">
        <f t="shared" ref="K133:K196" si="26">+IF(J132=1,1,0)</f>
        <v>0</v>
      </c>
      <c r="L133" s="2">
        <f t="shared" si="23"/>
        <v>0</v>
      </c>
      <c r="M133" s="2">
        <f>+IFERROR(VLOOKUP(A133,new_year!$A$1:$E$8,5,FALSE),0)</f>
        <v>0</v>
      </c>
      <c r="N133" s="2">
        <f t="shared" si="25"/>
        <v>0</v>
      </c>
      <c r="O133" s="2">
        <f t="shared" si="24"/>
        <v>0</v>
      </c>
      <c r="P133">
        <v>0</v>
      </c>
      <c r="Q133">
        <f>+IFERROR(VLOOKUP(A133,final_f1!$A$1:$E$8,5,FALSE),0)</f>
        <v>0</v>
      </c>
    </row>
    <row r="134" spans="1:17" x14ac:dyDescent="0.25">
      <c r="A134" s="1">
        <v>41041</v>
      </c>
      <c r="B134">
        <v>230</v>
      </c>
      <c r="C134" s="2">
        <f t="shared" si="18"/>
        <v>12</v>
      </c>
      <c r="D134" s="2">
        <f t="shared" si="19"/>
        <v>5</v>
      </c>
      <c r="E134" s="2">
        <f t="shared" si="20"/>
        <v>2012</v>
      </c>
      <c r="F134" s="2" t="str">
        <f t="shared" si="21"/>
        <v>sábado</v>
      </c>
      <c r="G134" s="2" t="str">
        <f t="shared" si="22"/>
        <v>mayo</v>
      </c>
      <c r="H134" s="2">
        <f>+IFERROR(VLOOKUP(A134,festivos!$A$1:$E$105,5,FALSE),0)</f>
        <v>0</v>
      </c>
      <c r="I134" s="2">
        <f>+IFERROR(VLOOKUP(A134,semanasanta!$A$1:$E$29,5,FALSE),0)</f>
        <v>0</v>
      </c>
      <c r="J134" s="2">
        <f>+IFERROR(VLOOKUP(A134,navidad!$A$1:$E$8,5,FALSE),0)</f>
        <v>0</v>
      </c>
      <c r="K134" s="2">
        <f t="shared" si="26"/>
        <v>0</v>
      </c>
      <c r="L134" s="2">
        <f t="shared" si="23"/>
        <v>0</v>
      </c>
      <c r="M134" s="2">
        <f>+IFERROR(VLOOKUP(A134,new_year!$A$1:$E$8,5,FALSE),0)</f>
        <v>0</v>
      </c>
      <c r="N134" s="2">
        <f t="shared" si="25"/>
        <v>0</v>
      </c>
      <c r="O134" s="2">
        <f t="shared" si="24"/>
        <v>0</v>
      </c>
      <c r="P134">
        <v>0</v>
      </c>
      <c r="Q134">
        <f>+IFERROR(VLOOKUP(A134,final_f1!$A$1:$E$8,5,FALSE),0)</f>
        <v>0</v>
      </c>
    </row>
    <row r="135" spans="1:17" x14ac:dyDescent="0.25">
      <c r="A135" s="1">
        <v>41042</v>
      </c>
      <c r="B135">
        <v>1</v>
      </c>
      <c r="C135" s="2">
        <f t="shared" si="18"/>
        <v>13</v>
      </c>
      <c r="D135" s="2">
        <f t="shared" si="19"/>
        <v>5</v>
      </c>
      <c r="E135" s="2">
        <f t="shared" si="20"/>
        <v>2012</v>
      </c>
      <c r="F135" s="2" t="str">
        <f t="shared" si="21"/>
        <v>domingo</v>
      </c>
      <c r="G135" s="2" t="str">
        <f t="shared" si="22"/>
        <v>mayo</v>
      </c>
      <c r="H135" s="2">
        <f>+IFERROR(VLOOKUP(A135,festivos!$A$1:$E$105,5,FALSE),0)</f>
        <v>0</v>
      </c>
      <c r="I135" s="2">
        <f>+IFERROR(VLOOKUP(A135,semanasanta!$A$1:$E$29,5,FALSE),0)</f>
        <v>0</v>
      </c>
      <c r="J135" s="2">
        <f>+IFERROR(VLOOKUP(A135,navidad!$A$1:$E$8,5,FALSE),0)</f>
        <v>0</v>
      </c>
      <c r="K135" s="2">
        <f t="shared" si="26"/>
        <v>0</v>
      </c>
      <c r="L135" s="2">
        <f t="shared" si="23"/>
        <v>0</v>
      </c>
      <c r="M135" s="2">
        <f>+IFERROR(VLOOKUP(A135,new_year!$A$1:$E$8,5,FALSE),0)</f>
        <v>0</v>
      </c>
      <c r="N135" s="2">
        <f t="shared" si="25"/>
        <v>0</v>
      </c>
      <c r="O135" s="2">
        <f t="shared" si="24"/>
        <v>0</v>
      </c>
      <c r="P135">
        <v>0</v>
      </c>
      <c r="Q135">
        <f>+IFERROR(VLOOKUP(A135,final_f1!$A$1:$E$8,5,FALSE),0)</f>
        <v>0</v>
      </c>
    </row>
    <row r="136" spans="1:17" x14ac:dyDescent="0.25">
      <c r="A136" s="1">
        <v>41043</v>
      </c>
      <c r="B136">
        <v>1055</v>
      </c>
      <c r="C136" s="2">
        <f t="shared" si="18"/>
        <v>14</v>
      </c>
      <c r="D136" s="2">
        <f t="shared" si="19"/>
        <v>5</v>
      </c>
      <c r="E136" s="2">
        <f t="shared" si="20"/>
        <v>2012</v>
      </c>
      <c r="F136" s="2" t="str">
        <f t="shared" si="21"/>
        <v>lunes</v>
      </c>
      <c r="G136" s="2" t="str">
        <f t="shared" si="22"/>
        <v>mayo</v>
      </c>
      <c r="H136" s="2">
        <f>+IFERROR(VLOOKUP(A136,festivos!$A$1:$E$105,5,FALSE),0)</f>
        <v>0</v>
      </c>
      <c r="I136" s="2">
        <f>+IFERROR(VLOOKUP(A136,semanasanta!$A$1:$E$29,5,FALSE),0)</f>
        <v>0</v>
      </c>
      <c r="J136" s="2">
        <f>+IFERROR(VLOOKUP(A136,navidad!$A$1:$E$8,5,FALSE),0)</f>
        <v>0</v>
      </c>
      <c r="K136" s="2">
        <f t="shared" si="26"/>
        <v>0</v>
      </c>
      <c r="L136" s="2">
        <f t="shared" si="23"/>
        <v>0</v>
      </c>
      <c r="M136" s="2">
        <f>+IFERROR(VLOOKUP(A136,new_year!$A$1:$E$8,5,FALSE),0)</f>
        <v>0</v>
      </c>
      <c r="N136" s="2">
        <f t="shared" si="25"/>
        <v>0</v>
      </c>
      <c r="O136" s="2">
        <f t="shared" si="24"/>
        <v>0</v>
      </c>
      <c r="P136">
        <v>0</v>
      </c>
      <c r="Q136">
        <f>+IFERROR(VLOOKUP(A136,final_f1!$A$1:$E$8,5,FALSE),0)</f>
        <v>0</v>
      </c>
    </row>
    <row r="137" spans="1:17" x14ac:dyDescent="0.25">
      <c r="A137" s="1">
        <v>41044</v>
      </c>
      <c r="B137">
        <v>1276</v>
      </c>
      <c r="C137" s="2">
        <f t="shared" si="18"/>
        <v>15</v>
      </c>
      <c r="D137" s="2">
        <f t="shared" si="19"/>
        <v>5</v>
      </c>
      <c r="E137" s="2">
        <f t="shared" si="20"/>
        <v>2012</v>
      </c>
      <c r="F137" s="2" t="str">
        <f t="shared" si="21"/>
        <v>martes</v>
      </c>
      <c r="G137" s="2" t="str">
        <f t="shared" si="22"/>
        <v>mayo</v>
      </c>
      <c r="H137" s="2">
        <f>+IFERROR(VLOOKUP(A137,festivos!$A$1:$E$105,5,FALSE),0)</f>
        <v>0</v>
      </c>
      <c r="I137" s="2">
        <f>+IFERROR(VLOOKUP(A137,semanasanta!$A$1:$E$29,5,FALSE),0)</f>
        <v>0</v>
      </c>
      <c r="J137" s="2">
        <f>+IFERROR(VLOOKUP(A137,navidad!$A$1:$E$8,5,FALSE),0)</f>
        <v>0</v>
      </c>
      <c r="K137" s="2">
        <f t="shared" si="26"/>
        <v>0</v>
      </c>
      <c r="L137" s="2">
        <f t="shared" si="23"/>
        <v>0</v>
      </c>
      <c r="M137" s="2">
        <f>+IFERROR(VLOOKUP(A137,new_year!$A$1:$E$8,5,FALSE),0)</f>
        <v>0</v>
      </c>
      <c r="N137" s="2">
        <f t="shared" si="25"/>
        <v>0</v>
      </c>
      <c r="O137" s="2">
        <f t="shared" si="24"/>
        <v>0</v>
      </c>
      <c r="P137">
        <v>0</v>
      </c>
      <c r="Q137">
        <f>+IFERROR(VLOOKUP(A137,final_f1!$A$1:$E$8,5,FALSE),0)</f>
        <v>0</v>
      </c>
    </row>
    <row r="138" spans="1:17" x14ac:dyDescent="0.25">
      <c r="A138" s="1">
        <v>41045</v>
      </c>
      <c r="B138">
        <v>1314</v>
      </c>
      <c r="C138" s="2">
        <f t="shared" si="18"/>
        <v>16</v>
      </c>
      <c r="D138" s="2">
        <f t="shared" si="19"/>
        <v>5</v>
      </c>
      <c r="E138" s="2">
        <f t="shared" si="20"/>
        <v>2012</v>
      </c>
      <c r="F138" s="2" t="str">
        <f t="shared" si="21"/>
        <v>miércoles</v>
      </c>
      <c r="G138" s="2" t="str">
        <f t="shared" si="22"/>
        <v>mayo</v>
      </c>
      <c r="H138" s="2">
        <f>+IFERROR(VLOOKUP(A138,festivos!$A$1:$E$105,5,FALSE),0)</f>
        <v>0</v>
      </c>
      <c r="I138" s="2">
        <f>+IFERROR(VLOOKUP(A138,semanasanta!$A$1:$E$29,5,FALSE),0)</f>
        <v>0</v>
      </c>
      <c r="J138" s="2">
        <f>+IFERROR(VLOOKUP(A138,navidad!$A$1:$E$8,5,FALSE),0)</f>
        <v>0</v>
      </c>
      <c r="K138" s="2">
        <f t="shared" si="26"/>
        <v>0</v>
      </c>
      <c r="L138" s="2">
        <f t="shared" si="23"/>
        <v>0</v>
      </c>
      <c r="M138" s="2">
        <f>+IFERROR(VLOOKUP(A138,new_year!$A$1:$E$8,5,FALSE),0)</f>
        <v>0</v>
      </c>
      <c r="N138" s="2">
        <f t="shared" si="25"/>
        <v>0</v>
      </c>
      <c r="O138" s="2">
        <f t="shared" si="24"/>
        <v>0</v>
      </c>
      <c r="P138">
        <v>0</v>
      </c>
      <c r="Q138">
        <f>+IFERROR(VLOOKUP(A138,final_f1!$A$1:$E$8,5,FALSE),0)</f>
        <v>0</v>
      </c>
    </row>
    <row r="139" spans="1:17" x14ac:dyDescent="0.25">
      <c r="A139" s="1">
        <v>41046</v>
      </c>
      <c r="B139">
        <v>1388</v>
      </c>
      <c r="C139" s="2">
        <f t="shared" si="18"/>
        <v>17</v>
      </c>
      <c r="D139" s="2">
        <f t="shared" si="19"/>
        <v>5</v>
      </c>
      <c r="E139" s="2">
        <f t="shared" si="20"/>
        <v>2012</v>
      </c>
      <c r="F139" s="2" t="str">
        <f t="shared" si="21"/>
        <v>jueves</v>
      </c>
      <c r="G139" s="2" t="str">
        <f t="shared" si="22"/>
        <v>mayo</v>
      </c>
      <c r="H139" s="2">
        <f>+IFERROR(VLOOKUP(A139,festivos!$A$1:$E$105,5,FALSE),0)</f>
        <v>0</v>
      </c>
      <c r="I139" s="2">
        <f>+IFERROR(VLOOKUP(A139,semanasanta!$A$1:$E$29,5,FALSE),0)</f>
        <v>0</v>
      </c>
      <c r="J139" s="2">
        <f>+IFERROR(VLOOKUP(A139,navidad!$A$1:$E$8,5,FALSE),0)</f>
        <v>0</v>
      </c>
      <c r="K139" s="2">
        <f t="shared" si="26"/>
        <v>0</v>
      </c>
      <c r="L139" s="2">
        <f t="shared" si="23"/>
        <v>0</v>
      </c>
      <c r="M139" s="2">
        <f>+IFERROR(VLOOKUP(A139,new_year!$A$1:$E$8,5,FALSE),0)</f>
        <v>0</v>
      </c>
      <c r="N139" s="2">
        <f t="shared" si="25"/>
        <v>0</v>
      </c>
      <c r="O139" s="2">
        <f t="shared" si="24"/>
        <v>0</v>
      </c>
      <c r="P139">
        <v>0</v>
      </c>
      <c r="Q139">
        <f>+IFERROR(VLOOKUP(A139,final_f1!$A$1:$E$8,5,FALSE),0)</f>
        <v>0</v>
      </c>
    </row>
    <row r="140" spans="1:17" x14ac:dyDescent="0.25">
      <c r="A140" s="1">
        <v>41047</v>
      </c>
      <c r="B140">
        <v>1282</v>
      </c>
      <c r="C140" s="2">
        <f t="shared" si="18"/>
        <v>18</v>
      </c>
      <c r="D140" s="2">
        <f t="shared" si="19"/>
        <v>5</v>
      </c>
      <c r="E140" s="2">
        <f t="shared" si="20"/>
        <v>2012</v>
      </c>
      <c r="F140" s="2" t="str">
        <f t="shared" si="21"/>
        <v>viernes</v>
      </c>
      <c r="G140" s="2" t="str">
        <f t="shared" si="22"/>
        <v>mayo</v>
      </c>
      <c r="H140" s="2">
        <f>+IFERROR(VLOOKUP(A140,festivos!$A$1:$E$105,5,FALSE),0)</f>
        <v>0</v>
      </c>
      <c r="I140" s="2">
        <f>+IFERROR(VLOOKUP(A140,semanasanta!$A$1:$E$29,5,FALSE),0)</f>
        <v>0</v>
      </c>
      <c r="J140" s="2">
        <f>+IFERROR(VLOOKUP(A140,navidad!$A$1:$E$8,5,FALSE),0)</f>
        <v>0</v>
      </c>
      <c r="K140" s="2">
        <f t="shared" si="26"/>
        <v>0</v>
      </c>
      <c r="L140" s="2">
        <f t="shared" si="23"/>
        <v>0</v>
      </c>
      <c r="M140" s="2">
        <f>+IFERROR(VLOOKUP(A140,new_year!$A$1:$E$8,5,FALSE),0)</f>
        <v>0</v>
      </c>
      <c r="N140" s="2">
        <f t="shared" si="25"/>
        <v>0</v>
      </c>
      <c r="O140" s="2">
        <f t="shared" si="24"/>
        <v>0</v>
      </c>
      <c r="P140">
        <v>0</v>
      </c>
      <c r="Q140">
        <f>+IFERROR(VLOOKUP(A140,final_f1!$A$1:$E$8,5,FALSE),0)</f>
        <v>0</v>
      </c>
    </row>
    <row r="141" spans="1:17" x14ac:dyDescent="0.25">
      <c r="A141" s="1">
        <v>41048</v>
      </c>
      <c r="B141">
        <v>437</v>
      </c>
      <c r="C141" s="2">
        <f t="shared" si="18"/>
        <v>19</v>
      </c>
      <c r="D141" s="2">
        <f t="shared" si="19"/>
        <v>5</v>
      </c>
      <c r="E141" s="2">
        <f t="shared" si="20"/>
        <v>2012</v>
      </c>
      <c r="F141" s="2" t="str">
        <f t="shared" si="21"/>
        <v>sábado</v>
      </c>
      <c r="G141" s="2" t="str">
        <f t="shared" si="22"/>
        <v>mayo</v>
      </c>
      <c r="H141" s="2">
        <f>+IFERROR(VLOOKUP(A141,festivos!$A$1:$E$105,5,FALSE),0)</f>
        <v>0</v>
      </c>
      <c r="I141" s="2">
        <f>+IFERROR(VLOOKUP(A141,semanasanta!$A$1:$E$29,5,FALSE),0)</f>
        <v>0</v>
      </c>
      <c r="J141" s="2">
        <f>+IFERROR(VLOOKUP(A141,navidad!$A$1:$E$8,5,FALSE),0)</f>
        <v>0</v>
      </c>
      <c r="K141" s="2">
        <f t="shared" si="26"/>
        <v>0</v>
      </c>
      <c r="L141" s="2">
        <f t="shared" si="23"/>
        <v>0</v>
      </c>
      <c r="M141" s="2">
        <f>+IFERROR(VLOOKUP(A141,new_year!$A$1:$E$8,5,FALSE),0)</f>
        <v>0</v>
      </c>
      <c r="N141" s="2">
        <f t="shared" si="25"/>
        <v>0</v>
      </c>
      <c r="O141" s="2">
        <f t="shared" si="24"/>
        <v>0</v>
      </c>
      <c r="P141">
        <v>0</v>
      </c>
      <c r="Q141">
        <f>+IFERROR(VLOOKUP(A141,final_f1!$A$1:$E$8,5,FALSE),0)</f>
        <v>0</v>
      </c>
    </row>
    <row r="142" spans="1:17" x14ac:dyDescent="0.25">
      <c r="A142" s="1">
        <v>41049</v>
      </c>
      <c r="B142">
        <v>15</v>
      </c>
      <c r="C142" s="2">
        <f t="shared" si="18"/>
        <v>20</v>
      </c>
      <c r="D142" s="2">
        <f t="shared" si="19"/>
        <v>5</v>
      </c>
      <c r="E142" s="2">
        <f t="shared" si="20"/>
        <v>2012</v>
      </c>
      <c r="F142" s="2" t="str">
        <f t="shared" si="21"/>
        <v>domingo</v>
      </c>
      <c r="G142" s="2" t="str">
        <f t="shared" si="22"/>
        <v>mayo</v>
      </c>
      <c r="H142" s="2">
        <f>+IFERROR(VLOOKUP(A142,festivos!$A$1:$E$105,5,FALSE),0)</f>
        <v>0</v>
      </c>
      <c r="I142" s="2">
        <f>+IFERROR(VLOOKUP(A142,semanasanta!$A$1:$E$29,5,FALSE),0)</f>
        <v>0</v>
      </c>
      <c r="J142" s="2">
        <f>+IFERROR(VLOOKUP(A142,navidad!$A$1:$E$8,5,FALSE),0)</f>
        <v>0</v>
      </c>
      <c r="K142" s="2">
        <f t="shared" si="26"/>
        <v>0</v>
      </c>
      <c r="L142" s="2">
        <f t="shared" si="23"/>
        <v>0</v>
      </c>
      <c r="M142" s="2">
        <f>+IFERROR(VLOOKUP(A142,new_year!$A$1:$E$8,5,FALSE),0)</f>
        <v>0</v>
      </c>
      <c r="N142" s="2">
        <f t="shared" si="25"/>
        <v>0</v>
      </c>
      <c r="O142" s="2">
        <f t="shared" si="24"/>
        <v>0</v>
      </c>
      <c r="P142">
        <v>0</v>
      </c>
      <c r="Q142">
        <f>+IFERROR(VLOOKUP(A142,final_f1!$A$1:$E$8,5,FALSE),0)</f>
        <v>0</v>
      </c>
    </row>
    <row r="143" spans="1:17" x14ac:dyDescent="0.25">
      <c r="A143" s="1">
        <v>41050</v>
      </c>
      <c r="B143">
        <v>0</v>
      </c>
      <c r="C143" s="2">
        <f t="shared" si="18"/>
        <v>21</v>
      </c>
      <c r="D143" s="2">
        <f t="shared" si="19"/>
        <v>5</v>
      </c>
      <c r="E143" s="2">
        <f t="shared" si="20"/>
        <v>2012</v>
      </c>
      <c r="F143" s="2" t="str">
        <f t="shared" si="21"/>
        <v>lunes</v>
      </c>
      <c r="G143" s="2" t="str">
        <f t="shared" si="22"/>
        <v>mayo</v>
      </c>
      <c r="H143" s="2">
        <f>+IFERROR(VLOOKUP(A143,festivos!$A$1:$E$105,5,FALSE),0)</f>
        <v>1</v>
      </c>
      <c r="I143" s="2">
        <f>+IFERROR(VLOOKUP(A143,semanasanta!$A$1:$E$29,5,FALSE),0)</f>
        <v>0</v>
      </c>
      <c r="J143" s="2">
        <f>+IFERROR(VLOOKUP(A143,navidad!$A$1:$E$8,5,FALSE),0)</f>
        <v>0</v>
      </c>
      <c r="K143" s="2">
        <f t="shared" si="26"/>
        <v>0</v>
      </c>
      <c r="L143" s="2">
        <f t="shared" si="23"/>
        <v>0</v>
      </c>
      <c r="M143" s="2">
        <f>+IFERROR(VLOOKUP(A143,new_year!$A$1:$E$8,5,FALSE),0)</f>
        <v>0</v>
      </c>
      <c r="N143" s="2">
        <f t="shared" si="25"/>
        <v>0</v>
      </c>
      <c r="O143" s="2">
        <f t="shared" si="24"/>
        <v>0</v>
      </c>
      <c r="P143">
        <v>0</v>
      </c>
      <c r="Q143">
        <f>+IFERROR(VLOOKUP(A143,final_f1!$A$1:$E$8,5,FALSE),0)</f>
        <v>0</v>
      </c>
    </row>
    <row r="144" spans="1:17" x14ac:dyDescent="0.25">
      <c r="A144" s="1">
        <v>41051</v>
      </c>
      <c r="B144">
        <v>940</v>
      </c>
      <c r="C144" s="2">
        <f t="shared" si="18"/>
        <v>22</v>
      </c>
      <c r="D144" s="2">
        <f t="shared" si="19"/>
        <v>5</v>
      </c>
      <c r="E144" s="2">
        <f t="shared" si="20"/>
        <v>2012</v>
      </c>
      <c r="F144" s="2" t="str">
        <f t="shared" si="21"/>
        <v>martes</v>
      </c>
      <c r="G144" s="2" t="str">
        <f t="shared" si="22"/>
        <v>mayo</v>
      </c>
      <c r="H144" s="2">
        <f>+IFERROR(VLOOKUP(A144,festivos!$A$1:$E$105,5,FALSE),0)</f>
        <v>0</v>
      </c>
      <c r="I144" s="2">
        <f>+IFERROR(VLOOKUP(A144,semanasanta!$A$1:$E$29,5,FALSE),0)</f>
        <v>0</v>
      </c>
      <c r="J144" s="2">
        <f>+IFERROR(VLOOKUP(A144,navidad!$A$1:$E$8,5,FALSE),0)</f>
        <v>0</v>
      </c>
      <c r="K144" s="2">
        <f t="shared" si="26"/>
        <v>0</v>
      </c>
      <c r="L144" s="2">
        <f t="shared" si="23"/>
        <v>0</v>
      </c>
      <c r="M144" s="2">
        <f>+IFERROR(VLOOKUP(A144,new_year!$A$1:$E$8,5,FALSE),0)</f>
        <v>0</v>
      </c>
      <c r="N144" s="2">
        <f t="shared" si="25"/>
        <v>0</v>
      </c>
      <c r="O144" s="2">
        <f t="shared" si="24"/>
        <v>0</v>
      </c>
      <c r="P144">
        <v>0</v>
      </c>
      <c r="Q144">
        <f>+IFERROR(VLOOKUP(A144,final_f1!$A$1:$E$8,5,FALSE),0)</f>
        <v>0</v>
      </c>
    </row>
    <row r="145" spans="1:17" x14ac:dyDescent="0.25">
      <c r="A145" s="1">
        <v>41052</v>
      </c>
      <c r="B145">
        <v>1045</v>
      </c>
      <c r="C145" s="2">
        <f t="shared" si="18"/>
        <v>23</v>
      </c>
      <c r="D145" s="2">
        <f t="shared" si="19"/>
        <v>5</v>
      </c>
      <c r="E145" s="2">
        <f t="shared" si="20"/>
        <v>2012</v>
      </c>
      <c r="F145" s="2" t="str">
        <f t="shared" si="21"/>
        <v>miércoles</v>
      </c>
      <c r="G145" s="2" t="str">
        <f t="shared" si="22"/>
        <v>mayo</v>
      </c>
      <c r="H145" s="2">
        <f>+IFERROR(VLOOKUP(A145,festivos!$A$1:$E$105,5,FALSE),0)</f>
        <v>0</v>
      </c>
      <c r="I145" s="2">
        <f>+IFERROR(VLOOKUP(A145,semanasanta!$A$1:$E$29,5,FALSE),0)</f>
        <v>0</v>
      </c>
      <c r="J145" s="2">
        <f>+IFERROR(VLOOKUP(A145,navidad!$A$1:$E$8,5,FALSE),0)</f>
        <v>0</v>
      </c>
      <c r="K145" s="2">
        <f t="shared" si="26"/>
        <v>0</v>
      </c>
      <c r="L145" s="2">
        <f t="shared" si="23"/>
        <v>0</v>
      </c>
      <c r="M145" s="2">
        <f>+IFERROR(VLOOKUP(A145,new_year!$A$1:$E$8,5,FALSE),0)</f>
        <v>0</v>
      </c>
      <c r="N145" s="2">
        <f t="shared" si="25"/>
        <v>0</v>
      </c>
      <c r="O145" s="2">
        <f t="shared" si="24"/>
        <v>0</v>
      </c>
      <c r="P145">
        <v>0</v>
      </c>
      <c r="Q145">
        <f>+IFERROR(VLOOKUP(A145,final_f1!$A$1:$E$8,5,FALSE),0)</f>
        <v>0</v>
      </c>
    </row>
    <row r="146" spans="1:17" x14ac:dyDescent="0.25">
      <c r="A146" s="1">
        <v>41053</v>
      </c>
      <c r="B146">
        <v>1198</v>
      </c>
      <c r="C146" s="2">
        <f t="shared" si="18"/>
        <v>24</v>
      </c>
      <c r="D146" s="2">
        <f t="shared" si="19"/>
        <v>5</v>
      </c>
      <c r="E146" s="2">
        <f t="shared" si="20"/>
        <v>2012</v>
      </c>
      <c r="F146" s="2" t="str">
        <f t="shared" si="21"/>
        <v>jueves</v>
      </c>
      <c r="G146" s="2" t="str">
        <f t="shared" si="22"/>
        <v>mayo</v>
      </c>
      <c r="H146" s="2">
        <f>+IFERROR(VLOOKUP(A146,festivos!$A$1:$E$105,5,FALSE),0)</f>
        <v>0</v>
      </c>
      <c r="I146" s="2">
        <f>+IFERROR(VLOOKUP(A146,semanasanta!$A$1:$E$29,5,FALSE),0)</f>
        <v>0</v>
      </c>
      <c r="J146" s="2">
        <f>+IFERROR(VLOOKUP(A146,navidad!$A$1:$E$8,5,FALSE),0)</f>
        <v>0</v>
      </c>
      <c r="K146" s="2">
        <f t="shared" si="26"/>
        <v>0</v>
      </c>
      <c r="L146" s="2">
        <f t="shared" si="23"/>
        <v>0</v>
      </c>
      <c r="M146" s="2">
        <f>+IFERROR(VLOOKUP(A146,new_year!$A$1:$E$8,5,FALSE),0)</f>
        <v>0</v>
      </c>
      <c r="N146" s="2">
        <f t="shared" si="25"/>
        <v>0</v>
      </c>
      <c r="O146" s="2">
        <f t="shared" si="24"/>
        <v>0</v>
      </c>
      <c r="P146">
        <v>0</v>
      </c>
      <c r="Q146">
        <f>+IFERROR(VLOOKUP(A146,final_f1!$A$1:$E$8,5,FALSE),0)</f>
        <v>0</v>
      </c>
    </row>
    <row r="147" spans="1:17" x14ac:dyDescent="0.25">
      <c r="A147" s="1">
        <v>41054</v>
      </c>
      <c r="B147">
        <v>1338</v>
      </c>
      <c r="C147" s="2">
        <f t="shared" si="18"/>
        <v>25</v>
      </c>
      <c r="D147" s="2">
        <f t="shared" si="19"/>
        <v>5</v>
      </c>
      <c r="E147" s="2">
        <f t="shared" si="20"/>
        <v>2012</v>
      </c>
      <c r="F147" s="2" t="str">
        <f t="shared" si="21"/>
        <v>viernes</v>
      </c>
      <c r="G147" s="2" t="str">
        <f t="shared" si="22"/>
        <v>mayo</v>
      </c>
      <c r="H147" s="2">
        <f>+IFERROR(VLOOKUP(A147,festivos!$A$1:$E$105,5,FALSE),0)</f>
        <v>0</v>
      </c>
      <c r="I147" s="2">
        <f>+IFERROR(VLOOKUP(A147,semanasanta!$A$1:$E$29,5,FALSE),0)</f>
        <v>0</v>
      </c>
      <c r="J147" s="2">
        <f>+IFERROR(VLOOKUP(A147,navidad!$A$1:$E$8,5,FALSE),0)</f>
        <v>0</v>
      </c>
      <c r="K147" s="2">
        <f t="shared" si="26"/>
        <v>0</v>
      </c>
      <c r="L147" s="2">
        <f t="shared" si="23"/>
        <v>0</v>
      </c>
      <c r="M147" s="2">
        <f>+IFERROR(VLOOKUP(A147,new_year!$A$1:$E$8,5,FALSE),0)</f>
        <v>0</v>
      </c>
      <c r="N147" s="2">
        <f t="shared" si="25"/>
        <v>0</v>
      </c>
      <c r="O147" s="2">
        <f t="shared" si="24"/>
        <v>0</v>
      </c>
      <c r="P147">
        <v>0</v>
      </c>
      <c r="Q147">
        <f>+IFERROR(VLOOKUP(A147,final_f1!$A$1:$E$8,5,FALSE),0)</f>
        <v>0</v>
      </c>
    </row>
    <row r="148" spans="1:17" x14ac:dyDescent="0.25">
      <c r="A148" s="1">
        <v>41055</v>
      </c>
      <c r="B148">
        <v>436</v>
      </c>
      <c r="C148" s="2">
        <f t="shared" si="18"/>
        <v>26</v>
      </c>
      <c r="D148" s="2">
        <f t="shared" si="19"/>
        <v>5</v>
      </c>
      <c r="E148" s="2">
        <f t="shared" si="20"/>
        <v>2012</v>
      </c>
      <c r="F148" s="2" t="str">
        <f t="shared" si="21"/>
        <v>sábado</v>
      </c>
      <c r="G148" s="2" t="str">
        <f t="shared" si="22"/>
        <v>mayo</v>
      </c>
      <c r="H148" s="2">
        <f>+IFERROR(VLOOKUP(A148,festivos!$A$1:$E$105,5,FALSE),0)</f>
        <v>0</v>
      </c>
      <c r="I148" s="2">
        <f>+IFERROR(VLOOKUP(A148,semanasanta!$A$1:$E$29,5,FALSE),0)</f>
        <v>0</v>
      </c>
      <c r="J148" s="2">
        <f>+IFERROR(VLOOKUP(A148,navidad!$A$1:$E$8,5,FALSE),0)</f>
        <v>0</v>
      </c>
      <c r="K148" s="2">
        <f t="shared" si="26"/>
        <v>0</v>
      </c>
      <c r="L148" s="2">
        <f t="shared" si="23"/>
        <v>0</v>
      </c>
      <c r="M148" s="2">
        <f>+IFERROR(VLOOKUP(A148,new_year!$A$1:$E$8,5,FALSE),0)</f>
        <v>0</v>
      </c>
      <c r="N148" s="2">
        <f t="shared" si="25"/>
        <v>0</v>
      </c>
      <c r="O148" s="2">
        <f t="shared" si="24"/>
        <v>0</v>
      </c>
      <c r="P148">
        <v>0</v>
      </c>
      <c r="Q148">
        <f>+IFERROR(VLOOKUP(A148,final_f1!$A$1:$E$8,5,FALSE),0)</f>
        <v>0</v>
      </c>
    </row>
    <row r="149" spans="1:17" x14ac:dyDescent="0.25">
      <c r="A149" s="1">
        <v>41056</v>
      </c>
      <c r="B149">
        <v>0</v>
      </c>
      <c r="C149" s="2">
        <f t="shared" si="18"/>
        <v>27</v>
      </c>
      <c r="D149" s="2">
        <f t="shared" si="19"/>
        <v>5</v>
      </c>
      <c r="E149" s="2">
        <f t="shared" si="20"/>
        <v>2012</v>
      </c>
      <c r="F149" s="2" t="str">
        <f t="shared" si="21"/>
        <v>domingo</v>
      </c>
      <c r="G149" s="2" t="str">
        <f t="shared" si="22"/>
        <v>mayo</v>
      </c>
      <c r="H149" s="2">
        <f>+IFERROR(VLOOKUP(A149,festivos!$A$1:$E$105,5,FALSE),0)</f>
        <v>0</v>
      </c>
      <c r="I149" s="2">
        <f>+IFERROR(VLOOKUP(A149,semanasanta!$A$1:$E$29,5,FALSE),0)</f>
        <v>0</v>
      </c>
      <c r="J149" s="2">
        <f>+IFERROR(VLOOKUP(A149,navidad!$A$1:$E$8,5,FALSE),0)</f>
        <v>0</v>
      </c>
      <c r="K149" s="2">
        <f t="shared" si="26"/>
        <v>0</v>
      </c>
      <c r="L149" s="2">
        <f t="shared" si="23"/>
        <v>0</v>
      </c>
      <c r="M149" s="2">
        <f>+IFERROR(VLOOKUP(A149,new_year!$A$1:$E$8,5,FALSE),0)</f>
        <v>0</v>
      </c>
      <c r="N149" s="2">
        <f t="shared" si="25"/>
        <v>0</v>
      </c>
      <c r="O149" s="2">
        <f t="shared" si="24"/>
        <v>0</v>
      </c>
      <c r="P149">
        <v>0</v>
      </c>
      <c r="Q149">
        <f>+IFERROR(VLOOKUP(A149,final_f1!$A$1:$E$8,5,FALSE),0)</f>
        <v>0</v>
      </c>
    </row>
    <row r="150" spans="1:17" x14ac:dyDescent="0.25">
      <c r="A150" s="1">
        <v>41057</v>
      </c>
      <c r="B150">
        <v>894</v>
      </c>
      <c r="C150" s="2">
        <f t="shared" si="18"/>
        <v>28</v>
      </c>
      <c r="D150" s="2">
        <f t="shared" si="19"/>
        <v>5</v>
      </c>
      <c r="E150" s="2">
        <f t="shared" si="20"/>
        <v>2012</v>
      </c>
      <c r="F150" s="2" t="str">
        <f t="shared" si="21"/>
        <v>lunes</v>
      </c>
      <c r="G150" s="2" t="str">
        <f t="shared" si="22"/>
        <v>mayo</v>
      </c>
      <c r="H150" s="2">
        <f>+IFERROR(VLOOKUP(A150,festivos!$A$1:$E$105,5,FALSE),0)</f>
        <v>0</v>
      </c>
      <c r="I150" s="2">
        <f>+IFERROR(VLOOKUP(A150,semanasanta!$A$1:$E$29,5,FALSE),0)</f>
        <v>0</v>
      </c>
      <c r="J150" s="2">
        <f>+IFERROR(VLOOKUP(A150,navidad!$A$1:$E$8,5,FALSE),0)</f>
        <v>0</v>
      </c>
      <c r="K150" s="2">
        <f t="shared" si="26"/>
        <v>0</v>
      </c>
      <c r="L150" s="2">
        <f t="shared" si="23"/>
        <v>0</v>
      </c>
      <c r="M150" s="2">
        <f>+IFERROR(VLOOKUP(A150,new_year!$A$1:$E$8,5,FALSE),0)</f>
        <v>0</v>
      </c>
      <c r="N150" s="2">
        <f t="shared" si="25"/>
        <v>0</v>
      </c>
      <c r="O150" s="2">
        <f t="shared" si="24"/>
        <v>0</v>
      </c>
      <c r="P150">
        <v>0</v>
      </c>
      <c r="Q150">
        <f>+IFERROR(VLOOKUP(A150,final_f1!$A$1:$E$8,5,FALSE),0)</f>
        <v>0</v>
      </c>
    </row>
    <row r="151" spans="1:17" x14ac:dyDescent="0.25">
      <c r="A151" s="1">
        <v>41058</v>
      </c>
      <c r="B151">
        <v>1146</v>
      </c>
      <c r="C151" s="2">
        <f t="shared" si="18"/>
        <v>29</v>
      </c>
      <c r="D151" s="2">
        <f t="shared" si="19"/>
        <v>5</v>
      </c>
      <c r="E151" s="2">
        <f t="shared" si="20"/>
        <v>2012</v>
      </c>
      <c r="F151" s="2" t="str">
        <f t="shared" si="21"/>
        <v>martes</v>
      </c>
      <c r="G151" s="2" t="str">
        <f t="shared" si="22"/>
        <v>mayo</v>
      </c>
      <c r="H151" s="2">
        <f>+IFERROR(VLOOKUP(A151,festivos!$A$1:$E$105,5,FALSE),0)</f>
        <v>0</v>
      </c>
      <c r="I151" s="2">
        <f>+IFERROR(VLOOKUP(A151,semanasanta!$A$1:$E$29,5,FALSE),0)</f>
        <v>0</v>
      </c>
      <c r="J151" s="2">
        <f>+IFERROR(VLOOKUP(A151,navidad!$A$1:$E$8,5,FALSE),0)</f>
        <v>0</v>
      </c>
      <c r="K151" s="2">
        <f t="shared" si="26"/>
        <v>0</v>
      </c>
      <c r="L151" s="2">
        <f t="shared" si="23"/>
        <v>0</v>
      </c>
      <c r="M151" s="2">
        <f>+IFERROR(VLOOKUP(A151,new_year!$A$1:$E$8,5,FALSE),0)</f>
        <v>0</v>
      </c>
      <c r="N151" s="2">
        <f t="shared" si="25"/>
        <v>0</v>
      </c>
      <c r="O151" s="2">
        <f t="shared" si="24"/>
        <v>0</v>
      </c>
      <c r="P151">
        <v>0</v>
      </c>
      <c r="Q151">
        <f>+IFERROR(VLOOKUP(A151,final_f1!$A$1:$E$8,5,FALSE),0)</f>
        <v>0</v>
      </c>
    </row>
    <row r="152" spans="1:17" x14ac:dyDescent="0.25">
      <c r="A152" s="1">
        <v>41059</v>
      </c>
      <c r="B152">
        <v>1283</v>
      </c>
      <c r="C152" s="2">
        <f t="shared" si="18"/>
        <v>30</v>
      </c>
      <c r="D152" s="2">
        <f t="shared" si="19"/>
        <v>5</v>
      </c>
      <c r="E152" s="2">
        <f t="shared" si="20"/>
        <v>2012</v>
      </c>
      <c r="F152" s="2" t="str">
        <f t="shared" si="21"/>
        <v>miércoles</v>
      </c>
      <c r="G152" s="2" t="str">
        <f t="shared" si="22"/>
        <v>mayo</v>
      </c>
      <c r="H152" s="2">
        <f>+IFERROR(VLOOKUP(A152,festivos!$A$1:$E$105,5,FALSE),0)</f>
        <v>0</v>
      </c>
      <c r="I152" s="2">
        <f>+IFERROR(VLOOKUP(A152,semanasanta!$A$1:$E$29,5,FALSE),0)</f>
        <v>0</v>
      </c>
      <c r="J152" s="2">
        <f>+IFERROR(VLOOKUP(A152,navidad!$A$1:$E$8,5,FALSE),0)</f>
        <v>0</v>
      </c>
      <c r="K152" s="2">
        <f t="shared" si="26"/>
        <v>0</v>
      </c>
      <c r="L152" s="2">
        <f t="shared" si="23"/>
        <v>0</v>
      </c>
      <c r="M152" s="2">
        <f>+IFERROR(VLOOKUP(A152,new_year!$A$1:$E$8,5,FALSE),0)</f>
        <v>0</v>
      </c>
      <c r="N152" s="2">
        <f t="shared" si="25"/>
        <v>0</v>
      </c>
      <c r="O152" s="2">
        <f t="shared" si="24"/>
        <v>0</v>
      </c>
      <c r="P152">
        <v>0</v>
      </c>
      <c r="Q152">
        <f>+IFERROR(VLOOKUP(A152,final_f1!$A$1:$E$8,5,FALSE),0)</f>
        <v>0</v>
      </c>
    </row>
    <row r="153" spans="1:17" x14ac:dyDescent="0.25">
      <c r="A153" s="1">
        <v>41060</v>
      </c>
      <c r="B153">
        <v>1256</v>
      </c>
      <c r="C153" s="2">
        <f t="shared" si="18"/>
        <v>31</v>
      </c>
      <c r="D153" s="2">
        <f t="shared" si="19"/>
        <v>5</v>
      </c>
      <c r="E153" s="2">
        <f t="shared" si="20"/>
        <v>2012</v>
      </c>
      <c r="F153" s="2" t="str">
        <f t="shared" si="21"/>
        <v>jueves</v>
      </c>
      <c r="G153" s="2" t="str">
        <f t="shared" si="22"/>
        <v>mayo</v>
      </c>
      <c r="H153" s="2">
        <f>+IFERROR(VLOOKUP(A153,festivos!$A$1:$E$105,5,FALSE),0)</f>
        <v>0</v>
      </c>
      <c r="I153" s="2">
        <f>+IFERROR(VLOOKUP(A153,semanasanta!$A$1:$E$29,5,FALSE),0)</f>
        <v>0</v>
      </c>
      <c r="J153" s="2">
        <f>+IFERROR(VLOOKUP(A153,navidad!$A$1:$E$8,5,FALSE),0)</f>
        <v>0</v>
      </c>
      <c r="K153" s="2">
        <f t="shared" si="26"/>
        <v>0</v>
      </c>
      <c r="L153" s="2">
        <f t="shared" si="23"/>
        <v>0</v>
      </c>
      <c r="M153" s="2">
        <f>+IFERROR(VLOOKUP(A153,new_year!$A$1:$E$8,5,FALSE),0)</f>
        <v>0</v>
      </c>
      <c r="N153" s="2">
        <f t="shared" si="25"/>
        <v>0</v>
      </c>
      <c r="O153" s="2">
        <f t="shared" si="24"/>
        <v>0</v>
      </c>
      <c r="P153">
        <v>0</v>
      </c>
      <c r="Q153">
        <f>+IFERROR(VLOOKUP(A153,final_f1!$A$1:$E$8,5,FALSE),0)</f>
        <v>0</v>
      </c>
    </row>
    <row r="154" spans="1:17" x14ac:dyDescent="0.25">
      <c r="A154" s="1">
        <v>41061</v>
      </c>
      <c r="B154">
        <v>1222</v>
      </c>
      <c r="C154" s="2">
        <f t="shared" si="18"/>
        <v>1</v>
      </c>
      <c r="D154" s="2">
        <f t="shared" si="19"/>
        <v>6</v>
      </c>
      <c r="E154" s="2">
        <f t="shared" si="20"/>
        <v>2012</v>
      </c>
      <c r="F154" s="2" t="str">
        <f t="shared" si="21"/>
        <v>viernes</v>
      </c>
      <c r="G154" s="2" t="str">
        <f t="shared" si="22"/>
        <v>junio</v>
      </c>
      <c r="H154" s="2">
        <f>+IFERROR(VLOOKUP(A154,festivos!$A$1:$E$105,5,FALSE),0)</f>
        <v>0</v>
      </c>
      <c r="I154" s="2">
        <f>+IFERROR(VLOOKUP(A154,semanasanta!$A$1:$E$29,5,FALSE),0)</f>
        <v>0</v>
      </c>
      <c r="J154" s="2">
        <f>+IFERROR(VLOOKUP(A154,navidad!$A$1:$E$8,5,FALSE),0)</f>
        <v>0</v>
      </c>
      <c r="K154" s="2">
        <f t="shared" si="26"/>
        <v>0</v>
      </c>
      <c r="L154" s="2">
        <f t="shared" si="23"/>
        <v>0</v>
      </c>
      <c r="M154" s="2">
        <f>+IFERROR(VLOOKUP(A154,new_year!$A$1:$E$8,5,FALSE),0)</f>
        <v>0</v>
      </c>
      <c r="N154" s="2">
        <f t="shared" si="25"/>
        <v>0</v>
      </c>
      <c r="O154" s="2">
        <f t="shared" si="24"/>
        <v>0</v>
      </c>
      <c r="P154">
        <v>0</v>
      </c>
      <c r="Q154">
        <f>+IFERROR(VLOOKUP(A154,final_f1!$A$1:$E$8,5,FALSE),0)</f>
        <v>0</v>
      </c>
    </row>
    <row r="155" spans="1:17" x14ac:dyDescent="0.25">
      <c r="A155" s="1">
        <v>41062</v>
      </c>
      <c r="B155">
        <v>323</v>
      </c>
      <c r="C155" s="2">
        <f t="shared" si="18"/>
        <v>2</v>
      </c>
      <c r="D155" s="2">
        <f t="shared" si="19"/>
        <v>6</v>
      </c>
      <c r="E155" s="2">
        <f t="shared" si="20"/>
        <v>2012</v>
      </c>
      <c r="F155" s="2" t="str">
        <f t="shared" si="21"/>
        <v>sábado</v>
      </c>
      <c r="G155" s="2" t="str">
        <f t="shared" si="22"/>
        <v>junio</v>
      </c>
      <c r="H155" s="2">
        <f>+IFERROR(VLOOKUP(A155,festivos!$A$1:$E$105,5,FALSE),0)</f>
        <v>0</v>
      </c>
      <c r="I155" s="2">
        <f>+IFERROR(VLOOKUP(A155,semanasanta!$A$1:$E$29,5,FALSE),0)</f>
        <v>0</v>
      </c>
      <c r="J155" s="2">
        <f>+IFERROR(VLOOKUP(A155,navidad!$A$1:$E$8,5,FALSE),0)</f>
        <v>0</v>
      </c>
      <c r="K155" s="2">
        <f t="shared" si="26"/>
        <v>0</v>
      </c>
      <c r="L155" s="2">
        <f t="shared" si="23"/>
        <v>0</v>
      </c>
      <c r="M155" s="2">
        <f>+IFERROR(VLOOKUP(A155,new_year!$A$1:$E$8,5,FALSE),0)</f>
        <v>0</v>
      </c>
      <c r="N155" s="2">
        <f t="shared" si="25"/>
        <v>0</v>
      </c>
      <c r="O155" s="2">
        <f t="shared" si="24"/>
        <v>0</v>
      </c>
      <c r="P155">
        <v>0</v>
      </c>
      <c r="Q155">
        <f>+IFERROR(VLOOKUP(A155,final_f1!$A$1:$E$8,5,FALSE),0)</f>
        <v>0</v>
      </c>
    </row>
    <row r="156" spans="1:17" x14ac:dyDescent="0.25">
      <c r="A156" s="1">
        <v>41063</v>
      </c>
      <c r="B156">
        <v>1</v>
      </c>
      <c r="C156" s="2">
        <f t="shared" si="18"/>
        <v>3</v>
      </c>
      <c r="D156" s="2">
        <f t="shared" si="19"/>
        <v>6</v>
      </c>
      <c r="E156" s="2">
        <f t="shared" si="20"/>
        <v>2012</v>
      </c>
      <c r="F156" s="2" t="str">
        <f t="shared" si="21"/>
        <v>domingo</v>
      </c>
      <c r="G156" s="2" t="str">
        <f t="shared" si="22"/>
        <v>junio</v>
      </c>
      <c r="H156" s="2">
        <f>+IFERROR(VLOOKUP(A156,festivos!$A$1:$E$105,5,FALSE),0)</f>
        <v>0</v>
      </c>
      <c r="I156" s="2">
        <f>+IFERROR(VLOOKUP(A156,semanasanta!$A$1:$E$29,5,FALSE),0)</f>
        <v>0</v>
      </c>
      <c r="J156" s="2">
        <f>+IFERROR(VLOOKUP(A156,navidad!$A$1:$E$8,5,FALSE),0)</f>
        <v>0</v>
      </c>
      <c r="K156" s="2">
        <f t="shared" si="26"/>
        <v>0</v>
      </c>
      <c r="L156" s="2">
        <f t="shared" si="23"/>
        <v>0</v>
      </c>
      <c r="M156" s="2">
        <f>+IFERROR(VLOOKUP(A156,new_year!$A$1:$E$8,5,FALSE),0)</f>
        <v>0</v>
      </c>
      <c r="N156" s="2">
        <f t="shared" si="25"/>
        <v>0</v>
      </c>
      <c r="O156" s="2">
        <f t="shared" si="24"/>
        <v>0</v>
      </c>
      <c r="P156">
        <v>0</v>
      </c>
      <c r="Q156">
        <f>+IFERROR(VLOOKUP(A156,final_f1!$A$1:$E$8,5,FALSE),0)</f>
        <v>0</v>
      </c>
    </row>
    <row r="157" spans="1:17" x14ac:dyDescent="0.25">
      <c r="A157" s="1">
        <v>41064</v>
      </c>
      <c r="B157">
        <v>953</v>
      </c>
      <c r="C157" s="2">
        <f t="shared" si="18"/>
        <v>4</v>
      </c>
      <c r="D157" s="2">
        <f t="shared" si="19"/>
        <v>6</v>
      </c>
      <c r="E157" s="2">
        <f t="shared" si="20"/>
        <v>2012</v>
      </c>
      <c r="F157" s="2" t="str">
        <f t="shared" si="21"/>
        <v>lunes</v>
      </c>
      <c r="G157" s="2" t="str">
        <f t="shared" si="22"/>
        <v>junio</v>
      </c>
      <c r="H157" s="2">
        <f>+IFERROR(VLOOKUP(A157,festivos!$A$1:$E$105,5,FALSE),0)</f>
        <v>0</v>
      </c>
      <c r="I157" s="2">
        <f>+IFERROR(VLOOKUP(A157,semanasanta!$A$1:$E$29,5,FALSE),0)</f>
        <v>0</v>
      </c>
      <c r="J157" s="2">
        <f>+IFERROR(VLOOKUP(A157,navidad!$A$1:$E$8,5,FALSE),0)</f>
        <v>0</v>
      </c>
      <c r="K157" s="2">
        <f t="shared" si="26"/>
        <v>0</v>
      </c>
      <c r="L157" s="2">
        <f t="shared" si="23"/>
        <v>0</v>
      </c>
      <c r="M157" s="2">
        <f>+IFERROR(VLOOKUP(A157,new_year!$A$1:$E$8,5,FALSE),0)</f>
        <v>0</v>
      </c>
      <c r="N157" s="2">
        <f t="shared" si="25"/>
        <v>0</v>
      </c>
      <c r="O157" s="2">
        <f t="shared" si="24"/>
        <v>0</v>
      </c>
      <c r="P157">
        <v>0</v>
      </c>
      <c r="Q157">
        <f>+IFERROR(VLOOKUP(A157,final_f1!$A$1:$E$8,5,FALSE),0)</f>
        <v>0</v>
      </c>
    </row>
    <row r="158" spans="1:17" x14ac:dyDescent="0.25">
      <c r="A158" s="1">
        <v>41065</v>
      </c>
      <c r="B158">
        <v>1156</v>
      </c>
      <c r="C158" s="2">
        <f t="shared" si="18"/>
        <v>5</v>
      </c>
      <c r="D158" s="2">
        <f t="shared" si="19"/>
        <v>6</v>
      </c>
      <c r="E158" s="2">
        <f t="shared" si="20"/>
        <v>2012</v>
      </c>
      <c r="F158" s="2" t="str">
        <f t="shared" si="21"/>
        <v>martes</v>
      </c>
      <c r="G158" s="2" t="str">
        <f t="shared" si="22"/>
        <v>junio</v>
      </c>
      <c r="H158" s="2">
        <f>+IFERROR(VLOOKUP(A158,festivos!$A$1:$E$105,5,FALSE),0)</f>
        <v>0</v>
      </c>
      <c r="I158" s="2">
        <f>+IFERROR(VLOOKUP(A158,semanasanta!$A$1:$E$29,5,FALSE),0)</f>
        <v>0</v>
      </c>
      <c r="J158" s="2">
        <f>+IFERROR(VLOOKUP(A158,navidad!$A$1:$E$8,5,FALSE),0)</f>
        <v>0</v>
      </c>
      <c r="K158" s="2">
        <f t="shared" si="26"/>
        <v>0</v>
      </c>
      <c r="L158" s="2">
        <f t="shared" si="23"/>
        <v>0</v>
      </c>
      <c r="M158" s="2">
        <f>+IFERROR(VLOOKUP(A158,new_year!$A$1:$E$8,5,FALSE),0)</f>
        <v>0</v>
      </c>
      <c r="N158" s="2">
        <f t="shared" si="25"/>
        <v>0</v>
      </c>
      <c r="O158" s="2">
        <f t="shared" si="24"/>
        <v>0</v>
      </c>
      <c r="P158">
        <v>0</v>
      </c>
      <c r="Q158">
        <f>+IFERROR(VLOOKUP(A158,final_f1!$A$1:$E$8,5,FALSE),0)</f>
        <v>0</v>
      </c>
    </row>
    <row r="159" spans="1:17" x14ac:dyDescent="0.25">
      <c r="A159" s="1">
        <v>41066</v>
      </c>
      <c r="B159">
        <v>1404</v>
      </c>
      <c r="C159" s="2">
        <f t="shared" si="18"/>
        <v>6</v>
      </c>
      <c r="D159" s="2">
        <f t="shared" si="19"/>
        <v>6</v>
      </c>
      <c r="E159" s="2">
        <f t="shared" si="20"/>
        <v>2012</v>
      </c>
      <c r="F159" s="2" t="str">
        <f t="shared" si="21"/>
        <v>miércoles</v>
      </c>
      <c r="G159" s="2" t="str">
        <f t="shared" si="22"/>
        <v>junio</v>
      </c>
      <c r="H159" s="2">
        <f>+IFERROR(VLOOKUP(A159,festivos!$A$1:$E$105,5,FALSE),0)</f>
        <v>0</v>
      </c>
      <c r="I159" s="2">
        <f>+IFERROR(VLOOKUP(A159,semanasanta!$A$1:$E$29,5,FALSE),0)</f>
        <v>0</v>
      </c>
      <c r="J159" s="2">
        <f>+IFERROR(VLOOKUP(A159,navidad!$A$1:$E$8,5,FALSE),0)</f>
        <v>0</v>
      </c>
      <c r="K159" s="2">
        <f t="shared" si="26"/>
        <v>0</v>
      </c>
      <c r="L159" s="2">
        <f t="shared" si="23"/>
        <v>0</v>
      </c>
      <c r="M159" s="2">
        <f>+IFERROR(VLOOKUP(A159,new_year!$A$1:$E$8,5,FALSE),0)</f>
        <v>0</v>
      </c>
      <c r="N159" s="2">
        <f t="shared" si="25"/>
        <v>0</v>
      </c>
      <c r="O159" s="2">
        <f t="shared" si="24"/>
        <v>0</v>
      </c>
      <c r="P159">
        <v>0</v>
      </c>
      <c r="Q159">
        <f>+IFERROR(VLOOKUP(A159,final_f1!$A$1:$E$8,5,FALSE),0)</f>
        <v>0</v>
      </c>
    </row>
    <row r="160" spans="1:17" x14ac:dyDescent="0.25">
      <c r="A160" s="1">
        <v>41067</v>
      </c>
      <c r="B160">
        <v>1453</v>
      </c>
      <c r="C160" s="2">
        <f t="shared" si="18"/>
        <v>7</v>
      </c>
      <c r="D160" s="2">
        <f t="shared" si="19"/>
        <v>6</v>
      </c>
      <c r="E160" s="2">
        <f t="shared" si="20"/>
        <v>2012</v>
      </c>
      <c r="F160" s="2" t="str">
        <f t="shared" si="21"/>
        <v>jueves</v>
      </c>
      <c r="G160" s="2" t="str">
        <f t="shared" si="22"/>
        <v>junio</v>
      </c>
      <c r="H160" s="2">
        <f>+IFERROR(VLOOKUP(A160,festivos!$A$1:$E$105,5,FALSE),0)</f>
        <v>0</v>
      </c>
      <c r="I160" s="2">
        <f>+IFERROR(VLOOKUP(A160,semanasanta!$A$1:$E$29,5,FALSE),0)</f>
        <v>0</v>
      </c>
      <c r="J160" s="2">
        <f>+IFERROR(VLOOKUP(A160,navidad!$A$1:$E$8,5,FALSE),0)</f>
        <v>0</v>
      </c>
      <c r="K160" s="2">
        <f t="shared" si="26"/>
        <v>0</v>
      </c>
      <c r="L160" s="2">
        <f t="shared" si="23"/>
        <v>0</v>
      </c>
      <c r="M160" s="2">
        <f>+IFERROR(VLOOKUP(A160,new_year!$A$1:$E$8,5,FALSE),0)</f>
        <v>0</v>
      </c>
      <c r="N160" s="2">
        <f t="shared" si="25"/>
        <v>0</v>
      </c>
      <c r="O160" s="2">
        <f t="shared" si="24"/>
        <v>0</v>
      </c>
      <c r="P160">
        <v>0</v>
      </c>
      <c r="Q160">
        <f>+IFERROR(VLOOKUP(A160,final_f1!$A$1:$E$8,5,FALSE),0)</f>
        <v>0</v>
      </c>
    </row>
    <row r="161" spans="1:17" x14ac:dyDescent="0.25">
      <c r="A161" s="1">
        <v>41068</v>
      </c>
      <c r="B161">
        <v>1460</v>
      </c>
      <c r="C161" s="2">
        <f t="shared" si="18"/>
        <v>8</v>
      </c>
      <c r="D161" s="2">
        <f t="shared" si="19"/>
        <v>6</v>
      </c>
      <c r="E161" s="2">
        <f t="shared" si="20"/>
        <v>2012</v>
      </c>
      <c r="F161" s="2" t="str">
        <f t="shared" si="21"/>
        <v>viernes</v>
      </c>
      <c r="G161" s="2" t="str">
        <f t="shared" si="22"/>
        <v>junio</v>
      </c>
      <c r="H161" s="2">
        <f>+IFERROR(VLOOKUP(A161,festivos!$A$1:$E$105,5,FALSE),0)</f>
        <v>0</v>
      </c>
      <c r="I161" s="2">
        <f>+IFERROR(VLOOKUP(A161,semanasanta!$A$1:$E$29,5,FALSE),0)</f>
        <v>0</v>
      </c>
      <c r="J161" s="2">
        <f>+IFERROR(VLOOKUP(A161,navidad!$A$1:$E$8,5,FALSE),0)</f>
        <v>0</v>
      </c>
      <c r="K161" s="2">
        <f t="shared" si="26"/>
        <v>0</v>
      </c>
      <c r="L161" s="2">
        <f t="shared" si="23"/>
        <v>0</v>
      </c>
      <c r="M161" s="2">
        <f>+IFERROR(VLOOKUP(A161,new_year!$A$1:$E$8,5,FALSE),0)</f>
        <v>0</v>
      </c>
      <c r="N161" s="2">
        <f t="shared" si="25"/>
        <v>0</v>
      </c>
      <c r="O161" s="2">
        <f t="shared" si="24"/>
        <v>0</v>
      </c>
      <c r="P161">
        <v>0</v>
      </c>
      <c r="Q161">
        <f>+IFERROR(VLOOKUP(A161,final_f1!$A$1:$E$8,5,FALSE),0)</f>
        <v>0</v>
      </c>
    </row>
    <row r="162" spans="1:17" x14ac:dyDescent="0.25">
      <c r="A162" s="1">
        <v>41069</v>
      </c>
      <c r="B162">
        <v>471</v>
      </c>
      <c r="C162" s="2">
        <f t="shared" si="18"/>
        <v>9</v>
      </c>
      <c r="D162" s="2">
        <f t="shared" si="19"/>
        <v>6</v>
      </c>
      <c r="E162" s="2">
        <f t="shared" si="20"/>
        <v>2012</v>
      </c>
      <c r="F162" s="2" t="str">
        <f t="shared" si="21"/>
        <v>sábado</v>
      </c>
      <c r="G162" s="2" t="str">
        <f t="shared" si="22"/>
        <v>junio</v>
      </c>
      <c r="H162" s="2">
        <f>+IFERROR(VLOOKUP(A162,festivos!$A$1:$E$105,5,FALSE),0)</f>
        <v>0</v>
      </c>
      <c r="I162" s="2">
        <f>+IFERROR(VLOOKUP(A162,semanasanta!$A$1:$E$29,5,FALSE),0)</f>
        <v>0</v>
      </c>
      <c r="J162" s="2">
        <f>+IFERROR(VLOOKUP(A162,navidad!$A$1:$E$8,5,FALSE),0)</f>
        <v>0</v>
      </c>
      <c r="K162" s="2">
        <f t="shared" si="26"/>
        <v>0</v>
      </c>
      <c r="L162" s="2">
        <f t="shared" si="23"/>
        <v>0</v>
      </c>
      <c r="M162" s="2">
        <f>+IFERROR(VLOOKUP(A162,new_year!$A$1:$E$8,5,FALSE),0)</f>
        <v>0</v>
      </c>
      <c r="N162" s="2">
        <f t="shared" si="25"/>
        <v>0</v>
      </c>
      <c r="O162" s="2">
        <f t="shared" si="24"/>
        <v>0</v>
      </c>
      <c r="P162">
        <v>0</v>
      </c>
      <c r="Q162">
        <f>+IFERROR(VLOOKUP(A162,final_f1!$A$1:$E$8,5,FALSE),0)</f>
        <v>0</v>
      </c>
    </row>
    <row r="163" spans="1:17" x14ac:dyDescent="0.25">
      <c r="A163" s="1">
        <v>41070</v>
      </c>
      <c r="B163">
        <v>0</v>
      </c>
      <c r="C163" s="2">
        <f t="shared" si="18"/>
        <v>10</v>
      </c>
      <c r="D163" s="2">
        <f t="shared" si="19"/>
        <v>6</v>
      </c>
      <c r="E163" s="2">
        <f t="shared" si="20"/>
        <v>2012</v>
      </c>
      <c r="F163" s="2" t="str">
        <f t="shared" si="21"/>
        <v>domingo</v>
      </c>
      <c r="G163" s="2" t="str">
        <f t="shared" si="22"/>
        <v>junio</v>
      </c>
      <c r="H163" s="2">
        <f>+IFERROR(VLOOKUP(A163,festivos!$A$1:$E$105,5,FALSE),0)</f>
        <v>0</v>
      </c>
      <c r="I163" s="2">
        <f>+IFERROR(VLOOKUP(A163,semanasanta!$A$1:$E$29,5,FALSE),0)</f>
        <v>0</v>
      </c>
      <c r="J163" s="2">
        <f>+IFERROR(VLOOKUP(A163,navidad!$A$1:$E$8,5,FALSE),0)</f>
        <v>0</v>
      </c>
      <c r="K163" s="2">
        <f t="shared" si="26"/>
        <v>0</v>
      </c>
      <c r="L163" s="2">
        <f t="shared" si="23"/>
        <v>0</v>
      </c>
      <c r="M163" s="2">
        <f>+IFERROR(VLOOKUP(A163,new_year!$A$1:$E$8,5,FALSE),0)</f>
        <v>0</v>
      </c>
      <c r="N163" s="2">
        <f t="shared" si="25"/>
        <v>0</v>
      </c>
      <c r="O163" s="2">
        <f t="shared" si="24"/>
        <v>0</v>
      </c>
      <c r="P163">
        <v>0</v>
      </c>
      <c r="Q163">
        <f>+IFERROR(VLOOKUP(A163,final_f1!$A$1:$E$8,5,FALSE),0)</f>
        <v>0</v>
      </c>
    </row>
    <row r="164" spans="1:17" x14ac:dyDescent="0.25">
      <c r="A164" s="1">
        <v>41071</v>
      </c>
      <c r="B164">
        <v>0</v>
      </c>
      <c r="C164" s="2">
        <f t="shared" si="18"/>
        <v>11</v>
      </c>
      <c r="D164" s="2">
        <f t="shared" si="19"/>
        <v>6</v>
      </c>
      <c r="E164" s="2">
        <f t="shared" si="20"/>
        <v>2012</v>
      </c>
      <c r="F164" s="2" t="str">
        <f t="shared" si="21"/>
        <v>lunes</v>
      </c>
      <c r="G164" s="2" t="str">
        <f t="shared" si="22"/>
        <v>junio</v>
      </c>
      <c r="H164" s="2">
        <f>+IFERROR(VLOOKUP(A164,festivos!$A$1:$E$105,5,FALSE),0)</f>
        <v>1</v>
      </c>
      <c r="I164" s="2">
        <f>+IFERROR(VLOOKUP(A164,semanasanta!$A$1:$E$29,5,FALSE),0)</f>
        <v>0</v>
      </c>
      <c r="J164" s="2">
        <f>+IFERROR(VLOOKUP(A164,navidad!$A$1:$E$8,5,FALSE),0)</f>
        <v>0</v>
      </c>
      <c r="K164" s="2">
        <f t="shared" si="26"/>
        <v>0</v>
      </c>
      <c r="L164" s="2">
        <f t="shared" si="23"/>
        <v>0</v>
      </c>
      <c r="M164" s="2">
        <f>+IFERROR(VLOOKUP(A164,new_year!$A$1:$E$8,5,FALSE),0)</f>
        <v>0</v>
      </c>
      <c r="N164" s="2">
        <f t="shared" si="25"/>
        <v>0</v>
      </c>
      <c r="O164" s="2">
        <f t="shared" si="24"/>
        <v>0</v>
      </c>
      <c r="P164">
        <v>0</v>
      </c>
      <c r="Q164">
        <f>+IFERROR(VLOOKUP(A164,final_f1!$A$1:$E$8,5,FALSE),0)</f>
        <v>0</v>
      </c>
    </row>
    <row r="165" spans="1:17" x14ac:dyDescent="0.25">
      <c r="A165" s="1">
        <v>41072</v>
      </c>
      <c r="B165">
        <v>919</v>
      </c>
      <c r="C165" s="2">
        <f t="shared" si="18"/>
        <v>12</v>
      </c>
      <c r="D165" s="2">
        <f t="shared" si="19"/>
        <v>6</v>
      </c>
      <c r="E165" s="2">
        <f t="shared" si="20"/>
        <v>2012</v>
      </c>
      <c r="F165" s="2" t="str">
        <f t="shared" si="21"/>
        <v>martes</v>
      </c>
      <c r="G165" s="2" t="str">
        <f t="shared" si="22"/>
        <v>junio</v>
      </c>
      <c r="H165" s="2">
        <f>+IFERROR(VLOOKUP(A165,festivos!$A$1:$E$105,5,FALSE),0)</f>
        <v>0</v>
      </c>
      <c r="I165" s="2">
        <f>+IFERROR(VLOOKUP(A165,semanasanta!$A$1:$E$29,5,FALSE),0)</f>
        <v>0</v>
      </c>
      <c r="J165" s="2">
        <f>+IFERROR(VLOOKUP(A165,navidad!$A$1:$E$8,5,FALSE),0)</f>
        <v>0</v>
      </c>
      <c r="K165" s="2">
        <f t="shared" si="26"/>
        <v>0</v>
      </c>
      <c r="L165" s="2">
        <f t="shared" si="23"/>
        <v>0</v>
      </c>
      <c r="M165" s="2">
        <f>+IFERROR(VLOOKUP(A165,new_year!$A$1:$E$8,5,FALSE),0)</f>
        <v>0</v>
      </c>
      <c r="N165" s="2">
        <f t="shared" si="25"/>
        <v>0</v>
      </c>
      <c r="O165" s="2">
        <f t="shared" si="24"/>
        <v>0</v>
      </c>
      <c r="P165">
        <v>0</v>
      </c>
      <c r="Q165">
        <f>+IFERROR(VLOOKUP(A165,final_f1!$A$1:$E$8,5,FALSE),0)</f>
        <v>0</v>
      </c>
    </row>
    <row r="166" spans="1:17" x14ac:dyDescent="0.25">
      <c r="A166" s="1">
        <v>41073</v>
      </c>
      <c r="B166">
        <v>1206</v>
      </c>
      <c r="C166" s="2">
        <f t="shared" si="18"/>
        <v>13</v>
      </c>
      <c r="D166" s="2">
        <f t="shared" si="19"/>
        <v>6</v>
      </c>
      <c r="E166" s="2">
        <f t="shared" si="20"/>
        <v>2012</v>
      </c>
      <c r="F166" s="2" t="str">
        <f t="shared" si="21"/>
        <v>miércoles</v>
      </c>
      <c r="G166" s="2" t="str">
        <f t="shared" si="22"/>
        <v>junio</v>
      </c>
      <c r="H166" s="2">
        <f>+IFERROR(VLOOKUP(A166,festivos!$A$1:$E$105,5,FALSE),0)</f>
        <v>0</v>
      </c>
      <c r="I166" s="2">
        <f>+IFERROR(VLOOKUP(A166,semanasanta!$A$1:$E$29,5,FALSE),0)</f>
        <v>0</v>
      </c>
      <c r="J166" s="2">
        <f>+IFERROR(VLOOKUP(A166,navidad!$A$1:$E$8,5,FALSE),0)</f>
        <v>0</v>
      </c>
      <c r="K166" s="2">
        <f t="shared" si="26"/>
        <v>0</v>
      </c>
      <c r="L166" s="2">
        <f t="shared" si="23"/>
        <v>0</v>
      </c>
      <c r="M166" s="2">
        <f>+IFERROR(VLOOKUP(A166,new_year!$A$1:$E$8,5,FALSE),0)</f>
        <v>0</v>
      </c>
      <c r="N166" s="2">
        <f t="shared" si="25"/>
        <v>0</v>
      </c>
      <c r="O166" s="2">
        <f t="shared" si="24"/>
        <v>0</v>
      </c>
      <c r="P166">
        <v>0</v>
      </c>
      <c r="Q166">
        <f>+IFERROR(VLOOKUP(A166,final_f1!$A$1:$E$8,5,FALSE),0)</f>
        <v>0</v>
      </c>
    </row>
    <row r="167" spans="1:17" x14ac:dyDescent="0.25">
      <c r="A167" s="1">
        <v>41074</v>
      </c>
      <c r="B167">
        <v>1390</v>
      </c>
      <c r="C167" s="2">
        <f t="shared" si="18"/>
        <v>14</v>
      </c>
      <c r="D167" s="2">
        <f t="shared" si="19"/>
        <v>6</v>
      </c>
      <c r="E167" s="2">
        <f t="shared" si="20"/>
        <v>2012</v>
      </c>
      <c r="F167" s="2" t="str">
        <f t="shared" si="21"/>
        <v>jueves</v>
      </c>
      <c r="G167" s="2" t="str">
        <f t="shared" si="22"/>
        <v>junio</v>
      </c>
      <c r="H167" s="2">
        <f>+IFERROR(VLOOKUP(A167,festivos!$A$1:$E$105,5,FALSE),0)</f>
        <v>0</v>
      </c>
      <c r="I167" s="2">
        <f>+IFERROR(VLOOKUP(A167,semanasanta!$A$1:$E$29,5,FALSE),0)</f>
        <v>0</v>
      </c>
      <c r="J167" s="2">
        <f>+IFERROR(VLOOKUP(A167,navidad!$A$1:$E$8,5,FALSE),0)</f>
        <v>0</v>
      </c>
      <c r="K167" s="2">
        <f t="shared" si="26"/>
        <v>0</v>
      </c>
      <c r="L167" s="2">
        <f t="shared" si="23"/>
        <v>0</v>
      </c>
      <c r="M167" s="2">
        <f>+IFERROR(VLOOKUP(A167,new_year!$A$1:$E$8,5,FALSE),0)</f>
        <v>0</v>
      </c>
      <c r="N167" s="2">
        <f t="shared" si="25"/>
        <v>0</v>
      </c>
      <c r="O167" s="2">
        <f t="shared" si="24"/>
        <v>0</v>
      </c>
      <c r="P167">
        <v>0</v>
      </c>
      <c r="Q167">
        <f>+IFERROR(VLOOKUP(A167,final_f1!$A$1:$E$8,5,FALSE),0)</f>
        <v>0</v>
      </c>
    </row>
    <row r="168" spans="1:17" x14ac:dyDescent="0.25">
      <c r="A168" s="1">
        <v>41075</v>
      </c>
      <c r="B168">
        <v>1337</v>
      </c>
      <c r="C168" s="2">
        <f t="shared" si="18"/>
        <v>15</v>
      </c>
      <c r="D168" s="2">
        <f t="shared" si="19"/>
        <v>6</v>
      </c>
      <c r="E168" s="2">
        <f t="shared" si="20"/>
        <v>2012</v>
      </c>
      <c r="F168" s="2" t="str">
        <f t="shared" si="21"/>
        <v>viernes</v>
      </c>
      <c r="G168" s="2" t="str">
        <f t="shared" si="22"/>
        <v>junio</v>
      </c>
      <c r="H168" s="2">
        <f>+IFERROR(VLOOKUP(A168,festivos!$A$1:$E$105,5,FALSE),0)</f>
        <v>0</v>
      </c>
      <c r="I168" s="2">
        <f>+IFERROR(VLOOKUP(A168,semanasanta!$A$1:$E$29,5,FALSE),0)</f>
        <v>0</v>
      </c>
      <c r="J168" s="2">
        <f>+IFERROR(VLOOKUP(A168,navidad!$A$1:$E$8,5,FALSE),0)</f>
        <v>0</v>
      </c>
      <c r="K168" s="2">
        <f t="shared" si="26"/>
        <v>0</v>
      </c>
      <c r="L168" s="2">
        <f t="shared" si="23"/>
        <v>0</v>
      </c>
      <c r="M168" s="2">
        <f>+IFERROR(VLOOKUP(A168,new_year!$A$1:$E$8,5,FALSE),0)</f>
        <v>0</v>
      </c>
      <c r="N168" s="2">
        <f t="shared" si="25"/>
        <v>0</v>
      </c>
      <c r="O168" s="2">
        <f t="shared" si="24"/>
        <v>0</v>
      </c>
      <c r="P168">
        <v>0</v>
      </c>
      <c r="Q168">
        <f>+IFERROR(VLOOKUP(A168,final_f1!$A$1:$E$8,5,FALSE),0)</f>
        <v>0</v>
      </c>
    </row>
    <row r="169" spans="1:17" x14ac:dyDescent="0.25">
      <c r="A169" s="1">
        <v>41076</v>
      </c>
      <c r="B169">
        <v>348</v>
      </c>
      <c r="C169" s="2">
        <f t="shared" si="18"/>
        <v>16</v>
      </c>
      <c r="D169" s="2">
        <f t="shared" si="19"/>
        <v>6</v>
      </c>
      <c r="E169" s="2">
        <f t="shared" si="20"/>
        <v>2012</v>
      </c>
      <c r="F169" s="2" t="str">
        <f t="shared" si="21"/>
        <v>sábado</v>
      </c>
      <c r="G169" s="2" t="str">
        <f t="shared" si="22"/>
        <v>junio</v>
      </c>
      <c r="H169" s="2">
        <f>+IFERROR(VLOOKUP(A169,festivos!$A$1:$E$105,5,FALSE),0)</f>
        <v>0</v>
      </c>
      <c r="I169" s="2">
        <f>+IFERROR(VLOOKUP(A169,semanasanta!$A$1:$E$29,5,FALSE),0)</f>
        <v>0</v>
      </c>
      <c r="J169" s="2">
        <f>+IFERROR(VLOOKUP(A169,navidad!$A$1:$E$8,5,FALSE),0)</f>
        <v>0</v>
      </c>
      <c r="K169" s="2">
        <f t="shared" si="26"/>
        <v>0</v>
      </c>
      <c r="L169" s="2">
        <f t="shared" si="23"/>
        <v>0</v>
      </c>
      <c r="M169" s="2">
        <f>+IFERROR(VLOOKUP(A169,new_year!$A$1:$E$8,5,FALSE),0)</f>
        <v>0</v>
      </c>
      <c r="N169" s="2">
        <f t="shared" si="25"/>
        <v>0</v>
      </c>
      <c r="O169" s="2">
        <f t="shared" si="24"/>
        <v>0</v>
      </c>
      <c r="P169">
        <v>0</v>
      </c>
      <c r="Q169">
        <f>+IFERROR(VLOOKUP(A169,final_f1!$A$1:$E$8,5,FALSE),0)</f>
        <v>0</v>
      </c>
    </row>
    <row r="170" spans="1:17" x14ac:dyDescent="0.25">
      <c r="A170" s="1">
        <v>41077</v>
      </c>
      <c r="B170">
        <v>30</v>
      </c>
      <c r="C170" s="2">
        <f t="shared" si="18"/>
        <v>17</v>
      </c>
      <c r="D170" s="2">
        <f t="shared" si="19"/>
        <v>6</v>
      </c>
      <c r="E170" s="2">
        <f t="shared" si="20"/>
        <v>2012</v>
      </c>
      <c r="F170" s="2" t="str">
        <f t="shared" si="21"/>
        <v>domingo</v>
      </c>
      <c r="G170" s="2" t="str">
        <f t="shared" si="22"/>
        <v>junio</v>
      </c>
      <c r="H170" s="2">
        <f>+IFERROR(VLOOKUP(A170,festivos!$A$1:$E$105,5,FALSE),0)</f>
        <v>0</v>
      </c>
      <c r="I170" s="2">
        <f>+IFERROR(VLOOKUP(A170,semanasanta!$A$1:$E$29,5,FALSE),0)</f>
        <v>0</v>
      </c>
      <c r="J170" s="2">
        <f>+IFERROR(VLOOKUP(A170,navidad!$A$1:$E$8,5,FALSE),0)</f>
        <v>0</v>
      </c>
      <c r="K170" s="2">
        <f t="shared" si="26"/>
        <v>0</v>
      </c>
      <c r="L170" s="2">
        <f t="shared" si="23"/>
        <v>0</v>
      </c>
      <c r="M170" s="2">
        <f>+IFERROR(VLOOKUP(A170,new_year!$A$1:$E$8,5,FALSE),0)</f>
        <v>0</v>
      </c>
      <c r="N170" s="2">
        <f t="shared" si="25"/>
        <v>0</v>
      </c>
      <c r="O170" s="2">
        <f t="shared" si="24"/>
        <v>0</v>
      </c>
      <c r="P170">
        <v>0</v>
      </c>
      <c r="Q170">
        <f>+IFERROR(VLOOKUP(A170,final_f1!$A$1:$E$8,5,FALSE),0)</f>
        <v>0</v>
      </c>
    </row>
    <row r="171" spans="1:17" x14ac:dyDescent="0.25">
      <c r="A171" s="1">
        <v>41078</v>
      </c>
      <c r="B171">
        <v>0</v>
      </c>
      <c r="C171" s="2">
        <f t="shared" si="18"/>
        <v>18</v>
      </c>
      <c r="D171" s="2">
        <f t="shared" si="19"/>
        <v>6</v>
      </c>
      <c r="E171" s="2">
        <f t="shared" si="20"/>
        <v>2012</v>
      </c>
      <c r="F171" s="2" t="str">
        <f t="shared" si="21"/>
        <v>lunes</v>
      </c>
      <c r="G171" s="2" t="str">
        <f t="shared" si="22"/>
        <v>junio</v>
      </c>
      <c r="H171" s="2">
        <f>+IFERROR(VLOOKUP(A171,festivos!$A$1:$E$105,5,FALSE),0)</f>
        <v>1</v>
      </c>
      <c r="I171" s="2">
        <f>+IFERROR(VLOOKUP(A171,semanasanta!$A$1:$E$29,5,FALSE),0)</f>
        <v>0</v>
      </c>
      <c r="J171" s="2">
        <f>+IFERROR(VLOOKUP(A171,navidad!$A$1:$E$8,5,FALSE),0)</f>
        <v>0</v>
      </c>
      <c r="K171" s="2">
        <f t="shared" si="26"/>
        <v>0</v>
      </c>
      <c r="L171" s="2">
        <f t="shared" si="23"/>
        <v>0</v>
      </c>
      <c r="M171" s="2">
        <f>+IFERROR(VLOOKUP(A171,new_year!$A$1:$E$8,5,FALSE),0)</f>
        <v>0</v>
      </c>
      <c r="N171" s="2">
        <f t="shared" si="25"/>
        <v>0</v>
      </c>
      <c r="O171" s="2">
        <f t="shared" si="24"/>
        <v>0</v>
      </c>
      <c r="P171">
        <v>0</v>
      </c>
      <c r="Q171">
        <f>+IFERROR(VLOOKUP(A171,final_f1!$A$1:$E$8,5,FALSE),0)</f>
        <v>0</v>
      </c>
    </row>
    <row r="172" spans="1:17" x14ac:dyDescent="0.25">
      <c r="A172" s="1">
        <v>41079</v>
      </c>
      <c r="B172">
        <v>987</v>
      </c>
      <c r="C172" s="2">
        <f t="shared" si="18"/>
        <v>19</v>
      </c>
      <c r="D172" s="2">
        <f t="shared" si="19"/>
        <v>6</v>
      </c>
      <c r="E172" s="2">
        <f t="shared" si="20"/>
        <v>2012</v>
      </c>
      <c r="F172" s="2" t="str">
        <f t="shared" si="21"/>
        <v>martes</v>
      </c>
      <c r="G172" s="2" t="str">
        <f t="shared" si="22"/>
        <v>junio</v>
      </c>
      <c r="H172" s="2">
        <f>+IFERROR(VLOOKUP(A172,festivos!$A$1:$E$105,5,FALSE),0)</f>
        <v>0</v>
      </c>
      <c r="I172" s="2">
        <f>+IFERROR(VLOOKUP(A172,semanasanta!$A$1:$E$29,5,FALSE),0)</f>
        <v>0</v>
      </c>
      <c r="J172" s="2">
        <f>+IFERROR(VLOOKUP(A172,navidad!$A$1:$E$8,5,FALSE),0)</f>
        <v>0</v>
      </c>
      <c r="K172" s="2">
        <f t="shared" si="26"/>
        <v>0</v>
      </c>
      <c r="L172" s="2">
        <f t="shared" si="23"/>
        <v>0</v>
      </c>
      <c r="M172" s="2">
        <f>+IFERROR(VLOOKUP(A172,new_year!$A$1:$E$8,5,FALSE),0)</f>
        <v>0</v>
      </c>
      <c r="N172" s="2">
        <f t="shared" si="25"/>
        <v>0</v>
      </c>
      <c r="O172" s="2">
        <f t="shared" si="24"/>
        <v>0</v>
      </c>
      <c r="P172">
        <v>0</v>
      </c>
      <c r="Q172">
        <f>+IFERROR(VLOOKUP(A172,final_f1!$A$1:$E$8,5,FALSE),0)</f>
        <v>0</v>
      </c>
    </row>
    <row r="173" spans="1:17" x14ac:dyDescent="0.25">
      <c r="A173" s="1">
        <v>41080</v>
      </c>
      <c r="B173">
        <v>1116</v>
      </c>
      <c r="C173" s="2">
        <f t="shared" si="18"/>
        <v>20</v>
      </c>
      <c r="D173" s="2">
        <f t="shared" si="19"/>
        <v>6</v>
      </c>
      <c r="E173" s="2">
        <f t="shared" si="20"/>
        <v>2012</v>
      </c>
      <c r="F173" s="2" t="str">
        <f t="shared" si="21"/>
        <v>miércoles</v>
      </c>
      <c r="G173" s="2" t="str">
        <f t="shared" si="22"/>
        <v>junio</v>
      </c>
      <c r="H173" s="2">
        <f>+IFERROR(VLOOKUP(A173,festivos!$A$1:$E$105,5,FALSE),0)</f>
        <v>0</v>
      </c>
      <c r="I173" s="2">
        <f>+IFERROR(VLOOKUP(A173,semanasanta!$A$1:$E$29,5,FALSE),0)</f>
        <v>0</v>
      </c>
      <c r="J173" s="2">
        <f>+IFERROR(VLOOKUP(A173,navidad!$A$1:$E$8,5,FALSE),0)</f>
        <v>0</v>
      </c>
      <c r="K173" s="2">
        <f t="shared" si="26"/>
        <v>0</v>
      </c>
      <c r="L173" s="2">
        <f t="shared" si="23"/>
        <v>0</v>
      </c>
      <c r="M173" s="2">
        <f>+IFERROR(VLOOKUP(A173,new_year!$A$1:$E$8,5,FALSE),0)</f>
        <v>0</v>
      </c>
      <c r="N173" s="2">
        <f t="shared" si="25"/>
        <v>0</v>
      </c>
      <c r="O173" s="2">
        <f t="shared" si="24"/>
        <v>0</v>
      </c>
      <c r="P173">
        <v>0</v>
      </c>
      <c r="Q173">
        <f>+IFERROR(VLOOKUP(A173,final_f1!$A$1:$E$8,5,FALSE),0)</f>
        <v>0</v>
      </c>
    </row>
    <row r="174" spans="1:17" x14ac:dyDescent="0.25">
      <c r="A174" s="1">
        <v>41081</v>
      </c>
      <c r="B174">
        <v>1300</v>
      </c>
      <c r="C174" s="2">
        <f t="shared" si="18"/>
        <v>21</v>
      </c>
      <c r="D174" s="2">
        <f t="shared" si="19"/>
        <v>6</v>
      </c>
      <c r="E174" s="2">
        <f t="shared" si="20"/>
        <v>2012</v>
      </c>
      <c r="F174" s="2" t="str">
        <f t="shared" si="21"/>
        <v>jueves</v>
      </c>
      <c r="G174" s="2" t="str">
        <f t="shared" si="22"/>
        <v>junio</v>
      </c>
      <c r="H174" s="2">
        <f>+IFERROR(VLOOKUP(A174,festivos!$A$1:$E$105,5,FALSE),0)</f>
        <v>0</v>
      </c>
      <c r="I174" s="2">
        <f>+IFERROR(VLOOKUP(A174,semanasanta!$A$1:$E$29,5,FALSE),0)</f>
        <v>0</v>
      </c>
      <c r="J174" s="2">
        <f>+IFERROR(VLOOKUP(A174,navidad!$A$1:$E$8,5,FALSE),0)</f>
        <v>0</v>
      </c>
      <c r="K174" s="2">
        <f t="shared" si="26"/>
        <v>0</v>
      </c>
      <c r="L174" s="2">
        <f t="shared" si="23"/>
        <v>0</v>
      </c>
      <c r="M174" s="2">
        <f>+IFERROR(VLOOKUP(A174,new_year!$A$1:$E$8,5,FALSE),0)</f>
        <v>0</v>
      </c>
      <c r="N174" s="2">
        <f t="shared" si="25"/>
        <v>0</v>
      </c>
      <c r="O174" s="2">
        <f t="shared" si="24"/>
        <v>0</v>
      </c>
      <c r="P174">
        <v>0</v>
      </c>
      <c r="Q174">
        <f>+IFERROR(VLOOKUP(A174,final_f1!$A$1:$E$8,5,FALSE),0)</f>
        <v>0</v>
      </c>
    </row>
    <row r="175" spans="1:17" x14ac:dyDescent="0.25">
      <c r="A175" s="1">
        <v>41082</v>
      </c>
      <c r="B175">
        <v>1330</v>
      </c>
      <c r="C175" s="2">
        <f t="shared" si="18"/>
        <v>22</v>
      </c>
      <c r="D175" s="2">
        <f t="shared" si="19"/>
        <v>6</v>
      </c>
      <c r="E175" s="2">
        <f t="shared" si="20"/>
        <v>2012</v>
      </c>
      <c r="F175" s="2" t="str">
        <f t="shared" si="21"/>
        <v>viernes</v>
      </c>
      <c r="G175" s="2" t="str">
        <f t="shared" si="22"/>
        <v>junio</v>
      </c>
      <c r="H175" s="2">
        <f>+IFERROR(VLOOKUP(A175,festivos!$A$1:$E$105,5,FALSE),0)</f>
        <v>0</v>
      </c>
      <c r="I175" s="2">
        <f>+IFERROR(VLOOKUP(A175,semanasanta!$A$1:$E$29,5,FALSE),0)</f>
        <v>0</v>
      </c>
      <c r="J175" s="2">
        <f>+IFERROR(VLOOKUP(A175,navidad!$A$1:$E$8,5,FALSE),0)</f>
        <v>0</v>
      </c>
      <c r="K175" s="2">
        <f t="shared" si="26"/>
        <v>0</v>
      </c>
      <c r="L175" s="2">
        <f t="shared" si="23"/>
        <v>0</v>
      </c>
      <c r="M175" s="2">
        <f>+IFERROR(VLOOKUP(A175,new_year!$A$1:$E$8,5,FALSE),0)</f>
        <v>0</v>
      </c>
      <c r="N175" s="2">
        <f t="shared" si="25"/>
        <v>0</v>
      </c>
      <c r="O175" s="2">
        <f t="shared" si="24"/>
        <v>0</v>
      </c>
      <c r="P175">
        <v>0</v>
      </c>
      <c r="Q175">
        <f>+IFERROR(VLOOKUP(A175,final_f1!$A$1:$E$8,5,FALSE),0)</f>
        <v>0</v>
      </c>
    </row>
    <row r="176" spans="1:17" x14ac:dyDescent="0.25">
      <c r="A176" s="1">
        <v>41083</v>
      </c>
      <c r="B176">
        <v>352</v>
      </c>
      <c r="C176" s="2">
        <f t="shared" si="18"/>
        <v>23</v>
      </c>
      <c r="D176" s="2">
        <f t="shared" si="19"/>
        <v>6</v>
      </c>
      <c r="E176" s="2">
        <f t="shared" si="20"/>
        <v>2012</v>
      </c>
      <c r="F176" s="2" t="str">
        <f t="shared" si="21"/>
        <v>sábado</v>
      </c>
      <c r="G176" s="2" t="str">
        <f t="shared" si="22"/>
        <v>junio</v>
      </c>
      <c r="H176" s="2">
        <f>+IFERROR(VLOOKUP(A176,festivos!$A$1:$E$105,5,FALSE),0)</f>
        <v>0</v>
      </c>
      <c r="I176" s="2">
        <f>+IFERROR(VLOOKUP(A176,semanasanta!$A$1:$E$29,5,FALSE),0)</f>
        <v>0</v>
      </c>
      <c r="J176" s="2">
        <f>+IFERROR(VLOOKUP(A176,navidad!$A$1:$E$8,5,FALSE),0)</f>
        <v>0</v>
      </c>
      <c r="K176" s="2">
        <f t="shared" si="26"/>
        <v>0</v>
      </c>
      <c r="L176" s="2">
        <f t="shared" si="23"/>
        <v>0</v>
      </c>
      <c r="M176" s="2">
        <f>+IFERROR(VLOOKUP(A176,new_year!$A$1:$E$8,5,FALSE),0)</f>
        <v>0</v>
      </c>
      <c r="N176" s="2">
        <f t="shared" si="25"/>
        <v>0</v>
      </c>
      <c r="O176" s="2">
        <f t="shared" si="24"/>
        <v>0</v>
      </c>
      <c r="P176">
        <v>0</v>
      </c>
      <c r="Q176">
        <f>+IFERROR(VLOOKUP(A176,final_f1!$A$1:$E$8,5,FALSE),0)</f>
        <v>0</v>
      </c>
    </row>
    <row r="177" spans="1:17" x14ac:dyDescent="0.25">
      <c r="A177" s="1">
        <v>41084</v>
      </c>
      <c r="B177">
        <v>7</v>
      </c>
      <c r="C177" s="2">
        <f t="shared" si="18"/>
        <v>24</v>
      </c>
      <c r="D177" s="2">
        <f t="shared" si="19"/>
        <v>6</v>
      </c>
      <c r="E177" s="2">
        <f t="shared" si="20"/>
        <v>2012</v>
      </c>
      <c r="F177" s="2" t="str">
        <f t="shared" si="21"/>
        <v>domingo</v>
      </c>
      <c r="G177" s="2" t="str">
        <f t="shared" si="22"/>
        <v>junio</v>
      </c>
      <c r="H177" s="2">
        <f>+IFERROR(VLOOKUP(A177,festivos!$A$1:$E$105,5,FALSE),0)</f>
        <v>0</v>
      </c>
      <c r="I177" s="2">
        <f>+IFERROR(VLOOKUP(A177,semanasanta!$A$1:$E$29,5,FALSE),0)</f>
        <v>0</v>
      </c>
      <c r="J177" s="2">
        <f>+IFERROR(VLOOKUP(A177,navidad!$A$1:$E$8,5,FALSE),0)</f>
        <v>0</v>
      </c>
      <c r="K177" s="2">
        <f t="shared" si="26"/>
        <v>0</v>
      </c>
      <c r="L177" s="2">
        <f t="shared" si="23"/>
        <v>0</v>
      </c>
      <c r="M177" s="2">
        <f>+IFERROR(VLOOKUP(A177,new_year!$A$1:$E$8,5,FALSE),0)</f>
        <v>0</v>
      </c>
      <c r="N177" s="2">
        <f t="shared" si="25"/>
        <v>0</v>
      </c>
      <c r="O177" s="2">
        <f t="shared" si="24"/>
        <v>0</v>
      </c>
      <c r="P177">
        <v>0</v>
      </c>
      <c r="Q177">
        <f>+IFERROR(VLOOKUP(A177,final_f1!$A$1:$E$8,5,FALSE),0)</f>
        <v>0</v>
      </c>
    </row>
    <row r="178" spans="1:17" x14ac:dyDescent="0.25">
      <c r="A178" s="1">
        <v>41085</v>
      </c>
      <c r="B178">
        <v>541</v>
      </c>
      <c r="C178" s="2">
        <f t="shared" si="18"/>
        <v>25</v>
      </c>
      <c r="D178" s="2">
        <f t="shared" si="19"/>
        <v>6</v>
      </c>
      <c r="E178" s="2">
        <f t="shared" si="20"/>
        <v>2012</v>
      </c>
      <c r="F178" s="2" t="str">
        <f t="shared" si="21"/>
        <v>lunes</v>
      </c>
      <c r="G178" s="2" t="str">
        <f t="shared" si="22"/>
        <v>junio</v>
      </c>
      <c r="H178" s="2">
        <f>+IFERROR(VLOOKUP(A178,festivos!$A$1:$E$105,5,FALSE),0)</f>
        <v>0</v>
      </c>
      <c r="I178" s="2">
        <f>+IFERROR(VLOOKUP(A178,semanasanta!$A$1:$E$29,5,FALSE),0)</f>
        <v>0</v>
      </c>
      <c r="J178" s="2">
        <f>+IFERROR(VLOOKUP(A178,navidad!$A$1:$E$8,5,FALSE),0)</f>
        <v>0</v>
      </c>
      <c r="K178" s="2">
        <f t="shared" si="26"/>
        <v>0</v>
      </c>
      <c r="L178" s="2">
        <f t="shared" si="23"/>
        <v>0</v>
      </c>
      <c r="M178" s="2">
        <f>+IFERROR(VLOOKUP(A178,new_year!$A$1:$E$8,5,FALSE),0)</f>
        <v>0</v>
      </c>
      <c r="N178" s="2">
        <f t="shared" si="25"/>
        <v>0</v>
      </c>
      <c r="O178" s="2">
        <f t="shared" si="24"/>
        <v>0</v>
      </c>
      <c r="P178">
        <v>0</v>
      </c>
      <c r="Q178">
        <f>+IFERROR(VLOOKUP(A178,final_f1!$A$1:$E$8,5,FALSE),0)</f>
        <v>0</v>
      </c>
    </row>
    <row r="179" spans="1:17" x14ac:dyDescent="0.25">
      <c r="A179" s="1">
        <v>41086</v>
      </c>
      <c r="B179">
        <v>625</v>
      </c>
      <c r="C179" s="2">
        <f t="shared" si="18"/>
        <v>26</v>
      </c>
      <c r="D179" s="2">
        <f t="shared" si="19"/>
        <v>6</v>
      </c>
      <c r="E179" s="2">
        <f t="shared" si="20"/>
        <v>2012</v>
      </c>
      <c r="F179" s="2" t="str">
        <f t="shared" si="21"/>
        <v>martes</v>
      </c>
      <c r="G179" s="2" t="str">
        <f t="shared" si="22"/>
        <v>junio</v>
      </c>
      <c r="H179" s="2">
        <f>+IFERROR(VLOOKUP(A179,festivos!$A$1:$E$105,5,FALSE),0)</f>
        <v>0</v>
      </c>
      <c r="I179" s="2">
        <f>+IFERROR(VLOOKUP(A179,semanasanta!$A$1:$E$29,5,FALSE),0)</f>
        <v>0</v>
      </c>
      <c r="J179" s="2">
        <f>+IFERROR(VLOOKUP(A179,navidad!$A$1:$E$8,5,FALSE),0)</f>
        <v>0</v>
      </c>
      <c r="K179" s="2">
        <f t="shared" si="26"/>
        <v>0</v>
      </c>
      <c r="L179" s="2">
        <f t="shared" si="23"/>
        <v>0</v>
      </c>
      <c r="M179" s="2">
        <f>+IFERROR(VLOOKUP(A179,new_year!$A$1:$E$8,5,FALSE),0)</f>
        <v>0</v>
      </c>
      <c r="N179" s="2">
        <f t="shared" si="25"/>
        <v>0</v>
      </c>
      <c r="O179" s="2">
        <f t="shared" si="24"/>
        <v>0</v>
      </c>
      <c r="P179">
        <v>0</v>
      </c>
      <c r="Q179">
        <f>+IFERROR(VLOOKUP(A179,final_f1!$A$1:$E$8,5,FALSE),0)</f>
        <v>0</v>
      </c>
    </row>
    <row r="180" spans="1:17" x14ac:dyDescent="0.25">
      <c r="A180" s="1">
        <v>41087</v>
      </c>
      <c r="B180">
        <v>1493</v>
      </c>
      <c r="C180" s="2">
        <f t="shared" si="18"/>
        <v>27</v>
      </c>
      <c r="D180" s="2">
        <f t="shared" si="19"/>
        <v>6</v>
      </c>
      <c r="E180" s="2">
        <f t="shared" si="20"/>
        <v>2012</v>
      </c>
      <c r="F180" s="2" t="str">
        <f t="shared" si="21"/>
        <v>miércoles</v>
      </c>
      <c r="G180" s="2" t="str">
        <f t="shared" si="22"/>
        <v>junio</v>
      </c>
      <c r="H180" s="2">
        <f>+IFERROR(VLOOKUP(A180,festivos!$A$1:$E$105,5,FALSE),0)</f>
        <v>0</v>
      </c>
      <c r="I180" s="2">
        <f>+IFERROR(VLOOKUP(A180,semanasanta!$A$1:$E$29,5,FALSE),0)</f>
        <v>0</v>
      </c>
      <c r="J180" s="2">
        <f>+IFERROR(VLOOKUP(A180,navidad!$A$1:$E$8,5,FALSE),0)</f>
        <v>0</v>
      </c>
      <c r="K180" s="2">
        <f t="shared" si="26"/>
        <v>0</v>
      </c>
      <c r="L180" s="2">
        <f t="shared" si="23"/>
        <v>0</v>
      </c>
      <c r="M180" s="2">
        <f>+IFERROR(VLOOKUP(A180,new_year!$A$1:$E$8,5,FALSE),0)</f>
        <v>0</v>
      </c>
      <c r="N180" s="2">
        <f t="shared" si="25"/>
        <v>0</v>
      </c>
      <c r="O180" s="2">
        <f t="shared" si="24"/>
        <v>0</v>
      </c>
      <c r="P180">
        <v>0</v>
      </c>
      <c r="Q180">
        <f>+IFERROR(VLOOKUP(A180,final_f1!$A$1:$E$8,5,FALSE),0)</f>
        <v>0</v>
      </c>
    </row>
    <row r="181" spans="1:17" x14ac:dyDescent="0.25">
      <c r="A181" s="1">
        <v>41088</v>
      </c>
      <c r="B181">
        <v>1510</v>
      </c>
      <c r="C181" s="2">
        <f t="shared" si="18"/>
        <v>28</v>
      </c>
      <c r="D181" s="2">
        <f t="shared" si="19"/>
        <v>6</v>
      </c>
      <c r="E181" s="2">
        <f t="shared" si="20"/>
        <v>2012</v>
      </c>
      <c r="F181" s="2" t="str">
        <f t="shared" si="21"/>
        <v>jueves</v>
      </c>
      <c r="G181" s="2" t="str">
        <f t="shared" si="22"/>
        <v>junio</v>
      </c>
      <c r="H181" s="2">
        <f>+IFERROR(VLOOKUP(A181,festivos!$A$1:$E$105,5,FALSE),0)</f>
        <v>0</v>
      </c>
      <c r="I181" s="2">
        <f>+IFERROR(VLOOKUP(A181,semanasanta!$A$1:$E$29,5,FALSE),0)</f>
        <v>0</v>
      </c>
      <c r="J181" s="2">
        <f>+IFERROR(VLOOKUP(A181,navidad!$A$1:$E$8,5,FALSE),0)</f>
        <v>0</v>
      </c>
      <c r="K181" s="2">
        <f t="shared" si="26"/>
        <v>0</v>
      </c>
      <c r="L181" s="2">
        <f t="shared" si="23"/>
        <v>0</v>
      </c>
      <c r="M181" s="2">
        <f>+IFERROR(VLOOKUP(A181,new_year!$A$1:$E$8,5,FALSE),0)</f>
        <v>0</v>
      </c>
      <c r="N181" s="2">
        <f t="shared" si="25"/>
        <v>0</v>
      </c>
      <c r="O181" s="2">
        <f t="shared" si="24"/>
        <v>0</v>
      </c>
      <c r="P181">
        <v>0</v>
      </c>
      <c r="Q181">
        <f>+IFERROR(VLOOKUP(A181,final_f1!$A$1:$E$8,5,FALSE),0)</f>
        <v>0</v>
      </c>
    </row>
    <row r="182" spans="1:17" x14ac:dyDescent="0.25">
      <c r="A182" s="1">
        <v>41089</v>
      </c>
      <c r="B182">
        <v>1396</v>
      </c>
      <c r="C182" s="2">
        <f t="shared" si="18"/>
        <v>29</v>
      </c>
      <c r="D182" s="2">
        <f t="shared" si="19"/>
        <v>6</v>
      </c>
      <c r="E182" s="2">
        <f t="shared" si="20"/>
        <v>2012</v>
      </c>
      <c r="F182" s="2" t="str">
        <f t="shared" si="21"/>
        <v>viernes</v>
      </c>
      <c r="G182" s="2" t="str">
        <f t="shared" si="22"/>
        <v>junio</v>
      </c>
      <c r="H182" s="2">
        <f>+IFERROR(VLOOKUP(A182,festivos!$A$1:$E$105,5,FALSE),0)</f>
        <v>0</v>
      </c>
      <c r="I182" s="2">
        <f>+IFERROR(VLOOKUP(A182,semanasanta!$A$1:$E$29,5,FALSE),0)</f>
        <v>0</v>
      </c>
      <c r="J182" s="2">
        <f>+IFERROR(VLOOKUP(A182,navidad!$A$1:$E$8,5,FALSE),0)</f>
        <v>0</v>
      </c>
      <c r="K182" s="2">
        <f t="shared" si="26"/>
        <v>0</v>
      </c>
      <c r="L182" s="2">
        <f t="shared" si="23"/>
        <v>0</v>
      </c>
      <c r="M182" s="2">
        <f>+IFERROR(VLOOKUP(A182,new_year!$A$1:$E$8,5,FALSE),0)</f>
        <v>0</v>
      </c>
      <c r="N182" s="2">
        <f t="shared" si="25"/>
        <v>0</v>
      </c>
      <c r="O182" s="2">
        <f t="shared" si="24"/>
        <v>0</v>
      </c>
      <c r="P182">
        <v>0</v>
      </c>
      <c r="Q182">
        <f>+IFERROR(VLOOKUP(A182,final_f1!$A$1:$E$8,5,FALSE),0)</f>
        <v>0</v>
      </c>
    </row>
    <row r="183" spans="1:17" x14ac:dyDescent="0.25">
      <c r="A183" s="1">
        <v>41090</v>
      </c>
      <c r="B183">
        <v>361</v>
      </c>
      <c r="C183" s="2">
        <f t="shared" si="18"/>
        <v>30</v>
      </c>
      <c r="D183" s="2">
        <f t="shared" si="19"/>
        <v>6</v>
      </c>
      <c r="E183" s="2">
        <f t="shared" si="20"/>
        <v>2012</v>
      </c>
      <c r="F183" s="2" t="str">
        <f t="shared" si="21"/>
        <v>sábado</v>
      </c>
      <c r="G183" s="2" t="str">
        <f t="shared" si="22"/>
        <v>junio</v>
      </c>
      <c r="H183" s="2">
        <f>+IFERROR(VLOOKUP(A183,festivos!$A$1:$E$105,5,FALSE),0)</f>
        <v>0</v>
      </c>
      <c r="I183" s="2">
        <f>+IFERROR(VLOOKUP(A183,semanasanta!$A$1:$E$29,5,FALSE),0)</f>
        <v>0</v>
      </c>
      <c r="J183" s="2">
        <f>+IFERROR(VLOOKUP(A183,navidad!$A$1:$E$8,5,FALSE),0)</f>
        <v>0</v>
      </c>
      <c r="K183" s="2">
        <f t="shared" si="26"/>
        <v>0</v>
      </c>
      <c r="L183" s="2">
        <f t="shared" si="23"/>
        <v>0</v>
      </c>
      <c r="M183" s="2">
        <f>+IFERROR(VLOOKUP(A183,new_year!$A$1:$E$8,5,FALSE),0)</f>
        <v>0</v>
      </c>
      <c r="N183" s="2">
        <f t="shared" si="25"/>
        <v>0</v>
      </c>
      <c r="O183" s="2">
        <f t="shared" si="24"/>
        <v>0</v>
      </c>
      <c r="P183">
        <v>0</v>
      </c>
      <c r="Q183">
        <f>+IFERROR(VLOOKUP(A183,final_f1!$A$1:$E$8,5,FALSE),0)</f>
        <v>0</v>
      </c>
    </row>
    <row r="184" spans="1:17" x14ac:dyDescent="0.25">
      <c r="A184" s="1">
        <v>41091</v>
      </c>
      <c r="B184">
        <v>1</v>
      </c>
      <c r="C184" s="2">
        <f t="shared" si="18"/>
        <v>1</v>
      </c>
      <c r="D184" s="2">
        <f t="shared" si="19"/>
        <v>7</v>
      </c>
      <c r="E184" s="2">
        <f t="shared" si="20"/>
        <v>2012</v>
      </c>
      <c r="F184" s="2" t="str">
        <f t="shared" si="21"/>
        <v>domingo</v>
      </c>
      <c r="G184" s="2" t="str">
        <f t="shared" si="22"/>
        <v>julio</v>
      </c>
      <c r="H184" s="2">
        <f>+IFERROR(VLOOKUP(A184,festivos!$A$1:$E$105,5,FALSE),0)</f>
        <v>0</v>
      </c>
      <c r="I184" s="2">
        <f>+IFERROR(VLOOKUP(A184,semanasanta!$A$1:$E$29,5,FALSE),0)</f>
        <v>0</v>
      </c>
      <c r="J184" s="2">
        <f>+IFERROR(VLOOKUP(A184,navidad!$A$1:$E$8,5,FALSE),0)</f>
        <v>0</v>
      </c>
      <c r="K184" s="2">
        <f t="shared" si="26"/>
        <v>0</v>
      </c>
      <c r="L184" s="2">
        <f t="shared" si="23"/>
        <v>0</v>
      </c>
      <c r="M184" s="2">
        <f>+IFERROR(VLOOKUP(A184,new_year!$A$1:$E$8,5,FALSE),0)</f>
        <v>0</v>
      </c>
      <c r="N184" s="2">
        <f t="shared" si="25"/>
        <v>0</v>
      </c>
      <c r="O184" s="2">
        <f t="shared" si="24"/>
        <v>0</v>
      </c>
      <c r="P184">
        <v>0</v>
      </c>
      <c r="Q184">
        <f>+IFERROR(VLOOKUP(A184,final_f1!$A$1:$E$8,5,FALSE),0)</f>
        <v>0</v>
      </c>
    </row>
    <row r="185" spans="1:17" x14ac:dyDescent="0.25">
      <c r="A185" s="1">
        <v>41092</v>
      </c>
      <c r="B185">
        <v>2</v>
      </c>
      <c r="C185" s="2">
        <f t="shared" si="18"/>
        <v>2</v>
      </c>
      <c r="D185" s="2">
        <f t="shared" si="19"/>
        <v>7</v>
      </c>
      <c r="E185" s="2">
        <f t="shared" si="20"/>
        <v>2012</v>
      </c>
      <c r="F185" s="2" t="str">
        <f t="shared" si="21"/>
        <v>lunes</v>
      </c>
      <c r="G185" s="2" t="str">
        <f t="shared" si="22"/>
        <v>julio</v>
      </c>
      <c r="H185" s="2">
        <f>+IFERROR(VLOOKUP(A185,festivos!$A$1:$E$105,5,FALSE),0)</f>
        <v>1</v>
      </c>
      <c r="I185" s="2">
        <f>+IFERROR(VLOOKUP(A185,semanasanta!$A$1:$E$29,5,FALSE),0)</f>
        <v>0</v>
      </c>
      <c r="J185" s="2">
        <f>+IFERROR(VLOOKUP(A185,navidad!$A$1:$E$8,5,FALSE),0)</f>
        <v>0</v>
      </c>
      <c r="K185" s="2">
        <f t="shared" si="26"/>
        <v>0</v>
      </c>
      <c r="L185" s="2">
        <f t="shared" si="23"/>
        <v>0</v>
      </c>
      <c r="M185" s="2">
        <f>+IFERROR(VLOOKUP(A185,new_year!$A$1:$E$8,5,FALSE),0)</f>
        <v>0</v>
      </c>
      <c r="N185" s="2">
        <f t="shared" si="25"/>
        <v>0</v>
      </c>
      <c r="O185" s="2">
        <f t="shared" si="24"/>
        <v>0</v>
      </c>
      <c r="P185">
        <v>0</v>
      </c>
      <c r="Q185">
        <f>+IFERROR(VLOOKUP(A185,final_f1!$A$1:$E$8,5,FALSE),0)</f>
        <v>0</v>
      </c>
    </row>
    <row r="186" spans="1:17" x14ac:dyDescent="0.25">
      <c r="A186" s="1">
        <v>41093</v>
      </c>
      <c r="B186">
        <v>853</v>
      </c>
      <c r="C186" s="2">
        <f t="shared" si="18"/>
        <v>3</v>
      </c>
      <c r="D186" s="2">
        <f t="shared" si="19"/>
        <v>7</v>
      </c>
      <c r="E186" s="2">
        <f t="shared" si="20"/>
        <v>2012</v>
      </c>
      <c r="F186" s="2" t="str">
        <f t="shared" si="21"/>
        <v>martes</v>
      </c>
      <c r="G186" s="2" t="str">
        <f t="shared" si="22"/>
        <v>julio</v>
      </c>
      <c r="H186" s="2">
        <f>+IFERROR(VLOOKUP(A186,festivos!$A$1:$E$105,5,FALSE),0)</f>
        <v>0</v>
      </c>
      <c r="I186" s="2">
        <f>+IFERROR(VLOOKUP(A186,semanasanta!$A$1:$E$29,5,FALSE),0)</f>
        <v>0</v>
      </c>
      <c r="J186" s="2">
        <f>+IFERROR(VLOOKUP(A186,navidad!$A$1:$E$8,5,FALSE),0)</f>
        <v>0</v>
      </c>
      <c r="K186" s="2">
        <f t="shared" si="26"/>
        <v>0</v>
      </c>
      <c r="L186" s="2">
        <f t="shared" si="23"/>
        <v>0</v>
      </c>
      <c r="M186" s="2">
        <f>+IFERROR(VLOOKUP(A186,new_year!$A$1:$E$8,5,FALSE),0)</f>
        <v>0</v>
      </c>
      <c r="N186" s="2">
        <f t="shared" si="25"/>
        <v>0</v>
      </c>
      <c r="O186" s="2">
        <f t="shared" si="24"/>
        <v>0</v>
      </c>
      <c r="P186">
        <v>0</v>
      </c>
      <c r="Q186">
        <f>+IFERROR(VLOOKUP(A186,final_f1!$A$1:$E$8,5,FALSE),0)</f>
        <v>0</v>
      </c>
    </row>
    <row r="187" spans="1:17" x14ac:dyDescent="0.25">
      <c r="A187" s="1">
        <v>41094</v>
      </c>
      <c r="B187">
        <v>1267</v>
      </c>
      <c r="C187" s="2">
        <f t="shared" si="18"/>
        <v>4</v>
      </c>
      <c r="D187" s="2">
        <f t="shared" si="19"/>
        <v>7</v>
      </c>
      <c r="E187" s="2">
        <f t="shared" si="20"/>
        <v>2012</v>
      </c>
      <c r="F187" s="2" t="str">
        <f t="shared" si="21"/>
        <v>miércoles</v>
      </c>
      <c r="G187" s="2" t="str">
        <f t="shared" si="22"/>
        <v>julio</v>
      </c>
      <c r="H187" s="2">
        <f>+IFERROR(VLOOKUP(A187,festivos!$A$1:$E$105,5,FALSE),0)</f>
        <v>0</v>
      </c>
      <c r="I187" s="2">
        <f>+IFERROR(VLOOKUP(A187,semanasanta!$A$1:$E$29,5,FALSE),0)</f>
        <v>0</v>
      </c>
      <c r="J187" s="2">
        <f>+IFERROR(VLOOKUP(A187,navidad!$A$1:$E$8,5,FALSE),0)</f>
        <v>0</v>
      </c>
      <c r="K187" s="2">
        <f t="shared" si="26"/>
        <v>0</v>
      </c>
      <c r="L187" s="2">
        <f t="shared" si="23"/>
        <v>0</v>
      </c>
      <c r="M187" s="2">
        <f>+IFERROR(VLOOKUP(A187,new_year!$A$1:$E$8,5,FALSE),0)</f>
        <v>0</v>
      </c>
      <c r="N187" s="2">
        <f t="shared" si="25"/>
        <v>0</v>
      </c>
      <c r="O187" s="2">
        <f t="shared" si="24"/>
        <v>0</v>
      </c>
      <c r="P187">
        <v>0</v>
      </c>
      <c r="Q187">
        <f>+IFERROR(VLOOKUP(A187,final_f1!$A$1:$E$8,5,FALSE),0)</f>
        <v>0</v>
      </c>
    </row>
    <row r="188" spans="1:17" x14ac:dyDescent="0.25">
      <c r="A188" s="1">
        <v>41095</v>
      </c>
      <c r="B188">
        <v>1250</v>
      </c>
      <c r="C188" s="2">
        <f t="shared" si="18"/>
        <v>5</v>
      </c>
      <c r="D188" s="2">
        <f t="shared" si="19"/>
        <v>7</v>
      </c>
      <c r="E188" s="2">
        <f t="shared" si="20"/>
        <v>2012</v>
      </c>
      <c r="F188" s="2" t="str">
        <f t="shared" si="21"/>
        <v>jueves</v>
      </c>
      <c r="G188" s="2" t="str">
        <f t="shared" si="22"/>
        <v>julio</v>
      </c>
      <c r="H188" s="2">
        <f>+IFERROR(VLOOKUP(A188,festivos!$A$1:$E$105,5,FALSE),0)</f>
        <v>0</v>
      </c>
      <c r="I188" s="2">
        <f>+IFERROR(VLOOKUP(A188,semanasanta!$A$1:$E$29,5,FALSE),0)</f>
        <v>0</v>
      </c>
      <c r="J188" s="2">
        <f>+IFERROR(VLOOKUP(A188,navidad!$A$1:$E$8,5,FALSE),0)</f>
        <v>0</v>
      </c>
      <c r="K188" s="2">
        <f t="shared" si="26"/>
        <v>0</v>
      </c>
      <c r="L188" s="2">
        <f t="shared" si="23"/>
        <v>0</v>
      </c>
      <c r="M188" s="2">
        <f>+IFERROR(VLOOKUP(A188,new_year!$A$1:$E$8,5,FALSE),0)</f>
        <v>0</v>
      </c>
      <c r="N188" s="2">
        <f t="shared" si="25"/>
        <v>0</v>
      </c>
      <c r="O188" s="2">
        <f t="shared" si="24"/>
        <v>0</v>
      </c>
      <c r="P188">
        <v>0</v>
      </c>
      <c r="Q188">
        <f>+IFERROR(VLOOKUP(A188,final_f1!$A$1:$E$8,5,FALSE),0)</f>
        <v>0</v>
      </c>
    </row>
    <row r="189" spans="1:17" x14ac:dyDescent="0.25">
      <c r="A189" s="1">
        <v>41096</v>
      </c>
      <c r="B189">
        <v>1416</v>
      </c>
      <c r="C189" s="2">
        <f t="shared" si="18"/>
        <v>6</v>
      </c>
      <c r="D189" s="2">
        <f t="shared" si="19"/>
        <v>7</v>
      </c>
      <c r="E189" s="2">
        <f t="shared" si="20"/>
        <v>2012</v>
      </c>
      <c r="F189" s="2" t="str">
        <f t="shared" si="21"/>
        <v>viernes</v>
      </c>
      <c r="G189" s="2" t="str">
        <f t="shared" si="22"/>
        <v>julio</v>
      </c>
      <c r="H189" s="2">
        <f>+IFERROR(VLOOKUP(A189,festivos!$A$1:$E$105,5,FALSE),0)</f>
        <v>0</v>
      </c>
      <c r="I189" s="2">
        <f>+IFERROR(VLOOKUP(A189,semanasanta!$A$1:$E$29,5,FALSE),0)</f>
        <v>0</v>
      </c>
      <c r="J189" s="2">
        <f>+IFERROR(VLOOKUP(A189,navidad!$A$1:$E$8,5,FALSE),0)</f>
        <v>0</v>
      </c>
      <c r="K189" s="2">
        <f t="shared" si="26"/>
        <v>0</v>
      </c>
      <c r="L189" s="2">
        <f t="shared" si="23"/>
        <v>0</v>
      </c>
      <c r="M189" s="2">
        <f>+IFERROR(VLOOKUP(A189,new_year!$A$1:$E$8,5,FALSE),0)</f>
        <v>0</v>
      </c>
      <c r="N189" s="2">
        <f t="shared" si="25"/>
        <v>0</v>
      </c>
      <c r="O189" s="2">
        <f t="shared" si="24"/>
        <v>0</v>
      </c>
      <c r="P189">
        <v>0</v>
      </c>
      <c r="Q189">
        <f>+IFERROR(VLOOKUP(A189,final_f1!$A$1:$E$8,5,FALSE),0)</f>
        <v>0</v>
      </c>
    </row>
    <row r="190" spans="1:17" x14ac:dyDescent="0.25">
      <c r="A190" s="1">
        <v>41097</v>
      </c>
      <c r="B190">
        <v>619</v>
      </c>
      <c r="C190" s="2">
        <f t="shared" si="18"/>
        <v>7</v>
      </c>
      <c r="D190" s="2">
        <f t="shared" si="19"/>
        <v>7</v>
      </c>
      <c r="E190" s="2">
        <f t="shared" si="20"/>
        <v>2012</v>
      </c>
      <c r="F190" s="2" t="str">
        <f t="shared" si="21"/>
        <v>sábado</v>
      </c>
      <c r="G190" s="2" t="str">
        <f t="shared" si="22"/>
        <v>julio</v>
      </c>
      <c r="H190" s="2">
        <f>+IFERROR(VLOOKUP(A190,festivos!$A$1:$E$105,5,FALSE),0)</f>
        <v>0</v>
      </c>
      <c r="I190" s="2">
        <f>+IFERROR(VLOOKUP(A190,semanasanta!$A$1:$E$29,5,FALSE),0)</f>
        <v>0</v>
      </c>
      <c r="J190" s="2">
        <f>+IFERROR(VLOOKUP(A190,navidad!$A$1:$E$8,5,FALSE),0)</f>
        <v>0</v>
      </c>
      <c r="K190" s="2">
        <f t="shared" si="26"/>
        <v>0</v>
      </c>
      <c r="L190" s="2">
        <f t="shared" si="23"/>
        <v>0</v>
      </c>
      <c r="M190" s="2">
        <f>+IFERROR(VLOOKUP(A190,new_year!$A$1:$E$8,5,FALSE),0)</f>
        <v>0</v>
      </c>
      <c r="N190" s="2">
        <f t="shared" si="25"/>
        <v>0</v>
      </c>
      <c r="O190" s="2">
        <f t="shared" si="24"/>
        <v>0</v>
      </c>
      <c r="P190">
        <v>0</v>
      </c>
      <c r="Q190">
        <f>+IFERROR(VLOOKUP(A190,final_f1!$A$1:$E$8,5,FALSE),0)</f>
        <v>0</v>
      </c>
    </row>
    <row r="191" spans="1:17" x14ac:dyDescent="0.25">
      <c r="A191" s="1">
        <v>41098</v>
      </c>
      <c r="B191">
        <v>1</v>
      </c>
      <c r="C191" s="2">
        <f t="shared" si="18"/>
        <v>8</v>
      </c>
      <c r="D191" s="2">
        <f t="shared" si="19"/>
        <v>7</v>
      </c>
      <c r="E191" s="2">
        <f t="shared" si="20"/>
        <v>2012</v>
      </c>
      <c r="F191" s="2" t="str">
        <f t="shared" si="21"/>
        <v>domingo</v>
      </c>
      <c r="G191" s="2" t="str">
        <f t="shared" si="22"/>
        <v>julio</v>
      </c>
      <c r="H191" s="2">
        <f>+IFERROR(VLOOKUP(A191,festivos!$A$1:$E$105,5,FALSE),0)</f>
        <v>0</v>
      </c>
      <c r="I191" s="2">
        <f>+IFERROR(VLOOKUP(A191,semanasanta!$A$1:$E$29,5,FALSE),0)</f>
        <v>0</v>
      </c>
      <c r="J191" s="2">
        <f>+IFERROR(VLOOKUP(A191,navidad!$A$1:$E$8,5,FALSE),0)</f>
        <v>0</v>
      </c>
      <c r="K191" s="2">
        <f t="shared" si="26"/>
        <v>0</v>
      </c>
      <c r="L191" s="2">
        <f t="shared" si="23"/>
        <v>0</v>
      </c>
      <c r="M191" s="2">
        <f>+IFERROR(VLOOKUP(A191,new_year!$A$1:$E$8,5,FALSE),0)</f>
        <v>0</v>
      </c>
      <c r="N191" s="2">
        <f t="shared" si="25"/>
        <v>0</v>
      </c>
      <c r="O191" s="2">
        <f t="shared" si="24"/>
        <v>0</v>
      </c>
      <c r="P191">
        <v>0</v>
      </c>
      <c r="Q191">
        <f>+IFERROR(VLOOKUP(A191,final_f1!$A$1:$E$8,5,FALSE),0)</f>
        <v>0</v>
      </c>
    </row>
    <row r="192" spans="1:17" x14ac:dyDescent="0.25">
      <c r="A192" s="1">
        <v>41099</v>
      </c>
      <c r="B192">
        <v>978</v>
      </c>
      <c r="C192" s="2">
        <f t="shared" si="18"/>
        <v>9</v>
      </c>
      <c r="D192" s="2">
        <f t="shared" si="19"/>
        <v>7</v>
      </c>
      <c r="E192" s="2">
        <f t="shared" si="20"/>
        <v>2012</v>
      </c>
      <c r="F192" s="2" t="str">
        <f t="shared" si="21"/>
        <v>lunes</v>
      </c>
      <c r="G192" s="2" t="str">
        <f t="shared" si="22"/>
        <v>julio</v>
      </c>
      <c r="H192" s="2">
        <f>+IFERROR(VLOOKUP(A192,festivos!$A$1:$E$105,5,FALSE),0)</f>
        <v>0</v>
      </c>
      <c r="I192" s="2">
        <f>+IFERROR(VLOOKUP(A192,semanasanta!$A$1:$E$29,5,FALSE),0)</f>
        <v>0</v>
      </c>
      <c r="J192" s="2">
        <f>+IFERROR(VLOOKUP(A192,navidad!$A$1:$E$8,5,FALSE),0)</f>
        <v>0</v>
      </c>
      <c r="K192" s="2">
        <f t="shared" si="26"/>
        <v>0</v>
      </c>
      <c r="L192" s="2">
        <f t="shared" si="23"/>
        <v>0</v>
      </c>
      <c r="M192" s="2">
        <f>+IFERROR(VLOOKUP(A192,new_year!$A$1:$E$8,5,FALSE),0)</f>
        <v>0</v>
      </c>
      <c r="N192" s="2">
        <f t="shared" si="25"/>
        <v>0</v>
      </c>
      <c r="O192" s="2">
        <f t="shared" si="24"/>
        <v>0</v>
      </c>
      <c r="P192">
        <v>0</v>
      </c>
      <c r="Q192">
        <f>+IFERROR(VLOOKUP(A192,final_f1!$A$1:$E$8,5,FALSE),0)</f>
        <v>0</v>
      </c>
    </row>
    <row r="193" spans="1:17" x14ac:dyDescent="0.25">
      <c r="A193" s="1">
        <v>41100</v>
      </c>
      <c r="B193">
        <v>1246</v>
      </c>
      <c r="C193" s="2">
        <f t="shared" si="18"/>
        <v>10</v>
      </c>
      <c r="D193" s="2">
        <f t="shared" si="19"/>
        <v>7</v>
      </c>
      <c r="E193" s="2">
        <f t="shared" si="20"/>
        <v>2012</v>
      </c>
      <c r="F193" s="2" t="str">
        <f t="shared" si="21"/>
        <v>martes</v>
      </c>
      <c r="G193" s="2" t="str">
        <f t="shared" si="22"/>
        <v>julio</v>
      </c>
      <c r="H193" s="2">
        <f>+IFERROR(VLOOKUP(A193,festivos!$A$1:$E$105,5,FALSE),0)</f>
        <v>0</v>
      </c>
      <c r="I193" s="2">
        <f>+IFERROR(VLOOKUP(A193,semanasanta!$A$1:$E$29,5,FALSE),0)</f>
        <v>0</v>
      </c>
      <c r="J193" s="2">
        <f>+IFERROR(VLOOKUP(A193,navidad!$A$1:$E$8,5,FALSE),0)</f>
        <v>0</v>
      </c>
      <c r="K193" s="2">
        <f t="shared" si="26"/>
        <v>0</v>
      </c>
      <c r="L193" s="2">
        <f t="shared" si="23"/>
        <v>0</v>
      </c>
      <c r="M193" s="2">
        <f>+IFERROR(VLOOKUP(A193,new_year!$A$1:$E$8,5,FALSE),0)</f>
        <v>0</v>
      </c>
      <c r="N193" s="2">
        <f t="shared" si="25"/>
        <v>0</v>
      </c>
      <c r="O193" s="2">
        <f t="shared" si="24"/>
        <v>0</v>
      </c>
      <c r="P193">
        <v>0</v>
      </c>
      <c r="Q193">
        <f>+IFERROR(VLOOKUP(A193,final_f1!$A$1:$E$8,5,FALSE),0)</f>
        <v>0</v>
      </c>
    </row>
    <row r="194" spans="1:17" x14ac:dyDescent="0.25">
      <c r="A194" s="1">
        <v>41101</v>
      </c>
      <c r="B194">
        <v>1271</v>
      </c>
      <c r="C194" s="2">
        <f t="shared" si="18"/>
        <v>11</v>
      </c>
      <c r="D194" s="2">
        <f t="shared" si="19"/>
        <v>7</v>
      </c>
      <c r="E194" s="2">
        <f t="shared" si="20"/>
        <v>2012</v>
      </c>
      <c r="F194" s="2" t="str">
        <f t="shared" si="21"/>
        <v>miércoles</v>
      </c>
      <c r="G194" s="2" t="str">
        <f t="shared" si="22"/>
        <v>julio</v>
      </c>
      <c r="H194" s="2">
        <f>+IFERROR(VLOOKUP(A194,festivos!$A$1:$E$105,5,FALSE),0)</f>
        <v>0</v>
      </c>
      <c r="I194" s="2">
        <f>+IFERROR(VLOOKUP(A194,semanasanta!$A$1:$E$29,5,FALSE),0)</f>
        <v>0</v>
      </c>
      <c r="J194" s="2">
        <f>+IFERROR(VLOOKUP(A194,navidad!$A$1:$E$8,5,FALSE),0)</f>
        <v>0</v>
      </c>
      <c r="K194" s="2">
        <f t="shared" si="26"/>
        <v>0</v>
      </c>
      <c r="L194" s="2">
        <f t="shared" si="23"/>
        <v>0</v>
      </c>
      <c r="M194" s="2">
        <f>+IFERROR(VLOOKUP(A194,new_year!$A$1:$E$8,5,FALSE),0)</f>
        <v>0</v>
      </c>
      <c r="N194" s="2">
        <f t="shared" si="25"/>
        <v>0</v>
      </c>
      <c r="O194" s="2">
        <f t="shared" si="24"/>
        <v>0</v>
      </c>
      <c r="P194">
        <v>0</v>
      </c>
      <c r="Q194">
        <f>+IFERROR(VLOOKUP(A194,final_f1!$A$1:$E$8,5,FALSE),0)</f>
        <v>0</v>
      </c>
    </row>
    <row r="195" spans="1:17" x14ac:dyDescent="0.25">
      <c r="A195" s="1">
        <v>41102</v>
      </c>
      <c r="B195">
        <v>1242</v>
      </c>
      <c r="C195" s="2">
        <f t="shared" ref="C195:C258" si="27">+DAY(A195)</f>
        <v>12</v>
      </c>
      <c r="D195" s="2">
        <f t="shared" ref="D195:D258" si="28">+MONTH(A195)</f>
        <v>7</v>
      </c>
      <c r="E195" s="2">
        <f t="shared" ref="E195:E258" si="29">+YEAR(A195)</f>
        <v>2012</v>
      </c>
      <c r="F195" s="2" t="str">
        <f t="shared" ref="F195:F258" si="30">+TEXT(A195,"dddd")</f>
        <v>jueves</v>
      </c>
      <c r="G195" s="2" t="str">
        <f t="shared" ref="G195:G258" si="31">+TEXT(A195,"MMMM")</f>
        <v>julio</v>
      </c>
      <c r="H195" s="2">
        <f>+IFERROR(VLOOKUP(A195,festivos!$A$1:$E$105,5,FALSE),0)</f>
        <v>0</v>
      </c>
      <c r="I195" s="2">
        <f>+IFERROR(VLOOKUP(A195,semanasanta!$A$1:$E$29,5,FALSE),0)</f>
        <v>0</v>
      </c>
      <c r="J195" s="2">
        <f>+IFERROR(VLOOKUP(A195,navidad!$A$1:$E$8,5,FALSE),0)</f>
        <v>0</v>
      </c>
      <c r="K195" s="2">
        <f t="shared" si="26"/>
        <v>0</v>
      </c>
      <c r="L195" s="2">
        <f t="shared" ref="L195:L258" si="32">+IF(J196=1,1,0)</f>
        <v>0</v>
      </c>
      <c r="M195" s="2">
        <f>+IFERROR(VLOOKUP(A195,new_year!$A$1:$E$8,5,FALSE),0)</f>
        <v>0</v>
      </c>
      <c r="N195" s="2">
        <f t="shared" si="25"/>
        <v>0</v>
      </c>
      <c r="O195" s="2">
        <f t="shared" ref="O195:O258" si="33">+IF(M196=1,1,0)</f>
        <v>0</v>
      </c>
      <c r="P195">
        <v>0</v>
      </c>
      <c r="Q195">
        <f>+IFERROR(VLOOKUP(A195,final_f1!$A$1:$E$8,5,FALSE),0)</f>
        <v>0</v>
      </c>
    </row>
    <row r="196" spans="1:17" x14ac:dyDescent="0.25">
      <c r="A196" s="1">
        <v>41103</v>
      </c>
      <c r="B196">
        <v>1510</v>
      </c>
      <c r="C196" s="2">
        <f t="shared" si="27"/>
        <v>13</v>
      </c>
      <c r="D196" s="2">
        <f t="shared" si="28"/>
        <v>7</v>
      </c>
      <c r="E196" s="2">
        <f t="shared" si="29"/>
        <v>2012</v>
      </c>
      <c r="F196" s="2" t="str">
        <f t="shared" si="30"/>
        <v>viernes</v>
      </c>
      <c r="G196" s="2" t="str">
        <f t="shared" si="31"/>
        <v>julio</v>
      </c>
      <c r="H196" s="2">
        <f>+IFERROR(VLOOKUP(A196,festivos!$A$1:$E$105,5,FALSE),0)</f>
        <v>0</v>
      </c>
      <c r="I196" s="2">
        <f>+IFERROR(VLOOKUP(A196,semanasanta!$A$1:$E$29,5,FALSE),0)</f>
        <v>0</v>
      </c>
      <c r="J196" s="2">
        <f>+IFERROR(VLOOKUP(A196,navidad!$A$1:$E$8,5,FALSE),0)</f>
        <v>0</v>
      </c>
      <c r="K196" s="2">
        <f t="shared" si="26"/>
        <v>0</v>
      </c>
      <c r="L196" s="2">
        <f t="shared" si="32"/>
        <v>0</v>
      </c>
      <c r="M196" s="2">
        <f>+IFERROR(VLOOKUP(A196,new_year!$A$1:$E$8,5,FALSE),0)</f>
        <v>0</v>
      </c>
      <c r="N196" s="2">
        <f t="shared" ref="N196:N259" si="34">+IF(M195=1,1,0)</f>
        <v>0</v>
      </c>
      <c r="O196" s="2">
        <f t="shared" si="33"/>
        <v>0</v>
      </c>
      <c r="P196">
        <v>0</v>
      </c>
      <c r="Q196">
        <f>+IFERROR(VLOOKUP(A196,final_f1!$A$1:$E$8,5,FALSE),0)</f>
        <v>0</v>
      </c>
    </row>
    <row r="197" spans="1:17" x14ac:dyDescent="0.25">
      <c r="A197" s="1">
        <v>41104</v>
      </c>
      <c r="B197">
        <v>390</v>
      </c>
      <c r="C197" s="2">
        <f t="shared" si="27"/>
        <v>14</v>
      </c>
      <c r="D197" s="2">
        <f t="shared" si="28"/>
        <v>7</v>
      </c>
      <c r="E197" s="2">
        <f t="shared" si="29"/>
        <v>2012</v>
      </c>
      <c r="F197" s="2" t="str">
        <f t="shared" si="30"/>
        <v>sábado</v>
      </c>
      <c r="G197" s="2" t="str">
        <f t="shared" si="31"/>
        <v>julio</v>
      </c>
      <c r="H197" s="2">
        <f>+IFERROR(VLOOKUP(A197,festivos!$A$1:$E$105,5,FALSE),0)</f>
        <v>0</v>
      </c>
      <c r="I197" s="2">
        <f>+IFERROR(VLOOKUP(A197,semanasanta!$A$1:$E$29,5,FALSE),0)</f>
        <v>0</v>
      </c>
      <c r="J197" s="2">
        <f>+IFERROR(VLOOKUP(A197,navidad!$A$1:$E$8,5,FALSE),0)</f>
        <v>0</v>
      </c>
      <c r="K197" s="2">
        <f t="shared" ref="K197:K260" si="35">+IF(J196=1,1,0)</f>
        <v>0</v>
      </c>
      <c r="L197" s="2">
        <f t="shared" si="32"/>
        <v>0</v>
      </c>
      <c r="M197" s="2">
        <f>+IFERROR(VLOOKUP(A197,new_year!$A$1:$E$8,5,FALSE),0)</f>
        <v>0</v>
      </c>
      <c r="N197" s="2">
        <f t="shared" si="34"/>
        <v>0</v>
      </c>
      <c r="O197" s="2">
        <f t="shared" si="33"/>
        <v>0</v>
      </c>
      <c r="P197">
        <v>0</v>
      </c>
      <c r="Q197">
        <f>+IFERROR(VLOOKUP(A197,final_f1!$A$1:$E$8,5,FALSE),0)</f>
        <v>0</v>
      </c>
    </row>
    <row r="198" spans="1:17" x14ac:dyDescent="0.25">
      <c r="A198" s="1">
        <v>41105</v>
      </c>
      <c r="B198">
        <v>0</v>
      </c>
      <c r="C198" s="2">
        <f t="shared" si="27"/>
        <v>15</v>
      </c>
      <c r="D198" s="2">
        <f t="shared" si="28"/>
        <v>7</v>
      </c>
      <c r="E198" s="2">
        <f t="shared" si="29"/>
        <v>2012</v>
      </c>
      <c r="F198" s="2" t="str">
        <f t="shared" si="30"/>
        <v>domingo</v>
      </c>
      <c r="G198" s="2" t="str">
        <f t="shared" si="31"/>
        <v>julio</v>
      </c>
      <c r="H198" s="2">
        <f>+IFERROR(VLOOKUP(A198,festivos!$A$1:$E$105,5,FALSE),0)</f>
        <v>0</v>
      </c>
      <c r="I198" s="2">
        <f>+IFERROR(VLOOKUP(A198,semanasanta!$A$1:$E$29,5,FALSE),0)</f>
        <v>0</v>
      </c>
      <c r="J198" s="2">
        <f>+IFERROR(VLOOKUP(A198,navidad!$A$1:$E$8,5,FALSE),0)</f>
        <v>0</v>
      </c>
      <c r="K198" s="2">
        <f t="shared" si="35"/>
        <v>0</v>
      </c>
      <c r="L198" s="2">
        <f t="shared" si="32"/>
        <v>0</v>
      </c>
      <c r="M198" s="2">
        <f>+IFERROR(VLOOKUP(A198,new_year!$A$1:$E$8,5,FALSE),0)</f>
        <v>0</v>
      </c>
      <c r="N198" s="2">
        <f t="shared" si="34"/>
        <v>0</v>
      </c>
      <c r="O198" s="2">
        <f t="shared" si="33"/>
        <v>0</v>
      </c>
      <c r="P198">
        <v>0</v>
      </c>
      <c r="Q198">
        <f>+IFERROR(VLOOKUP(A198,final_f1!$A$1:$E$8,5,FALSE),0)</f>
        <v>0</v>
      </c>
    </row>
    <row r="199" spans="1:17" x14ac:dyDescent="0.25">
      <c r="A199" s="1">
        <v>41106</v>
      </c>
      <c r="B199">
        <v>831</v>
      </c>
      <c r="C199" s="2">
        <f t="shared" si="27"/>
        <v>16</v>
      </c>
      <c r="D199" s="2">
        <f t="shared" si="28"/>
        <v>7</v>
      </c>
      <c r="E199" s="2">
        <f t="shared" si="29"/>
        <v>2012</v>
      </c>
      <c r="F199" s="2" t="str">
        <f t="shared" si="30"/>
        <v>lunes</v>
      </c>
      <c r="G199" s="2" t="str">
        <f t="shared" si="31"/>
        <v>julio</v>
      </c>
      <c r="H199" s="2">
        <f>+IFERROR(VLOOKUP(A199,festivos!$A$1:$E$105,5,FALSE),0)</f>
        <v>0</v>
      </c>
      <c r="I199" s="2">
        <f>+IFERROR(VLOOKUP(A199,semanasanta!$A$1:$E$29,5,FALSE),0)</f>
        <v>0</v>
      </c>
      <c r="J199" s="2">
        <f>+IFERROR(VLOOKUP(A199,navidad!$A$1:$E$8,5,FALSE),0)</f>
        <v>0</v>
      </c>
      <c r="K199" s="2">
        <f t="shared" si="35"/>
        <v>0</v>
      </c>
      <c r="L199" s="2">
        <f t="shared" si="32"/>
        <v>0</v>
      </c>
      <c r="M199" s="2">
        <f>+IFERROR(VLOOKUP(A199,new_year!$A$1:$E$8,5,FALSE),0)</f>
        <v>0</v>
      </c>
      <c r="N199" s="2">
        <f t="shared" si="34"/>
        <v>0</v>
      </c>
      <c r="O199" s="2">
        <f t="shared" si="33"/>
        <v>0</v>
      </c>
      <c r="P199">
        <v>0</v>
      </c>
      <c r="Q199">
        <f>+IFERROR(VLOOKUP(A199,final_f1!$A$1:$E$8,5,FALSE),0)</f>
        <v>0</v>
      </c>
    </row>
    <row r="200" spans="1:17" x14ac:dyDescent="0.25">
      <c r="A200" s="1">
        <v>41107</v>
      </c>
      <c r="B200">
        <v>1105</v>
      </c>
      <c r="C200" s="2">
        <f t="shared" si="27"/>
        <v>17</v>
      </c>
      <c r="D200" s="2">
        <f t="shared" si="28"/>
        <v>7</v>
      </c>
      <c r="E200" s="2">
        <f t="shared" si="29"/>
        <v>2012</v>
      </c>
      <c r="F200" s="2" t="str">
        <f t="shared" si="30"/>
        <v>martes</v>
      </c>
      <c r="G200" s="2" t="str">
        <f t="shared" si="31"/>
        <v>julio</v>
      </c>
      <c r="H200" s="2">
        <f>+IFERROR(VLOOKUP(A200,festivos!$A$1:$E$105,5,FALSE),0)</f>
        <v>0</v>
      </c>
      <c r="I200" s="2">
        <f>+IFERROR(VLOOKUP(A200,semanasanta!$A$1:$E$29,5,FALSE),0)</f>
        <v>0</v>
      </c>
      <c r="J200" s="2">
        <f>+IFERROR(VLOOKUP(A200,navidad!$A$1:$E$8,5,FALSE),0)</f>
        <v>0</v>
      </c>
      <c r="K200" s="2">
        <f t="shared" si="35"/>
        <v>0</v>
      </c>
      <c r="L200" s="2">
        <f t="shared" si="32"/>
        <v>0</v>
      </c>
      <c r="M200" s="2">
        <f>+IFERROR(VLOOKUP(A200,new_year!$A$1:$E$8,5,FALSE),0)</f>
        <v>0</v>
      </c>
      <c r="N200" s="2">
        <f t="shared" si="34"/>
        <v>0</v>
      </c>
      <c r="O200" s="2">
        <f t="shared" si="33"/>
        <v>0</v>
      </c>
      <c r="P200">
        <v>0</v>
      </c>
      <c r="Q200">
        <f>+IFERROR(VLOOKUP(A200,final_f1!$A$1:$E$8,5,FALSE),0)</f>
        <v>0</v>
      </c>
    </row>
    <row r="201" spans="1:17" x14ac:dyDescent="0.25">
      <c r="A201" s="1">
        <v>41108</v>
      </c>
      <c r="B201">
        <v>1181</v>
      </c>
      <c r="C201" s="2">
        <f t="shared" si="27"/>
        <v>18</v>
      </c>
      <c r="D201" s="2">
        <f t="shared" si="28"/>
        <v>7</v>
      </c>
      <c r="E201" s="2">
        <f t="shared" si="29"/>
        <v>2012</v>
      </c>
      <c r="F201" s="2" t="str">
        <f t="shared" si="30"/>
        <v>miércoles</v>
      </c>
      <c r="G201" s="2" t="str">
        <f t="shared" si="31"/>
        <v>julio</v>
      </c>
      <c r="H201" s="2">
        <f>+IFERROR(VLOOKUP(A201,festivos!$A$1:$E$105,5,FALSE),0)</f>
        <v>0</v>
      </c>
      <c r="I201" s="2">
        <f>+IFERROR(VLOOKUP(A201,semanasanta!$A$1:$E$29,5,FALSE),0)</f>
        <v>0</v>
      </c>
      <c r="J201" s="2">
        <f>+IFERROR(VLOOKUP(A201,navidad!$A$1:$E$8,5,FALSE),0)</f>
        <v>0</v>
      </c>
      <c r="K201" s="2">
        <f t="shared" si="35"/>
        <v>0</v>
      </c>
      <c r="L201" s="2">
        <f t="shared" si="32"/>
        <v>0</v>
      </c>
      <c r="M201" s="2">
        <f>+IFERROR(VLOOKUP(A201,new_year!$A$1:$E$8,5,FALSE),0)</f>
        <v>0</v>
      </c>
      <c r="N201" s="2">
        <f t="shared" si="34"/>
        <v>0</v>
      </c>
      <c r="O201" s="2">
        <f t="shared" si="33"/>
        <v>0</v>
      </c>
      <c r="P201">
        <v>0</v>
      </c>
      <c r="Q201">
        <f>+IFERROR(VLOOKUP(A201,final_f1!$A$1:$E$8,5,FALSE),0)</f>
        <v>0</v>
      </c>
    </row>
    <row r="202" spans="1:17" x14ac:dyDescent="0.25">
      <c r="A202" s="1">
        <v>41109</v>
      </c>
      <c r="B202">
        <v>1515</v>
      </c>
      <c r="C202" s="2">
        <f t="shared" si="27"/>
        <v>19</v>
      </c>
      <c r="D202" s="2">
        <f t="shared" si="28"/>
        <v>7</v>
      </c>
      <c r="E202" s="2">
        <f t="shared" si="29"/>
        <v>2012</v>
      </c>
      <c r="F202" s="2" t="str">
        <f t="shared" si="30"/>
        <v>jueves</v>
      </c>
      <c r="G202" s="2" t="str">
        <f t="shared" si="31"/>
        <v>julio</v>
      </c>
      <c r="H202" s="2">
        <f>+IFERROR(VLOOKUP(A202,festivos!$A$1:$E$105,5,FALSE),0)</f>
        <v>0</v>
      </c>
      <c r="I202" s="2">
        <f>+IFERROR(VLOOKUP(A202,semanasanta!$A$1:$E$29,5,FALSE),0)</f>
        <v>0</v>
      </c>
      <c r="J202" s="2">
        <f>+IFERROR(VLOOKUP(A202,navidad!$A$1:$E$8,5,FALSE),0)</f>
        <v>0</v>
      </c>
      <c r="K202" s="2">
        <f t="shared" si="35"/>
        <v>0</v>
      </c>
      <c r="L202" s="2">
        <f t="shared" si="32"/>
        <v>0</v>
      </c>
      <c r="M202" s="2">
        <f>+IFERROR(VLOOKUP(A202,new_year!$A$1:$E$8,5,FALSE),0)</f>
        <v>0</v>
      </c>
      <c r="N202" s="2">
        <f t="shared" si="34"/>
        <v>0</v>
      </c>
      <c r="O202" s="2">
        <f t="shared" si="33"/>
        <v>0</v>
      </c>
      <c r="P202">
        <v>0</v>
      </c>
      <c r="Q202">
        <f>+IFERROR(VLOOKUP(A202,final_f1!$A$1:$E$8,5,FALSE),0)</f>
        <v>0</v>
      </c>
    </row>
    <row r="203" spans="1:17" x14ac:dyDescent="0.25">
      <c r="A203" s="1">
        <v>41110</v>
      </c>
      <c r="B203">
        <v>23</v>
      </c>
      <c r="C203" s="2">
        <f t="shared" si="27"/>
        <v>20</v>
      </c>
      <c r="D203" s="2">
        <f t="shared" si="28"/>
        <v>7</v>
      </c>
      <c r="E203" s="2">
        <f t="shared" si="29"/>
        <v>2012</v>
      </c>
      <c r="F203" s="2" t="str">
        <f t="shared" si="30"/>
        <v>viernes</v>
      </c>
      <c r="G203" s="2" t="str">
        <f t="shared" si="31"/>
        <v>julio</v>
      </c>
      <c r="H203" s="2">
        <f>+IFERROR(VLOOKUP(A203,festivos!$A$1:$E$105,5,FALSE),0)</f>
        <v>1</v>
      </c>
      <c r="I203" s="2">
        <f>+IFERROR(VLOOKUP(A203,semanasanta!$A$1:$E$29,5,FALSE),0)</f>
        <v>0</v>
      </c>
      <c r="J203" s="2">
        <f>+IFERROR(VLOOKUP(A203,navidad!$A$1:$E$8,5,FALSE),0)</f>
        <v>0</v>
      </c>
      <c r="K203" s="2">
        <f t="shared" si="35"/>
        <v>0</v>
      </c>
      <c r="L203" s="2">
        <f t="shared" si="32"/>
        <v>0</v>
      </c>
      <c r="M203" s="2">
        <f>+IFERROR(VLOOKUP(A203,new_year!$A$1:$E$8,5,FALSE),0)</f>
        <v>0</v>
      </c>
      <c r="N203" s="2">
        <f t="shared" si="34"/>
        <v>0</v>
      </c>
      <c r="O203" s="2">
        <f t="shared" si="33"/>
        <v>0</v>
      </c>
      <c r="P203">
        <v>0</v>
      </c>
      <c r="Q203">
        <f>+IFERROR(VLOOKUP(A203,final_f1!$A$1:$E$8,5,FALSE),0)</f>
        <v>0</v>
      </c>
    </row>
    <row r="204" spans="1:17" x14ac:dyDescent="0.25">
      <c r="A204" s="1">
        <v>41111</v>
      </c>
      <c r="B204">
        <v>325</v>
      </c>
      <c r="C204" s="2">
        <f t="shared" si="27"/>
        <v>21</v>
      </c>
      <c r="D204" s="2">
        <f t="shared" si="28"/>
        <v>7</v>
      </c>
      <c r="E204" s="2">
        <f t="shared" si="29"/>
        <v>2012</v>
      </c>
      <c r="F204" s="2" t="str">
        <f t="shared" si="30"/>
        <v>sábado</v>
      </c>
      <c r="G204" s="2" t="str">
        <f t="shared" si="31"/>
        <v>julio</v>
      </c>
      <c r="H204" s="2">
        <f>+IFERROR(VLOOKUP(A204,festivos!$A$1:$E$105,5,FALSE),0)</f>
        <v>0</v>
      </c>
      <c r="I204" s="2">
        <f>+IFERROR(VLOOKUP(A204,semanasanta!$A$1:$E$29,5,FALSE),0)</f>
        <v>0</v>
      </c>
      <c r="J204" s="2">
        <f>+IFERROR(VLOOKUP(A204,navidad!$A$1:$E$8,5,FALSE),0)</f>
        <v>0</v>
      </c>
      <c r="K204" s="2">
        <f t="shared" si="35"/>
        <v>0</v>
      </c>
      <c r="L204" s="2">
        <f t="shared" si="32"/>
        <v>0</v>
      </c>
      <c r="M204" s="2">
        <f>+IFERROR(VLOOKUP(A204,new_year!$A$1:$E$8,5,FALSE),0)</f>
        <v>0</v>
      </c>
      <c r="N204" s="2">
        <f t="shared" si="34"/>
        <v>0</v>
      </c>
      <c r="O204" s="2">
        <f t="shared" si="33"/>
        <v>0</v>
      </c>
      <c r="P204">
        <v>0</v>
      </c>
      <c r="Q204">
        <f>+IFERROR(VLOOKUP(A204,final_f1!$A$1:$E$8,5,FALSE),0)</f>
        <v>0</v>
      </c>
    </row>
    <row r="205" spans="1:17" x14ac:dyDescent="0.25">
      <c r="A205" s="1">
        <v>41112</v>
      </c>
      <c r="B205">
        <v>0</v>
      </c>
      <c r="C205" s="2">
        <f t="shared" si="27"/>
        <v>22</v>
      </c>
      <c r="D205" s="2">
        <f t="shared" si="28"/>
        <v>7</v>
      </c>
      <c r="E205" s="2">
        <f t="shared" si="29"/>
        <v>2012</v>
      </c>
      <c r="F205" s="2" t="str">
        <f t="shared" si="30"/>
        <v>domingo</v>
      </c>
      <c r="G205" s="2" t="str">
        <f t="shared" si="31"/>
        <v>julio</v>
      </c>
      <c r="H205" s="2">
        <f>+IFERROR(VLOOKUP(A205,festivos!$A$1:$E$105,5,FALSE),0)</f>
        <v>0</v>
      </c>
      <c r="I205" s="2">
        <f>+IFERROR(VLOOKUP(A205,semanasanta!$A$1:$E$29,5,FALSE),0)</f>
        <v>0</v>
      </c>
      <c r="J205" s="2">
        <f>+IFERROR(VLOOKUP(A205,navidad!$A$1:$E$8,5,FALSE),0)</f>
        <v>0</v>
      </c>
      <c r="K205" s="2">
        <f t="shared" si="35"/>
        <v>0</v>
      </c>
      <c r="L205" s="2">
        <f t="shared" si="32"/>
        <v>0</v>
      </c>
      <c r="M205" s="2">
        <f>+IFERROR(VLOOKUP(A205,new_year!$A$1:$E$8,5,FALSE),0)</f>
        <v>0</v>
      </c>
      <c r="N205" s="2">
        <f t="shared" si="34"/>
        <v>0</v>
      </c>
      <c r="O205" s="2">
        <f t="shared" si="33"/>
        <v>0</v>
      </c>
      <c r="P205">
        <v>0</v>
      </c>
      <c r="Q205">
        <f>+IFERROR(VLOOKUP(A205,final_f1!$A$1:$E$8,5,FALSE),0)</f>
        <v>0</v>
      </c>
    </row>
    <row r="206" spans="1:17" x14ac:dyDescent="0.25">
      <c r="A206" s="1">
        <v>41113</v>
      </c>
      <c r="B206">
        <v>875</v>
      </c>
      <c r="C206" s="2">
        <f t="shared" si="27"/>
        <v>23</v>
      </c>
      <c r="D206" s="2">
        <f t="shared" si="28"/>
        <v>7</v>
      </c>
      <c r="E206" s="2">
        <f t="shared" si="29"/>
        <v>2012</v>
      </c>
      <c r="F206" s="2" t="str">
        <f t="shared" si="30"/>
        <v>lunes</v>
      </c>
      <c r="G206" s="2" t="str">
        <f t="shared" si="31"/>
        <v>julio</v>
      </c>
      <c r="H206" s="2">
        <f>+IFERROR(VLOOKUP(A206,festivos!$A$1:$E$105,5,FALSE),0)</f>
        <v>0</v>
      </c>
      <c r="I206" s="2">
        <f>+IFERROR(VLOOKUP(A206,semanasanta!$A$1:$E$29,5,FALSE),0)</f>
        <v>0</v>
      </c>
      <c r="J206" s="2">
        <f>+IFERROR(VLOOKUP(A206,navidad!$A$1:$E$8,5,FALSE),0)</f>
        <v>0</v>
      </c>
      <c r="K206" s="2">
        <f t="shared" si="35"/>
        <v>0</v>
      </c>
      <c r="L206" s="2">
        <f t="shared" si="32"/>
        <v>0</v>
      </c>
      <c r="M206" s="2">
        <f>+IFERROR(VLOOKUP(A206,new_year!$A$1:$E$8,5,FALSE),0)</f>
        <v>0</v>
      </c>
      <c r="N206" s="2">
        <f t="shared" si="34"/>
        <v>0</v>
      </c>
      <c r="O206" s="2">
        <f t="shared" si="33"/>
        <v>0</v>
      </c>
      <c r="P206">
        <v>0</v>
      </c>
      <c r="Q206">
        <f>+IFERROR(VLOOKUP(A206,final_f1!$A$1:$E$8,5,FALSE),0)</f>
        <v>0</v>
      </c>
    </row>
    <row r="207" spans="1:17" x14ac:dyDescent="0.25">
      <c r="A207" s="1">
        <v>41114</v>
      </c>
      <c r="B207">
        <v>1094</v>
      </c>
      <c r="C207" s="2">
        <f t="shared" si="27"/>
        <v>24</v>
      </c>
      <c r="D207" s="2">
        <f t="shared" si="28"/>
        <v>7</v>
      </c>
      <c r="E207" s="2">
        <f t="shared" si="29"/>
        <v>2012</v>
      </c>
      <c r="F207" s="2" t="str">
        <f t="shared" si="30"/>
        <v>martes</v>
      </c>
      <c r="G207" s="2" t="str">
        <f t="shared" si="31"/>
        <v>julio</v>
      </c>
      <c r="H207" s="2">
        <f>+IFERROR(VLOOKUP(A207,festivos!$A$1:$E$105,5,FALSE),0)</f>
        <v>0</v>
      </c>
      <c r="I207" s="2">
        <f>+IFERROR(VLOOKUP(A207,semanasanta!$A$1:$E$29,5,FALSE),0)</f>
        <v>0</v>
      </c>
      <c r="J207" s="2">
        <f>+IFERROR(VLOOKUP(A207,navidad!$A$1:$E$8,5,FALSE),0)</f>
        <v>0</v>
      </c>
      <c r="K207" s="2">
        <f t="shared" si="35"/>
        <v>0</v>
      </c>
      <c r="L207" s="2">
        <f t="shared" si="32"/>
        <v>0</v>
      </c>
      <c r="M207" s="2">
        <f>+IFERROR(VLOOKUP(A207,new_year!$A$1:$E$8,5,FALSE),0)</f>
        <v>0</v>
      </c>
      <c r="N207" s="2">
        <f t="shared" si="34"/>
        <v>0</v>
      </c>
      <c r="O207" s="2">
        <f t="shared" si="33"/>
        <v>0</v>
      </c>
      <c r="P207">
        <v>0</v>
      </c>
      <c r="Q207">
        <f>+IFERROR(VLOOKUP(A207,final_f1!$A$1:$E$8,5,FALSE),0)</f>
        <v>0</v>
      </c>
    </row>
    <row r="208" spans="1:17" x14ac:dyDescent="0.25">
      <c r="A208" s="1">
        <v>41115</v>
      </c>
      <c r="B208">
        <v>1386</v>
      </c>
      <c r="C208" s="2">
        <f t="shared" si="27"/>
        <v>25</v>
      </c>
      <c r="D208" s="2">
        <f t="shared" si="28"/>
        <v>7</v>
      </c>
      <c r="E208" s="2">
        <f t="shared" si="29"/>
        <v>2012</v>
      </c>
      <c r="F208" s="2" t="str">
        <f t="shared" si="30"/>
        <v>miércoles</v>
      </c>
      <c r="G208" s="2" t="str">
        <f t="shared" si="31"/>
        <v>julio</v>
      </c>
      <c r="H208" s="2">
        <f>+IFERROR(VLOOKUP(A208,festivos!$A$1:$E$105,5,FALSE),0)</f>
        <v>0</v>
      </c>
      <c r="I208" s="2">
        <f>+IFERROR(VLOOKUP(A208,semanasanta!$A$1:$E$29,5,FALSE),0)</f>
        <v>0</v>
      </c>
      <c r="J208" s="2">
        <f>+IFERROR(VLOOKUP(A208,navidad!$A$1:$E$8,5,FALSE),0)</f>
        <v>0</v>
      </c>
      <c r="K208" s="2">
        <f t="shared" si="35"/>
        <v>0</v>
      </c>
      <c r="L208" s="2">
        <f t="shared" si="32"/>
        <v>0</v>
      </c>
      <c r="M208" s="2">
        <f>+IFERROR(VLOOKUP(A208,new_year!$A$1:$E$8,5,FALSE),0)</f>
        <v>0</v>
      </c>
      <c r="N208" s="2">
        <f t="shared" si="34"/>
        <v>0</v>
      </c>
      <c r="O208" s="2">
        <f t="shared" si="33"/>
        <v>0</v>
      </c>
      <c r="P208">
        <v>0</v>
      </c>
      <c r="Q208">
        <f>+IFERROR(VLOOKUP(A208,final_f1!$A$1:$E$8,5,FALSE),0)</f>
        <v>0</v>
      </c>
    </row>
    <row r="209" spans="1:17" x14ac:dyDescent="0.25">
      <c r="A209" s="1">
        <v>41116</v>
      </c>
      <c r="B209">
        <v>1298</v>
      </c>
      <c r="C209" s="2">
        <f t="shared" si="27"/>
        <v>26</v>
      </c>
      <c r="D209" s="2">
        <f t="shared" si="28"/>
        <v>7</v>
      </c>
      <c r="E209" s="2">
        <f t="shared" si="29"/>
        <v>2012</v>
      </c>
      <c r="F209" s="2" t="str">
        <f t="shared" si="30"/>
        <v>jueves</v>
      </c>
      <c r="G209" s="2" t="str">
        <f t="shared" si="31"/>
        <v>julio</v>
      </c>
      <c r="H209" s="2">
        <f>+IFERROR(VLOOKUP(A209,festivos!$A$1:$E$105,5,FALSE),0)</f>
        <v>0</v>
      </c>
      <c r="I209" s="2">
        <f>+IFERROR(VLOOKUP(A209,semanasanta!$A$1:$E$29,5,FALSE),0)</f>
        <v>0</v>
      </c>
      <c r="J209" s="2">
        <f>+IFERROR(VLOOKUP(A209,navidad!$A$1:$E$8,5,FALSE),0)</f>
        <v>0</v>
      </c>
      <c r="K209" s="2">
        <f t="shared" si="35"/>
        <v>0</v>
      </c>
      <c r="L209" s="2">
        <f t="shared" si="32"/>
        <v>0</v>
      </c>
      <c r="M209" s="2">
        <f>+IFERROR(VLOOKUP(A209,new_year!$A$1:$E$8,5,FALSE),0)</f>
        <v>0</v>
      </c>
      <c r="N209" s="2">
        <f t="shared" si="34"/>
        <v>0</v>
      </c>
      <c r="O209" s="2">
        <f t="shared" si="33"/>
        <v>0</v>
      </c>
      <c r="P209">
        <v>0</v>
      </c>
      <c r="Q209">
        <f>+IFERROR(VLOOKUP(A209,final_f1!$A$1:$E$8,5,FALSE),0)</f>
        <v>0</v>
      </c>
    </row>
    <row r="210" spans="1:17" x14ac:dyDescent="0.25">
      <c r="A210" s="1">
        <v>41117</v>
      </c>
      <c r="B210">
        <v>1400</v>
      </c>
      <c r="C210" s="2">
        <f t="shared" si="27"/>
        <v>27</v>
      </c>
      <c r="D210" s="2">
        <f t="shared" si="28"/>
        <v>7</v>
      </c>
      <c r="E210" s="2">
        <f t="shared" si="29"/>
        <v>2012</v>
      </c>
      <c r="F210" s="2" t="str">
        <f t="shared" si="30"/>
        <v>viernes</v>
      </c>
      <c r="G210" s="2" t="str">
        <f t="shared" si="31"/>
        <v>julio</v>
      </c>
      <c r="H210" s="2">
        <f>+IFERROR(VLOOKUP(A210,festivos!$A$1:$E$105,5,FALSE),0)</f>
        <v>0</v>
      </c>
      <c r="I210" s="2">
        <f>+IFERROR(VLOOKUP(A210,semanasanta!$A$1:$E$29,5,FALSE),0)</f>
        <v>0</v>
      </c>
      <c r="J210" s="2">
        <f>+IFERROR(VLOOKUP(A210,navidad!$A$1:$E$8,5,FALSE),0)</f>
        <v>0</v>
      </c>
      <c r="K210" s="2">
        <f t="shared" si="35"/>
        <v>0</v>
      </c>
      <c r="L210" s="2">
        <f t="shared" si="32"/>
        <v>0</v>
      </c>
      <c r="M210" s="2">
        <f>+IFERROR(VLOOKUP(A210,new_year!$A$1:$E$8,5,FALSE),0)</f>
        <v>0</v>
      </c>
      <c r="N210" s="2">
        <f t="shared" si="34"/>
        <v>0</v>
      </c>
      <c r="O210" s="2">
        <f t="shared" si="33"/>
        <v>0</v>
      </c>
      <c r="P210">
        <v>0</v>
      </c>
      <c r="Q210">
        <f>+IFERROR(VLOOKUP(A210,final_f1!$A$1:$E$8,5,FALSE),0)</f>
        <v>0</v>
      </c>
    </row>
    <row r="211" spans="1:17" x14ac:dyDescent="0.25">
      <c r="A211" s="1">
        <v>41118</v>
      </c>
      <c r="B211">
        <v>389</v>
      </c>
      <c r="C211" s="2">
        <f t="shared" si="27"/>
        <v>28</v>
      </c>
      <c r="D211" s="2">
        <f t="shared" si="28"/>
        <v>7</v>
      </c>
      <c r="E211" s="2">
        <f t="shared" si="29"/>
        <v>2012</v>
      </c>
      <c r="F211" s="2" t="str">
        <f t="shared" si="30"/>
        <v>sábado</v>
      </c>
      <c r="G211" s="2" t="str">
        <f t="shared" si="31"/>
        <v>julio</v>
      </c>
      <c r="H211" s="2">
        <f>+IFERROR(VLOOKUP(A211,festivos!$A$1:$E$105,5,FALSE),0)</f>
        <v>0</v>
      </c>
      <c r="I211" s="2">
        <f>+IFERROR(VLOOKUP(A211,semanasanta!$A$1:$E$29,5,FALSE),0)</f>
        <v>0</v>
      </c>
      <c r="J211" s="2">
        <f>+IFERROR(VLOOKUP(A211,navidad!$A$1:$E$8,5,FALSE),0)</f>
        <v>0</v>
      </c>
      <c r="K211" s="2">
        <f t="shared" si="35"/>
        <v>0</v>
      </c>
      <c r="L211" s="2">
        <f t="shared" si="32"/>
        <v>0</v>
      </c>
      <c r="M211" s="2">
        <f>+IFERROR(VLOOKUP(A211,new_year!$A$1:$E$8,5,FALSE),0)</f>
        <v>0</v>
      </c>
      <c r="N211" s="2">
        <f t="shared" si="34"/>
        <v>0</v>
      </c>
      <c r="O211" s="2">
        <f t="shared" si="33"/>
        <v>0</v>
      </c>
      <c r="P211">
        <v>0</v>
      </c>
      <c r="Q211">
        <f>+IFERROR(VLOOKUP(A211,final_f1!$A$1:$E$8,5,FALSE),0)</f>
        <v>0</v>
      </c>
    </row>
    <row r="212" spans="1:17" x14ac:dyDescent="0.25">
      <c r="A212" s="1">
        <v>41119</v>
      </c>
      <c r="B212">
        <v>1</v>
      </c>
      <c r="C212" s="2">
        <f t="shared" si="27"/>
        <v>29</v>
      </c>
      <c r="D212" s="2">
        <f t="shared" si="28"/>
        <v>7</v>
      </c>
      <c r="E212" s="2">
        <f t="shared" si="29"/>
        <v>2012</v>
      </c>
      <c r="F212" s="2" t="str">
        <f t="shared" si="30"/>
        <v>domingo</v>
      </c>
      <c r="G212" s="2" t="str">
        <f t="shared" si="31"/>
        <v>julio</v>
      </c>
      <c r="H212" s="2">
        <f>+IFERROR(VLOOKUP(A212,festivos!$A$1:$E$105,5,FALSE),0)</f>
        <v>0</v>
      </c>
      <c r="I212" s="2">
        <f>+IFERROR(VLOOKUP(A212,semanasanta!$A$1:$E$29,5,FALSE),0)</f>
        <v>0</v>
      </c>
      <c r="J212" s="2">
        <f>+IFERROR(VLOOKUP(A212,navidad!$A$1:$E$8,5,FALSE),0)</f>
        <v>0</v>
      </c>
      <c r="K212" s="2">
        <f t="shared" si="35"/>
        <v>0</v>
      </c>
      <c r="L212" s="2">
        <f t="shared" si="32"/>
        <v>0</v>
      </c>
      <c r="M212" s="2">
        <f>+IFERROR(VLOOKUP(A212,new_year!$A$1:$E$8,5,FALSE),0)</f>
        <v>0</v>
      </c>
      <c r="N212" s="2">
        <f t="shared" si="34"/>
        <v>0</v>
      </c>
      <c r="O212" s="2">
        <f t="shared" si="33"/>
        <v>0</v>
      </c>
      <c r="P212">
        <v>0</v>
      </c>
      <c r="Q212">
        <f>+IFERROR(VLOOKUP(A212,final_f1!$A$1:$E$8,5,FALSE),0)</f>
        <v>0</v>
      </c>
    </row>
    <row r="213" spans="1:17" x14ac:dyDescent="0.25">
      <c r="A213" s="1">
        <v>41120</v>
      </c>
      <c r="B213">
        <v>1030</v>
      </c>
      <c r="C213" s="2">
        <f t="shared" si="27"/>
        <v>30</v>
      </c>
      <c r="D213" s="2">
        <f t="shared" si="28"/>
        <v>7</v>
      </c>
      <c r="E213" s="2">
        <f t="shared" si="29"/>
        <v>2012</v>
      </c>
      <c r="F213" s="2" t="str">
        <f t="shared" si="30"/>
        <v>lunes</v>
      </c>
      <c r="G213" s="2" t="str">
        <f t="shared" si="31"/>
        <v>julio</v>
      </c>
      <c r="H213" s="2">
        <f>+IFERROR(VLOOKUP(A213,festivos!$A$1:$E$105,5,FALSE),0)</f>
        <v>0</v>
      </c>
      <c r="I213" s="2">
        <f>+IFERROR(VLOOKUP(A213,semanasanta!$A$1:$E$29,5,FALSE),0)</f>
        <v>0</v>
      </c>
      <c r="J213" s="2">
        <f>+IFERROR(VLOOKUP(A213,navidad!$A$1:$E$8,5,FALSE),0)</f>
        <v>0</v>
      </c>
      <c r="K213" s="2">
        <f t="shared" si="35"/>
        <v>0</v>
      </c>
      <c r="L213" s="2">
        <f t="shared" si="32"/>
        <v>0</v>
      </c>
      <c r="M213" s="2">
        <f>+IFERROR(VLOOKUP(A213,new_year!$A$1:$E$8,5,FALSE),0)</f>
        <v>0</v>
      </c>
      <c r="N213" s="2">
        <f t="shared" si="34"/>
        <v>0</v>
      </c>
      <c r="O213" s="2">
        <f t="shared" si="33"/>
        <v>0</v>
      </c>
      <c r="P213">
        <v>0</v>
      </c>
      <c r="Q213">
        <f>+IFERROR(VLOOKUP(A213,final_f1!$A$1:$E$8,5,FALSE),0)</f>
        <v>0</v>
      </c>
    </row>
    <row r="214" spans="1:17" x14ac:dyDescent="0.25">
      <c r="A214" s="1">
        <v>41121</v>
      </c>
      <c r="B214">
        <v>1139</v>
      </c>
      <c r="C214" s="2">
        <f t="shared" si="27"/>
        <v>31</v>
      </c>
      <c r="D214" s="2">
        <f t="shared" si="28"/>
        <v>7</v>
      </c>
      <c r="E214" s="2">
        <f t="shared" si="29"/>
        <v>2012</v>
      </c>
      <c r="F214" s="2" t="str">
        <f t="shared" si="30"/>
        <v>martes</v>
      </c>
      <c r="G214" s="2" t="str">
        <f t="shared" si="31"/>
        <v>julio</v>
      </c>
      <c r="H214" s="2">
        <f>+IFERROR(VLOOKUP(A214,festivos!$A$1:$E$105,5,FALSE),0)</f>
        <v>0</v>
      </c>
      <c r="I214" s="2">
        <f>+IFERROR(VLOOKUP(A214,semanasanta!$A$1:$E$29,5,FALSE),0)</f>
        <v>0</v>
      </c>
      <c r="J214" s="2">
        <f>+IFERROR(VLOOKUP(A214,navidad!$A$1:$E$8,5,FALSE),0)</f>
        <v>0</v>
      </c>
      <c r="K214" s="2">
        <f t="shared" si="35"/>
        <v>0</v>
      </c>
      <c r="L214" s="2">
        <f t="shared" si="32"/>
        <v>0</v>
      </c>
      <c r="M214" s="2">
        <f>+IFERROR(VLOOKUP(A214,new_year!$A$1:$E$8,5,FALSE),0)</f>
        <v>0</v>
      </c>
      <c r="N214" s="2">
        <f t="shared" si="34"/>
        <v>0</v>
      </c>
      <c r="O214" s="2">
        <f t="shared" si="33"/>
        <v>0</v>
      </c>
      <c r="P214">
        <v>0</v>
      </c>
      <c r="Q214">
        <f>+IFERROR(VLOOKUP(A214,final_f1!$A$1:$E$8,5,FALSE),0)</f>
        <v>0</v>
      </c>
    </row>
    <row r="215" spans="1:17" x14ac:dyDescent="0.25">
      <c r="A215" s="1">
        <v>41122</v>
      </c>
      <c r="B215">
        <v>1157</v>
      </c>
      <c r="C215" s="2">
        <f t="shared" si="27"/>
        <v>1</v>
      </c>
      <c r="D215" s="2">
        <f t="shared" si="28"/>
        <v>8</v>
      </c>
      <c r="E215" s="2">
        <f t="shared" si="29"/>
        <v>2012</v>
      </c>
      <c r="F215" s="2" t="str">
        <f t="shared" si="30"/>
        <v>miércoles</v>
      </c>
      <c r="G215" s="2" t="str">
        <f t="shared" si="31"/>
        <v>agosto</v>
      </c>
      <c r="H215" s="2">
        <f>+IFERROR(VLOOKUP(A215,festivos!$A$1:$E$105,5,FALSE),0)</f>
        <v>0</v>
      </c>
      <c r="I215" s="2">
        <f>+IFERROR(VLOOKUP(A215,semanasanta!$A$1:$E$29,5,FALSE),0)</f>
        <v>0</v>
      </c>
      <c r="J215" s="2">
        <f>+IFERROR(VLOOKUP(A215,navidad!$A$1:$E$8,5,FALSE),0)</f>
        <v>0</v>
      </c>
      <c r="K215" s="2">
        <f t="shared" si="35"/>
        <v>0</v>
      </c>
      <c r="L215" s="2">
        <f t="shared" si="32"/>
        <v>0</v>
      </c>
      <c r="M215" s="2">
        <f>+IFERROR(VLOOKUP(A215,new_year!$A$1:$E$8,5,FALSE),0)</f>
        <v>0</v>
      </c>
      <c r="N215" s="2">
        <f t="shared" si="34"/>
        <v>0</v>
      </c>
      <c r="O215" s="2">
        <f t="shared" si="33"/>
        <v>0</v>
      </c>
      <c r="P215">
        <v>0</v>
      </c>
      <c r="Q215">
        <f>+IFERROR(VLOOKUP(A215,final_f1!$A$1:$E$8,5,FALSE),0)</f>
        <v>0</v>
      </c>
    </row>
    <row r="216" spans="1:17" x14ac:dyDescent="0.25">
      <c r="A216" s="1">
        <v>41123</v>
      </c>
      <c r="B216">
        <v>1242</v>
      </c>
      <c r="C216" s="2">
        <f t="shared" si="27"/>
        <v>2</v>
      </c>
      <c r="D216" s="2">
        <f t="shared" si="28"/>
        <v>8</v>
      </c>
      <c r="E216" s="2">
        <f t="shared" si="29"/>
        <v>2012</v>
      </c>
      <c r="F216" s="2" t="str">
        <f t="shared" si="30"/>
        <v>jueves</v>
      </c>
      <c r="G216" s="2" t="str">
        <f t="shared" si="31"/>
        <v>agosto</v>
      </c>
      <c r="H216" s="2">
        <f>+IFERROR(VLOOKUP(A216,festivos!$A$1:$E$105,5,FALSE),0)</f>
        <v>0</v>
      </c>
      <c r="I216" s="2">
        <f>+IFERROR(VLOOKUP(A216,semanasanta!$A$1:$E$29,5,FALSE),0)</f>
        <v>0</v>
      </c>
      <c r="J216" s="2">
        <f>+IFERROR(VLOOKUP(A216,navidad!$A$1:$E$8,5,FALSE),0)</f>
        <v>0</v>
      </c>
      <c r="K216" s="2">
        <f t="shared" si="35"/>
        <v>0</v>
      </c>
      <c r="L216" s="2">
        <f t="shared" si="32"/>
        <v>0</v>
      </c>
      <c r="M216" s="2">
        <f>+IFERROR(VLOOKUP(A216,new_year!$A$1:$E$8,5,FALSE),0)</f>
        <v>0</v>
      </c>
      <c r="N216" s="2">
        <f t="shared" si="34"/>
        <v>0</v>
      </c>
      <c r="O216" s="2">
        <f t="shared" si="33"/>
        <v>0</v>
      </c>
      <c r="P216">
        <v>0</v>
      </c>
      <c r="Q216">
        <f>+IFERROR(VLOOKUP(A216,final_f1!$A$1:$E$8,5,FALSE),0)</f>
        <v>0</v>
      </c>
    </row>
    <row r="217" spans="1:17" x14ac:dyDescent="0.25">
      <c r="A217" s="1">
        <v>41124</v>
      </c>
      <c r="B217">
        <v>1315</v>
      </c>
      <c r="C217" s="2">
        <f t="shared" si="27"/>
        <v>3</v>
      </c>
      <c r="D217" s="2">
        <f t="shared" si="28"/>
        <v>8</v>
      </c>
      <c r="E217" s="2">
        <f t="shared" si="29"/>
        <v>2012</v>
      </c>
      <c r="F217" s="2" t="str">
        <f t="shared" si="30"/>
        <v>viernes</v>
      </c>
      <c r="G217" s="2" t="str">
        <f t="shared" si="31"/>
        <v>agosto</v>
      </c>
      <c r="H217" s="2">
        <f>+IFERROR(VLOOKUP(A217,festivos!$A$1:$E$105,5,FALSE),0)</f>
        <v>0</v>
      </c>
      <c r="I217" s="2">
        <f>+IFERROR(VLOOKUP(A217,semanasanta!$A$1:$E$29,5,FALSE),0)</f>
        <v>0</v>
      </c>
      <c r="J217" s="2">
        <f>+IFERROR(VLOOKUP(A217,navidad!$A$1:$E$8,5,FALSE),0)</f>
        <v>0</v>
      </c>
      <c r="K217" s="2">
        <f t="shared" si="35"/>
        <v>0</v>
      </c>
      <c r="L217" s="2">
        <f t="shared" si="32"/>
        <v>0</v>
      </c>
      <c r="M217" s="2">
        <f>+IFERROR(VLOOKUP(A217,new_year!$A$1:$E$8,5,FALSE),0)</f>
        <v>0</v>
      </c>
      <c r="N217" s="2">
        <f t="shared" si="34"/>
        <v>0</v>
      </c>
      <c r="O217" s="2">
        <f t="shared" si="33"/>
        <v>0</v>
      </c>
      <c r="P217">
        <v>0</v>
      </c>
      <c r="Q217">
        <f>+IFERROR(VLOOKUP(A217,final_f1!$A$1:$E$8,5,FALSE),0)</f>
        <v>0</v>
      </c>
    </row>
    <row r="218" spans="1:17" x14ac:dyDescent="0.25">
      <c r="A218" s="1">
        <v>41125</v>
      </c>
      <c r="B218">
        <v>439</v>
      </c>
      <c r="C218" s="2">
        <f t="shared" si="27"/>
        <v>4</v>
      </c>
      <c r="D218" s="2">
        <f t="shared" si="28"/>
        <v>8</v>
      </c>
      <c r="E218" s="2">
        <f t="shared" si="29"/>
        <v>2012</v>
      </c>
      <c r="F218" s="2" t="str">
        <f t="shared" si="30"/>
        <v>sábado</v>
      </c>
      <c r="G218" s="2" t="str">
        <f t="shared" si="31"/>
        <v>agosto</v>
      </c>
      <c r="H218" s="2">
        <f>+IFERROR(VLOOKUP(A218,festivos!$A$1:$E$105,5,FALSE),0)</f>
        <v>0</v>
      </c>
      <c r="I218" s="2">
        <f>+IFERROR(VLOOKUP(A218,semanasanta!$A$1:$E$29,5,FALSE),0)</f>
        <v>0</v>
      </c>
      <c r="J218" s="2">
        <f>+IFERROR(VLOOKUP(A218,navidad!$A$1:$E$8,5,FALSE),0)</f>
        <v>0</v>
      </c>
      <c r="K218" s="2">
        <f t="shared" si="35"/>
        <v>0</v>
      </c>
      <c r="L218" s="2">
        <f t="shared" si="32"/>
        <v>0</v>
      </c>
      <c r="M218" s="2">
        <f>+IFERROR(VLOOKUP(A218,new_year!$A$1:$E$8,5,FALSE),0)</f>
        <v>0</v>
      </c>
      <c r="N218" s="2">
        <f t="shared" si="34"/>
        <v>0</v>
      </c>
      <c r="O218" s="2">
        <f t="shared" si="33"/>
        <v>0</v>
      </c>
      <c r="P218">
        <v>0</v>
      </c>
      <c r="Q218">
        <f>+IFERROR(VLOOKUP(A218,final_f1!$A$1:$E$8,5,FALSE),0)</f>
        <v>0</v>
      </c>
    </row>
    <row r="219" spans="1:17" x14ac:dyDescent="0.25">
      <c r="A219" s="1">
        <v>41126</v>
      </c>
      <c r="B219">
        <v>0</v>
      </c>
      <c r="C219" s="2">
        <f t="shared" si="27"/>
        <v>5</v>
      </c>
      <c r="D219" s="2">
        <f t="shared" si="28"/>
        <v>8</v>
      </c>
      <c r="E219" s="2">
        <f t="shared" si="29"/>
        <v>2012</v>
      </c>
      <c r="F219" s="2" t="str">
        <f t="shared" si="30"/>
        <v>domingo</v>
      </c>
      <c r="G219" s="2" t="str">
        <f t="shared" si="31"/>
        <v>agosto</v>
      </c>
      <c r="H219" s="2">
        <f>+IFERROR(VLOOKUP(A219,festivos!$A$1:$E$105,5,FALSE),0)</f>
        <v>0</v>
      </c>
      <c r="I219" s="2">
        <f>+IFERROR(VLOOKUP(A219,semanasanta!$A$1:$E$29,5,FALSE),0)</f>
        <v>0</v>
      </c>
      <c r="J219" s="2">
        <f>+IFERROR(VLOOKUP(A219,navidad!$A$1:$E$8,5,FALSE),0)</f>
        <v>0</v>
      </c>
      <c r="K219" s="2">
        <f t="shared" si="35"/>
        <v>0</v>
      </c>
      <c r="L219" s="2">
        <f t="shared" si="32"/>
        <v>0</v>
      </c>
      <c r="M219" s="2">
        <f>+IFERROR(VLOOKUP(A219,new_year!$A$1:$E$8,5,FALSE),0)</f>
        <v>0</v>
      </c>
      <c r="N219" s="2">
        <f t="shared" si="34"/>
        <v>0</v>
      </c>
      <c r="O219" s="2">
        <f t="shared" si="33"/>
        <v>0</v>
      </c>
      <c r="P219">
        <v>0</v>
      </c>
      <c r="Q219">
        <f>+IFERROR(VLOOKUP(A219,final_f1!$A$1:$E$8,5,FALSE),0)</f>
        <v>0</v>
      </c>
    </row>
    <row r="220" spans="1:17" x14ac:dyDescent="0.25">
      <c r="A220" s="1">
        <v>41127</v>
      </c>
      <c r="B220">
        <v>959</v>
      </c>
      <c r="C220" s="2">
        <f t="shared" si="27"/>
        <v>6</v>
      </c>
      <c r="D220" s="2">
        <f t="shared" si="28"/>
        <v>8</v>
      </c>
      <c r="E220" s="2">
        <f t="shared" si="29"/>
        <v>2012</v>
      </c>
      <c r="F220" s="2" t="str">
        <f t="shared" si="30"/>
        <v>lunes</v>
      </c>
      <c r="G220" s="2" t="str">
        <f t="shared" si="31"/>
        <v>agosto</v>
      </c>
      <c r="H220" s="2">
        <f>+IFERROR(VLOOKUP(A220,festivos!$A$1:$E$105,5,FALSE),0)</f>
        <v>0</v>
      </c>
      <c r="I220" s="2">
        <f>+IFERROR(VLOOKUP(A220,semanasanta!$A$1:$E$29,5,FALSE),0)</f>
        <v>0</v>
      </c>
      <c r="J220" s="2">
        <f>+IFERROR(VLOOKUP(A220,navidad!$A$1:$E$8,5,FALSE),0)</f>
        <v>0</v>
      </c>
      <c r="K220" s="2">
        <f t="shared" si="35"/>
        <v>0</v>
      </c>
      <c r="L220" s="2">
        <f t="shared" si="32"/>
        <v>0</v>
      </c>
      <c r="M220" s="2">
        <f>+IFERROR(VLOOKUP(A220,new_year!$A$1:$E$8,5,FALSE),0)</f>
        <v>0</v>
      </c>
      <c r="N220" s="2">
        <f t="shared" si="34"/>
        <v>0</v>
      </c>
      <c r="O220" s="2">
        <f t="shared" si="33"/>
        <v>0</v>
      </c>
      <c r="P220">
        <v>0</v>
      </c>
      <c r="Q220">
        <f>+IFERROR(VLOOKUP(A220,final_f1!$A$1:$E$8,5,FALSE),0)</f>
        <v>0</v>
      </c>
    </row>
    <row r="221" spans="1:17" x14ac:dyDescent="0.25">
      <c r="A221" s="1">
        <v>41128</v>
      </c>
      <c r="B221">
        <v>1</v>
      </c>
      <c r="C221" s="2">
        <f t="shared" si="27"/>
        <v>7</v>
      </c>
      <c r="D221" s="2">
        <f t="shared" si="28"/>
        <v>8</v>
      </c>
      <c r="E221" s="2">
        <f t="shared" si="29"/>
        <v>2012</v>
      </c>
      <c r="F221" s="2" t="str">
        <f t="shared" si="30"/>
        <v>martes</v>
      </c>
      <c r="G221" s="2" t="str">
        <f t="shared" si="31"/>
        <v>agosto</v>
      </c>
      <c r="H221" s="2">
        <f>+IFERROR(VLOOKUP(A221,festivos!$A$1:$E$105,5,FALSE),0)</f>
        <v>1</v>
      </c>
      <c r="I221" s="2">
        <f>+IFERROR(VLOOKUP(A221,semanasanta!$A$1:$E$29,5,FALSE),0)</f>
        <v>0</v>
      </c>
      <c r="J221" s="2">
        <f>+IFERROR(VLOOKUP(A221,navidad!$A$1:$E$8,5,FALSE),0)</f>
        <v>0</v>
      </c>
      <c r="K221" s="2">
        <f t="shared" si="35"/>
        <v>0</v>
      </c>
      <c r="L221" s="2">
        <f t="shared" si="32"/>
        <v>0</v>
      </c>
      <c r="M221" s="2">
        <f>+IFERROR(VLOOKUP(A221,new_year!$A$1:$E$8,5,FALSE),0)</f>
        <v>0</v>
      </c>
      <c r="N221" s="2">
        <f t="shared" si="34"/>
        <v>0</v>
      </c>
      <c r="O221" s="2">
        <f t="shared" si="33"/>
        <v>0</v>
      </c>
      <c r="P221">
        <v>0</v>
      </c>
      <c r="Q221">
        <f>+IFERROR(VLOOKUP(A221,final_f1!$A$1:$E$8,5,FALSE),0)</f>
        <v>0</v>
      </c>
    </row>
    <row r="222" spans="1:17" x14ac:dyDescent="0.25">
      <c r="A222" s="1">
        <v>41129</v>
      </c>
      <c r="B222">
        <v>1116</v>
      </c>
      <c r="C222" s="2">
        <f t="shared" si="27"/>
        <v>8</v>
      </c>
      <c r="D222" s="2">
        <f t="shared" si="28"/>
        <v>8</v>
      </c>
      <c r="E222" s="2">
        <f t="shared" si="29"/>
        <v>2012</v>
      </c>
      <c r="F222" s="2" t="str">
        <f t="shared" si="30"/>
        <v>miércoles</v>
      </c>
      <c r="G222" s="2" t="str">
        <f t="shared" si="31"/>
        <v>agosto</v>
      </c>
      <c r="H222" s="2">
        <f>+IFERROR(VLOOKUP(A222,festivos!$A$1:$E$105,5,FALSE),0)</f>
        <v>0</v>
      </c>
      <c r="I222" s="2">
        <f>+IFERROR(VLOOKUP(A222,semanasanta!$A$1:$E$29,5,FALSE),0)</f>
        <v>0</v>
      </c>
      <c r="J222" s="2">
        <f>+IFERROR(VLOOKUP(A222,navidad!$A$1:$E$8,5,FALSE),0)</f>
        <v>0</v>
      </c>
      <c r="K222" s="2">
        <f t="shared" si="35"/>
        <v>0</v>
      </c>
      <c r="L222" s="2">
        <f t="shared" si="32"/>
        <v>0</v>
      </c>
      <c r="M222" s="2">
        <f>+IFERROR(VLOOKUP(A222,new_year!$A$1:$E$8,5,FALSE),0)</f>
        <v>0</v>
      </c>
      <c r="N222" s="2">
        <f t="shared" si="34"/>
        <v>0</v>
      </c>
      <c r="O222" s="2">
        <f t="shared" si="33"/>
        <v>0</v>
      </c>
      <c r="P222">
        <v>0</v>
      </c>
      <c r="Q222">
        <f>+IFERROR(VLOOKUP(A222,final_f1!$A$1:$E$8,5,FALSE),0)</f>
        <v>0</v>
      </c>
    </row>
    <row r="223" spans="1:17" x14ac:dyDescent="0.25">
      <c r="A223" s="1">
        <v>41130</v>
      </c>
      <c r="B223">
        <v>1359</v>
      </c>
      <c r="C223" s="2">
        <f t="shared" si="27"/>
        <v>9</v>
      </c>
      <c r="D223" s="2">
        <f t="shared" si="28"/>
        <v>8</v>
      </c>
      <c r="E223" s="2">
        <f t="shared" si="29"/>
        <v>2012</v>
      </c>
      <c r="F223" s="2" t="str">
        <f t="shared" si="30"/>
        <v>jueves</v>
      </c>
      <c r="G223" s="2" t="str">
        <f t="shared" si="31"/>
        <v>agosto</v>
      </c>
      <c r="H223" s="2">
        <f>+IFERROR(VLOOKUP(A223,festivos!$A$1:$E$105,5,FALSE),0)</f>
        <v>0</v>
      </c>
      <c r="I223" s="2">
        <f>+IFERROR(VLOOKUP(A223,semanasanta!$A$1:$E$29,5,FALSE),0)</f>
        <v>0</v>
      </c>
      <c r="J223" s="2">
        <f>+IFERROR(VLOOKUP(A223,navidad!$A$1:$E$8,5,FALSE),0)</f>
        <v>0</v>
      </c>
      <c r="K223" s="2">
        <f t="shared" si="35"/>
        <v>0</v>
      </c>
      <c r="L223" s="2">
        <f t="shared" si="32"/>
        <v>0</v>
      </c>
      <c r="M223" s="2">
        <f>+IFERROR(VLOOKUP(A223,new_year!$A$1:$E$8,5,FALSE),0)</f>
        <v>0</v>
      </c>
      <c r="N223" s="2">
        <f t="shared" si="34"/>
        <v>0</v>
      </c>
      <c r="O223" s="2">
        <f t="shared" si="33"/>
        <v>0</v>
      </c>
      <c r="P223">
        <v>0</v>
      </c>
      <c r="Q223">
        <f>+IFERROR(VLOOKUP(A223,final_f1!$A$1:$E$8,5,FALSE),0)</f>
        <v>0</v>
      </c>
    </row>
    <row r="224" spans="1:17" x14ac:dyDescent="0.25">
      <c r="A224" s="1">
        <v>41131</v>
      </c>
      <c r="B224">
        <v>1369</v>
      </c>
      <c r="C224" s="2">
        <f t="shared" si="27"/>
        <v>10</v>
      </c>
      <c r="D224" s="2">
        <f t="shared" si="28"/>
        <v>8</v>
      </c>
      <c r="E224" s="2">
        <f t="shared" si="29"/>
        <v>2012</v>
      </c>
      <c r="F224" s="2" t="str">
        <f t="shared" si="30"/>
        <v>viernes</v>
      </c>
      <c r="G224" s="2" t="str">
        <f t="shared" si="31"/>
        <v>agosto</v>
      </c>
      <c r="H224" s="2">
        <f>+IFERROR(VLOOKUP(A224,festivos!$A$1:$E$105,5,FALSE),0)</f>
        <v>0</v>
      </c>
      <c r="I224" s="2">
        <f>+IFERROR(VLOOKUP(A224,semanasanta!$A$1:$E$29,5,FALSE),0)</f>
        <v>0</v>
      </c>
      <c r="J224" s="2">
        <f>+IFERROR(VLOOKUP(A224,navidad!$A$1:$E$8,5,FALSE),0)</f>
        <v>0</v>
      </c>
      <c r="K224" s="2">
        <f t="shared" si="35"/>
        <v>0</v>
      </c>
      <c r="L224" s="2">
        <f t="shared" si="32"/>
        <v>0</v>
      </c>
      <c r="M224" s="2">
        <f>+IFERROR(VLOOKUP(A224,new_year!$A$1:$E$8,5,FALSE),0)</f>
        <v>0</v>
      </c>
      <c r="N224" s="2">
        <f t="shared" si="34"/>
        <v>0</v>
      </c>
      <c r="O224" s="2">
        <f t="shared" si="33"/>
        <v>0</v>
      </c>
      <c r="P224">
        <v>0</v>
      </c>
      <c r="Q224">
        <f>+IFERROR(VLOOKUP(A224,final_f1!$A$1:$E$8,5,FALSE),0)</f>
        <v>0</v>
      </c>
    </row>
    <row r="225" spans="1:17" x14ac:dyDescent="0.25">
      <c r="A225" s="1">
        <v>41132</v>
      </c>
      <c r="B225">
        <v>370</v>
      </c>
      <c r="C225" s="2">
        <f t="shared" si="27"/>
        <v>11</v>
      </c>
      <c r="D225" s="2">
        <f t="shared" si="28"/>
        <v>8</v>
      </c>
      <c r="E225" s="2">
        <f t="shared" si="29"/>
        <v>2012</v>
      </c>
      <c r="F225" s="2" t="str">
        <f t="shared" si="30"/>
        <v>sábado</v>
      </c>
      <c r="G225" s="2" t="str">
        <f t="shared" si="31"/>
        <v>agosto</v>
      </c>
      <c r="H225" s="2">
        <f>+IFERROR(VLOOKUP(A225,festivos!$A$1:$E$105,5,FALSE),0)</f>
        <v>0</v>
      </c>
      <c r="I225" s="2">
        <f>+IFERROR(VLOOKUP(A225,semanasanta!$A$1:$E$29,5,FALSE),0)</f>
        <v>0</v>
      </c>
      <c r="J225" s="2">
        <f>+IFERROR(VLOOKUP(A225,navidad!$A$1:$E$8,5,FALSE),0)</f>
        <v>0</v>
      </c>
      <c r="K225" s="2">
        <f t="shared" si="35"/>
        <v>0</v>
      </c>
      <c r="L225" s="2">
        <f t="shared" si="32"/>
        <v>0</v>
      </c>
      <c r="M225" s="2">
        <f>+IFERROR(VLOOKUP(A225,new_year!$A$1:$E$8,5,FALSE),0)</f>
        <v>0</v>
      </c>
      <c r="N225" s="2">
        <f t="shared" si="34"/>
        <v>0</v>
      </c>
      <c r="O225" s="2">
        <f t="shared" si="33"/>
        <v>0</v>
      </c>
      <c r="P225">
        <v>0</v>
      </c>
      <c r="Q225">
        <f>+IFERROR(VLOOKUP(A225,final_f1!$A$1:$E$8,5,FALSE),0)</f>
        <v>0</v>
      </c>
    </row>
    <row r="226" spans="1:17" x14ac:dyDescent="0.25">
      <c r="A226" s="1">
        <v>41133</v>
      </c>
      <c r="B226">
        <v>21</v>
      </c>
      <c r="C226" s="2">
        <f t="shared" si="27"/>
        <v>12</v>
      </c>
      <c r="D226" s="2">
        <f t="shared" si="28"/>
        <v>8</v>
      </c>
      <c r="E226" s="2">
        <f t="shared" si="29"/>
        <v>2012</v>
      </c>
      <c r="F226" s="2" t="str">
        <f t="shared" si="30"/>
        <v>domingo</v>
      </c>
      <c r="G226" s="2" t="str">
        <f t="shared" si="31"/>
        <v>agosto</v>
      </c>
      <c r="H226" s="2">
        <f>+IFERROR(VLOOKUP(A226,festivos!$A$1:$E$105,5,FALSE),0)</f>
        <v>0</v>
      </c>
      <c r="I226" s="2">
        <f>+IFERROR(VLOOKUP(A226,semanasanta!$A$1:$E$29,5,FALSE),0)</f>
        <v>0</v>
      </c>
      <c r="J226" s="2">
        <f>+IFERROR(VLOOKUP(A226,navidad!$A$1:$E$8,5,FALSE),0)</f>
        <v>0</v>
      </c>
      <c r="K226" s="2">
        <f t="shared" si="35"/>
        <v>0</v>
      </c>
      <c r="L226" s="2">
        <f t="shared" si="32"/>
        <v>0</v>
      </c>
      <c r="M226" s="2">
        <f>+IFERROR(VLOOKUP(A226,new_year!$A$1:$E$8,5,FALSE),0)</f>
        <v>0</v>
      </c>
      <c r="N226" s="2">
        <f t="shared" si="34"/>
        <v>0</v>
      </c>
      <c r="O226" s="2">
        <f t="shared" si="33"/>
        <v>0</v>
      </c>
      <c r="P226">
        <v>0</v>
      </c>
      <c r="Q226">
        <f>+IFERROR(VLOOKUP(A226,final_f1!$A$1:$E$8,5,FALSE),0)</f>
        <v>0</v>
      </c>
    </row>
    <row r="227" spans="1:17" x14ac:dyDescent="0.25">
      <c r="A227" s="1">
        <v>41134</v>
      </c>
      <c r="B227">
        <v>980</v>
      </c>
      <c r="C227" s="2">
        <f t="shared" si="27"/>
        <v>13</v>
      </c>
      <c r="D227" s="2">
        <f t="shared" si="28"/>
        <v>8</v>
      </c>
      <c r="E227" s="2">
        <f t="shared" si="29"/>
        <v>2012</v>
      </c>
      <c r="F227" s="2" t="str">
        <f t="shared" si="30"/>
        <v>lunes</v>
      </c>
      <c r="G227" s="2" t="str">
        <f t="shared" si="31"/>
        <v>agosto</v>
      </c>
      <c r="H227" s="2">
        <f>+IFERROR(VLOOKUP(A227,festivos!$A$1:$E$105,5,FALSE),0)</f>
        <v>0</v>
      </c>
      <c r="I227" s="2">
        <f>+IFERROR(VLOOKUP(A227,semanasanta!$A$1:$E$29,5,FALSE),0)</f>
        <v>0</v>
      </c>
      <c r="J227" s="2">
        <f>+IFERROR(VLOOKUP(A227,navidad!$A$1:$E$8,5,FALSE),0)</f>
        <v>0</v>
      </c>
      <c r="K227" s="2">
        <f t="shared" si="35"/>
        <v>0</v>
      </c>
      <c r="L227" s="2">
        <f t="shared" si="32"/>
        <v>0</v>
      </c>
      <c r="M227" s="2">
        <f>+IFERROR(VLOOKUP(A227,new_year!$A$1:$E$8,5,FALSE),0)</f>
        <v>0</v>
      </c>
      <c r="N227" s="2">
        <f t="shared" si="34"/>
        <v>0</v>
      </c>
      <c r="O227" s="2">
        <f t="shared" si="33"/>
        <v>0</v>
      </c>
      <c r="P227">
        <v>0</v>
      </c>
      <c r="Q227">
        <f>+IFERROR(VLOOKUP(A227,final_f1!$A$1:$E$8,5,FALSE),0)</f>
        <v>0</v>
      </c>
    </row>
    <row r="228" spans="1:17" x14ac:dyDescent="0.25">
      <c r="A228" s="1">
        <v>41135</v>
      </c>
      <c r="B228">
        <v>1141</v>
      </c>
      <c r="C228" s="2">
        <f t="shared" si="27"/>
        <v>14</v>
      </c>
      <c r="D228" s="2">
        <f t="shared" si="28"/>
        <v>8</v>
      </c>
      <c r="E228" s="2">
        <f t="shared" si="29"/>
        <v>2012</v>
      </c>
      <c r="F228" s="2" t="str">
        <f t="shared" si="30"/>
        <v>martes</v>
      </c>
      <c r="G228" s="2" t="str">
        <f t="shared" si="31"/>
        <v>agosto</v>
      </c>
      <c r="H228" s="2">
        <f>+IFERROR(VLOOKUP(A228,festivos!$A$1:$E$105,5,FALSE),0)</f>
        <v>0</v>
      </c>
      <c r="I228" s="2">
        <f>+IFERROR(VLOOKUP(A228,semanasanta!$A$1:$E$29,5,FALSE),0)</f>
        <v>0</v>
      </c>
      <c r="J228" s="2">
        <f>+IFERROR(VLOOKUP(A228,navidad!$A$1:$E$8,5,FALSE),0)</f>
        <v>0</v>
      </c>
      <c r="K228" s="2">
        <f t="shared" si="35"/>
        <v>0</v>
      </c>
      <c r="L228" s="2">
        <f t="shared" si="32"/>
        <v>0</v>
      </c>
      <c r="M228" s="2">
        <f>+IFERROR(VLOOKUP(A228,new_year!$A$1:$E$8,5,FALSE),0)</f>
        <v>0</v>
      </c>
      <c r="N228" s="2">
        <f t="shared" si="34"/>
        <v>0</v>
      </c>
      <c r="O228" s="2">
        <f t="shared" si="33"/>
        <v>0</v>
      </c>
      <c r="P228">
        <v>0</v>
      </c>
      <c r="Q228">
        <f>+IFERROR(VLOOKUP(A228,final_f1!$A$1:$E$8,5,FALSE),0)</f>
        <v>0</v>
      </c>
    </row>
    <row r="229" spans="1:17" x14ac:dyDescent="0.25">
      <c r="A229" s="1">
        <v>41136</v>
      </c>
      <c r="B229">
        <v>1195</v>
      </c>
      <c r="C229" s="2">
        <f t="shared" si="27"/>
        <v>15</v>
      </c>
      <c r="D229" s="2">
        <f t="shared" si="28"/>
        <v>8</v>
      </c>
      <c r="E229" s="2">
        <f t="shared" si="29"/>
        <v>2012</v>
      </c>
      <c r="F229" s="2" t="str">
        <f t="shared" si="30"/>
        <v>miércoles</v>
      </c>
      <c r="G229" s="2" t="str">
        <f t="shared" si="31"/>
        <v>agosto</v>
      </c>
      <c r="H229" s="2">
        <f>+IFERROR(VLOOKUP(A229,festivos!$A$1:$E$105,5,FALSE),0)</f>
        <v>0</v>
      </c>
      <c r="I229" s="2">
        <f>+IFERROR(VLOOKUP(A229,semanasanta!$A$1:$E$29,5,FALSE),0)</f>
        <v>0</v>
      </c>
      <c r="J229" s="2">
        <f>+IFERROR(VLOOKUP(A229,navidad!$A$1:$E$8,5,FALSE),0)</f>
        <v>0</v>
      </c>
      <c r="K229" s="2">
        <f t="shared" si="35"/>
        <v>0</v>
      </c>
      <c r="L229" s="2">
        <f t="shared" si="32"/>
        <v>0</v>
      </c>
      <c r="M229" s="2">
        <f>+IFERROR(VLOOKUP(A229,new_year!$A$1:$E$8,5,FALSE),0)</f>
        <v>0</v>
      </c>
      <c r="N229" s="2">
        <f t="shared" si="34"/>
        <v>0</v>
      </c>
      <c r="O229" s="2">
        <f t="shared" si="33"/>
        <v>0</v>
      </c>
      <c r="P229">
        <v>0</v>
      </c>
      <c r="Q229">
        <f>+IFERROR(VLOOKUP(A229,final_f1!$A$1:$E$8,5,FALSE),0)</f>
        <v>0</v>
      </c>
    </row>
    <row r="230" spans="1:17" x14ac:dyDescent="0.25">
      <c r="A230" s="1">
        <v>41137</v>
      </c>
      <c r="B230">
        <v>1320</v>
      </c>
      <c r="C230" s="2">
        <f t="shared" si="27"/>
        <v>16</v>
      </c>
      <c r="D230" s="2">
        <f t="shared" si="28"/>
        <v>8</v>
      </c>
      <c r="E230" s="2">
        <f t="shared" si="29"/>
        <v>2012</v>
      </c>
      <c r="F230" s="2" t="str">
        <f t="shared" si="30"/>
        <v>jueves</v>
      </c>
      <c r="G230" s="2" t="str">
        <f t="shared" si="31"/>
        <v>agosto</v>
      </c>
      <c r="H230" s="2">
        <f>+IFERROR(VLOOKUP(A230,festivos!$A$1:$E$105,5,FALSE),0)</f>
        <v>0</v>
      </c>
      <c r="I230" s="2">
        <f>+IFERROR(VLOOKUP(A230,semanasanta!$A$1:$E$29,5,FALSE),0)</f>
        <v>0</v>
      </c>
      <c r="J230" s="2">
        <f>+IFERROR(VLOOKUP(A230,navidad!$A$1:$E$8,5,FALSE),0)</f>
        <v>0</v>
      </c>
      <c r="K230" s="2">
        <f t="shared" si="35"/>
        <v>0</v>
      </c>
      <c r="L230" s="2">
        <f t="shared" si="32"/>
        <v>0</v>
      </c>
      <c r="M230" s="2">
        <f>+IFERROR(VLOOKUP(A230,new_year!$A$1:$E$8,5,FALSE),0)</f>
        <v>0</v>
      </c>
      <c r="N230" s="2">
        <f t="shared" si="34"/>
        <v>0</v>
      </c>
      <c r="O230" s="2">
        <f t="shared" si="33"/>
        <v>0</v>
      </c>
      <c r="P230">
        <v>0</v>
      </c>
      <c r="Q230">
        <f>+IFERROR(VLOOKUP(A230,final_f1!$A$1:$E$8,5,FALSE),0)</f>
        <v>0</v>
      </c>
    </row>
    <row r="231" spans="1:17" x14ac:dyDescent="0.25">
      <c r="A231" s="1">
        <v>41138</v>
      </c>
      <c r="B231">
        <v>1235</v>
      </c>
      <c r="C231" s="2">
        <f t="shared" si="27"/>
        <v>17</v>
      </c>
      <c r="D231" s="2">
        <f t="shared" si="28"/>
        <v>8</v>
      </c>
      <c r="E231" s="2">
        <f t="shared" si="29"/>
        <v>2012</v>
      </c>
      <c r="F231" s="2" t="str">
        <f t="shared" si="30"/>
        <v>viernes</v>
      </c>
      <c r="G231" s="2" t="str">
        <f t="shared" si="31"/>
        <v>agosto</v>
      </c>
      <c r="H231" s="2">
        <f>+IFERROR(VLOOKUP(A231,festivos!$A$1:$E$105,5,FALSE),0)</f>
        <v>0</v>
      </c>
      <c r="I231" s="2">
        <f>+IFERROR(VLOOKUP(A231,semanasanta!$A$1:$E$29,5,FALSE),0)</f>
        <v>0</v>
      </c>
      <c r="J231" s="2">
        <f>+IFERROR(VLOOKUP(A231,navidad!$A$1:$E$8,5,FALSE),0)</f>
        <v>0</v>
      </c>
      <c r="K231" s="2">
        <f t="shared" si="35"/>
        <v>0</v>
      </c>
      <c r="L231" s="2">
        <f t="shared" si="32"/>
        <v>0</v>
      </c>
      <c r="M231" s="2">
        <f>+IFERROR(VLOOKUP(A231,new_year!$A$1:$E$8,5,FALSE),0)</f>
        <v>0</v>
      </c>
      <c r="N231" s="2">
        <f t="shared" si="34"/>
        <v>0</v>
      </c>
      <c r="O231" s="2">
        <f t="shared" si="33"/>
        <v>0</v>
      </c>
      <c r="P231">
        <v>0</v>
      </c>
      <c r="Q231">
        <f>+IFERROR(VLOOKUP(A231,final_f1!$A$1:$E$8,5,FALSE),0)</f>
        <v>0</v>
      </c>
    </row>
    <row r="232" spans="1:17" x14ac:dyDescent="0.25">
      <c r="A232" s="1">
        <v>41139</v>
      </c>
      <c r="B232">
        <v>365</v>
      </c>
      <c r="C232" s="2">
        <f t="shared" si="27"/>
        <v>18</v>
      </c>
      <c r="D232" s="2">
        <f t="shared" si="28"/>
        <v>8</v>
      </c>
      <c r="E232" s="2">
        <f t="shared" si="29"/>
        <v>2012</v>
      </c>
      <c r="F232" s="2" t="str">
        <f t="shared" si="30"/>
        <v>sábado</v>
      </c>
      <c r="G232" s="2" t="str">
        <f t="shared" si="31"/>
        <v>agosto</v>
      </c>
      <c r="H232" s="2">
        <f>+IFERROR(VLOOKUP(A232,festivos!$A$1:$E$105,5,FALSE),0)</f>
        <v>0</v>
      </c>
      <c r="I232" s="2">
        <f>+IFERROR(VLOOKUP(A232,semanasanta!$A$1:$E$29,5,FALSE),0)</f>
        <v>0</v>
      </c>
      <c r="J232" s="2">
        <f>+IFERROR(VLOOKUP(A232,navidad!$A$1:$E$8,5,FALSE),0)</f>
        <v>0</v>
      </c>
      <c r="K232" s="2">
        <f t="shared" si="35"/>
        <v>0</v>
      </c>
      <c r="L232" s="2">
        <f t="shared" si="32"/>
        <v>0</v>
      </c>
      <c r="M232" s="2">
        <f>+IFERROR(VLOOKUP(A232,new_year!$A$1:$E$8,5,FALSE),0)</f>
        <v>0</v>
      </c>
      <c r="N232" s="2">
        <f t="shared" si="34"/>
        <v>0</v>
      </c>
      <c r="O232" s="2">
        <f t="shared" si="33"/>
        <v>0</v>
      </c>
      <c r="P232">
        <v>0</v>
      </c>
      <c r="Q232">
        <f>+IFERROR(VLOOKUP(A232,final_f1!$A$1:$E$8,5,FALSE),0)</f>
        <v>0</v>
      </c>
    </row>
    <row r="233" spans="1:17" x14ac:dyDescent="0.25">
      <c r="A233" s="1">
        <v>41140</v>
      </c>
      <c r="B233">
        <v>0</v>
      </c>
      <c r="C233" s="2">
        <f t="shared" si="27"/>
        <v>19</v>
      </c>
      <c r="D233" s="2">
        <f t="shared" si="28"/>
        <v>8</v>
      </c>
      <c r="E233" s="2">
        <f t="shared" si="29"/>
        <v>2012</v>
      </c>
      <c r="F233" s="2" t="str">
        <f t="shared" si="30"/>
        <v>domingo</v>
      </c>
      <c r="G233" s="2" t="str">
        <f t="shared" si="31"/>
        <v>agosto</v>
      </c>
      <c r="H233" s="2">
        <f>+IFERROR(VLOOKUP(A233,festivos!$A$1:$E$105,5,FALSE),0)</f>
        <v>0</v>
      </c>
      <c r="I233" s="2">
        <f>+IFERROR(VLOOKUP(A233,semanasanta!$A$1:$E$29,5,FALSE),0)</f>
        <v>0</v>
      </c>
      <c r="J233" s="2">
        <f>+IFERROR(VLOOKUP(A233,navidad!$A$1:$E$8,5,FALSE),0)</f>
        <v>0</v>
      </c>
      <c r="K233" s="2">
        <f t="shared" si="35"/>
        <v>0</v>
      </c>
      <c r="L233" s="2">
        <f t="shared" si="32"/>
        <v>0</v>
      </c>
      <c r="M233" s="2">
        <f>+IFERROR(VLOOKUP(A233,new_year!$A$1:$E$8,5,FALSE),0)</f>
        <v>0</v>
      </c>
      <c r="N233" s="2">
        <f t="shared" si="34"/>
        <v>0</v>
      </c>
      <c r="O233" s="2">
        <f t="shared" si="33"/>
        <v>0</v>
      </c>
      <c r="P233">
        <v>0</v>
      </c>
      <c r="Q233">
        <f>+IFERROR(VLOOKUP(A233,final_f1!$A$1:$E$8,5,FALSE),0)</f>
        <v>0</v>
      </c>
    </row>
    <row r="234" spans="1:17" x14ac:dyDescent="0.25">
      <c r="A234" s="1">
        <v>41141</v>
      </c>
      <c r="B234">
        <v>0</v>
      </c>
      <c r="C234" s="2">
        <f t="shared" si="27"/>
        <v>20</v>
      </c>
      <c r="D234" s="2">
        <f t="shared" si="28"/>
        <v>8</v>
      </c>
      <c r="E234" s="2">
        <f t="shared" si="29"/>
        <v>2012</v>
      </c>
      <c r="F234" s="2" t="str">
        <f t="shared" si="30"/>
        <v>lunes</v>
      </c>
      <c r="G234" s="2" t="str">
        <f t="shared" si="31"/>
        <v>agosto</v>
      </c>
      <c r="H234" s="2">
        <f>+IFERROR(VLOOKUP(A234,festivos!$A$1:$E$105,5,FALSE),0)</f>
        <v>1</v>
      </c>
      <c r="I234" s="2">
        <f>+IFERROR(VLOOKUP(A234,semanasanta!$A$1:$E$29,5,FALSE),0)</f>
        <v>0</v>
      </c>
      <c r="J234" s="2">
        <f>+IFERROR(VLOOKUP(A234,navidad!$A$1:$E$8,5,FALSE),0)</f>
        <v>0</v>
      </c>
      <c r="K234" s="2">
        <f t="shared" si="35"/>
        <v>0</v>
      </c>
      <c r="L234" s="2">
        <f t="shared" si="32"/>
        <v>0</v>
      </c>
      <c r="M234" s="2">
        <f>+IFERROR(VLOOKUP(A234,new_year!$A$1:$E$8,5,FALSE),0)</f>
        <v>0</v>
      </c>
      <c r="N234" s="2">
        <f t="shared" si="34"/>
        <v>0</v>
      </c>
      <c r="O234" s="2">
        <f t="shared" si="33"/>
        <v>0</v>
      </c>
      <c r="P234">
        <v>0</v>
      </c>
      <c r="Q234">
        <f>+IFERROR(VLOOKUP(A234,final_f1!$A$1:$E$8,5,FALSE),0)</f>
        <v>0</v>
      </c>
    </row>
    <row r="235" spans="1:17" x14ac:dyDescent="0.25">
      <c r="A235" s="1">
        <v>41142</v>
      </c>
      <c r="B235">
        <v>809</v>
      </c>
      <c r="C235" s="2">
        <f t="shared" si="27"/>
        <v>21</v>
      </c>
      <c r="D235" s="2">
        <f t="shared" si="28"/>
        <v>8</v>
      </c>
      <c r="E235" s="2">
        <f t="shared" si="29"/>
        <v>2012</v>
      </c>
      <c r="F235" s="2" t="str">
        <f t="shared" si="30"/>
        <v>martes</v>
      </c>
      <c r="G235" s="2" t="str">
        <f t="shared" si="31"/>
        <v>agosto</v>
      </c>
      <c r="H235" s="2">
        <f>+IFERROR(VLOOKUP(A235,festivos!$A$1:$E$105,5,FALSE),0)</f>
        <v>0</v>
      </c>
      <c r="I235" s="2">
        <f>+IFERROR(VLOOKUP(A235,semanasanta!$A$1:$E$29,5,FALSE),0)</f>
        <v>0</v>
      </c>
      <c r="J235" s="2">
        <f>+IFERROR(VLOOKUP(A235,navidad!$A$1:$E$8,5,FALSE),0)</f>
        <v>0</v>
      </c>
      <c r="K235" s="2">
        <f t="shared" si="35"/>
        <v>0</v>
      </c>
      <c r="L235" s="2">
        <f t="shared" si="32"/>
        <v>0</v>
      </c>
      <c r="M235" s="2">
        <f>+IFERROR(VLOOKUP(A235,new_year!$A$1:$E$8,5,FALSE),0)</f>
        <v>0</v>
      </c>
      <c r="N235" s="2">
        <f t="shared" si="34"/>
        <v>0</v>
      </c>
      <c r="O235" s="2">
        <f t="shared" si="33"/>
        <v>0</v>
      </c>
      <c r="P235">
        <v>0</v>
      </c>
      <c r="Q235">
        <f>+IFERROR(VLOOKUP(A235,final_f1!$A$1:$E$8,5,FALSE),0)</f>
        <v>0</v>
      </c>
    </row>
    <row r="236" spans="1:17" x14ac:dyDescent="0.25">
      <c r="A236" s="1">
        <v>41143</v>
      </c>
      <c r="B236">
        <v>1036</v>
      </c>
      <c r="C236" s="2">
        <f t="shared" si="27"/>
        <v>22</v>
      </c>
      <c r="D236" s="2">
        <f t="shared" si="28"/>
        <v>8</v>
      </c>
      <c r="E236" s="2">
        <f t="shared" si="29"/>
        <v>2012</v>
      </c>
      <c r="F236" s="2" t="str">
        <f t="shared" si="30"/>
        <v>miércoles</v>
      </c>
      <c r="G236" s="2" t="str">
        <f t="shared" si="31"/>
        <v>agosto</v>
      </c>
      <c r="H236" s="2">
        <f>+IFERROR(VLOOKUP(A236,festivos!$A$1:$E$105,5,FALSE),0)</f>
        <v>0</v>
      </c>
      <c r="I236" s="2">
        <f>+IFERROR(VLOOKUP(A236,semanasanta!$A$1:$E$29,5,FALSE),0)</f>
        <v>0</v>
      </c>
      <c r="J236" s="2">
        <f>+IFERROR(VLOOKUP(A236,navidad!$A$1:$E$8,5,FALSE),0)</f>
        <v>0</v>
      </c>
      <c r="K236" s="2">
        <f t="shared" si="35"/>
        <v>0</v>
      </c>
      <c r="L236" s="2">
        <f t="shared" si="32"/>
        <v>0</v>
      </c>
      <c r="M236" s="2">
        <f>+IFERROR(VLOOKUP(A236,new_year!$A$1:$E$8,5,FALSE),0)</f>
        <v>0</v>
      </c>
      <c r="N236" s="2">
        <f t="shared" si="34"/>
        <v>0</v>
      </c>
      <c r="O236" s="2">
        <f t="shared" si="33"/>
        <v>0</v>
      </c>
      <c r="P236">
        <v>0</v>
      </c>
      <c r="Q236">
        <f>+IFERROR(VLOOKUP(A236,final_f1!$A$1:$E$8,5,FALSE),0)</f>
        <v>0</v>
      </c>
    </row>
    <row r="237" spans="1:17" x14ac:dyDescent="0.25">
      <c r="A237" s="1">
        <v>41144</v>
      </c>
      <c r="B237">
        <v>1223</v>
      </c>
      <c r="C237" s="2">
        <f t="shared" si="27"/>
        <v>23</v>
      </c>
      <c r="D237" s="2">
        <f t="shared" si="28"/>
        <v>8</v>
      </c>
      <c r="E237" s="2">
        <f t="shared" si="29"/>
        <v>2012</v>
      </c>
      <c r="F237" s="2" t="str">
        <f t="shared" si="30"/>
        <v>jueves</v>
      </c>
      <c r="G237" s="2" t="str">
        <f t="shared" si="31"/>
        <v>agosto</v>
      </c>
      <c r="H237" s="2">
        <f>+IFERROR(VLOOKUP(A237,festivos!$A$1:$E$105,5,FALSE),0)</f>
        <v>0</v>
      </c>
      <c r="I237" s="2">
        <f>+IFERROR(VLOOKUP(A237,semanasanta!$A$1:$E$29,5,FALSE),0)</f>
        <v>0</v>
      </c>
      <c r="J237" s="2">
        <f>+IFERROR(VLOOKUP(A237,navidad!$A$1:$E$8,5,FALSE),0)</f>
        <v>0</v>
      </c>
      <c r="K237" s="2">
        <f t="shared" si="35"/>
        <v>0</v>
      </c>
      <c r="L237" s="2">
        <f t="shared" si="32"/>
        <v>0</v>
      </c>
      <c r="M237" s="2">
        <f>+IFERROR(VLOOKUP(A237,new_year!$A$1:$E$8,5,FALSE),0)</f>
        <v>0</v>
      </c>
      <c r="N237" s="2">
        <f t="shared" si="34"/>
        <v>0</v>
      </c>
      <c r="O237" s="2">
        <f t="shared" si="33"/>
        <v>0</v>
      </c>
      <c r="P237">
        <v>0</v>
      </c>
      <c r="Q237">
        <f>+IFERROR(VLOOKUP(A237,final_f1!$A$1:$E$8,5,FALSE),0)</f>
        <v>0</v>
      </c>
    </row>
    <row r="238" spans="1:17" x14ac:dyDescent="0.25">
      <c r="A238" s="1">
        <v>41145</v>
      </c>
      <c r="B238">
        <v>1113</v>
      </c>
      <c r="C238" s="2">
        <f t="shared" si="27"/>
        <v>24</v>
      </c>
      <c r="D238" s="2">
        <f t="shared" si="28"/>
        <v>8</v>
      </c>
      <c r="E238" s="2">
        <f t="shared" si="29"/>
        <v>2012</v>
      </c>
      <c r="F238" s="2" t="str">
        <f t="shared" si="30"/>
        <v>viernes</v>
      </c>
      <c r="G238" s="2" t="str">
        <f t="shared" si="31"/>
        <v>agosto</v>
      </c>
      <c r="H238" s="2">
        <f>+IFERROR(VLOOKUP(A238,festivos!$A$1:$E$105,5,FALSE),0)</f>
        <v>0</v>
      </c>
      <c r="I238" s="2">
        <f>+IFERROR(VLOOKUP(A238,semanasanta!$A$1:$E$29,5,FALSE),0)</f>
        <v>0</v>
      </c>
      <c r="J238" s="2">
        <f>+IFERROR(VLOOKUP(A238,navidad!$A$1:$E$8,5,FALSE),0)</f>
        <v>0</v>
      </c>
      <c r="K238" s="2">
        <f t="shared" si="35"/>
        <v>0</v>
      </c>
      <c r="L238" s="2">
        <f t="shared" si="32"/>
        <v>0</v>
      </c>
      <c r="M238" s="2">
        <f>+IFERROR(VLOOKUP(A238,new_year!$A$1:$E$8,5,FALSE),0)</f>
        <v>0</v>
      </c>
      <c r="N238" s="2">
        <f t="shared" si="34"/>
        <v>0</v>
      </c>
      <c r="O238" s="2">
        <f t="shared" si="33"/>
        <v>0</v>
      </c>
      <c r="P238">
        <v>0</v>
      </c>
      <c r="Q238">
        <f>+IFERROR(VLOOKUP(A238,final_f1!$A$1:$E$8,5,FALSE),0)</f>
        <v>0</v>
      </c>
    </row>
    <row r="239" spans="1:17" x14ac:dyDescent="0.25">
      <c r="A239" s="1">
        <v>41146</v>
      </c>
      <c r="B239">
        <v>490</v>
      </c>
      <c r="C239" s="2">
        <f t="shared" si="27"/>
        <v>25</v>
      </c>
      <c r="D239" s="2">
        <f t="shared" si="28"/>
        <v>8</v>
      </c>
      <c r="E239" s="2">
        <f t="shared" si="29"/>
        <v>2012</v>
      </c>
      <c r="F239" s="2" t="str">
        <f t="shared" si="30"/>
        <v>sábado</v>
      </c>
      <c r="G239" s="2" t="str">
        <f t="shared" si="31"/>
        <v>agosto</v>
      </c>
      <c r="H239" s="2">
        <f>+IFERROR(VLOOKUP(A239,festivos!$A$1:$E$105,5,FALSE),0)</f>
        <v>0</v>
      </c>
      <c r="I239" s="2">
        <f>+IFERROR(VLOOKUP(A239,semanasanta!$A$1:$E$29,5,FALSE),0)</f>
        <v>0</v>
      </c>
      <c r="J239" s="2">
        <f>+IFERROR(VLOOKUP(A239,navidad!$A$1:$E$8,5,FALSE),0)</f>
        <v>0</v>
      </c>
      <c r="K239" s="2">
        <f t="shared" si="35"/>
        <v>0</v>
      </c>
      <c r="L239" s="2">
        <f t="shared" si="32"/>
        <v>0</v>
      </c>
      <c r="M239" s="2">
        <f>+IFERROR(VLOOKUP(A239,new_year!$A$1:$E$8,5,FALSE),0)</f>
        <v>0</v>
      </c>
      <c r="N239" s="2">
        <f t="shared" si="34"/>
        <v>0</v>
      </c>
      <c r="O239" s="2">
        <f t="shared" si="33"/>
        <v>0</v>
      </c>
      <c r="P239">
        <v>0</v>
      </c>
      <c r="Q239">
        <f>+IFERROR(VLOOKUP(A239,final_f1!$A$1:$E$8,5,FALSE),0)</f>
        <v>0</v>
      </c>
    </row>
    <row r="240" spans="1:17" x14ac:dyDescent="0.25">
      <c r="A240" s="1">
        <v>41147</v>
      </c>
      <c r="B240">
        <v>62</v>
      </c>
      <c r="C240" s="2">
        <f t="shared" si="27"/>
        <v>26</v>
      </c>
      <c r="D240" s="2">
        <f t="shared" si="28"/>
        <v>8</v>
      </c>
      <c r="E240" s="2">
        <f t="shared" si="29"/>
        <v>2012</v>
      </c>
      <c r="F240" s="2" t="str">
        <f t="shared" si="30"/>
        <v>domingo</v>
      </c>
      <c r="G240" s="2" t="str">
        <f t="shared" si="31"/>
        <v>agosto</v>
      </c>
      <c r="H240" s="2">
        <f>+IFERROR(VLOOKUP(A240,festivos!$A$1:$E$105,5,FALSE),0)</f>
        <v>0</v>
      </c>
      <c r="I240" s="2">
        <f>+IFERROR(VLOOKUP(A240,semanasanta!$A$1:$E$29,5,FALSE),0)</f>
        <v>0</v>
      </c>
      <c r="J240" s="2">
        <f>+IFERROR(VLOOKUP(A240,navidad!$A$1:$E$8,5,FALSE),0)</f>
        <v>0</v>
      </c>
      <c r="K240" s="2">
        <f t="shared" si="35"/>
        <v>0</v>
      </c>
      <c r="L240" s="2">
        <f t="shared" si="32"/>
        <v>0</v>
      </c>
      <c r="M240" s="2">
        <f>+IFERROR(VLOOKUP(A240,new_year!$A$1:$E$8,5,FALSE),0)</f>
        <v>0</v>
      </c>
      <c r="N240" s="2">
        <f t="shared" si="34"/>
        <v>0</v>
      </c>
      <c r="O240" s="2">
        <f t="shared" si="33"/>
        <v>0</v>
      </c>
      <c r="P240">
        <v>0</v>
      </c>
      <c r="Q240">
        <f>+IFERROR(VLOOKUP(A240,final_f1!$A$1:$E$8,5,FALSE),0)</f>
        <v>0</v>
      </c>
    </row>
    <row r="241" spans="1:17" x14ac:dyDescent="0.25">
      <c r="A241" s="1">
        <v>41148</v>
      </c>
      <c r="B241">
        <v>792</v>
      </c>
      <c r="C241" s="2">
        <f t="shared" si="27"/>
        <v>27</v>
      </c>
      <c r="D241" s="2">
        <f t="shared" si="28"/>
        <v>8</v>
      </c>
      <c r="E241" s="2">
        <f t="shared" si="29"/>
        <v>2012</v>
      </c>
      <c r="F241" s="2" t="str">
        <f t="shared" si="30"/>
        <v>lunes</v>
      </c>
      <c r="G241" s="2" t="str">
        <f t="shared" si="31"/>
        <v>agosto</v>
      </c>
      <c r="H241" s="2">
        <f>+IFERROR(VLOOKUP(A241,festivos!$A$1:$E$105,5,FALSE),0)</f>
        <v>0</v>
      </c>
      <c r="I241" s="2">
        <f>+IFERROR(VLOOKUP(A241,semanasanta!$A$1:$E$29,5,FALSE),0)</f>
        <v>0</v>
      </c>
      <c r="J241" s="2">
        <f>+IFERROR(VLOOKUP(A241,navidad!$A$1:$E$8,5,FALSE),0)</f>
        <v>0</v>
      </c>
      <c r="K241" s="2">
        <f t="shared" si="35"/>
        <v>0</v>
      </c>
      <c r="L241" s="2">
        <f t="shared" si="32"/>
        <v>0</v>
      </c>
      <c r="M241" s="2">
        <f>+IFERROR(VLOOKUP(A241,new_year!$A$1:$E$8,5,FALSE),0)</f>
        <v>0</v>
      </c>
      <c r="N241" s="2">
        <f t="shared" si="34"/>
        <v>0</v>
      </c>
      <c r="O241" s="2">
        <f t="shared" si="33"/>
        <v>0</v>
      </c>
      <c r="P241">
        <v>0</v>
      </c>
      <c r="Q241">
        <f>+IFERROR(VLOOKUP(A241,final_f1!$A$1:$E$8,5,FALSE),0)</f>
        <v>0</v>
      </c>
    </row>
    <row r="242" spans="1:17" x14ac:dyDescent="0.25">
      <c r="A242" s="1">
        <v>41149</v>
      </c>
      <c r="B242">
        <v>1131</v>
      </c>
      <c r="C242" s="2">
        <f t="shared" si="27"/>
        <v>28</v>
      </c>
      <c r="D242" s="2">
        <f t="shared" si="28"/>
        <v>8</v>
      </c>
      <c r="E242" s="2">
        <f t="shared" si="29"/>
        <v>2012</v>
      </c>
      <c r="F242" s="2" t="str">
        <f t="shared" si="30"/>
        <v>martes</v>
      </c>
      <c r="G242" s="2" t="str">
        <f t="shared" si="31"/>
        <v>agosto</v>
      </c>
      <c r="H242" s="2">
        <f>+IFERROR(VLOOKUP(A242,festivos!$A$1:$E$105,5,FALSE),0)</f>
        <v>0</v>
      </c>
      <c r="I242" s="2">
        <f>+IFERROR(VLOOKUP(A242,semanasanta!$A$1:$E$29,5,FALSE),0)</f>
        <v>0</v>
      </c>
      <c r="J242" s="2">
        <f>+IFERROR(VLOOKUP(A242,navidad!$A$1:$E$8,5,FALSE),0)</f>
        <v>0</v>
      </c>
      <c r="K242" s="2">
        <f t="shared" si="35"/>
        <v>0</v>
      </c>
      <c r="L242" s="2">
        <f t="shared" si="32"/>
        <v>0</v>
      </c>
      <c r="M242" s="2">
        <f>+IFERROR(VLOOKUP(A242,new_year!$A$1:$E$8,5,FALSE),0)</f>
        <v>0</v>
      </c>
      <c r="N242" s="2">
        <f t="shared" si="34"/>
        <v>0</v>
      </c>
      <c r="O242" s="2">
        <f t="shared" si="33"/>
        <v>0</v>
      </c>
      <c r="P242">
        <v>0</v>
      </c>
      <c r="Q242">
        <f>+IFERROR(VLOOKUP(A242,final_f1!$A$1:$E$8,5,FALSE),0)</f>
        <v>0</v>
      </c>
    </row>
    <row r="243" spans="1:17" x14ac:dyDescent="0.25">
      <c r="A243" s="1">
        <v>41150</v>
      </c>
      <c r="B243">
        <v>1157</v>
      </c>
      <c r="C243" s="2">
        <f t="shared" si="27"/>
        <v>29</v>
      </c>
      <c r="D243" s="2">
        <f t="shared" si="28"/>
        <v>8</v>
      </c>
      <c r="E243" s="2">
        <f t="shared" si="29"/>
        <v>2012</v>
      </c>
      <c r="F243" s="2" t="str">
        <f t="shared" si="30"/>
        <v>miércoles</v>
      </c>
      <c r="G243" s="2" t="str">
        <f t="shared" si="31"/>
        <v>agosto</v>
      </c>
      <c r="H243" s="2">
        <f>+IFERROR(VLOOKUP(A243,festivos!$A$1:$E$105,5,FALSE),0)</f>
        <v>0</v>
      </c>
      <c r="I243" s="2">
        <f>+IFERROR(VLOOKUP(A243,semanasanta!$A$1:$E$29,5,FALSE),0)</f>
        <v>0</v>
      </c>
      <c r="J243" s="2">
        <f>+IFERROR(VLOOKUP(A243,navidad!$A$1:$E$8,5,FALSE),0)</f>
        <v>0</v>
      </c>
      <c r="K243" s="2">
        <f t="shared" si="35"/>
        <v>0</v>
      </c>
      <c r="L243" s="2">
        <f t="shared" si="32"/>
        <v>0</v>
      </c>
      <c r="M243" s="2">
        <f>+IFERROR(VLOOKUP(A243,new_year!$A$1:$E$8,5,FALSE),0)</f>
        <v>0</v>
      </c>
      <c r="N243" s="2">
        <f t="shared" si="34"/>
        <v>0</v>
      </c>
      <c r="O243" s="2">
        <f t="shared" si="33"/>
        <v>0</v>
      </c>
      <c r="P243">
        <v>0</v>
      </c>
      <c r="Q243">
        <f>+IFERROR(VLOOKUP(A243,final_f1!$A$1:$E$8,5,FALSE),0)</f>
        <v>0</v>
      </c>
    </row>
    <row r="244" spans="1:17" x14ac:dyDescent="0.25">
      <c r="A244" s="1">
        <v>41151</v>
      </c>
      <c r="B244">
        <v>1296</v>
      </c>
      <c r="C244" s="2">
        <f t="shared" si="27"/>
        <v>30</v>
      </c>
      <c r="D244" s="2">
        <f t="shared" si="28"/>
        <v>8</v>
      </c>
      <c r="E244" s="2">
        <f t="shared" si="29"/>
        <v>2012</v>
      </c>
      <c r="F244" s="2" t="str">
        <f t="shared" si="30"/>
        <v>jueves</v>
      </c>
      <c r="G244" s="2" t="str">
        <f t="shared" si="31"/>
        <v>agosto</v>
      </c>
      <c r="H244" s="2">
        <f>+IFERROR(VLOOKUP(A244,festivos!$A$1:$E$105,5,FALSE),0)</f>
        <v>0</v>
      </c>
      <c r="I244" s="2">
        <f>+IFERROR(VLOOKUP(A244,semanasanta!$A$1:$E$29,5,FALSE),0)</f>
        <v>0</v>
      </c>
      <c r="J244" s="2">
        <f>+IFERROR(VLOOKUP(A244,navidad!$A$1:$E$8,5,FALSE),0)</f>
        <v>0</v>
      </c>
      <c r="K244" s="2">
        <f t="shared" si="35"/>
        <v>0</v>
      </c>
      <c r="L244" s="2">
        <f t="shared" si="32"/>
        <v>0</v>
      </c>
      <c r="M244" s="2">
        <f>+IFERROR(VLOOKUP(A244,new_year!$A$1:$E$8,5,FALSE),0)</f>
        <v>0</v>
      </c>
      <c r="N244" s="2">
        <f t="shared" si="34"/>
        <v>0</v>
      </c>
      <c r="O244" s="2">
        <f t="shared" si="33"/>
        <v>0</v>
      </c>
      <c r="P244">
        <v>0</v>
      </c>
      <c r="Q244">
        <f>+IFERROR(VLOOKUP(A244,final_f1!$A$1:$E$8,5,FALSE),0)</f>
        <v>0</v>
      </c>
    </row>
    <row r="245" spans="1:17" x14ac:dyDescent="0.25">
      <c r="A245" s="1">
        <v>41152</v>
      </c>
      <c r="B245">
        <v>1295</v>
      </c>
      <c r="C245" s="2">
        <f t="shared" si="27"/>
        <v>31</v>
      </c>
      <c r="D245" s="2">
        <f t="shared" si="28"/>
        <v>8</v>
      </c>
      <c r="E245" s="2">
        <f t="shared" si="29"/>
        <v>2012</v>
      </c>
      <c r="F245" s="2" t="str">
        <f t="shared" si="30"/>
        <v>viernes</v>
      </c>
      <c r="G245" s="2" t="str">
        <f t="shared" si="31"/>
        <v>agosto</v>
      </c>
      <c r="H245" s="2">
        <f>+IFERROR(VLOOKUP(A245,festivos!$A$1:$E$105,5,FALSE),0)</f>
        <v>0</v>
      </c>
      <c r="I245" s="2">
        <f>+IFERROR(VLOOKUP(A245,semanasanta!$A$1:$E$29,5,FALSE),0)</f>
        <v>0</v>
      </c>
      <c r="J245" s="2">
        <f>+IFERROR(VLOOKUP(A245,navidad!$A$1:$E$8,5,FALSE),0)</f>
        <v>0</v>
      </c>
      <c r="K245" s="2">
        <f t="shared" si="35"/>
        <v>0</v>
      </c>
      <c r="L245" s="2">
        <f t="shared" si="32"/>
        <v>0</v>
      </c>
      <c r="M245" s="2">
        <f>+IFERROR(VLOOKUP(A245,new_year!$A$1:$E$8,5,FALSE),0)</f>
        <v>0</v>
      </c>
      <c r="N245" s="2">
        <f t="shared" si="34"/>
        <v>0</v>
      </c>
      <c r="O245" s="2">
        <f t="shared" si="33"/>
        <v>0</v>
      </c>
      <c r="P245">
        <v>0</v>
      </c>
      <c r="Q245">
        <f>+IFERROR(VLOOKUP(A245,final_f1!$A$1:$E$8,5,FALSE),0)</f>
        <v>0</v>
      </c>
    </row>
    <row r="246" spans="1:17" x14ac:dyDescent="0.25">
      <c r="A246" s="1">
        <v>41153</v>
      </c>
      <c r="B246">
        <v>280</v>
      </c>
      <c r="C246" s="2">
        <f t="shared" si="27"/>
        <v>1</v>
      </c>
      <c r="D246" s="2">
        <f t="shared" si="28"/>
        <v>9</v>
      </c>
      <c r="E246" s="2">
        <f t="shared" si="29"/>
        <v>2012</v>
      </c>
      <c r="F246" s="2" t="str">
        <f t="shared" si="30"/>
        <v>sábado</v>
      </c>
      <c r="G246" s="2" t="str">
        <f t="shared" si="31"/>
        <v>septiembre</v>
      </c>
      <c r="H246" s="2">
        <f>+IFERROR(VLOOKUP(A246,festivos!$A$1:$E$105,5,FALSE),0)</f>
        <v>0</v>
      </c>
      <c r="I246" s="2">
        <f>+IFERROR(VLOOKUP(A246,semanasanta!$A$1:$E$29,5,FALSE),0)</f>
        <v>0</v>
      </c>
      <c r="J246" s="2">
        <f>+IFERROR(VLOOKUP(A246,navidad!$A$1:$E$8,5,FALSE),0)</f>
        <v>0</v>
      </c>
      <c r="K246" s="2">
        <f t="shared" si="35"/>
        <v>0</v>
      </c>
      <c r="L246" s="2">
        <f t="shared" si="32"/>
        <v>0</v>
      </c>
      <c r="M246" s="2">
        <f>+IFERROR(VLOOKUP(A246,new_year!$A$1:$E$8,5,FALSE),0)</f>
        <v>0</v>
      </c>
      <c r="N246" s="2">
        <f t="shared" si="34"/>
        <v>0</v>
      </c>
      <c r="O246" s="2">
        <f t="shared" si="33"/>
        <v>0</v>
      </c>
      <c r="P246">
        <v>0</v>
      </c>
      <c r="Q246">
        <f>+IFERROR(VLOOKUP(A246,final_f1!$A$1:$E$8,5,FALSE),0)</f>
        <v>0</v>
      </c>
    </row>
    <row r="247" spans="1:17" x14ac:dyDescent="0.25">
      <c r="A247" s="1">
        <v>41154</v>
      </c>
      <c r="B247">
        <v>1</v>
      </c>
      <c r="C247" s="2">
        <f t="shared" si="27"/>
        <v>2</v>
      </c>
      <c r="D247" s="2">
        <f t="shared" si="28"/>
        <v>9</v>
      </c>
      <c r="E247" s="2">
        <f t="shared" si="29"/>
        <v>2012</v>
      </c>
      <c r="F247" s="2" t="str">
        <f t="shared" si="30"/>
        <v>domingo</v>
      </c>
      <c r="G247" s="2" t="str">
        <f t="shared" si="31"/>
        <v>septiembre</v>
      </c>
      <c r="H247" s="2">
        <f>+IFERROR(VLOOKUP(A247,festivos!$A$1:$E$105,5,FALSE),0)</f>
        <v>0</v>
      </c>
      <c r="I247" s="2">
        <f>+IFERROR(VLOOKUP(A247,semanasanta!$A$1:$E$29,5,FALSE),0)</f>
        <v>0</v>
      </c>
      <c r="J247" s="2">
        <f>+IFERROR(VLOOKUP(A247,navidad!$A$1:$E$8,5,FALSE),0)</f>
        <v>0</v>
      </c>
      <c r="K247" s="2">
        <f t="shared" si="35"/>
        <v>0</v>
      </c>
      <c r="L247" s="2">
        <f t="shared" si="32"/>
        <v>0</v>
      </c>
      <c r="M247" s="2">
        <f>+IFERROR(VLOOKUP(A247,new_year!$A$1:$E$8,5,FALSE),0)</f>
        <v>0</v>
      </c>
      <c r="N247" s="2">
        <f t="shared" si="34"/>
        <v>0</v>
      </c>
      <c r="O247" s="2">
        <f t="shared" si="33"/>
        <v>0</v>
      </c>
      <c r="P247">
        <v>0</v>
      </c>
      <c r="Q247">
        <f>+IFERROR(VLOOKUP(A247,final_f1!$A$1:$E$8,5,FALSE),0)</f>
        <v>0</v>
      </c>
    </row>
    <row r="248" spans="1:17" x14ac:dyDescent="0.25">
      <c r="A248" s="1">
        <v>41155</v>
      </c>
      <c r="B248">
        <v>829</v>
      </c>
      <c r="C248" s="2">
        <f t="shared" si="27"/>
        <v>3</v>
      </c>
      <c r="D248" s="2">
        <f t="shared" si="28"/>
        <v>9</v>
      </c>
      <c r="E248" s="2">
        <f t="shared" si="29"/>
        <v>2012</v>
      </c>
      <c r="F248" s="2" t="str">
        <f t="shared" si="30"/>
        <v>lunes</v>
      </c>
      <c r="G248" s="2" t="str">
        <f t="shared" si="31"/>
        <v>septiembre</v>
      </c>
      <c r="H248" s="2">
        <f>+IFERROR(VLOOKUP(A248,festivos!$A$1:$E$105,5,FALSE),0)</f>
        <v>0</v>
      </c>
      <c r="I248" s="2">
        <f>+IFERROR(VLOOKUP(A248,semanasanta!$A$1:$E$29,5,FALSE),0)</f>
        <v>0</v>
      </c>
      <c r="J248" s="2">
        <f>+IFERROR(VLOOKUP(A248,navidad!$A$1:$E$8,5,FALSE),0)</f>
        <v>0</v>
      </c>
      <c r="K248" s="2">
        <f t="shared" si="35"/>
        <v>0</v>
      </c>
      <c r="L248" s="2">
        <f t="shared" si="32"/>
        <v>0</v>
      </c>
      <c r="M248" s="2">
        <f>+IFERROR(VLOOKUP(A248,new_year!$A$1:$E$8,5,FALSE),0)</f>
        <v>0</v>
      </c>
      <c r="N248" s="2">
        <f t="shared" si="34"/>
        <v>0</v>
      </c>
      <c r="O248" s="2">
        <f t="shared" si="33"/>
        <v>0</v>
      </c>
      <c r="P248">
        <v>0</v>
      </c>
      <c r="Q248">
        <f>+IFERROR(VLOOKUP(A248,final_f1!$A$1:$E$8,5,FALSE),0)</f>
        <v>0</v>
      </c>
    </row>
    <row r="249" spans="1:17" x14ac:dyDescent="0.25">
      <c r="A249" s="1">
        <v>41156</v>
      </c>
      <c r="B249">
        <v>1008</v>
      </c>
      <c r="C249" s="2">
        <f t="shared" si="27"/>
        <v>4</v>
      </c>
      <c r="D249" s="2">
        <f t="shared" si="28"/>
        <v>9</v>
      </c>
      <c r="E249" s="2">
        <f t="shared" si="29"/>
        <v>2012</v>
      </c>
      <c r="F249" s="2" t="str">
        <f t="shared" si="30"/>
        <v>martes</v>
      </c>
      <c r="G249" s="2" t="str">
        <f t="shared" si="31"/>
        <v>septiembre</v>
      </c>
      <c r="H249" s="2">
        <f>+IFERROR(VLOOKUP(A249,festivos!$A$1:$E$105,5,FALSE),0)</f>
        <v>0</v>
      </c>
      <c r="I249" s="2">
        <f>+IFERROR(VLOOKUP(A249,semanasanta!$A$1:$E$29,5,FALSE),0)</f>
        <v>0</v>
      </c>
      <c r="J249" s="2">
        <f>+IFERROR(VLOOKUP(A249,navidad!$A$1:$E$8,5,FALSE),0)</f>
        <v>0</v>
      </c>
      <c r="K249" s="2">
        <f t="shared" si="35"/>
        <v>0</v>
      </c>
      <c r="L249" s="2">
        <f t="shared" si="32"/>
        <v>0</v>
      </c>
      <c r="M249" s="2">
        <f>+IFERROR(VLOOKUP(A249,new_year!$A$1:$E$8,5,FALSE),0)</f>
        <v>0</v>
      </c>
      <c r="N249" s="2">
        <f t="shared" si="34"/>
        <v>0</v>
      </c>
      <c r="O249" s="2">
        <f t="shared" si="33"/>
        <v>0</v>
      </c>
      <c r="P249">
        <v>0</v>
      </c>
      <c r="Q249">
        <f>+IFERROR(VLOOKUP(A249,final_f1!$A$1:$E$8,5,FALSE),0)</f>
        <v>0</v>
      </c>
    </row>
    <row r="250" spans="1:17" x14ac:dyDescent="0.25">
      <c r="A250" s="1">
        <v>41157</v>
      </c>
      <c r="B250">
        <v>1035</v>
      </c>
      <c r="C250" s="2">
        <f t="shared" si="27"/>
        <v>5</v>
      </c>
      <c r="D250" s="2">
        <f t="shared" si="28"/>
        <v>9</v>
      </c>
      <c r="E250" s="2">
        <f t="shared" si="29"/>
        <v>2012</v>
      </c>
      <c r="F250" s="2" t="str">
        <f t="shared" si="30"/>
        <v>miércoles</v>
      </c>
      <c r="G250" s="2" t="str">
        <f t="shared" si="31"/>
        <v>septiembre</v>
      </c>
      <c r="H250" s="2">
        <f>+IFERROR(VLOOKUP(A250,festivos!$A$1:$E$105,5,FALSE),0)</f>
        <v>0</v>
      </c>
      <c r="I250" s="2">
        <f>+IFERROR(VLOOKUP(A250,semanasanta!$A$1:$E$29,5,FALSE),0)</f>
        <v>0</v>
      </c>
      <c r="J250" s="2">
        <f>+IFERROR(VLOOKUP(A250,navidad!$A$1:$E$8,5,FALSE),0)</f>
        <v>0</v>
      </c>
      <c r="K250" s="2">
        <f t="shared" si="35"/>
        <v>0</v>
      </c>
      <c r="L250" s="2">
        <f t="shared" si="32"/>
        <v>0</v>
      </c>
      <c r="M250" s="2">
        <f>+IFERROR(VLOOKUP(A250,new_year!$A$1:$E$8,5,FALSE),0)</f>
        <v>0</v>
      </c>
      <c r="N250" s="2">
        <f t="shared" si="34"/>
        <v>0</v>
      </c>
      <c r="O250" s="2">
        <f t="shared" si="33"/>
        <v>0</v>
      </c>
      <c r="P250">
        <v>0</v>
      </c>
      <c r="Q250">
        <f>+IFERROR(VLOOKUP(A250,final_f1!$A$1:$E$8,5,FALSE),0)</f>
        <v>0</v>
      </c>
    </row>
    <row r="251" spans="1:17" x14ac:dyDescent="0.25">
      <c r="A251" s="1">
        <v>41158</v>
      </c>
      <c r="B251">
        <v>1368</v>
      </c>
      <c r="C251" s="2">
        <f t="shared" si="27"/>
        <v>6</v>
      </c>
      <c r="D251" s="2">
        <f t="shared" si="28"/>
        <v>9</v>
      </c>
      <c r="E251" s="2">
        <f t="shared" si="29"/>
        <v>2012</v>
      </c>
      <c r="F251" s="2" t="str">
        <f t="shared" si="30"/>
        <v>jueves</v>
      </c>
      <c r="G251" s="2" t="str">
        <f t="shared" si="31"/>
        <v>septiembre</v>
      </c>
      <c r="H251" s="2">
        <f>+IFERROR(VLOOKUP(A251,festivos!$A$1:$E$105,5,FALSE),0)</f>
        <v>0</v>
      </c>
      <c r="I251" s="2">
        <f>+IFERROR(VLOOKUP(A251,semanasanta!$A$1:$E$29,5,FALSE),0)</f>
        <v>0</v>
      </c>
      <c r="J251" s="2">
        <f>+IFERROR(VLOOKUP(A251,navidad!$A$1:$E$8,5,FALSE),0)</f>
        <v>0</v>
      </c>
      <c r="K251" s="2">
        <f t="shared" si="35"/>
        <v>0</v>
      </c>
      <c r="L251" s="2">
        <f t="shared" si="32"/>
        <v>0</v>
      </c>
      <c r="M251" s="2">
        <f>+IFERROR(VLOOKUP(A251,new_year!$A$1:$E$8,5,FALSE),0)</f>
        <v>0</v>
      </c>
      <c r="N251" s="2">
        <f t="shared" si="34"/>
        <v>0</v>
      </c>
      <c r="O251" s="2">
        <f t="shared" si="33"/>
        <v>0</v>
      </c>
      <c r="P251">
        <v>0</v>
      </c>
      <c r="Q251">
        <f>+IFERROR(VLOOKUP(A251,final_f1!$A$1:$E$8,5,FALSE),0)</f>
        <v>0</v>
      </c>
    </row>
    <row r="252" spans="1:17" x14ac:dyDescent="0.25">
      <c r="A252" s="1">
        <v>41159</v>
      </c>
      <c r="B252">
        <v>1281</v>
      </c>
      <c r="C252" s="2">
        <f t="shared" si="27"/>
        <v>7</v>
      </c>
      <c r="D252" s="2">
        <f t="shared" si="28"/>
        <v>9</v>
      </c>
      <c r="E252" s="2">
        <f t="shared" si="29"/>
        <v>2012</v>
      </c>
      <c r="F252" s="2" t="str">
        <f t="shared" si="30"/>
        <v>viernes</v>
      </c>
      <c r="G252" s="2" t="str">
        <f t="shared" si="31"/>
        <v>septiembre</v>
      </c>
      <c r="H252" s="2">
        <f>+IFERROR(VLOOKUP(A252,festivos!$A$1:$E$105,5,FALSE),0)</f>
        <v>0</v>
      </c>
      <c r="I252" s="2">
        <f>+IFERROR(VLOOKUP(A252,semanasanta!$A$1:$E$29,5,FALSE),0)</f>
        <v>0</v>
      </c>
      <c r="J252" s="2">
        <f>+IFERROR(VLOOKUP(A252,navidad!$A$1:$E$8,5,FALSE),0)</f>
        <v>0</v>
      </c>
      <c r="K252" s="2">
        <f t="shared" si="35"/>
        <v>0</v>
      </c>
      <c r="L252" s="2">
        <f t="shared" si="32"/>
        <v>0</v>
      </c>
      <c r="M252" s="2">
        <f>+IFERROR(VLOOKUP(A252,new_year!$A$1:$E$8,5,FALSE),0)</f>
        <v>0</v>
      </c>
      <c r="N252" s="2">
        <f t="shared" si="34"/>
        <v>0</v>
      </c>
      <c r="O252" s="2">
        <f t="shared" si="33"/>
        <v>0</v>
      </c>
      <c r="P252">
        <v>0</v>
      </c>
      <c r="Q252">
        <f>+IFERROR(VLOOKUP(A252,final_f1!$A$1:$E$8,5,FALSE),0)</f>
        <v>0</v>
      </c>
    </row>
    <row r="253" spans="1:17" x14ac:dyDescent="0.25">
      <c r="A253" s="1">
        <v>41160</v>
      </c>
      <c r="B253">
        <v>489</v>
      </c>
      <c r="C253" s="2">
        <f t="shared" si="27"/>
        <v>8</v>
      </c>
      <c r="D253" s="2">
        <f t="shared" si="28"/>
        <v>9</v>
      </c>
      <c r="E253" s="2">
        <f t="shared" si="29"/>
        <v>2012</v>
      </c>
      <c r="F253" s="2" t="str">
        <f t="shared" si="30"/>
        <v>sábado</v>
      </c>
      <c r="G253" s="2" t="str">
        <f t="shared" si="31"/>
        <v>septiembre</v>
      </c>
      <c r="H253" s="2">
        <f>+IFERROR(VLOOKUP(A253,festivos!$A$1:$E$105,5,FALSE),0)</f>
        <v>0</v>
      </c>
      <c r="I253" s="2">
        <f>+IFERROR(VLOOKUP(A253,semanasanta!$A$1:$E$29,5,FALSE),0)</f>
        <v>0</v>
      </c>
      <c r="J253" s="2">
        <f>+IFERROR(VLOOKUP(A253,navidad!$A$1:$E$8,5,FALSE),0)</f>
        <v>0</v>
      </c>
      <c r="K253" s="2">
        <f t="shared" si="35"/>
        <v>0</v>
      </c>
      <c r="L253" s="2">
        <f t="shared" si="32"/>
        <v>0</v>
      </c>
      <c r="M253" s="2">
        <f>+IFERROR(VLOOKUP(A253,new_year!$A$1:$E$8,5,FALSE),0)</f>
        <v>0</v>
      </c>
      <c r="N253" s="2">
        <f t="shared" si="34"/>
        <v>0</v>
      </c>
      <c r="O253" s="2">
        <f t="shared" si="33"/>
        <v>0</v>
      </c>
      <c r="P253">
        <v>0</v>
      </c>
      <c r="Q253">
        <f>+IFERROR(VLOOKUP(A253,final_f1!$A$1:$E$8,5,FALSE),0)</f>
        <v>0</v>
      </c>
    </row>
    <row r="254" spans="1:17" x14ac:dyDescent="0.25">
      <c r="A254" s="1">
        <v>41161</v>
      </c>
      <c r="B254">
        <v>30</v>
      </c>
      <c r="C254" s="2">
        <f t="shared" si="27"/>
        <v>9</v>
      </c>
      <c r="D254" s="2">
        <f t="shared" si="28"/>
        <v>9</v>
      </c>
      <c r="E254" s="2">
        <f t="shared" si="29"/>
        <v>2012</v>
      </c>
      <c r="F254" s="2" t="str">
        <f t="shared" si="30"/>
        <v>domingo</v>
      </c>
      <c r="G254" s="2" t="str">
        <f t="shared" si="31"/>
        <v>septiembre</v>
      </c>
      <c r="H254" s="2">
        <f>+IFERROR(VLOOKUP(A254,festivos!$A$1:$E$105,5,FALSE),0)</f>
        <v>0</v>
      </c>
      <c r="I254" s="2">
        <f>+IFERROR(VLOOKUP(A254,semanasanta!$A$1:$E$29,5,FALSE),0)</f>
        <v>0</v>
      </c>
      <c r="J254" s="2">
        <f>+IFERROR(VLOOKUP(A254,navidad!$A$1:$E$8,5,FALSE),0)</f>
        <v>0</v>
      </c>
      <c r="K254" s="2">
        <f t="shared" si="35"/>
        <v>0</v>
      </c>
      <c r="L254" s="2">
        <f t="shared" si="32"/>
        <v>0</v>
      </c>
      <c r="M254" s="2">
        <f>+IFERROR(VLOOKUP(A254,new_year!$A$1:$E$8,5,FALSE),0)</f>
        <v>0</v>
      </c>
      <c r="N254" s="2">
        <f t="shared" si="34"/>
        <v>0</v>
      </c>
      <c r="O254" s="2">
        <f t="shared" si="33"/>
        <v>0</v>
      </c>
      <c r="P254">
        <v>0</v>
      </c>
      <c r="Q254">
        <f>+IFERROR(VLOOKUP(A254,final_f1!$A$1:$E$8,5,FALSE),0)</f>
        <v>0</v>
      </c>
    </row>
    <row r="255" spans="1:17" x14ac:dyDescent="0.25">
      <c r="A255" s="1">
        <v>41162</v>
      </c>
      <c r="B255">
        <v>1095</v>
      </c>
      <c r="C255" s="2">
        <f t="shared" si="27"/>
        <v>10</v>
      </c>
      <c r="D255" s="2">
        <f t="shared" si="28"/>
        <v>9</v>
      </c>
      <c r="E255" s="2">
        <f t="shared" si="29"/>
        <v>2012</v>
      </c>
      <c r="F255" s="2" t="str">
        <f t="shared" si="30"/>
        <v>lunes</v>
      </c>
      <c r="G255" s="2" t="str">
        <f t="shared" si="31"/>
        <v>septiembre</v>
      </c>
      <c r="H255" s="2">
        <f>+IFERROR(VLOOKUP(A255,festivos!$A$1:$E$105,5,FALSE),0)</f>
        <v>0</v>
      </c>
      <c r="I255" s="2">
        <f>+IFERROR(VLOOKUP(A255,semanasanta!$A$1:$E$29,5,FALSE),0)</f>
        <v>0</v>
      </c>
      <c r="J255" s="2">
        <f>+IFERROR(VLOOKUP(A255,navidad!$A$1:$E$8,5,FALSE),0)</f>
        <v>0</v>
      </c>
      <c r="K255" s="2">
        <f t="shared" si="35"/>
        <v>0</v>
      </c>
      <c r="L255" s="2">
        <f t="shared" si="32"/>
        <v>0</v>
      </c>
      <c r="M255" s="2">
        <f>+IFERROR(VLOOKUP(A255,new_year!$A$1:$E$8,5,FALSE),0)</f>
        <v>0</v>
      </c>
      <c r="N255" s="2">
        <f t="shared" si="34"/>
        <v>0</v>
      </c>
      <c r="O255" s="2">
        <f t="shared" si="33"/>
        <v>0</v>
      </c>
      <c r="P255">
        <v>0</v>
      </c>
      <c r="Q255">
        <f>+IFERROR(VLOOKUP(A255,final_f1!$A$1:$E$8,5,FALSE),0)</f>
        <v>0</v>
      </c>
    </row>
    <row r="256" spans="1:17" x14ac:dyDescent="0.25">
      <c r="A256" s="1">
        <v>41163</v>
      </c>
      <c r="B256">
        <v>1204</v>
      </c>
      <c r="C256" s="2">
        <f t="shared" si="27"/>
        <v>11</v>
      </c>
      <c r="D256" s="2">
        <f t="shared" si="28"/>
        <v>9</v>
      </c>
      <c r="E256" s="2">
        <f t="shared" si="29"/>
        <v>2012</v>
      </c>
      <c r="F256" s="2" t="str">
        <f t="shared" si="30"/>
        <v>martes</v>
      </c>
      <c r="G256" s="2" t="str">
        <f t="shared" si="31"/>
        <v>septiembre</v>
      </c>
      <c r="H256" s="2">
        <f>+IFERROR(VLOOKUP(A256,festivos!$A$1:$E$105,5,FALSE),0)</f>
        <v>0</v>
      </c>
      <c r="I256" s="2">
        <f>+IFERROR(VLOOKUP(A256,semanasanta!$A$1:$E$29,5,FALSE),0)</f>
        <v>0</v>
      </c>
      <c r="J256" s="2">
        <f>+IFERROR(VLOOKUP(A256,navidad!$A$1:$E$8,5,FALSE),0)</f>
        <v>0</v>
      </c>
      <c r="K256" s="2">
        <f t="shared" si="35"/>
        <v>0</v>
      </c>
      <c r="L256" s="2">
        <f t="shared" si="32"/>
        <v>0</v>
      </c>
      <c r="M256" s="2">
        <f>+IFERROR(VLOOKUP(A256,new_year!$A$1:$E$8,5,FALSE),0)</f>
        <v>0</v>
      </c>
      <c r="N256" s="2">
        <f t="shared" si="34"/>
        <v>0</v>
      </c>
      <c r="O256" s="2">
        <f t="shared" si="33"/>
        <v>0</v>
      </c>
      <c r="P256">
        <v>0</v>
      </c>
      <c r="Q256">
        <f>+IFERROR(VLOOKUP(A256,final_f1!$A$1:$E$8,5,FALSE),0)</f>
        <v>0</v>
      </c>
    </row>
    <row r="257" spans="1:17" x14ac:dyDescent="0.25">
      <c r="A257" s="1">
        <v>41164</v>
      </c>
      <c r="B257">
        <v>1347</v>
      </c>
      <c r="C257" s="2">
        <f t="shared" si="27"/>
        <v>12</v>
      </c>
      <c r="D257" s="2">
        <f t="shared" si="28"/>
        <v>9</v>
      </c>
      <c r="E257" s="2">
        <f t="shared" si="29"/>
        <v>2012</v>
      </c>
      <c r="F257" s="2" t="str">
        <f t="shared" si="30"/>
        <v>miércoles</v>
      </c>
      <c r="G257" s="2" t="str">
        <f t="shared" si="31"/>
        <v>septiembre</v>
      </c>
      <c r="H257" s="2">
        <f>+IFERROR(VLOOKUP(A257,festivos!$A$1:$E$105,5,FALSE),0)</f>
        <v>0</v>
      </c>
      <c r="I257" s="2">
        <f>+IFERROR(VLOOKUP(A257,semanasanta!$A$1:$E$29,5,FALSE),0)</f>
        <v>0</v>
      </c>
      <c r="J257" s="2">
        <f>+IFERROR(VLOOKUP(A257,navidad!$A$1:$E$8,5,FALSE),0)</f>
        <v>0</v>
      </c>
      <c r="K257" s="2">
        <f t="shared" si="35"/>
        <v>0</v>
      </c>
      <c r="L257" s="2">
        <f t="shared" si="32"/>
        <v>0</v>
      </c>
      <c r="M257" s="2">
        <f>+IFERROR(VLOOKUP(A257,new_year!$A$1:$E$8,5,FALSE),0)</f>
        <v>0</v>
      </c>
      <c r="N257" s="2">
        <f t="shared" si="34"/>
        <v>0</v>
      </c>
      <c r="O257" s="2">
        <f t="shared" si="33"/>
        <v>0</v>
      </c>
      <c r="P257">
        <v>0</v>
      </c>
      <c r="Q257">
        <f>+IFERROR(VLOOKUP(A257,final_f1!$A$1:$E$8,5,FALSE),0)</f>
        <v>0</v>
      </c>
    </row>
    <row r="258" spans="1:17" x14ac:dyDescent="0.25">
      <c r="A258" s="1">
        <v>41165</v>
      </c>
      <c r="B258">
        <v>1439</v>
      </c>
      <c r="C258" s="2">
        <f t="shared" si="27"/>
        <v>13</v>
      </c>
      <c r="D258" s="2">
        <f t="shared" si="28"/>
        <v>9</v>
      </c>
      <c r="E258" s="2">
        <f t="shared" si="29"/>
        <v>2012</v>
      </c>
      <c r="F258" s="2" t="str">
        <f t="shared" si="30"/>
        <v>jueves</v>
      </c>
      <c r="G258" s="2" t="str">
        <f t="shared" si="31"/>
        <v>septiembre</v>
      </c>
      <c r="H258" s="2">
        <f>+IFERROR(VLOOKUP(A258,festivos!$A$1:$E$105,5,FALSE),0)</f>
        <v>0</v>
      </c>
      <c r="I258" s="2">
        <f>+IFERROR(VLOOKUP(A258,semanasanta!$A$1:$E$29,5,FALSE),0)</f>
        <v>0</v>
      </c>
      <c r="J258" s="2">
        <f>+IFERROR(VLOOKUP(A258,navidad!$A$1:$E$8,5,FALSE),0)</f>
        <v>0</v>
      </c>
      <c r="K258" s="2">
        <f t="shared" si="35"/>
        <v>0</v>
      </c>
      <c r="L258" s="2">
        <f t="shared" si="32"/>
        <v>0</v>
      </c>
      <c r="M258" s="2">
        <f>+IFERROR(VLOOKUP(A258,new_year!$A$1:$E$8,5,FALSE),0)</f>
        <v>0</v>
      </c>
      <c r="N258" s="2">
        <f t="shared" si="34"/>
        <v>0</v>
      </c>
      <c r="O258" s="2">
        <f t="shared" si="33"/>
        <v>0</v>
      </c>
      <c r="P258">
        <v>0</v>
      </c>
      <c r="Q258">
        <f>+IFERROR(VLOOKUP(A258,final_f1!$A$1:$E$8,5,FALSE),0)</f>
        <v>0</v>
      </c>
    </row>
    <row r="259" spans="1:17" x14ac:dyDescent="0.25">
      <c r="A259" s="1">
        <v>41166</v>
      </c>
      <c r="B259">
        <v>1293</v>
      </c>
      <c r="C259" s="2">
        <f t="shared" ref="C259:C322" si="36">+DAY(A259)</f>
        <v>14</v>
      </c>
      <c r="D259" s="2">
        <f t="shared" ref="D259:D322" si="37">+MONTH(A259)</f>
        <v>9</v>
      </c>
      <c r="E259" s="2">
        <f t="shared" ref="E259:E322" si="38">+YEAR(A259)</f>
        <v>2012</v>
      </c>
      <c r="F259" s="2" t="str">
        <f t="shared" ref="F259:F322" si="39">+TEXT(A259,"dddd")</f>
        <v>viernes</v>
      </c>
      <c r="G259" s="2" t="str">
        <f t="shared" ref="G259:G322" si="40">+TEXT(A259,"MMMM")</f>
        <v>septiembre</v>
      </c>
      <c r="H259" s="2">
        <f>+IFERROR(VLOOKUP(A259,festivos!$A$1:$E$105,5,FALSE),0)</f>
        <v>0</v>
      </c>
      <c r="I259" s="2">
        <f>+IFERROR(VLOOKUP(A259,semanasanta!$A$1:$E$29,5,FALSE),0)</f>
        <v>0</v>
      </c>
      <c r="J259" s="2">
        <f>+IFERROR(VLOOKUP(A259,navidad!$A$1:$E$8,5,FALSE),0)</f>
        <v>0</v>
      </c>
      <c r="K259" s="2">
        <f t="shared" si="35"/>
        <v>0</v>
      </c>
      <c r="L259" s="2">
        <f t="shared" ref="L259:L322" si="41">+IF(J260=1,1,0)</f>
        <v>0</v>
      </c>
      <c r="M259" s="2">
        <f>+IFERROR(VLOOKUP(A259,new_year!$A$1:$E$8,5,FALSE),0)</f>
        <v>0</v>
      </c>
      <c r="N259" s="2">
        <f t="shared" si="34"/>
        <v>0</v>
      </c>
      <c r="O259" s="2">
        <f t="shared" ref="O259:O322" si="42">+IF(M260=1,1,0)</f>
        <v>0</v>
      </c>
      <c r="P259">
        <v>0</v>
      </c>
      <c r="Q259">
        <f>+IFERROR(VLOOKUP(A259,final_f1!$A$1:$E$8,5,FALSE),0)</f>
        <v>0</v>
      </c>
    </row>
    <row r="260" spans="1:17" x14ac:dyDescent="0.25">
      <c r="A260" s="1">
        <v>41167</v>
      </c>
      <c r="B260">
        <v>405</v>
      </c>
      <c r="C260" s="2">
        <f t="shared" si="36"/>
        <v>15</v>
      </c>
      <c r="D260" s="2">
        <f t="shared" si="37"/>
        <v>9</v>
      </c>
      <c r="E260" s="2">
        <f t="shared" si="38"/>
        <v>2012</v>
      </c>
      <c r="F260" s="2" t="str">
        <f t="shared" si="39"/>
        <v>sábado</v>
      </c>
      <c r="G260" s="2" t="str">
        <f t="shared" si="40"/>
        <v>septiembre</v>
      </c>
      <c r="H260" s="2">
        <f>+IFERROR(VLOOKUP(A260,festivos!$A$1:$E$105,5,FALSE),0)</f>
        <v>0</v>
      </c>
      <c r="I260" s="2">
        <f>+IFERROR(VLOOKUP(A260,semanasanta!$A$1:$E$29,5,FALSE),0)</f>
        <v>0</v>
      </c>
      <c r="J260" s="2">
        <f>+IFERROR(VLOOKUP(A260,navidad!$A$1:$E$8,5,FALSE),0)</f>
        <v>0</v>
      </c>
      <c r="K260" s="2">
        <f t="shared" si="35"/>
        <v>0</v>
      </c>
      <c r="L260" s="2">
        <f t="shared" si="41"/>
        <v>0</v>
      </c>
      <c r="M260" s="2">
        <f>+IFERROR(VLOOKUP(A260,new_year!$A$1:$E$8,5,FALSE),0)</f>
        <v>0</v>
      </c>
      <c r="N260" s="2">
        <f t="shared" ref="N260:N323" si="43">+IF(M259=1,1,0)</f>
        <v>0</v>
      </c>
      <c r="O260" s="2">
        <f t="shared" si="42"/>
        <v>0</v>
      </c>
      <c r="P260">
        <v>0</v>
      </c>
      <c r="Q260">
        <f>+IFERROR(VLOOKUP(A260,final_f1!$A$1:$E$8,5,FALSE),0)</f>
        <v>0</v>
      </c>
    </row>
    <row r="261" spans="1:17" x14ac:dyDescent="0.25">
      <c r="A261" s="1">
        <v>41168</v>
      </c>
      <c r="B261">
        <v>0</v>
      </c>
      <c r="C261" s="2">
        <f t="shared" si="36"/>
        <v>16</v>
      </c>
      <c r="D261" s="2">
        <f t="shared" si="37"/>
        <v>9</v>
      </c>
      <c r="E261" s="2">
        <f t="shared" si="38"/>
        <v>2012</v>
      </c>
      <c r="F261" s="2" t="str">
        <f t="shared" si="39"/>
        <v>domingo</v>
      </c>
      <c r="G261" s="2" t="str">
        <f t="shared" si="40"/>
        <v>septiembre</v>
      </c>
      <c r="H261" s="2">
        <f>+IFERROR(VLOOKUP(A261,festivos!$A$1:$E$105,5,FALSE),0)</f>
        <v>0</v>
      </c>
      <c r="I261" s="2">
        <f>+IFERROR(VLOOKUP(A261,semanasanta!$A$1:$E$29,5,FALSE),0)</f>
        <v>0</v>
      </c>
      <c r="J261" s="2">
        <f>+IFERROR(VLOOKUP(A261,navidad!$A$1:$E$8,5,FALSE),0)</f>
        <v>0</v>
      </c>
      <c r="K261" s="2">
        <f t="shared" ref="K261:K324" si="44">+IF(J260=1,1,0)</f>
        <v>0</v>
      </c>
      <c r="L261" s="2">
        <f t="shared" si="41"/>
        <v>0</v>
      </c>
      <c r="M261" s="2">
        <f>+IFERROR(VLOOKUP(A261,new_year!$A$1:$E$8,5,FALSE),0)</f>
        <v>0</v>
      </c>
      <c r="N261" s="2">
        <f t="shared" si="43"/>
        <v>0</v>
      </c>
      <c r="O261" s="2">
        <f t="shared" si="42"/>
        <v>0</v>
      </c>
      <c r="P261">
        <v>0</v>
      </c>
      <c r="Q261">
        <f>+IFERROR(VLOOKUP(A261,final_f1!$A$1:$E$8,5,FALSE),0)</f>
        <v>0</v>
      </c>
    </row>
    <row r="262" spans="1:17" x14ac:dyDescent="0.25">
      <c r="A262" s="1">
        <v>41169</v>
      </c>
      <c r="B262">
        <v>930</v>
      </c>
      <c r="C262" s="2">
        <f t="shared" si="36"/>
        <v>17</v>
      </c>
      <c r="D262" s="2">
        <f t="shared" si="37"/>
        <v>9</v>
      </c>
      <c r="E262" s="2">
        <f t="shared" si="38"/>
        <v>2012</v>
      </c>
      <c r="F262" s="2" t="str">
        <f t="shared" si="39"/>
        <v>lunes</v>
      </c>
      <c r="G262" s="2" t="str">
        <f t="shared" si="40"/>
        <v>septiembre</v>
      </c>
      <c r="H262" s="2">
        <f>+IFERROR(VLOOKUP(A262,festivos!$A$1:$E$105,5,FALSE),0)</f>
        <v>0</v>
      </c>
      <c r="I262" s="2">
        <f>+IFERROR(VLOOKUP(A262,semanasanta!$A$1:$E$29,5,FALSE),0)</f>
        <v>0</v>
      </c>
      <c r="J262" s="2">
        <f>+IFERROR(VLOOKUP(A262,navidad!$A$1:$E$8,5,FALSE),0)</f>
        <v>0</v>
      </c>
      <c r="K262" s="2">
        <f t="shared" si="44"/>
        <v>0</v>
      </c>
      <c r="L262" s="2">
        <f t="shared" si="41"/>
        <v>0</v>
      </c>
      <c r="M262" s="2">
        <f>+IFERROR(VLOOKUP(A262,new_year!$A$1:$E$8,5,FALSE),0)</f>
        <v>0</v>
      </c>
      <c r="N262" s="2">
        <f t="shared" si="43"/>
        <v>0</v>
      </c>
      <c r="O262" s="2">
        <f t="shared" si="42"/>
        <v>0</v>
      </c>
      <c r="P262">
        <v>0</v>
      </c>
      <c r="Q262">
        <f>+IFERROR(VLOOKUP(A262,final_f1!$A$1:$E$8,5,FALSE),0)</f>
        <v>0</v>
      </c>
    </row>
    <row r="263" spans="1:17" x14ac:dyDescent="0.25">
      <c r="A263" s="1">
        <v>41170</v>
      </c>
      <c r="B263">
        <v>933</v>
      </c>
      <c r="C263" s="2">
        <f t="shared" si="36"/>
        <v>18</v>
      </c>
      <c r="D263" s="2">
        <f t="shared" si="37"/>
        <v>9</v>
      </c>
      <c r="E263" s="2">
        <f t="shared" si="38"/>
        <v>2012</v>
      </c>
      <c r="F263" s="2" t="str">
        <f t="shared" si="39"/>
        <v>martes</v>
      </c>
      <c r="G263" s="2" t="str">
        <f t="shared" si="40"/>
        <v>septiembre</v>
      </c>
      <c r="H263" s="2">
        <f>+IFERROR(VLOOKUP(A263,festivos!$A$1:$E$105,5,FALSE),0)</f>
        <v>0</v>
      </c>
      <c r="I263" s="2">
        <f>+IFERROR(VLOOKUP(A263,semanasanta!$A$1:$E$29,5,FALSE),0)</f>
        <v>0</v>
      </c>
      <c r="J263" s="2">
        <f>+IFERROR(VLOOKUP(A263,navidad!$A$1:$E$8,5,FALSE),0)</f>
        <v>0</v>
      </c>
      <c r="K263" s="2">
        <f t="shared" si="44"/>
        <v>0</v>
      </c>
      <c r="L263" s="2">
        <f t="shared" si="41"/>
        <v>0</v>
      </c>
      <c r="M263" s="2">
        <f>+IFERROR(VLOOKUP(A263,new_year!$A$1:$E$8,5,FALSE),0)</f>
        <v>0</v>
      </c>
      <c r="N263" s="2">
        <f t="shared" si="43"/>
        <v>0</v>
      </c>
      <c r="O263" s="2">
        <f t="shared" si="42"/>
        <v>0</v>
      </c>
      <c r="P263">
        <v>0</v>
      </c>
      <c r="Q263">
        <f>+IFERROR(VLOOKUP(A263,final_f1!$A$1:$E$8,5,FALSE),0)</f>
        <v>0</v>
      </c>
    </row>
    <row r="264" spans="1:17" x14ac:dyDescent="0.25">
      <c r="A264" s="1">
        <v>41171</v>
      </c>
      <c r="B264">
        <v>1320</v>
      </c>
      <c r="C264" s="2">
        <f t="shared" si="36"/>
        <v>19</v>
      </c>
      <c r="D264" s="2">
        <f t="shared" si="37"/>
        <v>9</v>
      </c>
      <c r="E264" s="2">
        <f t="shared" si="38"/>
        <v>2012</v>
      </c>
      <c r="F264" s="2" t="str">
        <f t="shared" si="39"/>
        <v>miércoles</v>
      </c>
      <c r="G264" s="2" t="str">
        <f t="shared" si="40"/>
        <v>septiembre</v>
      </c>
      <c r="H264" s="2">
        <f>+IFERROR(VLOOKUP(A264,festivos!$A$1:$E$105,5,FALSE),0)</f>
        <v>0</v>
      </c>
      <c r="I264" s="2">
        <f>+IFERROR(VLOOKUP(A264,semanasanta!$A$1:$E$29,5,FALSE),0)</f>
        <v>0</v>
      </c>
      <c r="J264" s="2">
        <f>+IFERROR(VLOOKUP(A264,navidad!$A$1:$E$8,5,FALSE),0)</f>
        <v>0</v>
      </c>
      <c r="K264" s="2">
        <f t="shared" si="44"/>
        <v>0</v>
      </c>
      <c r="L264" s="2">
        <f t="shared" si="41"/>
        <v>0</v>
      </c>
      <c r="M264" s="2">
        <f>+IFERROR(VLOOKUP(A264,new_year!$A$1:$E$8,5,FALSE),0)</f>
        <v>0</v>
      </c>
      <c r="N264" s="2">
        <f t="shared" si="43"/>
        <v>0</v>
      </c>
      <c r="O264" s="2">
        <f t="shared" si="42"/>
        <v>0</v>
      </c>
      <c r="P264">
        <v>0</v>
      </c>
      <c r="Q264">
        <f>+IFERROR(VLOOKUP(A264,final_f1!$A$1:$E$8,5,FALSE),0)</f>
        <v>0</v>
      </c>
    </row>
    <row r="265" spans="1:17" x14ac:dyDescent="0.25">
      <c r="A265" s="1">
        <v>41172</v>
      </c>
      <c r="B265">
        <v>1353</v>
      </c>
      <c r="C265" s="2">
        <f t="shared" si="36"/>
        <v>20</v>
      </c>
      <c r="D265" s="2">
        <f t="shared" si="37"/>
        <v>9</v>
      </c>
      <c r="E265" s="2">
        <f t="shared" si="38"/>
        <v>2012</v>
      </c>
      <c r="F265" s="2" t="str">
        <f t="shared" si="39"/>
        <v>jueves</v>
      </c>
      <c r="G265" s="2" t="str">
        <f t="shared" si="40"/>
        <v>septiembre</v>
      </c>
      <c r="H265" s="2">
        <f>+IFERROR(VLOOKUP(A265,festivos!$A$1:$E$105,5,FALSE),0)</f>
        <v>0</v>
      </c>
      <c r="I265" s="2">
        <f>+IFERROR(VLOOKUP(A265,semanasanta!$A$1:$E$29,5,FALSE),0)</f>
        <v>0</v>
      </c>
      <c r="J265" s="2">
        <f>+IFERROR(VLOOKUP(A265,navidad!$A$1:$E$8,5,FALSE),0)</f>
        <v>0</v>
      </c>
      <c r="K265" s="2">
        <f t="shared" si="44"/>
        <v>0</v>
      </c>
      <c r="L265" s="2">
        <f t="shared" si="41"/>
        <v>0</v>
      </c>
      <c r="M265" s="2">
        <f>+IFERROR(VLOOKUP(A265,new_year!$A$1:$E$8,5,FALSE),0)</f>
        <v>0</v>
      </c>
      <c r="N265" s="2">
        <f t="shared" si="43"/>
        <v>0</v>
      </c>
      <c r="O265" s="2">
        <f t="shared" si="42"/>
        <v>0</v>
      </c>
      <c r="P265">
        <v>0</v>
      </c>
      <c r="Q265">
        <f>+IFERROR(VLOOKUP(A265,final_f1!$A$1:$E$8,5,FALSE),0)</f>
        <v>0</v>
      </c>
    </row>
    <row r="266" spans="1:17" x14ac:dyDescent="0.25">
      <c r="A266" s="1">
        <v>41173</v>
      </c>
      <c r="B266">
        <v>1231</v>
      </c>
      <c r="C266" s="2">
        <f t="shared" si="36"/>
        <v>21</v>
      </c>
      <c r="D266" s="2">
        <f t="shared" si="37"/>
        <v>9</v>
      </c>
      <c r="E266" s="2">
        <f t="shared" si="38"/>
        <v>2012</v>
      </c>
      <c r="F266" s="2" t="str">
        <f t="shared" si="39"/>
        <v>viernes</v>
      </c>
      <c r="G266" s="2" t="str">
        <f t="shared" si="40"/>
        <v>septiembre</v>
      </c>
      <c r="H266" s="2">
        <f>+IFERROR(VLOOKUP(A266,festivos!$A$1:$E$105,5,FALSE),0)</f>
        <v>0</v>
      </c>
      <c r="I266" s="2">
        <f>+IFERROR(VLOOKUP(A266,semanasanta!$A$1:$E$29,5,FALSE),0)</f>
        <v>0</v>
      </c>
      <c r="J266" s="2">
        <f>+IFERROR(VLOOKUP(A266,navidad!$A$1:$E$8,5,FALSE),0)</f>
        <v>0</v>
      </c>
      <c r="K266" s="2">
        <f t="shared" si="44"/>
        <v>0</v>
      </c>
      <c r="L266" s="2">
        <f t="shared" si="41"/>
        <v>0</v>
      </c>
      <c r="M266" s="2">
        <f>+IFERROR(VLOOKUP(A266,new_year!$A$1:$E$8,5,FALSE),0)</f>
        <v>0</v>
      </c>
      <c r="N266" s="2">
        <f t="shared" si="43"/>
        <v>0</v>
      </c>
      <c r="O266" s="2">
        <f t="shared" si="42"/>
        <v>0</v>
      </c>
      <c r="P266">
        <v>0</v>
      </c>
      <c r="Q266">
        <f>+IFERROR(VLOOKUP(A266,final_f1!$A$1:$E$8,5,FALSE),0)</f>
        <v>0</v>
      </c>
    </row>
    <row r="267" spans="1:17" x14ac:dyDescent="0.25">
      <c r="A267" s="1">
        <v>41174</v>
      </c>
      <c r="B267">
        <v>313</v>
      </c>
      <c r="C267" s="2">
        <f t="shared" si="36"/>
        <v>22</v>
      </c>
      <c r="D267" s="2">
        <f t="shared" si="37"/>
        <v>9</v>
      </c>
      <c r="E267" s="2">
        <f t="shared" si="38"/>
        <v>2012</v>
      </c>
      <c r="F267" s="2" t="str">
        <f t="shared" si="39"/>
        <v>sábado</v>
      </c>
      <c r="G267" s="2" t="str">
        <f t="shared" si="40"/>
        <v>septiembre</v>
      </c>
      <c r="H267" s="2">
        <f>+IFERROR(VLOOKUP(A267,festivos!$A$1:$E$105,5,FALSE),0)</f>
        <v>0</v>
      </c>
      <c r="I267" s="2">
        <f>+IFERROR(VLOOKUP(A267,semanasanta!$A$1:$E$29,5,FALSE),0)</f>
        <v>0</v>
      </c>
      <c r="J267" s="2">
        <f>+IFERROR(VLOOKUP(A267,navidad!$A$1:$E$8,5,FALSE),0)</f>
        <v>0</v>
      </c>
      <c r="K267" s="2">
        <f t="shared" si="44"/>
        <v>0</v>
      </c>
      <c r="L267" s="2">
        <f t="shared" si="41"/>
        <v>0</v>
      </c>
      <c r="M267" s="2">
        <f>+IFERROR(VLOOKUP(A267,new_year!$A$1:$E$8,5,FALSE),0)</f>
        <v>0</v>
      </c>
      <c r="N267" s="2">
        <f t="shared" si="43"/>
        <v>0</v>
      </c>
      <c r="O267" s="2">
        <f t="shared" si="42"/>
        <v>0</v>
      </c>
      <c r="P267">
        <v>0</v>
      </c>
      <c r="Q267">
        <f>+IFERROR(VLOOKUP(A267,final_f1!$A$1:$E$8,5,FALSE),0)</f>
        <v>0</v>
      </c>
    </row>
    <row r="268" spans="1:17" x14ac:dyDescent="0.25">
      <c r="A268" s="1">
        <v>41175</v>
      </c>
      <c r="B268">
        <v>41</v>
      </c>
      <c r="C268" s="2">
        <f t="shared" si="36"/>
        <v>23</v>
      </c>
      <c r="D268" s="2">
        <f t="shared" si="37"/>
        <v>9</v>
      </c>
      <c r="E268" s="2">
        <f t="shared" si="38"/>
        <v>2012</v>
      </c>
      <c r="F268" s="2" t="str">
        <f t="shared" si="39"/>
        <v>domingo</v>
      </c>
      <c r="G268" s="2" t="str">
        <f t="shared" si="40"/>
        <v>septiembre</v>
      </c>
      <c r="H268" s="2">
        <f>+IFERROR(VLOOKUP(A268,festivos!$A$1:$E$105,5,FALSE),0)</f>
        <v>0</v>
      </c>
      <c r="I268" s="2">
        <f>+IFERROR(VLOOKUP(A268,semanasanta!$A$1:$E$29,5,FALSE),0)</f>
        <v>0</v>
      </c>
      <c r="J268" s="2">
        <f>+IFERROR(VLOOKUP(A268,navidad!$A$1:$E$8,5,FALSE),0)</f>
        <v>0</v>
      </c>
      <c r="K268" s="2">
        <f t="shared" si="44"/>
        <v>0</v>
      </c>
      <c r="L268" s="2">
        <f t="shared" si="41"/>
        <v>0</v>
      </c>
      <c r="M268" s="2">
        <f>+IFERROR(VLOOKUP(A268,new_year!$A$1:$E$8,5,FALSE),0)</f>
        <v>0</v>
      </c>
      <c r="N268" s="2">
        <f t="shared" si="43"/>
        <v>0</v>
      </c>
      <c r="O268" s="2">
        <f t="shared" si="42"/>
        <v>0</v>
      </c>
      <c r="P268">
        <v>0</v>
      </c>
      <c r="Q268">
        <f>+IFERROR(VLOOKUP(A268,final_f1!$A$1:$E$8,5,FALSE),0)</f>
        <v>0</v>
      </c>
    </row>
    <row r="269" spans="1:17" x14ac:dyDescent="0.25">
      <c r="A269" s="1">
        <v>41176</v>
      </c>
      <c r="B269">
        <v>840</v>
      </c>
      <c r="C269" s="2">
        <f t="shared" si="36"/>
        <v>24</v>
      </c>
      <c r="D269" s="2">
        <f t="shared" si="37"/>
        <v>9</v>
      </c>
      <c r="E269" s="2">
        <f t="shared" si="38"/>
        <v>2012</v>
      </c>
      <c r="F269" s="2" t="str">
        <f t="shared" si="39"/>
        <v>lunes</v>
      </c>
      <c r="G269" s="2" t="str">
        <f t="shared" si="40"/>
        <v>septiembre</v>
      </c>
      <c r="H269" s="2">
        <f>+IFERROR(VLOOKUP(A269,festivos!$A$1:$E$105,5,FALSE),0)</f>
        <v>0</v>
      </c>
      <c r="I269" s="2">
        <f>+IFERROR(VLOOKUP(A269,semanasanta!$A$1:$E$29,5,FALSE),0)</f>
        <v>0</v>
      </c>
      <c r="J269" s="2">
        <f>+IFERROR(VLOOKUP(A269,navidad!$A$1:$E$8,5,FALSE),0)</f>
        <v>0</v>
      </c>
      <c r="K269" s="2">
        <f t="shared" si="44"/>
        <v>0</v>
      </c>
      <c r="L269" s="2">
        <f t="shared" si="41"/>
        <v>0</v>
      </c>
      <c r="M269" s="2">
        <f>+IFERROR(VLOOKUP(A269,new_year!$A$1:$E$8,5,FALSE),0)</f>
        <v>0</v>
      </c>
      <c r="N269" s="2">
        <f t="shared" si="43"/>
        <v>0</v>
      </c>
      <c r="O269" s="2">
        <f t="shared" si="42"/>
        <v>0</v>
      </c>
      <c r="P269">
        <v>0</v>
      </c>
      <c r="Q269">
        <f>+IFERROR(VLOOKUP(A269,final_f1!$A$1:$E$8,5,FALSE),0)</f>
        <v>0</v>
      </c>
    </row>
    <row r="270" spans="1:17" x14ac:dyDescent="0.25">
      <c r="A270" s="1">
        <v>41177</v>
      </c>
      <c r="B270">
        <v>1033</v>
      </c>
      <c r="C270" s="2">
        <f t="shared" si="36"/>
        <v>25</v>
      </c>
      <c r="D270" s="2">
        <f t="shared" si="37"/>
        <v>9</v>
      </c>
      <c r="E270" s="2">
        <f t="shared" si="38"/>
        <v>2012</v>
      </c>
      <c r="F270" s="2" t="str">
        <f t="shared" si="39"/>
        <v>martes</v>
      </c>
      <c r="G270" s="2" t="str">
        <f t="shared" si="40"/>
        <v>septiembre</v>
      </c>
      <c r="H270" s="2">
        <f>+IFERROR(VLOOKUP(A270,festivos!$A$1:$E$105,5,FALSE),0)</f>
        <v>0</v>
      </c>
      <c r="I270" s="2">
        <f>+IFERROR(VLOOKUP(A270,semanasanta!$A$1:$E$29,5,FALSE),0)</f>
        <v>0</v>
      </c>
      <c r="J270" s="2">
        <f>+IFERROR(VLOOKUP(A270,navidad!$A$1:$E$8,5,FALSE),0)</f>
        <v>0</v>
      </c>
      <c r="K270" s="2">
        <f t="shared" si="44"/>
        <v>0</v>
      </c>
      <c r="L270" s="2">
        <f t="shared" si="41"/>
        <v>0</v>
      </c>
      <c r="M270" s="2">
        <f>+IFERROR(VLOOKUP(A270,new_year!$A$1:$E$8,5,FALSE),0)</f>
        <v>0</v>
      </c>
      <c r="N270" s="2">
        <f t="shared" si="43"/>
        <v>0</v>
      </c>
      <c r="O270" s="2">
        <f t="shared" si="42"/>
        <v>0</v>
      </c>
      <c r="P270">
        <v>0</v>
      </c>
      <c r="Q270">
        <f>+IFERROR(VLOOKUP(A270,final_f1!$A$1:$E$8,5,FALSE),0)</f>
        <v>0</v>
      </c>
    </row>
    <row r="271" spans="1:17" x14ac:dyDescent="0.25">
      <c r="A271" s="1">
        <v>41178</v>
      </c>
      <c r="B271">
        <v>1287</v>
      </c>
      <c r="C271" s="2">
        <f t="shared" si="36"/>
        <v>26</v>
      </c>
      <c r="D271" s="2">
        <f t="shared" si="37"/>
        <v>9</v>
      </c>
      <c r="E271" s="2">
        <f t="shared" si="38"/>
        <v>2012</v>
      </c>
      <c r="F271" s="2" t="str">
        <f t="shared" si="39"/>
        <v>miércoles</v>
      </c>
      <c r="G271" s="2" t="str">
        <f t="shared" si="40"/>
        <v>septiembre</v>
      </c>
      <c r="H271" s="2">
        <f>+IFERROR(VLOOKUP(A271,festivos!$A$1:$E$105,5,FALSE),0)</f>
        <v>0</v>
      </c>
      <c r="I271" s="2">
        <f>+IFERROR(VLOOKUP(A271,semanasanta!$A$1:$E$29,5,FALSE),0)</f>
        <v>0</v>
      </c>
      <c r="J271" s="2">
        <f>+IFERROR(VLOOKUP(A271,navidad!$A$1:$E$8,5,FALSE),0)</f>
        <v>0</v>
      </c>
      <c r="K271" s="2">
        <f t="shared" si="44"/>
        <v>0</v>
      </c>
      <c r="L271" s="2">
        <f t="shared" si="41"/>
        <v>0</v>
      </c>
      <c r="M271" s="2">
        <f>+IFERROR(VLOOKUP(A271,new_year!$A$1:$E$8,5,FALSE),0)</f>
        <v>0</v>
      </c>
      <c r="N271" s="2">
        <f t="shared" si="43"/>
        <v>0</v>
      </c>
      <c r="O271" s="2">
        <f t="shared" si="42"/>
        <v>0</v>
      </c>
      <c r="P271">
        <v>0</v>
      </c>
      <c r="Q271">
        <f>+IFERROR(VLOOKUP(A271,final_f1!$A$1:$E$8,5,FALSE),0)</f>
        <v>0</v>
      </c>
    </row>
    <row r="272" spans="1:17" x14ac:dyDescent="0.25">
      <c r="A272" s="1">
        <v>41179</v>
      </c>
      <c r="B272">
        <v>1335</v>
      </c>
      <c r="C272" s="2">
        <f t="shared" si="36"/>
        <v>27</v>
      </c>
      <c r="D272" s="2">
        <f t="shared" si="37"/>
        <v>9</v>
      </c>
      <c r="E272" s="2">
        <f t="shared" si="38"/>
        <v>2012</v>
      </c>
      <c r="F272" s="2" t="str">
        <f t="shared" si="39"/>
        <v>jueves</v>
      </c>
      <c r="G272" s="2" t="str">
        <f t="shared" si="40"/>
        <v>septiembre</v>
      </c>
      <c r="H272" s="2">
        <f>+IFERROR(VLOOKUP(A272,festivos!$A$1:$E$105,5,FALSE),0)</f>
        <v>0</v>
      </c>
      <c r="I272" s="2">
        <f>+IFERROR(VLOOKUP(A272,semanasanta!$A$1:$E$29,5,FALSE),0)</f>
        <v>0</v>
      </c>
      <c r="J272" s="2">
        <f>+IFERROR(VLOOKUP(A272,navidad!$A$1:$E$8,5,FALSE),0)</f>
        <v>0</v>
      </c>
      <c r="K272" s="2">
        <f t="shared" si="44"/>
        <v>0</v>
      </c>
      <c r="L272" s="2">
        <f t="shared" si="41"/>
        <v>0</v>
      </c>
      <c r="M272" s="2">
        <f>+IFERROR(VLOOKUP(A272,new_year!$A$1:$E$8,5,FALSE),0)</f>
        <v>0</v>
      </c>
      <c r="N272" s="2">
        <f t="shared" si="43"/>
        <v>0</v>
      </c>
      <c r="O272" s="2">
        <f t="shared" si="42"/>
        <v>0</v>
      </c>
      <c r="P272">
        <v>0</v>
      </c>
      <c r="Q272">
        <f>+IFERROR(VLOOKUP(A272,final_f1!$A$1:$E$8,5,FALSE),0)</f>
        <v>0</v>
      </c>
    </row>
    <row r="273" spans="1:17" x14ac:dyDescent="0.25">
      <c r="A273" s="1">
        <v>41180</v>
      </c>
      <c r="B273">
        <v>1415</v>
      </c>
      <c r="C273" s="2">
        <f t="shared" si="36"/>
        <v>28</v>
      </c>
      <c r="D273" s="2">
        <f t="shared" si="37"/>
        <v>9</v>
      </c>
      <c r="E273" s="2">
        <f t="shared" si="38"/>
        <v>2012</v>
      </c>
      <c r="F273" s="2" t="str">
        <f t="shared" si="39"/>
        <v>viernes</v>
      </c>
      <c r="G273" s="2" t="str">
        <f t="shared" si="40"/>
        <v>septiembre</v>
      </c>
      <c r="H273" s="2">
        <f>+IFERROR(VLOOKUP(A273,festivos!$A$1:$E$105,5,FALSE),0)</f>
        <v>0</v>
      </c>
      <c r="I273" s="2">
        <f>+IFERROR(VLOOKUP(A273,semanasanta!$A$1:$E$29,5,FALSE),0)</f>
        <v>0</v>
      </c>
      <c r="J273" s="2">
        <f>+IFERROR(VLOOKUP(A273,navidad!$A$1:$E$8,5,FALSE),0)</f>
        <v>0</v>
      </c>
      <c r="K273" s="2">
        <f t="shared" si="44"/>
        <v>0</v>
      </c>
      <c r="L273" s="2">
        <f t="shared" si="41"/>
        <v>0</v>
      </c>
      <c r="M273" s="2">
        <f>+IFERROR(VLOOKUP(A273,new_year!$A$1:$E$8,5,FALSE),0)</f>
        <v>0</v>
      </c>
      <c r="N273" s="2">
        <f t="shared" si="43"/>
        <v>0</v>
      </c>
      <c r="O273" s="2">
        <f t="shared" si="42"/>
        <v>0</v>
      </c>
      <c r="P273">
        <v>0</v>
      </c>
      <c r="Q273">
        <f>+IFERROR(VLOOKUP(A273,final_f1!$A$1:$E$8,5,FALSE),0)</f>
        <v>0</v>
      </c>
    </row>
    <row r="274" spans="1:17" x14ac:dyDescent="0.25">
      <c r="A274" s="1">
        <v>41181</v>
      </c>
      <c r="B274">
        <v>422</v>
      </c>
      <c r="C274" s="2">
        <f t="shared" si="36"/>
        <v>29</v>
      </c>
      <c r="D274" s="2">
        <f t="shared" si="37"/>
        <v>9</v>
      </c>
      <c r="E274" s="2">
        <f t="shared" si="38"/>
        <v>2012</v>
      </c>
      <c r="F274" s="2" t="str">
        <f t="shared" si="39"/>
        <v>sábado</v>
      </c>
      <c r="G274" s="2" t="str">
        <f t="shared" si="40"/>
        <v>septiembre</v>
      </c>
      <c r="H274" s="2">
        <f>+IFERROR(VLOOKUP(A274,festivos!$A$1:$E$105,5,FALSE),0)</f>
        <v>0</v>
      </c>
      <c r="I274" s="2">
        <f>+IFERROR(VLOOKUP(A274,semanasanta!$A$1:$E$29,5,FALSE),0)</f>
        <v>0</v>
      </c>
      <c r="J274" s="2">
        <f>+IFERROR(VLOOKUP(A274,navidad!$A$1:$E$8,5,FALSE),0)</f>
        <v>0</v>
      </c>
      <c r="K274" s="2">
        <f t="shared" si="44"/>
        <v>0</v>
      </c>
      <c r="L274" s="2">
        <f t="shared" si="41"/>
        <v>0</v>
      </c>
      <c r="M274" s="2">
        <f>+IFERROR(VLOOKUP(A274,new_year!$A$1:$E$8,5,FALSE),0)</f>
        <v>0</v>
      </c>
      <c r="N274" s="2">
        <f t="shared" si="43"/>
        <v>0</v>
      </c>
      <c r="O274" s="2">
        <f t="shared" si="42"/>
        <v>0</v>
      </c>
      <c r="P274">
        <v>0</v>
      </c>
      <c r="Q274">
        <f>+IFERROR(VLOOKUP(A274,final_f1!$A$1:$E$8,5,FALSE),0)</f>
        <v>0</v>
      </c>
    </row>
    <row r="275" spans="1:17" x14ac:dyDescent="0.25">
      <c r="A275" s="1">
        <v>41182</v>
      </c>
      <c r="B275">
        <v>0</v>
      </c>
      <c r="C275" s="2">
        <f t="shared" si="36"/>
        <v>30</v>
      </c>
      <c r="D275" s="2">
        <f t="shared" si="37"/>
        <v>9</v>
      </c>
      <c r="E275" s="2">
        <f t="shared" si="38"/>
        <v>2012</v>
      </c>
      <c r="F275" s="2" t="str">
        <f t="shared" si="39"/>
        <v>domingo</v>
      </c>
      <c r="G275" s="2" t="str">
        <f t="shared" si="40"/>
        <v>septiembre</v>
      </c>
      <c r="H275" s="2">
        <f>+IFERROR(VLOOKUP(A275,festivos!$A$1:$E$105,5,FALSE),0)</f>
        <v>0</v>
      </c>
      <c r="I275" s="2">
        <f>+IFERROR(VLOOKUP(A275,semanasanta!$A$1:$E$29,5,FALSE),0)</f>
        <v>0</v>
      </c>
      <c r="J275" s="2">
        <f>+IFERROR(VLOOKUP(A275,navidad!$A$1:$E$8,5,FALSE),0)</f>
        <v>0</v>
      </c>
      <c r="K275" s="2">
        <f t="shared" si="44"/>
        <v>0</v>
      </c>
      <c r="L275" s="2">
        <f t="shared" si="41"/>
        <v>0</v>
      </c>
      <c r="M275" s="2">
        <f>+IFERROR(VLOOKUP(A275,new_year!$A$1:$E$8,5,FALSE),0)</f>
        <v>0</v>
      </c>
      <c r="N275" s="2">
        <f t="shared" si="43"/>
        <v>0</v>
      </c>
      <c r="O275" s="2">
        <f t="shared" si="42"/>
        <v>0</v>
      </c>
      <c r="P275">
        <v>0</v>
      </c>
      <c r="Q275">
        <f>+IFERROR(VLOOKUP(A275,final_f1!$A$1:$E$8,5,FALSE),0)</f>
        <v>0</v>
      </c>
    </row>
    <row r="276" spans="1:17" x14ac:dyDescent="0.25">
      <c r="A276" s="1">
        <v>41183</v>
      </c>
      <c r="B276">
        <v>813</v>
      </c>
      <c r="C276" s="2">
        <f t="shared" si="36"/>
        <v>1</v>
      </c>
      <c r="D276" s="2">
        <f t="shared" si="37"/>
        <v>10</v>
      </c>
      <c r="E276" s="2">
        <f t="shared" si="38"/>
        <v>2012</v>
      </c>
      <c r="F276" s="2" t="str">
        <f t="shared" si="39"/>
        <v>lunes</v>
      </c>
      <c r="G276" s="2" t="str">
        <f t="shared" si="40"/>
        <v>octubre</v>
      </c>
      <c r="H276" s="2">
        <f>+IFERROR(VLOOKUP(A276,festivos!$A$1:$E$105,5,FALSE),0)</f>
        <v>0</v>
      </c>
      <c r="I276" s="2">
        <f>+IFERROR(VLOOKUP(A276,semanasanta!$A$1:$E$29,5,FALSE),0)</f>
        <v>0</v>
      </c>
      <c r="J276" s="2">
        <f>+IFERROR(VLOOKUP(A276,navidad!$A$1:$E$8,5,FALSE),0)</f>
        <v>0</v>
      </c>
      <c r="K276" s="2">
        <f t="shared" si="44"/>
        <v>0</v>
      </c>
      <c r="L276" s="2">
        <f t="shared" si="41"/>
        <v>0</v>
      </c>
      <c r="M276" s="2">
        <f>+IFERROR(VLOOKUP(A276,new_year!$A$1:$E$8,5,FALSE),0)</f>
        <v>0</v>
      </c>
      <c r="N276" s="2">
        <f t="shared" si="43"/>
        <v>0</v>
      </c>
      <c r="O276" s="2">
        <f t="shared" si="42"/>
        <v>0</v>
      </c>
      <c r="P276">
        <v>0</v>
      </c>
      <c r="Q276">
        <f>+IFERROR(VLOOKUP(A276,final_f1!$A$1:$E$8,5,FALSE),0)</f>
        <v>0</v>
      </c>
    </row>
    <row r="277" spans="1:17" x14ac:dyDescent="0.25">
      <c r="A277" s="1">
        <v>41184</v>
      </c>
      <c r="B277">
        <v>1110</v>
      </c>
      <c r="C277" s="2">
        <f t="shared" si="36"/>
        <v>2</v>
      </c>
      <c r="D277" s="2">
        <f t="shared" si="37"/>
        <v>10</v>
      </c>
      <c r="E277" s="2">
        <f t="shared" si="38"/>
        <v>2012</v>
      </c>
      <c r="F277" s="2" t="str">
        <f t="shared" si="39"/>
        <v>martes</v>
      </c>
      <c r="G277" s="2" t="str">
        <f t="shared" si="40"/>
        <v>octubre</v>
      </c>
      <c r="H277" s="2">
        <f>+IFERROR(VLOOKUP(A277,festivos!$A$1:$E$105,5,FALSE),0)</f>
        <v>0</v>
      </c>
      <c r="I277" s="2">
        <f>+IFERROR(VLOOKUP(A277,semanasanta!$A$1:$E$29,5,FALSE),0)</f>
        <v>0</v>
      </c>
      <c r="J277" s="2">
        <f>+IFERROR(VLOOKUP(A277,navidad!$A$1:$E$8,5,FALSE),0)</f>
        <v>0</v>
      </c>
      <c r="K277" s="2">
        <f t="shared" si="44"/>
        <v>0</v>
      </c>
      <c r="L277" s="2">
        <f t="shared" si="41"/>
        <v>0</v>
      </c>
      <c r="M277" s="2">
        <f>+IFERROR(VLOOKUP(A277,new_year!$A$1:$E$8,5,FALSE),0)</f>
        <v>0</v>
      </c>
      <c r="N277" s="2">
        <f t="shared" si="43"/>
        <v>0</v>
      </c>
      <c r="O277" s="2">
        <f t="shared" si="42"/>
        <v>0</v>
      </c>
      <c r="P277">
        <v>0</v>
      </c>
      <c r="Q277">
        <f>+IFERROR(VLOOKUP(A277,final_f1!$A$1:$E$8,5,FALSE),0)</f>
        <v>0</v>
      </c>
    </row>
    <row r="278" spans="1:17" x14ac:dyDescent="0.25">
      <c r="A278" s="1">
        <v>41185</v>
      </c>
      <c r="B278">
        <v>1280</v>
      </c>
      <c r="C278" s="2">
        <f t="shared" si="36"/>
        <v>3</v>
      </c>
      <c r="D278" s="2">
        <f t="shared" si="37"/>
        <v>10</v>
      </c>
      <c r="E278" s="2">
        <f t="shared" si="38"/>
        <v>2012</v>
      </c>
      <c r="F278" s="2" t="str">
        <f t="shared" si="39"/>
        <v>miércoles</v>
      </c>
      <c r="G278" s="2" t="str">
        <f t="shared" si="40"/>
        <v>octubre</v>
      </c>
      <c r="H278" s="2">
        <f>+IFERROR(VLOOKUP(A278,festivos!$A$1:$E$105,5,FALSE),0)</f>
        <v>0</v>
      </c>
      <c r="I278" s="2">
        <f>+IFERROR(VLOOKUP(A278,semanasanta!$A$1:$E$29,5,FALSE),0)</f>
        <v>0</v>
      </c>
      <c r="J278" s="2">
        <f>+IFERROR(VLOOKUP(A278,navidad!$A$1:$E$8,5,FALSE),0)</f>
        <v>0</v>
      </c>
      <c r="K278" s="2">
        <f t="shared" si="44"/>
        <v>0</v>
      </c>
      <c r="L278" s="2">
        <f t="shared" si="41"/>
        <v>0</v>
      </c>
      <c r="M278" s="2">
        <f>+IFERROR(VLOOKUP(A278,new_year!$A$1:$E$8,5,FALSE),0)</f>
        <v>0</v>
      </c>
      <c r="N278" s="2">
        <f t="shared" si="43"/>
        <v>0</v>
      </c>
      <c r="O278" s="2">
        <f t="shared" si="42"/>
        <v>0</v>
      </c>
      <c r="P278">
        <v>0</v>
      </c>
      <c r="Q278">
        <f>+IFERROR(VLOOKUP(A278,final_f1!$A$1:$E$8,5,FALSE),0)</f>
        <v>0</v>
      </c>
    </row>
    <row r="279" spans="1:17" x14ac:dyDescent="0.25">
      <c r="A279" s="1">
        <v>41186</v>
      </c>
      <c r="B279">
        <v>1352</v>
      </c>
      <c r="C279" s="2">
        <f t="shared" si="36"/>
        <v>4</v>
      </c>
      <c r="D279" s="2">
        <f t="shared" si="37"/>
        <v>10</v>
      </c>
      <c r="E279" s="2">
        <f t="shared" si="38"/>
        <v>2012</v>
      </c>
      <c r="F279" s="2" t="str">
        <f t="shared" si="39"/>
        <v>jueves</v>
      </c>
      <c r="G279" s="2" t="str">
        <f t="shared" si="40"/>
        <v>octubre</v>
      </c>
      <c r="H279" s="2">
        <f>+IFERROR(VLOOKUP(A279,festivos!$A$1:$E$105,5,FALSE),0)</f>
        <v>0</v>
      </c>
      <c r="I279" s="2">
        <f>+IFERROR(VLOOKUP(A279,semanasanta!$A$1:$E$29,5,FALSE),0)</f>
        <v>0</v>
      </c>
      <c r="J279" s="2">
        <f>+IFERROR(VLOOKUP(A279,navidad!$A$1:$E$8,5,FALSE),0)</f>
        <v>0</v>
      </c>
      <c r="K279" s="2">
        <f t="shared" si="44"/>
        <v>0</v>
      </c>
      <c r="L279" s="2">
        <f t="shared" si="41"/>
        <v>0</v>
      </c>
      <c r="M279" s="2">
        <f>+IFERROR(VLOOKUP(A279,new_year!$A$1:$E$8,5,FALSE),0)</f>
        <v>0</v>
      </c>
      <c r="N279" s="2">
        <f t="shared" si="43"/>
        <v>0</v>
      </c>
      <c r="O279" s="2">
        <f t="shared" si="42"/>
        <v>0</v>
      </c>
      <c r="P279">
        <v>0</v>
      </c>
      <c r="Q279">
        <f>+IFERROR(VLOOKUP(A279,final_f1!$A$1:$E$8,5,FALSE),0)</f>
        <v>0</v>
      </c>
    </row>
    <row r="280" spans="1:17" x14ac:dyDescent="0.25">
      <c r="A280" s="1">
        <v>41187</v>
      </c>
      <c r="B280">
        <v>1360</v>
      </c>
      <c r="C280" s="2">
        <f t="shared" si="36"/>
        <v>5</v>
      </c>
      <c r="D280" s="2">
        <f t="shared" si="37"/>
        <v>10</v>
      </c>
      <c r="E280" s="2">
        <f t="shared" si="38"/>
        <v>2012</v>
      </c>
      <c r="F280" s="2" t="str">
        <f t="shared" si="39"/>
        <v>viernes</v>
      </c>
      <c r="G280" s="2" t="str">
        <f t="shared" si="40"/>
        <v>octubre</v>
      </c>
      <c r="H280" s="2">
        <f>+IFERROR(VLOOKUP(A280,festivos!$A$1:$E$105,5,FALSE),0)</f>
        <v>0</v>
      </c>
      <c r="I280" s="2">
        <f>+IFERROR(VLOOKUP(A280,semanasanta!$A$1:$E$29,5,FALSE),0)</f>
        <v>0</v>
      </c>
      <c r="J280" s="2">
        <f>+IFERROR(VLOOKUP(A280,navidad!$A$1:$E$8,5,FALSE),0)</f>
        <v>0</v>
      </c>
      <c r="K280" s="2">
        <f t="shared" si="44"/>
        <v>0</v>
      </c>
      <c r="L280" s="2">
        <f t="shared" si="41"/>
        <v>0</v>
      </c>
      <c r="M280" s="2">
        <f>+IFERROR(VLOOKUP(A280,new_year!$A$1:$E$8,5,FALSE),0)</f>
        <v>0</v>
      </c>
      <c r="N280" s="2">
        <f t="shared" si="43"/>
        <v>0</v>
      </c>
      <c r="O280" s="2">
        <f t="shared" si="42"/>
        <v>0</v>
      </c>
      <c r="P280">
        <v>0</v>
      </c>
      <c r="Q280">
        <f>+IFERROR(VLOOKUP(A280,final_f1!$A$1:$E$8,5,FALSE),0)</f>
        <v>0</v>
      </c>
    </row>
    <row r="281" spans="1:17" x14ac:dyDescent="0.25">
      <c r="A281" s="1">
        <v>41188</v>
      </c>
      <c r="B281">
        <v>400</v>
      </c>
      <c r="C281" s="2">
        <f t="shared" si="36"/>
        <v>6</v>
      </c>
      <c r="D281" s="2">
        <f t="shared" si="37"/>
        <v>10</v>
      </c>
      <c r="E281" s="2">
        <f t="shared" si="38"/>
        <v>2012</v>
      </c>
      <c r="F281" s="2" t="str">
        <f t="shared" si="39"/>
        <v>sábado</v>
      </c>
      <c r="G281" s="2" t="str">
        <f t="shared" si="40"/>
        <v>octubre</v>
      </c>
      <c r="H281" s="2">
        <f>+IFERROR(VLOOKUP(A281,festivos!$A$1:$E$105,5,FALSE),0)</f>
        <v>0</v>
      </c>
      <c r="I281" s="2">
        <f>+IFERROR(VLOOKUP(A281,semanasanta!$A$1:$E$29,5,FALSE),0)</f>
        <v>0</v>
      </c>
      <c r="J281" s="2">
        <f>+IFERROR(VLOOKUP(A281,navidad!$A$1:$E$8,5,FALSE),0)</f>
        <v>0</v>
      </c>
      <c r="K281" s="2">
        <f t="shared" si="44"/>
        <v>0</v>
      </c>
      <c r="L281" s="2">
        <f t="shared" si="41"/>
        <v>0</v>
      </c>
      <c r="M281" s="2">
        <f>+IFERROR(VLOOKUP(A281,new_year!$A$1:$E$8,5,FALSE),0)</f>
        <v>0</v>
      </c>
      <c r="N281" s="2">
        <f t="shared" si="43"/>
        <v>0</v>
      </c>
      <c r="O281" s="2">
        <f t="shared" si="42"/>
        <v>0</v>
      </c>
      <c r="P281">
        <v>0</v>
      </c>
      <c r="Q281">
        <f>+IFERROR(VLOOKUP(A281,final_f1!$A$1:$E$8,5,FALSE),0)</f>
        <v>0</v>
      </c>
    </row>
    <row r="282" spans="1:17" x14ac:dyDescent="0.25">
      <c r="A282" s="1">
        <v>41189</v>
      </c>
      <c r="B282">
        <v>10</v>
      </c>
      <c r="C282" s="2">
        <f t="shared" si="36"/>
        <v>7</v>
      </c>
      <c r="D282" s="2">
        <f t="shared" si="37"/>
        <v>10</v>
      </c>
      <c r="E282" s="2">
        <f t="shared" si="38"/>
        <v>2012</v>
      </c>
      <c r="F282" s="2" t="str">
        <f t="shared" si="39"/>
        <v>domingo</v>
      </c>
      <c r="G282" s="2" t="str">
        <f t="shared" si="40"/>
        <v>octubre</v>
      </c>
      <c r="H282" s="2">
        <f>+IFERROR(VLOOKUP(A282,festivos!$A$1:$E$105,5,FALSE),0)</f>
        <v>0</v>
      </c>
      <c r="I282" s="2">
        <f>+IFERROR(VLOOKUP(A282,semanasanta!$A$1:$E$29,5,FALSE),0)</f>
        <v>0</v>
      </c>
      <c r="J282" s="2">
        <f>+IFERROR(VLOOKUP(A282,navidad!$A$1:$E$8,5,FALSE),0)</f>
        <v>0</v>
      </c>
      <c r="K282" s="2">
        <f t="shared" si="44"/>
        <v>0</v>
      </c>
      <c r="L282" s="2">
        <f t="shared" si="41"/>
        <v>0</v>
      </c>
      <c r="M282" s="2">
        <f>+IFERROR(VLOOKUP(A282,new_year!$A$1:$E$8,5,FALSE),0)</f>
        <v>0</v>
      </c>
      <c r="N282" s="2">
        <f t="shared" si="43"/>
        <v>0</v>
      </c>
      <c r="O282" s="2">
        <f t="shared" si="42"/>
        <v>0</v>
      </c>
      <c r="P282">
        <v>0</v>
      </c>
      <c r="Q282">
        <f>+IFERROR(VLOOKUP(A282,final_f1!$A$1:$E$8,5,FALSE),0)</f>
        <v>0</v>
      </c>
    </row>
    <row r="283" spans="1:17" x14ac:dyDescent="0.25">
      <c r="A283" s="1">
        <v>41190</v>
      </c>
      <c r="B283">
        <v>1195</v>
      </c>
      <c r="C283" s="2">
        <f t="shared" si="36"/>
        <v>8</v>
      </c>
      <c r="D283" s="2">
        <f t="shared" si="37"/>
        <v>10</v>
      </c>
      <c r="E283" s="2">
        <f t="shared" si="38"/>
        <v>2012</v>
      </c>
      <c r="F283" s="2" t="str">
        <f t="shared" si="39"/>
        <v>lunes</v>
      </c>
      <c r="G283" s="2" t="str">
        <f t="shared" si="40"/>
        <v>octubre</v>
      </c>
      <c r="H283" s="2">
        <f>+IFERROR(VLOOKUP(A283,festivos!$A$1:$E$105,5,FALSE),0)</f>
        <v>0</v>
      </c>
      <c r="I283" s="2">
        <f>+IFERROR(VLOOKUP(A283,semanasanta!$A$1:$E$29,5,FALSE),0)</f>
        <v>0</v>
      </c>
      <c r="J283" s="2">
        <f>+IFERROR(VLOOKUP(A283,navidad!$A$1:$E$8,5,FALSE),0)</f>
        <v>0</v>
      </c>
      <c r="K283" s="2">
        <f t="shared" si="44"/>
        <v>0</v>
      </c>
      <c r="L283" s="2">
        <f t="shared" si="41"/>
        <v>0</v>
      </c>
      <c r="M283" s="2">
        <f>+IFERROR(VLOOKUP(A283,new_year!$A$1:$E$8,5,FALSE),0)</f>
        <v>0</v>
      </c>
      <c r="N283" s="2">
        <f t="shared" si="43"/>
        <v>0</v>
      </c>
      <c r="O283" s="2">
        <f t="shared" si="42"/>
        <v>0</v>
      </c>
      <c r="P283">
        <v>0</v>
      </c>
      <c r="Q283">
        <f>+IFERROR(VLOOKUP(A283,final_f1!$A$1:$E$8,5,FALSE),0)</f>
        <v>0</v>
      </c>
    </row>
    <row r="284" spans="1:17" x14ac:dyDescent="0.25">
      <c r="A284" s="1">
        <v>41191</v>
      </c>
      <c r="B284">
        <v>1209</v>
      </c>
      <c r="C284" s="2">
        <f t="shared" si="36"/>
        <v>9</v>
      </c>
      <c r="D284" s="2">
        <f t="shared" si="37"/>
        <v>10</v>
      </c>
      <c r="E284" s="2">
        <f t="shared" si="38"/>
        <v>2012</v>
      </c>
      <c r="F284" s="2" t="str">
        <f t="shared" si="39"/>
        <v>martes</v>
      </c>
      <c r="G284" s="2" t="str">
        <f t="shared" si="40"/>
        <v>octubre</v>
      </c>
      <c r="H284" s="2">
        <f>+IFERROR(VLOOKUP(A284,festivos!$A$1:$E$105,5,FALSE),0)</f>
        <v>0</v>
      </c>
      <c r="I284" s="2">
        <f>+IFERROR(VLOOKUP(A284,semanasanta!$A$1:$E$29,5,FALSE),0)</f>
        <v>0</v>
      </c>
      <c r="J284" s="2">
        <f>+IFERROR(VLOOKUP(A284,navidad!$A$1:$E$8,5,FALSE),0)</f>
        <v>0</v>
      </c>
      <c r="K284" s="2">
        <f t="shared" si="44"/>
        <v>0</v>
      </c>
      <c r="L284" s="2">
        <f t="shared" si="41"/>
        <v>0</v>
      </c>
      <c r="M284" s="2">
        <f>+IFERROR(VLOOKUP(A284,new_year!$A$1:$E$8,5,FALSE),0)</f>
        <v>0</v>
      </c>
      <c r="N284" s="2">
        <f t="shared" si="43"/>
        <v>0</v>
      </c>
      <c r="O284" s="2">
        <f t="shared" si="42"/>
        <v>0</v>
      </c>
      <c r="P284">
        <v>0</v>
      </c>
      <c r="Q284">
        <f>+IFERROR(VLOOKUP(A284,final_f1!$A$1:$E$8,5,FALSE),0)</f>
        <v>0</v>
      </c>
    </row>
    <row r="285" spans="1:17" x14ac:dyDescent="0.25">
      <c r="A285" s="1">
        <v>41192</v>
      </c>
      <c r="B285">
        <v>1299</v>
      </c>
      <c r="C285" s="2">
        <f t="shared" si="36"/>
        <v>10</v>
      </c>
      <c r="D285" s="2">
        <f t="shared" si="37"/>
        <v>10</v>
      </c>
      <c r="E285" s="2">
        <f t="shared" si="38"/>
        <v>2012</v>
      </c>
      <c r="F285" s="2" t="str">
        <f t="shared" si="39"/>
        <v>miércoles</v>
      </c>
      <c r="G285" s="2" t="str">
        <f t="shared" si="40"/>
        <v>octubre</v>
      </c>
      <c r="H285" s="2">
        <f>+IFERROR(VLOOKUP(A285,festivos!$A$1:$E$105,5,FALSE),0)</f>
        <v>0</v>
      </c>
      <c r="I285" s="2">
        <f>+IFERROR(VLOOKUP(A285,semanasanta!$A$1:$E$29,5,FALSE),0)</f>
        <v>0</v>
      </c>
      <c r="J285" s="2">
        <f>+IFERROR(VLOOKUP(A285,navidad!$A$1:$E$8,5,FALSE),0)</f>
        <v>0</v>
      </c>
      <c r="K285" s="2">
        <f t="shared" si="44"/>
        <v>0</v>
      </c>
      <c r="L285" s="2">
        <f t="shared" si="41"/>
        <v>0</v>
      </c>
      <c r="M285" s="2">
        <f>+IFERROR(VLOOKUP(A285,new_year!$A$1:$E$8,5,FALSE),0)</f>
        <v>0</v>
      </c>
      <c r="N285" s="2">
        <f t="shared" si="43"/>
        <v>0</v>
      </c>
      <c r="O285" s="2">
        <f t="shared" si="42"/>
        <v>0</v>
      </c>
      <c r="P285">
        <v>0</v>
      </c>
      <c r="Q285">
        <f>+IFERROR(VLOOKUP(A285,final_f1!$A$1:$E$8,5,FALSE),0)</f>
        <v>0</v>
      </c>
    </row>
    <row r="286" spans="1:17" x14ac:dyDescent="0.25">
      <c r="A286" s="1">
        <v>41193</v>
      </c>
      <c r="B286">
        <v>1324</v>
      </c>
      <c r="C286" s="2">
        <f t="shared" si="36"/>
        <v>11</v>
      </c>
      <c r="D286" s="2">
        <f t="shared" si="37"/>
        <v>10</v>
      </c>
      <c r="E286" s="2">
        <f t="shared" si="38"/>
        <v>2012</v>
      </c>
      <c r="F286" s="2" t="str">
        <f t="shared" si="39"/>
        <v>jueves</v>
      </c>
      <c r="G286" s="2" t="str">
        <f t="shared" si="40"/>
        <v>octubre</v>
      </c>
      <c r="H286" s="2">
        <f>+IFERROR(VLOOKUP(A286,festivos!$A$1:$E$105,5,FALSE),0)</f>
        <v>0</v>
      </c>
      <c r="I286" s="2">
        <f>+IFERROR(VLOOKUP(A286,semanasanta!$A$1:$E$29,5,FALSE),0)</f>
        <v>0</v>
      </c>
      <c r="J286" s="2">
        <f>+IFERROR(VLOOKUP(A286,navidad!$A$1:$E$8,5,FALSE),0)</f>
        <v>0</v>
      </c>
      <c r="K286" s="2">
        <f t="shared" si="44"/>
        <v>0</v>
      </c>
      <c r="L286" s="2">
        <f t="shared" si="41"/>
        <v>0</v>
      </c>
      <c r="M286" s="2">
        <f>+IFERROR(VLOOKUP(A286,new_year!$A$1:$E$8,5,FALSE),0)</f>
        <v>0</v>
      </c>
      <c r="N286" s="2">
        <f t="shared" si="43"/>
        <v>0</v>
      </c>
      <c r="O286" s="2">
        <f t="shared" si="42"/>
        <v>0</v>
      </c>
      <c r="P286">
        <v>0</v>
      </c>
      <c r="Q286">
        <f>+IFERROR(VLOOKUP(A286,final_f1!$A$1:$E$8,5,FALSE),0)</f>
        <v>0</v>
      </c>
    </row>
    <row r="287" spans="1:17" x14ac:dyDescent="0.25">
      <c r="A287" s="1">
        <v>41194</v>
      </c>
      <c r="B287">
        <v>1275</v>
      </c>
      <c r="C287" s="2">
        <f t="shared" si="36"/>
        <v>12</v>
      </c>
      <c r="D287" s="2">
        <f t="shared" si="37"/>
        <v>10</v>
      </c>
      <c r="E287" s="2">
        <f t="shared" si="38"/>
        <v>2012</v>
      </c>
      <c r="F287" s="2" t="str">
        <f t="shared" si="39"/>
        <v>viernes</v>
      </c>
      <c r="G287" s="2" t="str">
        <f t="shared" si="40"/>
        <v>octubre</v>
      </c>
      <c r="H287" s="2">
        <f>+IFERROR(VLOOKUP(A287,festivos!$A$1:$E$105,5,FALSE),0)</f>
        <v>0</v>
      </c>
      <c r="I287" s="2">
        <f>+IFERROR(VLOOKUP(A287,semanasanta!$A$1:$E$29,5,FALSE),0)</f>
        <v>0</v>
      </c>
      <c r="J287" s="2">
        <f>+IFERROR(VLOOKUP(A287,navidad!$A$1:$E$8,5,FALSE),0)</f>
        <v>0</v>
      </c>
      <c r="K287" s="2">
        <f t="shared" si="44"/>
        <v>0</v>
      </c>
      <c r="L287" s="2">
        <f t="shared" si="41"/>
        <v>0</v>
      </c>
      <c r="M287" s="2">
        <f>+IFERROR(VLOOKUP(A287,new_year!$A$1:$E$8,5,FALSE),0)</f>
        <v>0</v>
      </c>
      <c r="N287" s="2">
        <f t="shared" si="43"/>
        <v>0</v>
      </c>
      <c r="O287" s="2">
        <f t="shared" si="42"/>
        <v>0</v>
      </c>
      <c r="P287">
        <v>0</v>
      </c>
      <c r="Q287">
        <f>+IFERROR(VLOOKUP(A287,final_f1!$A$1:$E$8,5,FALSE),0)</f>
        <v>0</v>
      </c>
    </row>
    <row r="288" spans="1:17" x14ac:dyDescent="0.25">
      <c r="A288" s="1">
        <v>41195</v>
      </c>
      <c r="B288">
        <v>326</v>
      </c>
      <c r="C288" s="2">
        <f t="shared" si="36"/>
        <v>13</v>
      </c>
      <c r="D288" s="2">
        <f t="shared" si="37"/>
        <v>10</v>
      </c>
      <c r="E288" s="2">
        <f t="shared" si="38"/>
        <v>2012</v>
      </c>
      <c r="F288" s="2" t="str">
        <f t="shared" si="39"/>
        <v>sábado</v>
      </c>
      <c r="G288" s="2" t="str">
        <f t="shared" si="40"/>
        <v>octubre</v>
      </c>
      <c r="H288" s="2">
        <f>+IFERROR(VLOOKUP(A288,festivos!$A$1:$E$105,5,FALSE),0)</f>
        <v>0</v>
      </c>
      <c r="I288" s="2">
        <f>+IFERROR(VLOOKUP(A288,semanasanta!$A$1:$E$29,5,FALSE),0)</f>
        <v>0</v>
      </c>
      <c r="J288" s="2">
        <f>+IFERROR(VLOOKUP(A288,navidad!$A$1:$E$8,5,FALSE),0)</f>
        <v>0</v>
      </c>
      <c r="K288" s="2">
        <f t="shared" si="44"/>
        <v>0</v>
      </c>
      <c r="L288" s="2">
        <f t="shared" si="41"/>
        <v>0</v>
      </c>
      <c r="M288" s="2">
        <f>+IFERROR(VLOOKUP(A288,new_year!$A$1:$E$8,5,FALSE),0)</f>
        <v>0</v>
      </c>
      <c r="N288" s="2">
        <f t="shared" si="43"/>
        <v>0</v>
      </c>
      <c r="O288" s="2">
        <f t="shared" si="42"/>
        <v>0</v>
      </c>
      <c r="P288">
        <v>0</v>
      </c>
      <c r="Q288">
        <f>+IFERROR(VLOOKUP(A288,final_f1!$A$1:$E$8,5,FALSE),0)</f>
        <v>0</v>
      </c>
    </row>
    <row r="289" spans="1:17" x14ac:dyDescent="0.25">
      <c r="A289" s="1">
        <v>41196</v>
      </c>
      <c r="B289">
        <v>18</v>
      </c>
      <c r="C289" s="2">
        <f t="shared" si="36"/>
        <v>14</v>
      </c>
      <c r="D289" s="2">
        <f t="shared" si="37"/>
        <v>10</v>
      </c>
      <c r="E289" s="2">
        <f t="shared" si="38"/>
        <v>2012</v>
      </c>
      <c r="F289" s="2" t="str">
        <f t="shared" si="39"/>
        <v>domingo</v>
      </c>
      <c r="G289" s="2" t="str">
        <f t="shared" si="40"/>
        <v>octubre</v>
      </c>
      <c r="H289" s="2">
        <f>+IFERROR(VLOOKUP(A289,festivos!$A$1:$E$105,5,FALSE),0)</f>
        <v>0</v>
      </c>
      <c r="I289" s="2">
        <f>+IFERROR(VLOOKUP(A289,semanasanta!$A$1:$E$29,5,FALSE),0)</f>
        <v>0</v>
      </c>
      <c r="J289" s="2">
        <f>+IFERROR(VLOOKUP(A289,navidad!$A$1:$E$8,5,FALSE),0)</f>
        <v>0</v>
      </c>
      <c r="K289" s="2">
        <f t="shared" si="44"/>
        <v>0</v>
      </c>
      <c r="L289" s="2">
        <f t="shared" si="41"/>
        <v>0</v>
      </c>
      <c r="M289" s="2">
        <f>+IFERROR(VLOOKUP(A289,new_year!$A$1:$E$8,5,FALSE),0)</f>
        <v>0</v>
      </c>
      <c r="N289" s="2">
        <f t="shared" si="43"/>
        <v>0</v>
      </c>
      <c r="O289" s="2">
        <f t="shared" si="42"/>
        <v>0</v>
      </c>
      <c r="P289">
        <v>0</v>
      </c>
      <c r="Q289">
        <f>+IFERROR(VLOOKUP(A289,final_f1!$A$1:$E$8,5,FALSE),0)</f>
        <v>0</v>
      </c>
    </row>
    <row r="290" spans="1:17" x14ac:dyDescent="0.25">
      <c r="A290" s="1">
        <v>41197</v>
      </c>
      <c r="B290">
        <v>0</v>
      </c>
      <c r="C290" s="2">
        <f t="shared" si="36"/>
        <v>15</v>
      </c>
      <c r="D290" s="2">
        <f t="shared" si="37"/>
        <v>10</v>
      </c>
      <c r="E290" s="2">
        <f t="shared" si="38"/>
        <v>2012</v>
      </c>
      <c r="F290" s="2" t="str">
        <f t="shared" si="39"/>
        <v>lunes</v>
      </c>
      <c r="G290" s="2" t="str">
        <f t="shared" si="40"/>
        <v>octubre</v>
      </c>
      <c r="H290" s="2">
        <f>+IFERROR(VLOOKUP(A290,festivos!$A$1:$E$105,5,FALSE),0)</f>
        <v>1</v>
      </c>
      <c r="I290" s="2">
        <f>+IFERROR(VLOOKUP(A290,semanasanta!$A$1:$E$29,5,FALSE),0)</f>
        <v>0</v>
      </c>
      <c r="J290" s="2">
        <f>+IFERROR(VLOOKUP(A290,navidad!$A$1:$E$8,5,FALSE),0)</f>
        <v>0</v>
      </c>
      <c r="K290" s="2">
        <f t="shared" si="44"/>
        <v>0</v>
      </c>
      <c r="L290" s="2">
        <f t="shared" si="41"/>
        <v>0</v>
      </c>
      <c r="M290" s="2">
        <f>+IFERROR(VLOOKUP(A290,new_year!$A$1:$E$8,5,FALSE),0)</f>
        <v>0</v>
      </c>
      <c r="N290" s="2">
        <f t="shared" si="43"/>
        <v>0</v>
      </c>
      <c r="O290" s="2">
        <f t="shared" si="42"/>
        <v>0</v>
      </c>
      <c r="P290">
        <v>0</v>
      </c>
      <c r="Q290">
        <f>+IFERROR(VLOOKUP(A290,final_f1!$A$1:$E$8,5,FALSE),0)</f>
        <v>0</v>
      </c>
    </row>
    <row r="291" spans="1:17" x14ac:dyDescent="0.25">
      <c r="A291" s="1">
        <v>41198</v>
      </c>
      <c r="B291">
        <v>752</v>
      </c>
      <c r="C291" s="2">
        <f t="shared" si="36"/>
        <v>16</v>
      </c>
      <c r="D291" s="2">
        <f t="shared" si="37"/>
        <v>10</v>
      </c>
      <c r="E291" s="2">
        <f t="shared" si="38"/>
        <v>2012</v>
      </c>
      <c r="F291" s="2" t="str">
        <f t="shared" si="39"/>
        <v>martes</v>
      </c>
      <c r="G291" s="2" t="str">
        <f t="shared" si="40"/>
        <v>octubre</v>
      </c>
      <c r="H291" s="2">
        <f>+IFERROR(VLOOKUP(A291,festivos!$A$1:$E$105,5,FALSE),0)</f>
        <v>0</v>
      </c>
      <c r="I291" s="2">
        <f>+IFERROR(VLOOKUP(A291,semanasanta!$A$1:$E$29,5,FALSE),0)</f>
        <v>0</v>
      </c>
      <c r="J291" s="2">
        <f>+IFERROR(VLOOKUP(A291,navidad!$A$1:$E$8,5,FALSE),0)</f>
        <v>0</v>
      </c>
      <c r="K291" s="2">
        <f t="shared" si="44"/>
        <v>0</v>
      </c>
      <c r="L291" s="2">
        <f t="shared" si="41"/>
        <v>0</v>
      </c>
      <c r="M291" s="2">
        <f>+IFERROR(VLOOKUP(A291,new_year!$A$1:$E$8,5,FALSE),0)</f>
        <v>0</v>
      </c>
      <c r="N291" s="2">
        <f t="shared" si="43"/>
        <v>0</v>
      </c>
      <c r="O291" s="2">
        <f t="shared" si="42"/>
        <v>0</v>
      </c>
      <c r="P291">
        <v>0</v>
      </c>
      <c r="Q291">
        <f>+IFERROR(VLOOKUP(A291,final_f1!$A$1:$E$8,5,FALSE),0)</f>
        <v>0</v>
      </c>
    </row>
    <row r="292" spans="1:17" x14ac:dyDescent="0.25">
      <c r="A292" s="1">
        <v>41199</v>
      </c>
      <c r="B292">
        <v>1022</v>
      </c>
      <c r="C292" s="2">
        <f t="shared" si="36"/>
        <v>17</v>
      </c>
      <c r="D292" s="2">
        <f t="shared" si="37"/>
        <v>10</v>
      </c>
      <c r="E292" s="2">
        <f t="shared" si="38"/>
        <v>2012</v>
      </c>
      <c r="F292" s="2" t="str">
        <f t="shared" si="39"/>
        <v>miércoles</v>
      </c>
      <c r="G292" s="2" t="str">
        <f t="shared" si="40"/>
        <v>octubre</v>
      </c>
      <c r="H292" s="2">
        <f>+IFERROR(VLOOKUP(A292,festivos!$A$1:$E$105,5,FALSE),0)</f>
        <v>0</v>
      </c>
      <c r="I292" s="2">
        <f>+IFERROR(VLOOKUP(A292,semanasanta!$A$1:$E$29,5,FALSE),0)</f>
        <v>0</v>
      </c>
      <c r="J292" s="2">
        <f>+IFERROR(VLOOKUP(A292,navidad!$A$1:$E$8,5,FALSE),0)</f>
        <v>0</v>
      </c>
      <c r="K292" s="2">
        <f t="shared" si="44"/>
        <v>0</v>
      </c>
      <c r="L292" s="2">
        <f t="shared" si="41"/>
        <v>0</v>
      </c>
      <c r="M292" s="2">
        <f>+IFERROR(VLOOKUP(A292,new_year!$A$1:$E$8,5,FALSE),0)</f>
        <v>0</v>
      </c>
      <c r="N292" s="2">
        <f t="shared" si="43"/>
        <v>0</v>
      </c>
      <c r="O292" s="2">
        <f t="shared" si="42"/>
        <v>0</v>
      </c>
      <c r="P292">
        <v>0</v>
      </c>
      <c r="Q292">
        <f>+IFERROR(VLOOKUP(A292,final_f1!$A$1:$E$8,5,FALSE),0)</f>
        <v>0</v>
      </c>
    </row>
    <row r="293" spans="1:17" x14ac:dyDescent="0.25">
      <c r="A293" s="1">
        <v>41200</v>
      </c>
      <c r="B293">
        <v>853</v>
      </c>
      <c r="C293" s="2">
        <f t="shared" si="36"/>
        <v>18</v>
      </c>
      <c r="D293" s="2">
        <f t="shared" si="37"/>
        <v>10</v>
      </c>
      <c r="E293" s="2">
        <f t="shared" si="38"/>
        <v>2012</v>
      </c>
      <c r="F293" s="2" t="str">
        <f t="shared" si="39"/>
        <v>jueves</v>
      </c>
      <c r="G293" s="2" t="str">
        <f t="shared" si="40"/>
        <v>octubre</v>
      </c>
      <c r="H293" s="2">
        <f>+IFERROR(VLOOKUP(A293,festivos!$A$1:$E$105,5,FALSE),0)</f>
        <v>0</v>
      </c>
      <c r="I293" s="2">
        <f>+IFERROR(VLOOKUP(A293,semanasanta!$A$1:$E$29,5,FALSE),0)</f>
        <v>0</v>
      </c>
      <c r="J293" s="2">
        <f>+IFERROR(VLOOKUP(A293,navidad!$A$1:$E$8,5,FALSE),0)</f>
        <v>0</v>
      </c>
      <c r="K293" s="2">
        <f t="shared" si="44"/>
        <v>0</v>
      </c>
      <c r="L293" s="2">
        <f t="shared" si="41"/>
        <v>0</v>
      </c>
      <c r="M293" s="2">
        <f>+IFERROR(VLOOKUP(A293,new_year!$A$1:$E$8,5,FALSE),0)</f>
        <v>0</v>
      </c>
      <c r="N293" s="2">
        <f t="shared" si="43"/>
        <v>0</v>
      </c>
      <c r="O293" s="2">
        <f t="shared" si="42"/>
        <v>0</v>
      </c>
      <c r="P293">
        <v>0</v>
      </c>
      <c r="Q293">
        <f>+IFERROR(VLOOKUP(A293,final_f1!$A$1:$E$8,5,FALSE),0)</f>
        <v>0</v>
      </c>
    </row>
    <row r="294" spans="1:17" x14ac:dyDescent="0.25">
      <c r="A294" s="1">
        <v>41201</v>
      </c>
      <c r="B294">
        <v>1319</v>
      </c>
      <c r="C294" s="2">
        <f t="shared" si="36"/>
        <v>19</v>
      </c>
      <c r="D294" s="2">
        <f t="shared" si="37"/>
        <v>10</v>
      </c>
      <c r="E294" s="2">
        <f t="shared" si="38"/>
        <v>2012</v>
      </c>
      <c r="F294" s="2" t="str">
        <f t="shared" si="39"/>
        <v>viernes</v>
      </c>
      <c r="G294" s="2" t="str">
        <f t="shared" si="40"/>
        <v>octubre</v>
      </c>
      <c r="H294" s="2">
        <f>+IFERROR(VLOOKUP(A294,festivos!$A$1:$E$105,5,FALSE),0)</f>
        <v>0</v>
      </c>
      <c r="I294" s="2">
        <f>+IFERROR(VLOOKUP(A294,semanasanta!$A$1:$E$29,5,FALSE),0)</f>
        <v>0</v>
      </c>
      <c r="J294" s="2">
        <f>+IFERROR(VLOOKUP(A294,navidad!$A$1:$E$8,5,FALSE),0)</f>
        <v>0</v>
      </c>
      <c r="K294" s="2">
        <f t="shared" si="44"/>
        <v>0</v>
      </c>
      <c r="L294" s="2">
        <f t="shared" si="41"/>
        <v>0</v>
      </c>
      <c r="M294" s="2">
        <f>+IFERROR(VLOOKUP(A294,new_year!$A$1:$E$8,5,FALSE),0)</f>
        <v>0</v>
      </c>
      <c r="N294" s="2">
        <f t="shared" si="43"/>
        <v>0</v>
      </c>
      <c r="O294" s="2">
        <f t="shared" si="42"/>
        <v>0</v>
      </c>
      <c r="P294">
        <v>0</v>
      </c>
      <c r="Q294">
        <f>+IFERROR(VLOOKUP(A294,final_f1!$A$1:$E$8,5,FALSE),0)</f>
        <v>0</v>
      </c>
    </row>
    <row r="295" spans="1:17" x14ac:dyDescent="0.25">
      <c r="A295" s="1">
        <v>41202</v>
      </c>
      <c r="B295">
        <v>391</v>
      </c>
      <c r="C295" s="2">
        <f t="shared" si="36"/>
        <v>20</v>
      </c>
      <c r="D295" s="2">
        <f t="shared" si="37"/>
        <v>10</v>
      </c>
      <c r="E295" s="2">
        <f t="shared" si="38"/>
        <v>2012</v>
      </c>
      <c r="F295" s="2" t="str">
        <f t="shared" si="39"/>
        <v>sábado</v>
      </c>
      <c r="G295" s="2" t="str">
        <f t="shared" si="40"/>
        <v>octubre</v>
      </c>
      <c r="H295" s="2">
        <f>+IFERROR(VLOOKUP(A295,festivos!$A$1:$E$105,5,FALSE),0)</f>
        <v>0</v>
      </c>
      <c r="I295" s="2">
        <f>+IFERROR(VLOOKUP(A295,semanasanta!$A$1:$E$29,5,FALSE),0)</f>
        <v>0</v>
      </c>
      <c r="J295" s="2">
        <f>+IFERROR(VLOOKUP(A295,navidad!$A$1:$E$8,5,FALSE),0)</f>
        <v>0</v>
      </c>
      <c r="K295" s="2">
        <f t="shared" si="44"/>
        <v>0</v>
      </c>
      <c r="L295" s="2">
        <f t="shared" si="41"/>
        <v>0</v>
      </c>
      <c r="M295" s="2">
        <f>+IFERROR(VLOOKUP(A295,new_year!$A$1:$E$8,5,FALSE),0)</f>
        <v>0</v>
      </c>
      <c r="N295" s="2">
        <f t="shared" si="43"/>
        <v>0</v>
      </c>
      <c r="O295" s="2">
        <f t="shared" si="42"/>
        <v>0</v>
      </c>
      <c r="P295">
        <v>0</v>
      </c>
      <c r="Q295">
        <f>+IFERROR(VLOOKUP(A295,final_f1!$A$1:$E$8,5,FALSE),0)</f>
        <v>0</v>
      </c>
    </row>
    <row r="296" spans="1:17" x14ac:dyDescent="0.25">
      <c r="A296" s="1">
        <v>41203</v>
      </c>
      <c r="B296">
        <v>7</v>
      </c>
      <c r="C296" s="2">
        <f t="shared" si="36"/>
        <v>21</v>
      </c>
      <c r="D296" s="2">
        <f t="shared" si="37"/>
        <v>10</v>
      </c>
      <c r="E296" s="2">
        <f t="shared" si="38"/>
        <v>2012</v>
      </c>
      <c r="F296" s="2" t="str">
        <f t="shared" si="39"/>
        <v>domingo</v>
      </c>
      <c r="G296" s="2" t="str">
        <f t="shared" si="40"/>
        <v>octubre</v>
      </c>
      <c r="H296" s="2">
        <f>+IFERROR(VLOOKUP(A296,festivos!$A$1:$E$105,5,FALSE),0)</f>
        <v>0</v>
      </c>
      <c r="I296" s="2">
        <f>+IFERROR(VLOOKUP(A296,semanasanta!$A$1:$E$29,5,FALSE),0)</f>
        <v>0</v>
      </c>
      <c r="J296" s="2">
        <f>+IFERROR(VLOOKUP(A296,navidad!$A$1:$E$8,5,FALSE),0)</f>
        <v>0</v>
      </c>
      <c r="K296" s="2">
        <f t="shared" si="44"/>
        <v>0</v>
      </c>
      <c r="L296" s="2">
        <f t="shared" si="41"/>
        <v>0</v>
      </c>
      <c r="M296" s="2">
        <f>+IFERROR(VLOOKUP(A296,new_year!$A$1:$E$8,5,FALSE),0)</f>
        <v>0</v>
      </c>
      <c r="N296" s="2">
        <f t="shared" si="43"/>
        <v>0</v>
      </c>
      <c r="O296" s="2">
        <f t="shared" si="42"/>
        <v>0</v>
      </c>
      <c r="P296">
        <v>0</v>
      </c>
      <c r="Q296">
        <f>+IFERROR(VLOOKUP(A296,final_f1!$A$1:$E$8,5,FALSE),0)</f>
        <v>0</v>
      </c>
    </row>
    <row r="297" spans="1:17" x14ac:dyDescent="0.25">
      <c r="A297" s="1">
        <v>41204</v>
      </c>
      <c r="B297">
        <v>866</v>
      </c>
      <c r="C297" s="2">
        <f t="shared" si="36"/>
        <v>22</v>
      </c>
      <c r="D297" s="2">
        <f t="shared" si="37"/>
        <v>10</v>
      </c>
      <c r="E297" s="2">
        <f t="shared" si="38"/>
        <v>2012</v>
      </c>
      <c r="F297" s="2" t="str">
        <f t="shared" si="39"/>
        <v>lunes</v>
      </c>
      <c r="G297" s="2" t="str">
        <f t="shared" si="40"/>
        <v>octubre</v>
      </c>
      <c r="H297" s="2">
        <f>+IFERROR(VLOOKUP(A297,festivos!$A$1:$E$105,5,FALSE),0)</f>
        <v>0</v>
      </c>
      <c r="I297" s="2">
        <f>+IFERROR(VLOOKUP(A297,semanasanta!$A$1:$E$29,5,FALSE),0)</f>
        <v>0</v>
      </c>
      <c r="J297" s="2">
        <f>+IFERROR(VLOOKUP(A297,navidad!$A$1:$E$8,5,FALSE),0)</f>
        <v>0</v>
      </c>
      <c r="K297" s="2">
        <f t="shared" si="44"/>
        <v>0</v>
      </c>
      <c r="L297" s="2">
        <f t="shared" si="41"/>
        <v>0</v>
      </c>
      <c r="M297" s="2">
        <f>+IFERROR(VLOOKUP(A297,new_year!$A$1:$E$8,5,FALSE),0)</f>
        <v>0</v>
      </c>
      <c r="N297" s="2">
        <f t="shared" si="43"/>
        <v>0</v>
      </c>
      <c r="O297" s="2">
        <f t="shared" si="42"/>
        <v>0</v>
      </c>
      <c r="P297">
        <v>0</v>
      </c>
      <c r="Q297">
        <f>+IFERROR(VLOOKUP(A297,final_f1!$A$1:$E$8,5,FALSE),0)</f>
        <v>0</v>
      </c>
    </row>
    <row r="298" spans="1:17" x14ac:dyDescent="0.25">
      <c r="A298" s="1">
        <v>41205</v>
      </c>
      <c r="B298">
        <v>1057</v>
      </c>
      <c r="C298" s="2">
        <f t="shared" si="36"/>
        <v>23</v>
      </c>
      <c r="D298" s="2">
        <f t="shared" si="37"/>
        <v>10</v>
      </c>
      <c r="E298" s="2">
        <f t="shared" si="38"/>
        <v>2012</v>
      </c>
      <c r="F298" s="2" t="str">
        <f t="shared" si="39"/>
        <v>martes</v>
      </c>
      <c r="G298" s="2" t="str">
        <f t="shared" si="40"/>
        <v>octubre</v>
      </c>
      <c r="H298" s="2">
        <f>+IFERROR(VLOOKUP(A298,festivos!$A$1:$E$105,5,FALSE),0)</f>
        <v>0</v>
      </c>
      <c r="I298" s="2">
        <f>+IFERROR(VLOOKUP(A298,semanasanta!$A$1:$E$29,5,FALSE),0)</f>
        <v>0</v>
      </c>
      <c r="J298" s="2">
        <f>+IFERROR(VLOOKUP(A298,navidad!$A$1:$E$8,5,FALSE),0)</f>
        <v>0</v>
      </c>
      <c r="K298" s="2">
        <f t="shared" si="44"/>
        <v>0</v>
      </c>
      <c r="L298" s="2">
        <f t="shared" si="41"/>
        <v>0</v>
      </c>
      <c r="M298" s="2">
        <f>+IFERROR(VLOOKUP(A298,new_year!$A$1:$E$8,5,FALSE),0)</f>
        <v>0</v>
      </c>
      <c r="N298" s="2">
        <f t="shared" si="43"/>
        <v>0</v>
      </c>
      <c r="O298" s="2">
        <f t="shared" si="42"/>
        <v>0</v>
      </c>
      <c r="P298">
        <v>0</v>
      </c>
      <c r="Q298">
        <f>+IFERROR(VLOOKUP(A298,final_f1!$A$1:$E$8,5,FALSE),0)</f>
        <v>0</v>
      </c>
    </row>
    <row r="299" spans="1:17" x14ac:dyDescent="0.25">
      <c r="A299" s="1">
        <v>41206</v>
      </c>
      <c r="B299">
        <v>1159</v>
      </c>
      <c r="C299" s="2">
        <f t="shared" si="36"/>
        <v>24</v>
      </c>
      <c r="D299" s="2">
        <f t="shared" si="37"/>
        <v>10</v>
      </c>
      <c r="E299" s="2">
        <f t="shared" si="38"/>
        <v>2012</v>
      </c>
      <c r="F299" s="2" t="str">
        <f t="shared" si="39"/>
        <v>miércoles</v>
      </c>
      <c r="G299" s="2" t="str">
        <f t="shared" si="40"/>
        <v>octubre</v>
      </c>
      <c r="H299" s="2">
        <f>+IFERROR(VLOOKUP(A299,festivos!$A$1:$E$105,5,FALSE),0)</f>
        <v>0</v>
      </c>
      <c r="I299" s="2">
        <f>+IFERROR(VLOOKUP(A299,semanasanta!$A$1:$E$29,5,FALSE),0)</f>
        <v>0</v>
      </c>
      <c r="J299" s="2">
        <f>+IFERROR(VLOOKUP(A299,navidad!$A$1:$E$8,5,FALSE),0)</f>
        <v>0</v>
      </c>
      <c r="K299" s="2">
        <f t="shared" si="44"/>
        <v>0</v>
      </c>
      <c r="L299" s="2">
        <f t="shared" si="41"/>
        <v>0</v>
      </c>
      <c r="M299" s="2">
        <f>+IFERROR(VLOOKUP(A299,new_year!$A$1:$E$8,5,FALSE),0)</f>
        <v>0</v>
      </c>
      <c r="N299" s="2">
        <f t="shared" si="43"/>
        <v>0</v>
      </c>
      <c r="O299" s="2">
        <f t="shared" si="42"/>
        <v>0</v>
      </c>
      <c r="P299">
        <v>0</v>
      </c>
      <c r="Q299">
        <f>+IFERROR(VLOOKUP(A299,final_f1!$A$1:$E$8,5,FALSE),0)</f>
        <v>0</v>
      </c>
    </row>
    <row r="300" spans="1:17" x14ac:dyDescent="0.25">
      <c r="A300" s="1">
        <v>41207</v>
      </c>
      <c r="B300">
        <v>1180</v>
      </c>
      <c r="C300" s="2">
        <f t="shared" si="36"/>
        <v>25</v>
      </c>
      <c r="D300" s="2">
        <f t="shared" si="37"/>
        <v>10</v>
      </c>
      <c r="E300" s="2">
        <f t="shared" si="38"/>
        <v>2012</v>
      </c>
      <c r="F300" s="2" t="str">
        <f t="shared" si="39"/>
        <v>jueves</v>
      </c>
      <c r="G300" s="2" t="str">
        <f t="shared" si="40"/>
        <v>octubre</v>
      </c>
      <c r="H300" s="2">
        <f>+IFERROR(VLOOKUP(A300,festivos!$A$1:$E$105,5,FALSE),0)</f>
        <v>0</v>
      </c>
      <c r="I300" s="2">
        <f>+IFERROR(VLOOKUP(A300,semanasanta!$A$1:$E$29,5,FALSE),0)</f>
        <v>0</v>
      </c>
      <c r="J300" s="2">
        <f>+IFERROR(VLOOKUP(A300,navidad!$A$1:$E$8,5,FALSE),0)</f>
        <v>0</v>
      </c>
      <c r="K300" s="2">
        <f t="shared" si="44"/>
        <v>0</v>
      </c>
      <c r="L300" s="2">
        <f t="shared" si="41"/>
        <v>0</v>
      </c>
      <c r="M300" s="2">
        <f>+IFERROR(VLOOKUP(A300,new_year!$A$1:$E$8,5,FALSE),0)</f>
        <v>0</v>
      </c>
      <c r="N300" s="2">
        <f t="shared" si="43"/>
        <v>0</v>
      </c>
      <c r="O300" s="2">
        <f t="shared" si="42"/>
        <v>0</v>
      </c>
      <c r="P300">
        <v>0</v>
      </c>
      <c r="Q300">
        <f>+IFERROR(VLOOKUP(A300,final_f1!$A$1:$E$8,5,FALSE),0)</f>
        <v>0</v>
      </c>
    </row>
    <row r="301" spans="1:17" x14ac:dyDescent="0.25">
      <c r="A301" s="1">
        <v>41208</v>
      </c>
      <c r="B301">
        <v>1203</v>
      </c>
      <c r="C301" s="2">
        <f t="shared" si="36"/>
        <v>26</v>
      </c>
      <c r="D301" s="2">
        <f t="shared" si="37"/>
        <v>10</v>
      </c>
      <c r="E301" s="2">
        <f t="shared" si="38"/>
        <v>2012</v>
      </c>
      <c r="F301" s="2" t="str">
        <f t="shared" si="39"/>
        <v>viernes</v>
      </c>
      <c r="G301" s="2" t="str">
        <f t="shared" si="40"/>
        <v>octubre</v>
      </c>
      <c r="H301" s="2">
        <f>+IFERROR(VLOOKUP(A301,festivos!$A$1:$E$105,5,FALSE),0)</f>
        <v>0</v>
      </c>
      <c r="I301" s="2">
        <f>+IFERROR(VLOOKUP(A301,semanasanta!$A$1:$E$29,5,FALSE),0)</f>
        <v>0</v>
      </c>
      <c r="J301" s="2">
        <f>+IFERROR(VLOOKUP(A301,navidad!$A$1:$E$8,5,FALSE),0)</f>
        <v>0</v>
      </c>
      <c r="K301" s="2">
        <f t="shared" si="44"/>
        <v>0</v>
      </c>
      <c r="L301" s="2">
        <f t="shared" si="41"/>
        <v>0</v>
      </c>
      <c r="M301" s="2">
        <f>+IFERROR(VLOOKUP(A301,new_year!$A$1:$E$8,5,FALSE),0)</f>
        <v>0</v>
      </c>
      <c r="N301" s="2">
        <f t="shared" si="43"/>
        <v>0</v>
      </c>
      <c r="O301" s="2">
        <f t="shared" si="42"/>
        <v>0</v>
      </c>
      <c r="P301">
        <v>0</v>
      </c>
      <c r="Q301">
        <f>+IFERROR(VLOOKUP(A301,final_f1!$A$1:$E$8,5,FALSE),0)</f>
        <v>0</v>
      </c>
    </row>
    <row r="302" spans="1:17" x14ac:dyDescent="0.25">
      <c r="A302" s="1">
        <v>41209</v>
      </c>
      <c r="B302">
        <v>327</v>
      </c>
      <c r="C302" s="2">
        <f t="shared" si="36"/>
        <v>27</v>
      </c>
      <c r="D302" s="2">
        <f t="shared" si="37"/>
        <v>10</v>
      </c>
      <c r="E302" s="2">
        <f t="shared" si="38"/>
        <v>2012</v>
      </c>
      <c r="F302" s="2" t="str">
        <f t="shared" si="39"/>
        <v>sábado</v>
      </c>
      <c r="G302" s="2" t="str">
        <f t="shared" si="40"/>
        <v>octubre</v>
      </c>
      <c r="H302" s="2">
        <f>+IFERROR(VLOOKUP(A302,festivos!$A$1:$E$105,5,FALSE),0)</f>
        <v>0</v>
      </c>
      <c r="I302" s="2">
        <f>+IFERROR(VLOOKUP(A302,semanasanta!$A$1:$E$29,5,FALSE),0)</f>
        <v>0</v>
      </c>
      <c r="J302" s="2">
        <f>+IFERROR(VLOOKUP(A302,navidad!$A$1:$E$8,5,FALSE),0)</f>
        <v>0</v>
      </c>
      <c r="K302" s="2">
        <f t="shared" si="44"/>
        <v>0</v>
      </c>
      <c r="L302" s="2">
        <f t="shared" si="41"/>
        <v>0</v>
      </c>
      <c r="M302" s="2">
        <f>+IFERROR(VLOOKUP(A302,new_year!$A$1:$E$8,5,FALSE),0)</f>
        <v>0</v>
      </c>
      <c r="N302" s="2">
        <f t="shared" si="43"/>
        <v>0</v>
      </c>
      <c r="O302" s="2">
        <f t="shared" si="42"/>
        <v>0</v>
      </c>
      <c r="P302">
        <v>0</v>
      </c>
      <c r="Q302">
        <f>+IFERROR(VLOOKUP(A302,final_f1!$A$1:$E$8,5,FALSE),0)</f>
        <v>0</v>
      </c>
    </row>
    <row r="303" spans="1:17" x14ac:dyDescent="0.25">
      <c r="A303" s="1">
        <v>41210</v>
      </c>
      <c r="B303">
        <v>1</v>
      </c>
      <c r="C303" s="2">
        <f t="shared" si="36"/>
        <v>28</v>
      </c>
      <c r="D303" s="2">
        <f t="shared" si="37"/>
        <v>10</v>
      </c>
      <c r="E303" s="2">
        <f t="shared" si="38"/>
        <v>2012</v>
      </c>
      <c r="F303" s="2" t="str">
        <f t="shared" si="39"/>
        <v>domingo</v>
      </c>
      <c r="G303" s="2" t="str">
        <f t="shared" si="40"/>
        <v>octubre</v>
      </c>
      <c r="H303" s="2">
        <f>+IFERROR(VLOOKUP(A303,festivos!$A$1:$E$105,5,FALSE),0)</f>
        <v>0</v>
      </c>
      <c r="I303" s="2">
        <f>+IFERROR(VLOOKUP(A303,semanasanta!$A$1:$E$29,5,FALSE),0)</f>
        <v>0</v>
      </c>
      <c r="J303" s="2">
        <f>+IFERROR(VLOOKUP(A303,navidad!$A$1:$E$8,5,FALSE),0)</f>
        <v>0</v>
      </c>
      <c r="K303" s="2">
        <f t="shared" si="44"/>
        <v>0</v>
      </c>
      <c r="L303" s="2">
        <f t="shared" si="41"/>
        <v>0</v>
      </c>
      <c r="M303" s="2">
        <f>+IFERROR(VLOOKUP(A303,new_year!$A$1:$E$8,5,FALSE),0)</f>
        <v>0</v>
      </c>
      <c r="N303" s="2">
        <f t="shared" si="43"/>
        <v>0</v>
      </c>
      <c r="O303" s="2">
        <f t="shared" si="42"/>
        <v>0</v>
      </c>
      <c r="P303">
        <v>0</v>
      </c>
      <c r="Q303">
        <f>+IFERROR(VLOOKUP(A303,final_f1!$A$1:$E$8,5,FALSE),0)</f>
        <v>0</v>
      </c>
    </row>
    <row r="304" spans="1:17" x14ac:dyDescent="0.25">
      <c r="A304" s="1">
        <v>41211</v>
      </c>
      <c r="B304">
        <v>828</v>
      </c>
      <c r="C304" s="2">
        <f t="shared" si="36"/>
        <v>29</v>
      </c>
      <c r="D304" s="2">
        <f t="shared" si="37"/>
        <v>10</v>
      </c>
      <c r="E304" s="2">
        <f t="shared" si="38"/>
        <v>2012</v>
      </c>
      <c r="F304" s="2" t="str">
        <f t="shared" si="39"/>
        <v>lunes</v>
      </c>
      <c r="G304" s="2" t="str">
        <f t="shared" si="40"/>
        <v>octubre</v>
      </c>
      <c r="H304" s="2">
        <f>+IFERROR(VLOOKUP(A304,festivos!$A$1:$E$105,5,FALSE),0)</f>
        <v>0</v>
      </c>
      <c r="I304" s="2">
        <f>+IFERROR(VLOOKUP(A304,semanasanta!$A$1:$E$29,5,FALSE),0)</f>
        <v>0</v>
      </c>
      <c r="J304" s="2">
        <f>+IFERROR(VLOOKUP(A304,navidad!$A$1:$E$8,5,FALSE),0)</f>
        <v>0</v>
      </c>
      <c r="K304" s="2">
        <f t="shared" si="44"/>
        <v>0</v>
      </c>
      <c r="L304" s="2">
        <f t="shared" si="41"/>
        <v>0</v>
      </c>
      <c r="M304" s="2">
        <f>+IFERROR(VLOOKUP(A304,new_year!$A$1:$E$8,5,FALSE),0)</f>
        <v>0</v>
      </c>
      <c r="N304" s="2">
        <f t="shared" si="43"/>
        <v>0</v>
      </c>
      <c r="O304" s="2">
        <f t="shared" si="42"/>
        <v>0</v>
      </c>
      <c r="P304">
        <v>0</v>
      </c>
      <c r="Q304">
        <f>+IFERROR(VLOOKUP(A304,final_f1!$A$1:$E$8,5,FALSE),0)</f>
        <v>0</v>
      </c>
    </row>
    <row r="305" spans="1:17" x14ac:dyDescent="0.25">
      <c r="A305" s="1">
        <v>41212</v>
      </c>
      <c r="B305">
        <v>1281</v>
      </c>
      <c r="C305" s="2">
        <f t="shared" si="36"/>
        <v>30</v>
      </c>
      <c r="D305" s="2">
        <f t="shared" si="37"/>
        <v>10</v>
      </c>
      <c r="E305" s="2">
        <f t="shared" si="38"/>
        <v>2012</v>
      </c>
      <c r="F305" s="2" t="str">
        <f t="shared" si="39"/>
        <v>martes</v>
      </c>
      <c r="G305" s="2" t="str">
        <f t="shared" si="40"/>
        <v>octubre</v>
      </c>
      <c r="H305" s="2">
        <f>+IFERROR(VLOOKUP(A305,festivos!$A$1:$E$105,5,FALSE),0)</f>
        <v>0</v>
      </c>
      <c r="I305" s="2">
        <f>+IFERROR(VLOOKUP(A305,semanasanta!$A$1:$E$29,5,FALSE),0)</f>
        <v>0</v>
      </c>
      <c r="J305" s="2">
        <f>+IFERROR(VLOOKUP(A305,navidad!$A$1:$E$8,5,FALSE),0)</f>
        <v>0</v>
      </c>
      <c r="K305" s="2">
        <f t="shared" si="44"/>
        <v>0</v>
      </c>
      <c r="L305" s="2">
        <f t="shared" si="41"/>
        <v>0</v>
      </c>
      <c r="M305" s="2">
        <f>+IFERROR(VLOOKUP(A305,new_year!$A$1:$E$8,5,FALSE),0)</f>
        <v>0</v>
      </c>
      <c r="N305" s="2">
        <f t="shared" si="43"/>
        <v>0</v>
      </c>
      <c r="O305" s="2">
        <f t="shared" si="42"/>
        <v>0</v>
      </c>
      <c r="P305">
        <v>0</v>
      </c>
      <c r="Q305">
        <f>+IFERROR(VLOOKUP(A305,final_f1!$A$1:$E$8,5,FALSE),0)</f>
        <v>0</v>
      </c>
    </row>
    <row r="306" spans="1:17" x14ac:dyDescent="0.25">
      <c r="A306" s="1">
        <v>41213</v>
      </c>
      <c r="B306">
        <v>1195</v>
      </c>
      <c r="C306" s="2">
        <f t="shared" si="36"/>
        <v>31</v>
      </c>
      <c r="D306" s="2">
        <f t="shared" si="37"/>
        <v>10</v>
      </c>
      <c r="E306" s="2">
        <f t="shared" si="38"/>
        <v>2012</v>
      </c>
      <c r="F306" s="2" t="str">
        <f t="shared" si="39"/>
        <v>miércoles</v>
      </c>
      <c r="G306" s="2" t="str">
        <f t="shared" si="40"/>
        <v>octubre</v>
      </c>
      <c r="H306" s="2">
        <f>+IFERROR(VLOOKUP(A306,festivos!$A$1:$E$105,5,FALSE),0)</f>
        <v>0</v>
      </c>
      <c r="I306" s="2">
        <f>+IFERROR(VLOOKUP(A306,semanasanta!$A$1:$E$29,5,FALSE),0)</f>
        <v>0</v>
      </c>
      <c r="J306" s="2">
        <f>+IFERROR(VLOOKUP(A306,navidad!$A$1:$E$8,5,FALSE),0)</f>
        <v>0</v>
      </c>
      <c r="K306" s="2">
        <f t="shared" si="44"/>
        <v>0</v>
      </c>
      <c r="L306" s="2">
        <f t="shared" si="41"/>
        <v>0</v>
      </c>
      <c r="M306" s="2">
        <f>+IFERROR(VLOOKUP(A306,new_year!$A$1:$E$8,5,FALSE),0)</f>
        <v>0</v>
      </c>
      <c r="N306" s="2">
        <f t="shared" si="43"/>
        <v>0</v>
      </c>
      <c r="O306" s="2">
        <f t="shared" si="42"/>
        <v>0</v>
      </c>
      <c r="P306">
        <v>0</v>
      </c>
      <c r="Q306">
        <f>+IFERROR(VLOOKUP(A306,final_f1!$A$1:$E$8,5,FALSE),0)</f>
        <v>0</v>
      </c>
    </row>
    <row r="307" spans="1:17" x14ac:dyDescent="0.25">
      <c r="A307" s="1">
        <v>41214</v>
      </c>
      <c r="B307">
        <v>1088</v>
      </c>
      <c r="C307" s="2">
        <f t="shared" si="36"/>
        <v>1</v>
      </c>
      <c r="D307" s="2">
        <f t="shared" si="37"/>
        <v>11</v>
      </c>
      <c r="E307" s="2">
        <f t="shared" si="38"/>
        <v>2012</v>
      </c>
      <c r="F307" s="2" t="str">
        <f t="shared" si="39"/>
        <v>jueves</v>
      </c>
      <c r="G307" s="2" t="str">
        <f t="shared" si="40"/>
        <v>noviembre</v>
      </c>
      <c r="H307" s="2">
        <f>+IFERROR(VLOOKUP(A307,festivos!$A$1:$E$105,5,FALSE),0)</f>
        <v>0</v>
      </c>
      <c r="I307" s="2">
        <f>+IFERROR(VLOOKUP(A307,semanasanta!$A$1:$E$29,5,FALSE),0)</f>
        <v>0</v>
      </c>
      <c r="J307" s="2">
        <f>+IFERROR(VLOOKUP(A307,navidad!$A$1:$E$8,5,FALSE),0)</f>
        <v>0</v>
      </c>
      <c r="K307" s="2">
        <f t="shared" si="44"/>
        <v>0</v>
      </c>
      <c r="L307" s="2">
        <f t="shared" si="41"/>
        <v>0</v>
      </c>
      <c r="M307" s="2">
        <f>+IFERROR(VLOOKUP(A307,new_year!$A$1:$E$8,5,FALSE),0)</f>
        <v>0</v>
      </c>
      <c r="N307" s="2">
        <f t="shared" si="43"/>
        <v>0</v>
      </c>
      <c r="O307" s="2">
        <f t="shared" si="42"/>
        <v>0</v>
      </c>
      <c r="P307">
        <v>0</v>
      </c>
      <c r="Q307">
        <f>+IFERROR(VLOOKUP(A307,final_f1!$A$1:$E$8,5,FALSE),0)</f>
        <v>0</v>
      </c>
    </row>
    <row r="308" spans="1:17" x14ac:dyDescent="0.25">
      <c r="A308" s="1">
        <v>41215</v>
      </c>
      <c r="B308">
        <v>1320</v>
      </c>
      <c r="C308" s="2">
        <f t="shared" si="36"/>
        <v>2</v>
      </c>
      <c r="D308" s="2">
        <f t="shared" si="37"/>
        <v>11</v>
      </c>
      <c r="E308" s="2">
        <f t="shared" si="38"/>
        <v>2012</v>
      </c>
      <c r="F308" s="2" t="str">
        <f t="shared" si="39"/>
        <v>viernes</v>
      </c>
      <c r="G308" s="2" t="str">
        <f t="shared" si="40"/>
        <v>noviembre</v>
      </c>
      <c r="H308" s="2">
        <f>+IFERROR(VLOOKUP(A308,festivos!$A$1:$E$105,5,FALSE),0)</f>
        <v>0</v>
      </c>
      <c r="I308" s="2">
        <f>+IFERROR(VLOOKUP(A308,semanasanta!$A$1:$E$29,5,FALSE),0)</f>
        <v>0</v>
      </c>
      <c r="J308" s="2">
        <f>+IFERROR(VLOOKUP(A308,navidad!$A$1:$E$8,5,FALSE),0)</f>
        <v>0</v>
      </c>
      <c r="K308" s="2">
        <f t="shared" si="44"/>
        <v>0</v>
      </c>
      <c r="L308" s="2">
        <f t="shared" si="41"/>
        <v>0</v>
      </c>
      <c r="M308" s="2">
        <f>+IFERROR(VLOOKUP(A308,new_year!$A$1:$E$8,5,FALSE),0)</f>
        <v>0</v>
      </c>
      <c r="N308" s="2">
        <f t="shared" si="43"/>
        <v>0</v>
      </c>
      <c r="O308" s="2">
        <f t="shared" si="42"/>
        <v>0</v>
      </c>
      <c r="P308">
        <v>0</v>
      </c>
      <c r="Q308">
        <f>+IFERROR(VLOOKUP(A308,final_f1!$A$1:$E$8,5,FALSE),0)</f>
        <v>0</v>
      </c>
    </row>
    <row r="309" spans="1:17" x14ac:dyDescent="0.25">
      <c r="A309" s="1">
        <v>41216</v>
      </c>
      <c r="B309">
        <v>289</v>
      </c>
      <c r="C309" s="2">
        <f t="shared" si="36"/>
        <v>3</v>
      </c>
      <c r="D309" s="2">
        <f t="shared" si="37"/>
        <v>11</v>
      </c>
      <c r="E309" s="2">
        <f t="shared" si="38"/>
        <v>2012</v>
      </c>
      <c r="F309" s="2" t="str">
        <f t="shared" si="39"/>
        <v>sábado</v>
      </c>
      <c r="G309" s="2" t="str">
        <f t="shared" si="40"/>
        <v>noviembre</v>
      </c>
      <c r="H309" s="2">
        <f>+IFERROR(VLOOKUP(A309,festivos!$A$1:$E$105,5,FALSE),0)</f>
        <v>0</v>
      </c>
      <c r="I309" s="2">
        <f>+IFERROR(VLOOKUP(A309,semanasanta!$A$1:$E$29,5,FALSE),0)</f>
        <v>0</v>
      </c>
      <c r="J309" s="2">
        <f>+IFERROR(VLOOKUP(A309,navidad!$A$1:$E$8,5,FALSE),0)</f>
        <v>0</v>
      </c>
      <c r="K309" s="2">
        <f t="shared" si="44"/>
        <v>0</v>
      </c>
      <c r="L309" s="2">
        <f t="shared" si="41"/>
        <v>0</v>
      </c>
      <c r="M309" s="2">
        <f>+IFERROR(VLOOKUP(A309,new_year!$A$1:$E$8,5,FALSE),0)</f>
        <v>0</v>
      </c>
      <c r="N309" s="2">
        <f t="shared" si="43"/>
        <v>0</v>
      </c>
      <c r="O309" s="2">
        <f t="shared" si="42"/>
        <v>0</v>
      </c>
      <c r="P309">
        <v>0</v>
      </c>
      <c r="Q309">
        <f>+IFERROR(VLOOKUP(A309,final_f1!$A$1:$E$8,5,FALSE),0)</f>
        <v>0</v>
      </c>
    </row>
    <row r="310" spans="1:17" x14ac:dyDescent="0.25">
      <c r="A310" s="1">
        <v>41217</v>
      </c>
      <c r="B310">
        <v>0</v>
      </c>
      <c r="C310" s="2">
        <f t="shared" si="36"/>
        <v>4</v>
      </c>
      <c r="D310" s="2">
        <f t="shared" si="37"/>
        <v>11</v>
      </c>
      <c r="E310" s="2">
        <f t="shared" si="38"/>
        <v>2012</v>
      </c>
      <c r="F310" s="2" t="str">
        <f t="shared" si="39"/>
        <v>domingo</v>
      </c>
      <c r="G310" s="2" t="str">
        <f t="shared" si="40"/>
        <v>noviembre</v>
      </c>
      <c r="H310" s="2">
        <f>+IFERROR(VLOOKUP(A310,festivos!$A$1:$E$105,5,FALSE),0)</f>
        <v>0</v>
      </c>
      <c r="I310" s="2">
        <f>+IFERROR(VLOOKUP(A310,semanasanta!$A$1:$E$29,5,FALSE),0)</f>
        <v>0</v>
      </c>
      <c r="J310" s="2">
        <f>+IFERROR(VLOOKUP(A310,navidad!$A$1:$E$8,5,FALSE),0)</f>
        <v>0</v>
      </c>
      <c r="K310" s="2">
        <f t="shared" si="44"/>
        <v>0</v>
      </c>
      <c r="L310" s="2">
        <f t="shared" si="41"/>
        <v>0</v>
      </c>
      <c r="M310" s="2">
        <f>+IFERROR(VLOOKUP(A310,new_year!$A$1:$E$8,5,FALSE),0)</f>
        <v>0</v>
      </c>
      <c r="N310" s="2">
        <f t="shared" si="43"/>
        <v>0</v>
      </c>
      <c r="O310" s="2">
        <f t="shared" si="42"/>
        <v>0</v>
      </c>
      <c r="P310">
        <v>0</v>
      </c>
      <c r="Q310">
        <f>+IFERROR(VLOOKUP(A310,final_f1!$A$1:$E$8,5,FALSE),0)</f>
        <v>0</v>
      </c>
    </row>
    <row r="311" spans="1:17" x14ac:dyDescent="0.25">
      <c r="A311" s="1">
        <v>41218</v>
      </c>
      <c r="B311">
        <v>0</v>
      </c>
      <c r="C311" s="2">
        <f t="shared" si="36"/>
        <v>5</v>
      </c>
      <c r="D311" s="2">
        <f t="shared" si="37"/>
        <v>11</v>
      </c>
      <c r="E311" s="2">
        <f t="shared" si="38"/>
        <v>2012</v>
      </c>
      <c r="F311" s="2" t="str">
        <f t="shared" si="39"/>
        <v>lunes</v>
      </c>
      <c r="G311" s="2" t="str">
        <f t="shared" si="40"/>
        <v>noviembre</v>
      </c>
      <c r="H311" s="2">
        <f>+IFERROR(VLOOKUP(A311,festivos!$A$1:$E$105,5,FALSE),0)</f>
        <v>1</v>
      </c>
      <c r="I311" s="2">
        <f>+IFERROR(VLOOKUP(A311,semanasanta!$A$1:$E$29,5,FALSE),0)</f>
        <v>0</v>
      </c>
      <c r="J311" s="2">
        <f>+IFERROR(VLOOKUP(A311,navidad!$A$1:$E$8,5,FALSE),0)</f>
        <v>0</v>
      </c>
      <c r="K311" s="2">
        <f t="shared" si="44"/>
        <v>0</v>
      </c>
      <c r="L311" s="2">
        <f t="shared" si="41"/>
        <v>0</v>
      </c>
      <c r="M311" s="2">
        <f>+IFERROR(VLOOKUP(A311,new_year!$A$1:$E$8,5,FALSE),0)</f>
        <v>0</v>
      </c>
      <c r="N311" s="2">
        <f t="shared" si="43"/>
        <v>0</v>
      </c>
      <c r="O311" s="2">
        <f t="shared" si="42"/>
        <v>0</v>
      </c>
      <c r="P311">
        <v>0</v>
      </c>
      <c r="Q311">
        <f>+IFERROR(VLOOKUP(A311,final_f1!$A$1:$E$8,5,FALSE),0)</f>
        <v>0</v>
      </c>
    </row>
    <row r="312" spans="1:17" x14ac:dyDescent="0.25">
      <c r="A312" s="1">
        <v>41219</v>
      </c>
      <c r="B312">
        <v>875</v>
      </c>
      <c r="C312" s="2">
        <f t="shared" si="36"/>
        <v>6</v>
      </c>
      <c r="D312" s="2">
        <f t="shared" si="37"/>
        <v>11</v>
      </c>
      <c r="E312" s="2">
        <f t="shared" si="38"/>
        <v>2012</v>
      </c>
      <c r="F312" s="2" t="str">
        <f t="shared" si="39"/>
        <v>martes</v>
      </c>
      <c r="G312" s="2" t="str">
        <f t="shared" si="40"/>
        <v>noviembre</v>
      </c>
      <c r="H312" s="2">
        <f>+IFERROR(VLOOKUP(A312,festivos!$A$1:$E$105,5,FALSE),0)</f>
        <v>0</v>
      </c>
      <c r="I312" s="2">
        <f>+IFERROR(VLOOKUP(A312,semanasanta!$A$1:$E$29,5,FALSE),0)</f>
        <v>0</v>
      </c>
      <c r="J312" s="2">
        <f>+IFERROR(VLOOKUP(A312,navidad!$A$1:$E$8,5,FALSE),0)</f>
        <v>0</v>
      </c>
      <c r="K312" s="2">
        <f t="shared" si="44"/>
        <v>0</v>
      </c>
      <c r="L312" s="2">
        <f t="shared" si="41"/>
        <v>0</v>
      </c>
      <c r="M312" s="2">
        <f>+IFERROR(VLOOKUP(A312,new_year!$A$1:$E$8,5,FALSE),0)</f>
        <v>0</v>
      </c>
      <c r="N312" s="2">
        <f t="shared" si="43"/>
        <v>0</v>
      </c>
      <c r="O312" s="2">
        <f t="shared" si="42"/>
        <v>0</v>
      </c>
      <c r="P312">
        <v>0</v>
      </c>
      <c r="Q312">
        <f>+IFERROR(VLOOKUP(A312,final_f1!$A$1:$E$8,5,FALSE),0)</f>
        <v>0</v>
      </c>
    </row>
    <row r="313" spans="1:17" x14ac:dyDescent="0.25">
      <c r="A313" s="1">
        <v>41220</v>
      </c>
      <c r="B313">
        <v>1095</v>
      </c>
      <c r="C313" s="2">
        <f t="shared" si="36"/>
        <v>7</v>
      </c>
      <c r="D313" s="2">
        <f t="shared" si="37"/>
        <v>11</v>
      </c>
      <c r="E313" s="2">
        <f t="shared" si="38"/>
        <v>2012</v>
      </c>
      <c r="F313" s="2" t="str">
        <f t="shared" si="39"/>
        <v>miércoles</v>
      </c>
      <c r="G313" s="2" t="str">
        <f t="shared" si="40"/>
        <v>noviembre</v>
      </c>
      <c r="H313" s="2">
        <f>+IFERROR(VLOOKUP(A313,festivos!$A$1:$E$105,5,FALSE),0)</f>
        <v>0</v>
      </c>
      <c r="I313" s="2">
        <f>+IFERROR(VLOOKUP(A313,semanasanta!$A$1:$E$29,5,FALSE),0)</f>
        <v>0</v>
      </c>
      <c r="J313" s="2">
        <f>+IFERROR(VLOOKUP(A313,navidad!$A$1:$E$8,5,FALSE),0)</f>
        <v>0</v>
      </c>
      <c r="K313" s="2">
        <f t="shared" si="44"/>
        <v>0</v>
      </c>
      <c r="L313" s="2">
        <f t="shared" si="41"/>
        <v>0</v>
      </c>
      <c r="M313" s="2">
        <f>+IFERROR(VLOOKUP(A313,new_year!$A$1:$E$8,5,FALSE),0)</f>
        <v>0</v>
      </c>
      <c r="N313" s="2">
        <f t="shared" si="43"/>
        <v>0</v>
      </c>
      <c r="O313" s="2">
        <f t="shared" si="42"/>
        <v>0</v>
      </c>
      <c r="P313">
        <v>0</v>
      </c>
      <c r="Q313">
        <f>+IFERROR(VLOOKUP(A313,final_f1!$A$1:$E$8,5,FALSE),0)</f>
        <v>0</v>
      </c>
    </row>
    <row r="314" spans="1:17" x14ac:dyDescent="0.25">
      <c r="A314" s="1">
        <v>41221</v>
      </c>
      <c r="B314">
        <v>1318</v>
      </c>
      <c r="C314" s="2">
        <f t="shared" si="36"/>
        <v>8</v>
      </c>
      <c r="D314" s="2">
        <f t="shared" si="37"/>
        <v>11</v>
      </c>
      <c r="E314" s="2">
        <f t="shared" si="38"/>
        <v>2012</v>
      </c>
      <c r="F314" s="2" t="str">
        <f t="shared" si="39"/>
        <v>jueves</v>
      </c>
      <c r="G314" s="2" t="str">
        <f t="shared" si="40"/>
        <v>noviembre</v>
      </c>
      <c r="H314" s="2">
        <f>+IFERROR(VLOOKUP(A314,festivos!$A$1:$E$105,5,FALSE),0)</f>
        <v>0</v>
      </c>
      <c r="I314" s="2">
        <f>+IFERROR(VLOOKUP(A314,semanasanta!$A$1:$E$29,5,FALSE),0)</f>
        <v>0</v>
      </c>
      <c r="J314" s="2">
        <f>+IFERROR(VLOOKUP(A314,navidad!$A$1:$E$8,5,FALSE),0)</f>
        <v>0</v>
      </c>
      <c r="K314" s="2">
        <f t="shared" si="44"/>
        <v>0</v>
      </c>
      <c r="L314" s="2">
        <f t="shared" si="41"/>
        <v>0</v>
      </c>
      <c r="M314" s="2">
        <f>+IFERROR(VLOOKUP(A314,new_year!$A$1:$E$8,5,FALSE),0)</f>
        <v>0</v>
      </c>
      <c r="N314" s="2">
        <f t="shared" si="43"/>
        <v>0</v>
      </c>
      <c r="O314" s="2">
        <f t="shared" si="42"/>
        <v>0</v>
      </c>
      <c r="P314">
        <v>0</v>
      </c>
      <c r="Q314">
        <f>+IFERROR(VLOOKUP(A314,final_f1!$A$1:$E$8,5,FALSE),0)</f>
        <v>0</v>
      </c>
    </row>
    <row r="315" spans="1:17" x14ac:dyDescent="0.25">
      <c r="A315" s="1">
        <v>41222</v>
      </c>
      <c r="B315">
        <v>1361</v>
      </c>
      <c r="C315" s="2">
        <f t="shared" si="36"/>
        <v>9</v>
      </c>
      <c r="D315" s="2">
        <f t="shared" si="37"/>
        <v>11</v>
      </c>
      <c r="E315" s="2">
        <f t="shared" si="38"/>
        <v>2012</v>
      </c>
      <c r="F315" s="2" t="str">
        <f t="shared" si="39"/>
        <v>viernes</v>
      </c>
      <c r="G315" s="2" t="str">
        <f t="shared" si="40"/>
        <v>noviembre</v>
      </c>
      <c r="H315" s="2">
        <f>+IFERROR(VLOOKUP(A315,festivos!$A$1:$E$105,5,FALSE),0)</f>
        <v>0</v>
      </c>
      <c r="I315" s="2">
        <f>+IFERROR(VLOOKUP(A315,semanasanta!$A$1:$E$29,5,FALSE),0)</f>
        <v>0</v>
      </c>
      <c r="J315" s="2">
        <f>+IFERROR(VLOOKUP(A315,navidad!$A$1:$E$8,5,FALSE),0)</f>
        <v>0</v>
      </c>
      <c r="K315" s="2">
        <f t="shared" si="44"/>
        <v>0</v>
      </c>
      <c r="L315" s="2">
        <f t="shared" si="41"/>
        <v>0</v>
      </c>
      <c r="M315" s="2">
        <f>+IFERROR(VLOOKUP(A315,new_year!$A$1:$E$8,5,FALSE),0)</f>
        <v>0</v>
      </c>
      <c r="N315" s="2">
        <f t="shared" si="43"/>
        <v>0</v>
      </c>
      <c r="O315" s="2">
        <f t="shared" si="42"/>
        <v>0</v>
      </c>
      <c r="P315">
        <v>0</v>
      </c>
      <c r="Q315">
        <f>+IFERROR(VLOOKUP(A315,final_f1!$A$1:$E$8,5,FALSE),0)</f>
        <v>0</v>
      </c>
    </row>
    <row r="316" spans="1:17" x14ac:dyDescent="0.25">
      <c r="A316" s="1">
        <v>41223</v>
      </c>
      <c r="B316">
        <v>336</v>
      </c>
      <c r="C316" s="2">
        <f t="shared" si="36"/>
        <v>10</v>
      </c>
      <c r="D316" s="2">
        <f t="shared" si="37"/>
        <v>11</v>
      </c>
      <c r="E316" s="2">
        <f t="shared" si="38"/>
        <v>2012</v>
      </c>
      <c r="F316" s="2" t="str">
        <f t="shared" si="39"/>
        <v>sábado</v>
      </c>
      <c r="G316" s="2" t="str">
        <f t="shared" si="40"/>
        <v>noviembre</v>
      </c>
      <c r="H316" s="2">
        <f>+IFERROR(VLOOKUP(A316,festivos!$A$1:$E$105,5,FALSE),0)</f>
        <v>0</v>
      </c>
      <c r="I316" s="2">
        <f>+IFERROR(VLOOKUP(A316,semanasanta!$A$1:$E$29,5,FALSE),0)</f>
        <v>0</v>
      </c>
      <c r="J316" s="2">
        <f>+IFERROR(VLOOKUP(A316,navidad!$A$1:$E$8,5,FALSE),0)</f>
        <v>0</v>
      </c>
      <c r="K316" s="2">
        <f t="shared" si="44"/>
        <v>0</v>
      </c>
      <c r="L316" s="2">
        <f t="shared" si="41"/>
        <v>0</v>
      </c>
      <c r="M316" s="2">
        <f>+IFERROR(VLOOKUP(A316,new_year!$A$1:$E$8,5,FALSE),0)</f>
        <v>0</v>
      </c>
      <c r="N316" s="2">
        <f t="shared" si="43"/>
        <v>0</v>
      </c>
      <c r="O316" s="2">
        <f t="shared" si="42"/>
        <v>0</v>
      </c>
      <c r="P316">
        <v>0</v>
      </c>
      <c r="Q316">
        <f>+IFERROR(VLOOKUP(A316,final_f1!$A$1:$E$8,5,FALSE),0)</f>
        <v>0</v>
      </c>
    </row>
    <row r="317" spans="1:17" x14ac:dyDescent="0.25">
      <c r="A317" s="1">
        <v>41224</v>
      </c>
      <c r="B317">
        <v>0</v>
      </c>
      <c r="C317" s="2">
        <f t="shared" si="36"/>
        <v>11</v>
      </c>
      <c r="D317" s="2">
        <f t="shared" si="37"/>
        <v>11</v>
      </c>
      <c r="E317" s="2">
        <f t="shared" si="38"/>
        <v>2012</v>
      </c>
      <c r="F317" s="2" t="str">
        <f t="shared" si="39"/>
        <v>domingo</v>
      </c>
      <c r="G317" s="2" t="str">
        <f t="shared" si="40"/>
        <v>noviembre</v>
      </c>
      <c r="H317" s="2">
        <f>+IFERROR(VLOOKUP(A317,festivos!$A$1:$E$105,5,FALSE),0)</f>
        <v>0</v>
      </c>
      <c r="I317" s="2">
        <f>+IFERROR(VLOOKUP(A317,semanasanta!$A$1:$E$29,5,FALSE),0)</f>
        <v>0</v>
      </c>
      <c r="J317" s="2">
        <f>+IFERROR(VLOOKUP(A317,navidad!$A$1:$E$8,5,FALSE),0)</f>
        <v>0</v>
      </c>
      <c r="K317" s="2">
        <f t="shared" si="44"/>
        <v>0</v>
      </c>
      <c r="L317" s="2">
        <f t="shared" si="41"/>
        <v>0</v>
      </c>
      <c r="M317" s="2">
        <f>+IFERROR(VLOOKUP(A317,new_year!$A$1:$E$8,5,FALSE),0)</f>
        <v>0</v>
      </c>
      <c r="N317" s="2">
        <f t="shared" si="43"/>
        <v>0</v>
      </c>
      <c r="O317" s="2">
        <f t="shared" si="42"/>
        <v>0</v>
      </c>
      <c r="P317">
        <v>0</v>
      </c>
      <c r="Q317">
        <f>+IFERROR(VLOOKUP(A317,final_f1!$A$1:$E$8,5,FALSE),0)</f>
        <v>0</v>
      </c>
    </row>
    <row r="318" spans="1:17" x14ac:dyDescent="0.25">
      <c r="A318" s="1">
        <v>41225</v>
      </c>
      <c r="B318">
        <v>0</v>
      </c>
      <c r="C318" s="2">
        <f t="shared" si="36"/>
        <v>12</v>
      </c>
      <c r="D318" s="2">
        <f t="shared" si="37"/>
        <v>11</v>
      </c>
      <c r="E318" s="2">
        <f t="shared" si="38"/>
        <v>2012</v>
      </c>
      <c r="F318" s="2" t="str">
        <f t="shared" si="39"/>
        <v>lunes</v>
      </c>
      <c r="G318" s="2" t="str">
        <f t="shared" si="40"/>
        <v>noviembre</v>
      </c>
      <c r="H318" s="2">
        <f>+IFERROR(VLOOKUP(A318,festivos!$A$1:$E$105,5,FALSE),0)</f>
        <v>1</v>
      </c>
      <c r="I318" s="2">
        <f>+IFERROR(VLOOKUP(A318,semanasanta!$A$1:$E$29,5,FALSE),0)</f>
        <v>0</v>
      </c>
      <c r="J318" s="2">
        <f>+IFERROR(VLOOKUP(A318,navidad!$A$1:$E$8,5,FALSE),0)</f>
        <v>0</v>
      </c>
      <c r="K318" s="2">
        <f t="shared" si="44"/>
        <v>0</v>
      </c>
      <c r="L318" s="2">
        <f t="shared" si="41"/>
        <v>0</v>
      </c>
      <c r="M318" s="2">
        <f>+IFERROR(VLOOKUP(A318,new_year!$A$1:$E$8,5,FALSE),0)</f>
        <v>0</v>
      </c>
      <c r="N318" s="2">
        <f t="shared" si="43"/>
        <v>0</v>
      </c>
      <c r="O318" s="2">
        <f t="shared" si="42"/>
        <v>0</v>
      </c>
      <c r="P318">
        <v>0</v>
      </c>
      <c r="Q318">
        <f>+IFERROR(VLOOKUP(A318,final_f1!$A$1:$E$8,5,FALSE),0)</f>
        <v>0</v>
      </c>
    </row>
    <row r="319" spans="1:17" x14ac:dyDescent="0.25">
      <c r="A319" s="1">
        <v>41226</v>
      </c>
      <c r="B319">
        <v>855</v>
      </c>
      <c r="C319" s="2">
        <f t="shared" si="36"/>
        <v>13</v>
      </c>
      <c r="D319" s="2">
        <f t="shared" si="37"/>
        <v>11</v>
      </c>
      <c r="E319" s="2">
        <f t="shared" si="38"/>
        <v>2012</v>
      </c>
      <c r="F319" s="2" t="str">
        <f t="shared" si="39"/>
        <v>martes</v>
      </c>
      <c r="G319" s="2" t="str">
        <f t="shared" si="40"/>
        <v>noviembre</v>
      </c>
      <c r="H319" s="2">
        <f>+IFERROR(VLOOKUP(A319,festivos!$A$1:$E$105,5,FALSE),0)</f>
        <v>0</v>
      </c>
      <c r="I319" s="2">
        <f>+IFERROR(VLOOKUP(A319,semanasanta!$A$1:$E$29,5,FALSE),0)</f>
        <v>0</v>
      </c>
      <c r="J319" s="2">
        <f>+IFERROR(VLOOKUP(A319,navidad!$A$1:$E$8,5,FALSE),0)</f>
        <v>0</v>
      </c>
      <c r="K319" s="2">
        <f t="shared" si="44"/>
        <v>0</v>
      </c>
      <c r="L319" s="2">
        <f t="shared" si="41"/>
        <v>0</v>
      </c>
      <c r="M319" s="2">
        <f>+IFERROR(VLOOKUP(A319,new_year!$A$1:$E$8,5,FALSE),0)</f>
        <v>0</v>
      </c>
      <c r="N319" s="2">
        <f t="shared" si="43"/>
        <v>0</v>
      </c>
      <c r="O319" s="2">
        <f t="shared" si="42"/>
        <v>0</v>
      </c>
      <c r="P319">
        <v>0</v>
      </c>
      <c r="Q319">
        <f>+IFERROR(VLOOKUP(A319,final_f1!$A$1:$E$8,5,FALSE),0)</f>
        <v>0</v>
      </c>
    </row>
    <row r="320" spans="1:17" x14ac:dyDescent="0.25">
      <c r="A320" s="1">
        <v>41227</v>
      </c>
      <c r="B320">
        <v>1142</v>
      </c>
      <c r="C320" s="2">
        <f t="shared" si="36"/>
        <v>14</v>
      </c>
      <c r="D320" s="2">
        <f t="shared" si="37"/>
        <v>11</v>
      </c>
      <c r="E320" s="2">
        <f t="shared" si="38"/>
        <v>2012</v>
      </c>
      <c r="F320" s="2" t="str">
        <f t="shared" si="39"/>
        <v>miércoles</v>
      </c>
      <c r="G320" s="2" t="str">
        <f t="shared" si="40"/>
        <v>noviembre</v>
      </c>
      <c r="H320" s="2">
        <f>+IFERROR(VLOOKUP(A320,festivos!$A$1:$E$105,5,FALSE),0)</f>
        <v>0</v>
      </c>
      <c r="I320" s="2">
        <f>+IFERROR(VLOOKUP(A320,semanasanta!$A$1:$E$29,5,FALSE),0)</f>
        <v>0</v>
      </c>
      <c r="J320" s="2">
        <f>+IFERROR(VLOOKUP(A320,navidad!$A$1:$E$8,5,FALSE),0)</f>
        <v>0</v>
      </c>
      <c r="K320" s="2">
        <f t="shared" si="44"/>
        <v>0</v>
      </c>
      <c r="L320" s="2">
        <f t="shared" si="41"/>
        <v>0</v>
      </c>
      <c r="M320" s="2">
        <f>+IFERROR(VLOOKUP(A320,new_year!$A$1:$E$8,5,FALSE),0)</f>
        <v>0</v>
      </c>
      <c r="N320" s="2">
        <f t="shared" si="43"/>
        <v>0</v>
      </c>
      <c r="O320" s="2">
        <f t="shared" si="42"/>
        <v>0</v>
      </c>
      <c r="P320">
        <v>1</v>
      </c>
      <c r="Q320">
        <f>+IFERROR(VLOOKUP(A320,final_f1!$A$1:$E$8,5,FALSE),0)</f>
        <v>0</v>
      </c>
    </row>
    <row r="321" spans="1:17" x14ac:dyDescent="0.25">
      <c r="A321" s="1">
        <v>41228</v>
      </c>
      <c r="B321">
        <v>1205</v>
      </c>
      <c r="C321" s="2">
        <f t="shared" si="36"/>
        <v>15</v>
      </c>
      <c r="D321" s="2">
        <f t="shared" si="37"/>
        <v>11</v>
      </c>
      <c r="E321" s="2">
        <f t="shared" si="38"/>
        <v>2012</v>
      </c>
      <c r="F321" s="2" t="str">
        <f t="shared" si="39"/>
        <v>jueves</v>
      </c>
      <c r="G321" s="2" t="str">
        <f t="shared" si="40"/>
        <v>noviembre</v>
      </c>
      <c r="H321" s="2">
        <f>+IFERROR(VLOOKUP(A321,festivos!$A$1:$E$105,5,FALSE),0)</f>
        <v>0</v>
      </c>
      <c r="I321" s="2">
        <f>+IFERROR(VLOOKUP(A321,semanasanta!$A$1:$E$29,5,FALSE),0)</f>
        <v>0</v>
      </c>
      <c r="J321" s="2">
        <f>+IFERROR(VLOOKUP(A321,navidad!$A$1:$E$8,5,FALSE),0)</f>
        <v>0</v>
      </c>
      <c r="K321" s="2">
        <f t="shared" si="44"/>
        <v>0</v>
      </c>
      <c r="L321" s="2">
        <f t="shared" si="41"/>
        <v>0</v>
      </c>
      <c r="M321" s="2">
        <f>+IFERROR(VLOOKUP(A321,new_year!$A$1:$E$8,5,FALSE),0)</f>
        <v>0</v>
      </c>
      <c r="N321" s="2">
        <f t="shared" si="43"/>
        <v>0</v>
      </c>
      <c r="O321" s="2">
        <f t="shared" si="42"/>
        <v>0</v>
      </c>
      <c r="P321">
        <v>1</v>
      </c>
      <c r="Q321">
        <f>+IFERROR(VLOOKUP(A321,final_f1!$A$1:$E$8,5,FALSE),0)</f>
        <v>0</v>
      </c>
    </row>
    <row r="322" spans="1:17" x14ac:dyDescent="0.25">
      <c r="A322" s="1">
        <v>41229</v>
      </c>
      <c r="B322">
        <v>1186</v>
      </c>
      <c r="C322" s="2">
        <f t="shared" si="36"/>
        <v>16</v>
      </c>
      <c r="D322" s="2">
        <f t="shared" si="37"/>
        <v>11</v>
      </c>
      <c r="E322" s="2">
        <f t="shared" si="38"/>
        <v>2012</v>
      </c>
      <c r="F322" s="2" t="str">
        <f t="shared" si="39"/>
        <v>viernes</v>
      </c>
      <c r="G322" s="2" t="str">
        <f t="shared" si="40"/>
        <v>noviembre</v>
      </c>
      <c r="H322" s="2">
        <f>+IFERROR(VLOOKUP(A322,festivos!$A$1:$E$105,5,FALSE),0)</f>
        <v>0</v>
      </c>
      <c r="I322" s="2">
        <f>+IFERROR(VLOOKUP(A322,semanasanta!$A$1:$E$29,5,FALSE),0)</f>
        <v>0</v>
      </c>
      <c r="J322" s="2">
        <f>+IFERROR(VLOOKUP(A322,navidad!$A$1:$E$8,5,FALSE),0)</f>
        <v>0</v>
      </c>
      <c r="K322" s="2">
        <f t="shared" si="44"/>
        <v>0</v>
      </c>
      <c r="L322" s="2">
        <f t="shared" si="41"/>
        <v>0</v>
      </c>
      <c r="M322" s="2">
        <f>+IFERROR(VLOOKUP(A322,new_year!$A$1:$E$8,5,FALSE),0)</f>
        <v>0</v>
      </c>
      <c r="N322" s="2">
        <f t="shared" si="43"/>
        <v>0</v>
      </c>
      <c r="O322" s="2">
        <f t="shared" si="42"/>
        <v>0</v>
      </c>
      <c r="P322">
        <v>1</v>
      </c>
      <c r="Q322">
        <f>+IFERROR(VLOOKUP(A322,final_f1!$A$1:$E$8,5,FALSE),0)</f>
        <v>0</v>
      </c>
    </row>
    <row r="323" spans="1:17" x14ac:dyDescent="0.25">
      <c r="A323" s="1">
        <v>41230</v>
      </c>
      <c r="B323">
        <v>311</v>
      </c>
      <c r="C323" s="2">
        <f t="shared" ref="C323:C386" si="45">+DAY(A323)</f>
        <v>17</v>
      </c>
      <c r="D323" s="2">
        <f t="shared" ref="D323:D386" si="46">+MONTH(A323)</f>
        <v>11</v>
      </c>
      <c r="E323" s="2">
        <f t="shared" ref="E323:E386" si="47">+YEAR(A323)</f>
        <v>2012</v>
      </c>
      <c r="F323" s="2" t="str">
        <f t="shared" ref="F323:F386" si="48">+TEXT(A323,"dddd")</f>
        <v>sábado</v>
      </c>
      <c r="G323" s="2" t="str">
        <f t="shared" ref="G323:G386" si="49">+TEXT(A323,"MMMM")</f>
        <v>noviembre</v>
      </c>
      <c r="H323" s="2">
        <f>+IFERROR(VLOOKUP(A323,festivos!$A$1:$E$105,5,FALSE),0)</f>
        <v>0</v>
      </c>
      <c r="I323" s="2">
        <f>+IFERROR(VLOOKUP(A323,semanasanta!$A$1:$E$29,5,FALSE),0)</f>
        <v>0</v>
      </c>
      <c r="J323" s="2">
        <f>+IFERROR(VLOOKUP(A323,navidad!$A$1:$E$8,5,FALSE),0)</f>
        <v>0</v>
      </c>
      <c r="K323" s="2">
        <f t="shared" si="44"/>
        <v>0</v>
      </c>
      <c r="L323" s="2">
        <f t="shared" ref="L323:L386" si="50">+IF(J324=1,1,0)</f>
        <v>0</v>
      </c>
      <c r="M323" s="2">
        <f>+IFERROR(VLOOKUP(A323,new_year!$A$1:$E$8,5,FALSE),0)</f>
        <v>0</v>
      </c>
      <c r="N323" s="2">
        <f t="shared" si="43"/>
        <v>0</v>
      </c>
      <c r="O323" s="2">
        <f t="shared" ref="O323:O386" si="51">+IF(M324=1,1,0)</f>
        <v>0</v>
      </c>
      <c r="P323">
        <v>1</v>
      </c>
      <c r="Q323">
        <f>+IFERROR(VLOOKUP(A323,final_f1!$A$1:$E$8,5,FALSE),0)</f>
        <v>0</v>
      </c>
    </row>
    <row r="324" spans="1:17" x14ac:dyDescent="0.25">
      <c r="A324" s="1">
        <v>41231</v>
      </c>
      <c r="B324">
        <v>1</v>
      </c>
      <c r="C324" s="2">
        <f t="shared" si="45"/>
        <v>18</v>
      </c>
      <c r="D324" s="2">
        <f t="shared" si="46"/>
        <v>11</v>
      </c>
      <c r="E324" s="2">
        <f t="shared" si="47"/>
        <v>2012</v>
      </c>
      <c r="F324" s="2" t="str">
        <f t="shared" si="48"/>
        <v>domingo</v>
      </c>
      <c r="G324" s="2" t="str">
        <f t="shared" si="49"/>
        <v>noviembre</v>
      </c>
      <c r="H324" s="2">
        <f>+IFERROR(VLOOKUP(A324,festivos!$A$1:$E$105,5,FALSE),0)</f>
        <v>0</v>
      </c>
      <c r="I324" s="2">
        <f>+IFERROR(VLOOKUP(A324,semanasanta!$A$1:$E$29,5,FALSE),0)</f>
        <v>0</v>
      </c>
      <c r="J324" s="2">
        <f>+IFERROR(VLOOKUP(A324,navidad!$A$1:$E$8,5,FALSE),0)</f>
        <v>0</v>
      </c>
      <c r="K324" s="2">
        <f t="shared" si="44"/>
        <v>0</v>
      </c>
      <c r="L324" s="2">
        <f t="shared" si="50"/>
        <v>0</v>
      </c>
      <c r="M324" s="2">
        <f>+IFERROR(VLOOKUP(A324,new_year!$A$1:$E$8,5,FALSE),0)</f>
        <v>0</v>
      </c>
      <c r="N324" s="2">
        <f t="shared" ref="N324:N387" si="52">+IF(M323=1,1,0)</f>
        <v>0</v>
      </c>
      <c r="O324" s="2">
        <f t="shared" si="51"/>
        <v>0</v>
      </c>
      <c r="P324">
        <v>1</v>
      </c>
      <c r="Q324">
        <f>+IFERROR(VLOOKUP(A324,final_f1!$A$1:$E$8,5,FALSE),0)</f>
        <v>0</v>
      </c>
    </row>
    <row r="325" spans="1:17" x14ac:dyDescent="0.25">
      <c r="A325" s="1">
        <v>41232</v>
      </c>
      <c r="B325">
        <v>845</v>
      </c>
      <c r="C325" s="2">
        <f t="shared" si="45"/>
        <v>19</v>
      </c>
      <c r="D325" s="2">
        <f t="shared" si="46"/>
        <v>11</v>
      </c>
      <c r="E325" s="2">
        <f t="shared" si="47"/>
        <v>2012</v>
      </c>
      <c r="F325" s="2" t="str">
        <f t="shared" si="48"/>
        <v>lunes</v>
      </c>
      <c r="G325" s="2" t="str">
        <f t="shared" si="49"/>
        <v>noviembre</v>
      </c>
      <c r="H325" s="2">
        <f>+IFERROR(VLOOKUP(A325,festivos!$A$1:$E$105,5,FALSE),0)</f>
        <v>0</v>
      </c>
      <c r="I325" s="2">
        <f>+IFERROR(VLOOKUP(A325,semanasanta!$A$1:$E$29,5,FALSE),0)</f>
        <v>0</v>
      </c>
      <c r="J325" s="2">
        <f>+IFERROR(VLOOKUP(A325,navidad!$A$1:$E$8,5,FALSE),0)</f>
        <v>0</v>
      </c>
      <c r="K325" s="2">
        <f t="shared" ref="K325:K388" si="53">+IF(J324=1,1,0)</f>
        <v>0</v>
      </c>
      <c r="L325" s="2">
        <f t="shared" si="50"/>
        <v>0</v>
      </c>
      <c r="M325" s="2">
        <f>+IFERROR(VLOOKUP(A325,new_year!$A$1:$E$8,5,FALSE),0)</f>
        <v>0</v>
      </c>
      <c r="N325" s="2">
        <f t="shared" si="52"/>
        <v>0</v>
      </c>
      <c r="O325" s="2">
        <f t="shared" si="51"/>
        <v>0</v>
      </c>
      <c r="P325">
        <v>1</v>
      </c>
      <c r="Q325">
        <f>+IFERROR(VLOOKUP(A325,final_f1!$A$1:$E$8,5,FALSE),0)</f>
        <v>0</v>
      </c>
    </row>
    <row r="326" spans="1:17" x14ac:dyDescent="0.25">
      <c r="A326" s="1">
        <v>41233</v>
      </c>
      <c r="B326">
        <v>1084</v>
      </c>
      <c r="C326" s="2">
        <f t="shared" si="45"/>
        <v>20</v>
      </c>
      <c r="D326" s="2">
        <f t="shared" si="46"/>
        <v>11</v>
      </c>
      <c r="E326" s="2">
        <f t="shared" si="47"/>
        <v>2012</v>
      </c>
      <c r="F326" s="2" t="str">
        <f t="shared" si="48"/>
        <v>martes</v>
      </c>
      <c r="G326" s="2" t="str">
        <f t="shared" si="49"/>
        <v>noviembre</v>
      </c>
      <c r="H326" s="2">
        <f>+IFERROR(VLOOKUP(A326,festivos!$A$1:$E$105,5,FALSE),0)</f>
        <v>0</v>
      </c>
      <c r="I326" s="2">
        <f>+IFERROR(VLOOKUP(A326,semanasanta!$A$1:$E$29,5,FALSE),0)</f>
        <v>0</v>
      </c>
      <c r="J326" s="2">
        <f>+IFERROR(VLOOKUP(A326,navidad!$A$1:$E$8,5,FALSE),0)</f>
        <v>0</v>
      </c>
      <c r="K326" s="2">
        <f t="shared" si="53"/>
        <v>0</v>
      </c>
      <c r="L326" s="2">
        <f t="shared" si="50"/>
        <v>0</v>
      </c>
      <c r="M326" s="2">
        <f>+IFERROR(VLOOKUP(A326,new_year!$A$1:$E$8,5,FALSE),0)</f>
        <v>0</v>
      </c>
      <c r="N326" s="2">
        <f t="shared" si="52"/>
        <v>0</v>
      </c>
      <c r="O326" s="2">
        <f t="shared" si="51"/>
        <v>0</v>
      </c>
      <c r="P326">
        <v>1</v>
      </c>
      <c r="Q326">
        <f>+IFERROR(VLOOKUP(A326,final_f1!$A$1:$E$8,5,FALSE),0)</f>
        <v>0</v>
      </c>
    </row>
    <row r="327" spans="1:17" x14ac:dyDescent="0.25">
      <c r="A327" s="1">
        <v>41234</v>
      </c>
      <c r="B327">
        <v>1056</v>
      </c>
      <c r="C327" s="2">
        <f t="shared" si="45"/>
        <v>21</v>
      </c>
      <c r="D327" s="2">
        <f t="shared" si="46"/>
        <v>11</v>
      </c>
      <c r="E327" s="2">
        <f t="shared" si="47"/>
        <v>2012</v>
      </c>
      <c r="F327" s="2" t="str">
        <f t="shared" si="48"/>
        <v>miércoles</v>
      </c>
      <c r="G327" s="2" t="str">
        <f t="shared" si="49"/>
        <v>noviembre</v>
      </c>
      <c r="H327" s="2">
        <f>+IFERROR(VLOOKUP(A327,festivos!$A$1:$E$105,5,FALSE),0)</f>
        <v>0</v>
      </c>
      <c r="I327" s="2">
        <f>+IFERROR(VLOOKUP(A327,semanasanta!$A$1:$E$29,5,FALSE),0)</f>
        <v>0</v>
      </c>
      <c r="J327" s="2">
        <f>+IFERROR(VLOOKUP(A327,navidad!$A$1:$E$8,5,FALSE),0)</f>
        <v>0</v>
      </c>
      <c r="K327" s="2">
        <f t="shared" si="53"/>
        <v>0</v>
      </c>
      <c r="L327" s="2">
        <f t="shared" si="50"/>
        <v>0</v>
      </c>
      <c r="M327" s="2">
        <f>+IFERROR(VLOOKUP(A327,new_year!$A$1:$E$8,5,FALSE),0)</f>
        <v>0</v>
      </c>
      <c r="N327" s="2">
        <f t="shared" si="52"/>
        <v>0</v>
      </c>
      <c r="O327" s="2">
        <f t="shared" si="51"/>
        <v>0</v>
      </c>
      <c r="P327">
        <v>1</v>
      </c>
      <c r="Q327">
        <f>+IFERROR(VLOOKUP(A327,final_f1!$A$1:$E$8,5,FALSE),0)</f>
        <v>0</v>
      </c>
    </row>
    <row r="328" spans="1:17" x14ac:dyDescent="0.25">
      <c r="A328" s="1">
        <v>41235</v>
      </c>
      <c r="B328">
        <v>1135</v>
      </c>
      <c r="C328" s="2">
        <f t="shared" si="45"/>
        <v>22</v>
      </c>
      <c r="D328" s="2">
        <f t="shared" si="46"/>
        <v>11</v>
      </c>
      <c r="E328" s="2">
        <f t="shared" si="47"/>
        <v>2012</v>
      </c>
      <c r="F328" s="2" t="str">
        <f t="shared" si="48"/>
        <v>jueves</v>
      </c>
      <c r="G328" s="2" t="str">
        <f t="shared" si="49"/>
        <v>noviembre</v>
      </c>
      <c r="H328" s="2">
        <f>+IFERROR(VLOOKUP(A328,festivos!$A$1:$E$105,5,FALSE),0)</f>
        <v>0</v>
      </c>
      <c r="I328" s="2">
        <f>+IFERROR(VLOOKUP(A328,semanasanta!$A$1:$E$29,5,FALSE),0)</f>
        <v>0</v>
      </c>
      <c r="J328" s="2">
        <f>+IFERROR(VLOOKUP(A328,navidad!$A$1:$E$8,5,FALSE),0)</f>
        <v>0</v>
      </c>
      <c r="K328" s="2">
        <f t="shared" si="53"/>
        <v>0</v>
      </c>
      <c r="L328" s="2">
        <f t="shared" si="50"/>
        <v>0</v>
      </c>
      <c r="M328" s="2">
        <f>+IFERROR(VLOOKUP(A328,new_year!$A$1:$E$8,5,FALSE),0)</f>
        <v>0</v>
      </c>
      <c r="N328" s="2">
        <f t="shared" si="52"/>
        <v>0</v>
      </c>
      <c r="O328" s="2">
        <f t="shared" si="51"/>
        <v>0</v>
      </c>
      <c r="P328">
        <v>1</v>
      </c>
      <c r="Q328">
        <f>+IFERROR(VLOOKUP(A328,final_f1!$A$1:$E$8,5,FALSE),0)</f>
        <v>0</v>
      </c>
    </row>
    <row r="329" spans="1:17" x14ac:dyDescent="0.25">
      <c r="A329" s="1">
        <v>41236</v>
      </c>
      <c r="B329">
        <v>1232</v>
      </c>
      <c r="C329" s="2">
        <f t="shared" si="45"/>
        <v>23</v>
      </c>
      <c r="D329" s="2">
        <f t="shared" si="46"/>
        <v>11</v>
      </c>
      <c r="E329" s="2">
        <f t="shared" si="47"/>
        <v>2012</v>
      </c>
      <c r="F329" s="2" t="str">
        <f t="shared" si="48"/>
        <v>viernes</v>
      </c>
      <c r="G329" s="2" t="str">
        <f t="shared" si="49"/>
        <v>noviembre</v>
      </c>
      <c r="H329" s="2">
        <f>+IFERROR(VLOOKUP(A329,festivos!$A$1:$E$105,5,FALSE),0)</f>
        <v>0</v>
      </c>
      <c r="I329" s="2">
        <f>+IFERROR(VLOOKUP(A329,semanasanta!$A$1:$E$29,5,FALSE),0)</f>
        <v>0</v>
      </c>
      <c r="J329" s="2">
        <f>+IFERROR(VLOOKUP(A329,navidad!$A$1:$E$8,5,FALSE),0)</f>
        <v>0</v>
      </c>
      <c r="K329" s="2">
        <f t="shared" si="53"/>
        <v>0</v>
      </c>
      <c r="L329" s="2">
        <f t="shared" si="50"/>
        <v>0</v>
      </c>
      <c r="M329" s="2">
        <f>+IFERROR(VLOOKUP(A329,new_year!$A$1:$E$8,5,FALSE),0)</f>
        <v>0</v>
      </c>
      <c r="N329" s="2">
        <f t="shared" si="52"/>
        <v>0</v>
      </c>
      <c r="O329" s="2">
        <f t="shared" si="51"/>
        <v>0</v>
      </c>
      <c r="P329">
        <v>1</v>
      </c>
      <c r="Q329">
        <f>+IFERROR(VLOOKUP(A329,final_f1!$A$1:$E$8,5,FALSE),0)</f>
        <v>0</v>
      </c>
    </row>
    <row r="330" spans="1:17" x14ac:dyDescent="0.25">
      <c r="A330" s="1">
        <v>41237</v>
      </c>
      <c r="B330">
        <v>329</v>
      </c>
      <c r="C330" s="2">
        <f t="shared" si="45"/>
        <v>24</v>
      </c>
      <c r="D330" s="2">
        <f t="shared" si="46"/>
        <v>11</v>
      </c>
      <c r="E330" s="2">
        <f t="shared" si="47"/>
        <v>2012</v>
      </c>
      <c r="F330" s="2" t="str">
        <f t="shared" si="48"/>
        <v>sábado</v>
      </c>
      <c r="G330" s="2" t="str">
        <f t="shared" si="49"/>
        <v>noviembre</v>
      </c>
      <c r="H330" s="2">
        <f>+IFERROR(VLOOKUP(A330,festivos!$A$1:$E$105,5,FALSE),0)</f>
        <v>0</v>
      </c>
      <c r="I330" s="2">
        <f>+IFERROR(VLOOKUP(A330,semanasanta!$A$1:$E$29,5,FALSE),0)</f>
        <v>0</v>
      </c>
      <c r="J330" s="2">
        <f>+IFERROR(VLOOKUP(A330,navidad!$A$1:$E$8,5,FALSE),0)</f>
        <v>0</v>
      </c>
      <c r="K330" s="2">
        <f t="shared" si="53"/>
        <v>0</v>
      </c>
      <c r="L330" s="2">
        <f t="shared" si="50"/>
        <v>0</v>
      </c>
      <c r="M330" s="2">
        <f>+IFERROR(VLOOKUP(A330,new_year!$A$1:$E$8,5,FALSE),0)</f>
        <v>0</v>
      </c>
      <c r="N330" s="2">
        <f t="shared" si="52"/>
        <v>0</v>
      </c>
      <c r="O330" s="2">
        <f t="shared" si="51"/>
        <v>0</v>
      </c>
      <c r="P330">
        <v>1</v>
      </c>
      <c r="Q330">
        <f>+IFERROR(VLOOKUP(A330,final_f1!$A$1:$E$8,5,FALSE),0)</f>
        <v>0</v>
      </c>
    </row>
    <row r="331" spans="1:17" x14ac:dyDescent="0.25">
      <c r="A331" s="1">
        <v>41238</v>
      </c>
      <c r="B331">
        <v>1</v>
      </c>
      <c r="C331" s="2">
        <f t="shared" si="45"/>
        <v>25</v>
      </c>
      <c r="D331" s="2">
        <f t="shared" si="46"/>
        <v>11</v>
      </c>
      <c r="E331" s="2">
        <f t="shared" si="47"/>
        <v>2012</v>
      </c>
      <c r="F331" s="2" t="str">
        <f t="shared" si="48"/>
        <v>domingo</v>
      </c>
      <c r="G331" s="2" t="str">
        <f t="shared" si="49"/>
        <v>noviembre</v>
      </c>
      <c r="H331" s="2">
        <f>+IFERROR(VLOOKUP(A331,festivos!$A$1:$E$105,5,FALSE),0)</f>
        <v>0</v>
      </c>
      <c r="I331" s="2">
        <f>+IFERROR(VLOOKUP(A331,semanasanta!$A$1:$E$29,5,FALSE),0)</f>
        <v>0</v>
      </c>
      <c r="J331" s="2">
        <f>+IFERROR(VLOOKUP(A331,navidad!$A$1:$E$8,5,FALSE),0)</f>
        <v>0</v>
      </c>
      <c r="K331" s="2">
        <f t="shared" si="53"/>
        <v>0</v>
      </c>
      <c r="L331" s="2">
        <f t="shared" si="50"/>
        <v>0</v>
      </c>
      <c r="M331" s="2">
        <f>+IFERROR(VLOOKUP(A331,new_year!$A$1:$E$8,5,FALSE),0)</f>
        <v>0</v>
      </c>
      <c r="N331" s="2">
        <f t="shared" si="52"/>
        <v>0</v>
      </c>
      <c r="O331" s="2">
        <f t="shared" si="51"/>
        <v>0</v>
      </c>
      <c r="P331">
        <v>1</v>
      </c>
      <c r="Q331">
        <f>+IFERROR(VLOOKUP(A331,final_f1!$A$1:$E$8,5,FALSE),0)</f>
        <v>0</v>
      </c>
    </row>
    <row r="332" spans="1:17" x14ac:dyDescent="0.25">
      <c r="A332" s="1">
        <v>41239</v>
      </c>
      <c r="B332">
        <v>893</v>
      </c>
      <c r="C332" s="2">
        <f t="shared" si="45"/>
        <v>26</v>
      </c>
      <c r="D332" s="2">
        <f t="shared" si="46"/>
        <v>11</v>
      </c>
      <c r="E332" s="2">
        <f t="shared" si="47"/>
        <v>2012</v>
      </c>
      <c r="F332" s="2" t="str">
        <f t="shared" si="48"/>
        <v>lunes</v>
      </c>
      <c r="G332" s="2" t="str">
        <f t="shared" si="49"/>
        <v>noviembre</v>
      </c>
      <c r="H332" s="2">
        <f>+IFERROR(VLOOKUP(A332,festivos!$A$1:$E$105,5,FALSE),0)</f>
        <v>0</v>
      </c>
      <c r="I332" s="2">
        <f>+IFERROR(VLOOKUP(A332,semanasanta!$A$1:$E$29,5,FALSE),0)</f>
        <v>0</v>
      </c>
      <c r="J332" s="2">
        <f>+IFERROR(VLOOKUP(A332,navidad!$A$1:$E$8,5,FALSE),0)</f>
        <v>0</v>
      </c>
      <c r="K332" s="2">
        <f t="shared" si="53"/>
        <v>0</v>
      </c>
      <c r="L332" s="2">
        <f t="shared" si="50"/>
        <v>0</v>
      </c>
      <c r="M332" s="2">
        <f>+IFERROR(VLOOKUP(A332,new_year!$A$1:$E$8,5,FALSE),0)</f>
        <v>0</v>
      </c>
      <c r="N332" s="2">
        <f t="shared" si="52"/>
        <v>0</v>
      </c>
      <c r="O332" s="2">
        <f t="shared" si="51"/>
        <v>0</v>
      </c>
      <c r="P332">
        <v>0</v>
      </c>
      <c r="Q332">
        <f>+IFERROR(VLOOKUP(A332,final_f1!$A$1:$E$8,5,FALSE),0)</f>
        <v>1</v>
      </c>
    </row>
    <row r="333" spans="1:17" x14ac:dyDescent="0.25">
      <c r="A333" s="1">
        <v>41240</v>
      </c>
      <c r="B333">
        <v>1180</v>
      </c>
      <c r="C333" s="2">
        <f t="shared" si="45"/>
        <v>27</v>
      </c>
      <c r="D333" s="2">
        <f t="shared" si="46"/>
        <v>11</v>
      </c>
      <c r="E333" s="2">
        <f t="shared" si="47"/>
        <v>2012</v>
      </c>
      <c r="F333" s="2" t="str">
        <f t="shared" si="48"/>
        <v>martes</v>
      </c>
      <c r="G333" s="2" t="str">
        <f t="shared" si="49"/>
        <v>noviembre</v>
      </c>
      <c r="H333" s="2">
        <f>+IFERROR(VLOOKUP(A333,festivos!$A$1:$E$105,5,FALSE),0)</f>
        <v>0</v>
      </c>
      <c r="I333" s="2">
        <f>+IFERROR(VLOOKUP(A333,semanasanta!$A$1:$E$29,5,FALSE),0)</f>
        <v>0</v>
      </c>
      <c r="J333" s="2">
        <f>+IFERROR(VLOOKUP(A333,navidad!$A$1:$E$8,5,FALSE),0)</f>
        <v>0</v>
      </c>
      <c r="K333" s="2">
        <f t="shared" si="53"/>
        <v>0</v>
      </c>
      <c r="L333" s="2">
        <f t="shared" si="50"/>
        <v>0</v>
      </c>
      <c r="M333" s="2">
        <f>+IFERROR(VLOOKUP(A333,new_year!$A$1:$E$8,5,FALSE),0)</f>
        <v>0</v>
      </c>
      <c r="N333" s="2">
        <f t="shared" si="52"/>
        <v>0</v>
      </c>
      <c r="O333" s="2">
        <f t="shared" si="51"/>
        <v>0</v>
      </c>
      <c r="P333">
        <v>0</v>
      </c>
      <c r="Q333">
        <f>+IFERROR(VLOOKUP(A333,final_f1!$A$1:$E$8,5,FALSE),0)</f>
        <v>0</v>
      </c>
    </row>
    <row r="334" spans="1:17" x14ac:dyDescent="0.25">
      <c r="A334" s="1">
        <v>41241</v>
      </c>
      <c r="B334">
        <v>1323</v>
      </c>
      <c r="C334" s="2">
        <f t="shared" si="45"/>
        <v>28</v>
      </c>
      <c r="D334" s="2">
        <f t="shared" si="46"/>
        <v>11</v>
      </c>
      <c r="E334" s="2">
        <f t="shared" si="47"/>
        <v>2012</v>
      </c>
      <c r="F334" s="2" t="str">
        <f t="shared" si="48"/>
        <v>miércoles</v>
      </c>
      <c r="G334" s="2" t="str">
        <f t="shared" si="49"/>
        <v>noviembre</v>
      </c>
      <c r="H334" s="2">
        <f>+IFERROR(VLOOKUP(A334,festivos!$A$1:$E$105,5,FALSE),0)</f>
        <v>0</v>
      </c>
      <c r="I334" s="2">
        <f>+IFERROR(VLOOKUP(A334,semanasanta!$A$1:$E$29,5,FALSE),0)</f>
        <v>0</v>
      </c>
      <c r="J334" s="2">
        <f>+IFERROR(VLOOKUP(A334,navidad!$A$1:$E$8,5,FALSE),0)</f>
        <v>0</v>
      </c>
      <c r="K334" s="2">
        <f t="shared" si="53"/>
        <v>0</v>
      </c>
      <c r="L334" s="2">
        <f t="shared" si="50"/>
        <v>0</v>
      </c>
      <c r="M334" s="2">
        <f>+IFERROR(VLOOKUP(A334,new_year!$A$1:$E$8,5,FALSE),0)</f>
        <v>0</v>
      </c>
      <c r="N334" s="2">
        <f t="shared" si="52"/>
        <v>0</v>
      </c>
      <c r="O334" s="2">
        <f t="shared" si="51"/>
        <v>0</v>
      </c>
      <c r="P334">
        <v>0</v>
      </c>
      <c r="Q334">
        <f>+IFERROR(VLOOKUP(A334,final_f1!$A$1:$E$8,5,FALSE),0)</f>
        <v>0</v>
      </c>
    </row>
    <row r="335" spans="1:17" x14ac:dyDescent="0.25">
      <c r="A335" s="1">
        <v>41242</v>
      </c>
      <c r="B335">
        <v>1448</v>
      </c>
      <c r="C335" s="2">
        <f t="shared" si="45"/>
        <v>29</v>
      </c>
      <c r="D335" s="2">
        <f t="shared" si="46"/>
        <v>11</v>
      </c>
      <c r="E335" s="2">
        <f t="shared" si="47"/>
        <v>2012</v>
      </c>
      <c r="F335" s="2" t="str">
        <f t="shared" si="48"/>
        <v>jueves</v>
      </c>
      <c r="G335" s="2" t="str">
        <f t="shared" si="49"/>
        <v>noviembre</v>
      </c>
      <c r="H335" s="2">
        <f>+IFERROR(VLOOKUP(A335,festivos!$A$1:$E$105,5,FALSE),0)</f>
        <v>0</v>
      </c>
      <c r="I335" s="2">
        <f>+IFERROR(VLOOKUP(A335,semanasanta!$A$1:$E$29,5,FALSE),0)</f>
        <v>0</v>
      </c>
      <c r="J335" s="2">
        <f>+IFERROR(VLOOKUP(A335,navidad!$A$1:$E$8,5,FALSE),0)</f>
        <v>0</v>
      </c>
      <c r="K335" s="2">
        <f t="shared" si="53"/>
        <v>0</v>
      </c>
      <c r="L335" s="2">
        <f t="shared" si="50"/>
        <v>0</v>
      </c>
      <c r="M335" s="2">
        <f>+IFERROR(VLOOKUP(A335,new_year!$A$1:$E$8,5,FALSE),0)</f>
        <v>0</v>
      </c>
      <c r="N335" s="2">
        <f t="shared" si="52"/>
        <v>0</v>
      </c>
      <c r="O335" s="2">
        <f t="shared" si="51"/>
        <v>0</v>
      </c>
      <c r="P335">
        <v>0</v>
      </c>
      <c r="Q335">
        <f>+IFERROR(VLOOKUP(A335,final_f1!$A$1:$E$8,5,FALSE),0)</f>
        <v>0</v>
      </c>
    </row>
    <row r="336" spans="1:17" x14ac:dyDescent="0.25">
      <c r="A336" s="1">
        <v>41243</v>
      </c>
      <c r="B336">
        <v>1565</v>
      </c>
      <c r="C336" s="2">
        <f t="shared" si="45"/>
        <v>30</v>
      </c>
      <c r="D336" s="2">
        <f t="shared" si="46"/>
        <v>11</v>
      </c>
      <c r="E336" s="2">
        <f t="shared" si="47"/>
        <v>2012</v>
      </c>
      <c r="F336" s="2" t="str">
        <f t="shared" si="48"/>
        <v>viernes</v>
      </c>
      <c r="G336" s="2" t="str">
        <f t="shared" si="49"/>
        <v>noviembre</v>
      </c>
      <c r="H336" s="2">
        <f>+IFERROR(VLOOKUP(A336,festivos!$A$1:$E$105,5,FALSE),0)</f>
        <v>0</v>
      </c>
      <c r="I336" s="2">
        <f>+IFERROR(VLOOKUP(A336,semanasanta!$A$1:$E$29,5,FALSE),0)</f>
        <v>0</v>
      </c>
      <c r="J336" s="2">
        <f>+IFERROR(VLOOKUP(A336,navidad!$A$1:$E$8,5,FALSE),0)</f>
        <v>0</v>
      </c>
      <c r="K336" s="2">
        <f t="shared" si="53"/>
        <v>0</v>
      </c>
      <c r="L336" s="2">
        <f t="shared" si="50"/>
        <v>0</v>
      </c>
      <c r="M336" s="2">
        <f>+IFERROR(VLOOKUP(A336,new_year!$A$1:$E$8,5,FALSE),0)</f>
        <v>0</v>
      </c>
      <c r="N336" s="2">
        <f t="shared" si="52"/>
        <v>0</v>
      </c>
      <c r="O336" s="2">
        <f t="shared" si="51"/>
        <v>0</v>
      </c>
      <c r="P336">
        <v>0</v>
      </c>
      <c r="Q336">
        <f>+IFERROR(VLOOKUP(A336,final_f1!$A$1:$E$8,5,FALSE),0)</f>
        <v>0</v>
      </c>
    </row>
    <row r="337" spans="1:17" x14ac:dyDescent="0.25">
      <c r="A337" s="1">
        <v>41244</v>
      </c>
      <c r="B337">
        <v>422</v>
      </c>
      <c r="C337" s="2">
        <f t="shared" si="45"/>
        <v>1</v>
      </c>
      <c r="D337" s="2">
        <f t="shared" si="46"/>
        <v>12</v>
      </c>
      <c r="E337" s="2">
        <f t="shared" si="47"/>
        <v>2012</v>
      </c>
      <c r="F337" s="2" t="str">
        <f t="shared" si="48"/>
        <v>sábado</v>
      </c>
      <c r="G337" s="2" t="str">
        <f t="shared" si="49"/>
        <v>diciembre</v>
      </c>
      <c r="H337" s="2">
        <f>+IFERROR(VLOOKUP(A337,festivos!$A$1:$E$105,5,FALSE),0)</f>
        <v>0</v>
      </c>
      <c r="I337" s="2">
        <f>+IFERROR(VLOOKUP(A337,semanasanta!$A$1:$E$29,5,FALSE),0)</f>
        <v>0</v>
      </c>
      <c r="J337" s="2">
        <f>+IFERROR(VLOOKUP(A337,navidad!$A$1:$E$8,5,FALSE),0)</f>
        <v>0</v>
      </c>
      <c r="K337" s="2">
        <f t="shared" si="53"/>
        <v>0</v>
      </c>
      <c r="L337" s="2">
        <f t="shared" si="50"/>
        <v>0</v>
      </c>
      <c r="M337" s="2">
        <f>+IFERROR(VLOOKUP(A337,new_year!$A$1:$E$8,5,FALSE),0)</f>
        <v>0</v>
      </c>
      <c r="N337" s="2">
        <f t="shared" si="52"/>
        <v>0</v>
      </c>
      <c r="O337" s="2">
        <f t="shared" si="51"/>
        <v>0</v>
      </c>
      <c r="P337">
        <v>0</v>
      </c>
      <c r="Q337">
        <f>+IFERROR(VLOOKUP(A337,final_f1!$A$1:$E$8,5,FALSE),0)</f>
        <v>0</v>
      </c>
    </row>
    <row r="338" spans="1:17" x14ac:dyDescent="0.25">
      <c r="A338" s="1">
        <v>41245</v>
      </c>
      <c r="B338">
        <v>1</v>
      </c>
      <c r="C338" s="2">
        <f t="shared" si="45"/>
        <v>2</v>
      </c>
      <c r="D338" s="2">
        <f t="shared" si="46"/>
        <v>12</v>
      </c>
      <c r="E338" s="2">
        <f t="shared" si="47"/>
        <v>2012</v>
      </c>
      <c r="F338" s="2" t="str">
        <f t="shared" si="48"/>
        <v>domingo</v>
      </c>
      <c r="G338" s="2" t="str">
        <f t="shared" si="49"/>
        <v>diciembre</v>
      </c>
      <c r="H338" s="2">
        <f>+IFERROR(VLOOKUP(A338,festivos!$A$1:$E$105,5,FALSE),0)</f>
        <v>0</v>
      </c>
      <c r="I338" s="2">
        <f>+IFERROR(VLOOKUP(A338,semanasanta!$A$1:$E$29,5,FALSE),0)</f>
        <v>0</v>
      </c>
      <c r="J338" s="2">
        <f>+IFERROR(VLOOKUP(A338,navidad!$A$1:$E$8,5,FALSE),0)</f>
        <v>0</v>
      </c>
      <c r="K338" s="2">
        <f t="shared" si="53"/>
        <v>0</v>
      </c>
      <c r="L338" s="2">
        <f t="shared" si="50"/>
        <v>0</v>
      </c>
      <c r="M338" s="2">
        <f>+IFERROR(VLOOKUP(A338,new_year!$A$1:$E$8,5,FALSE),0)</f>
        <v>0</v>
      </c>
      <c r="N338" s="2">
        <f t="shared" si="52"/>
        <v>0</v>
      </c>
      <c r="O338" s="2">
        <f t="shared" si="51"/>
        <v>0</v>
      </c>
      <c r="P338">
        <v>0</v>
      </c>
      <c r="Q338">
        <f>+IFERROR(VLOOKUP(A338,final_f1!$A$1:$E$8,5,FALSE),0)</f>
        <v>0</v>
      </c>
    </row>
    <row r="339" spans="1:17" x14ac:dyDescent="0.25">
      <c r="A339" s="1">
        <v>41246</v>
      </c>
      <c r="B339">
        <v>1024</v>
      </c>
      <c r="C339" s="2">
        <f t="shared" si="45"/>
        <v>3</v>
      </c>
      <c r="D339" s="2">
        <f t="shared" si="46"/>
        <v>12</v>
      </c>
      <c r="E339" s="2">
        <f t="shared" si="47"/>
        <v>2012</v>
      </c>
      <c r="F339" s="2" t="str">
        <f t="shared" si="48"/>
        <v>lunes</v>
      </c>
      <c r="G339" s="2" t="str">
        <f t="shared" si="49"/>
        <v>diciembre</v>
      </c>
      <c r="H339" s="2">
        <f>+IFERROR(VLOOKUP(A339,festivos!$A$1:$E$105,5,FALSE),0)</f>
        <v>0</v>
      </c>
      <c r="I339" s="2">
        <f>+IFERROR(VLOOKUP(A339,semanasanta!$A$1:$E$29,5,FALSE),0)</f>
        <v>0</v>
      </c>
      <c r="J339" s="2">
        <f>+IFERROR(VLOOKUP(A339,navidad!$A$1:$E$8,5,FALSE),0)</f>
        <v>0</v>
      </c>
      <c r="K339" s="2">
        <f t="shared" si="53"/>
        <v>0</v>
      </c>
      <c r="L339" s="2">
        <f t="shared" si="50"/>
        <v>0</v>
      </c>
      <c r="M339" s="2">
        <f>+IFERROR(VLOOKUP(A339,new_year!$A$1:$E$8,5,FALSE),0)</f>
        <v>0</v>
      </c>
      <c r="N339" s="2">
        <f t="shared" si="52"/>
        <v>0</v>
      </c>
      <c r="O339" s="2">
        <f t="shared" si="51"/>
        <v>0</v>
      </c>
      <c r="P339">
        <v>0</v>
      </c>
      <c r="Q339">
        <f>+IFERROR(VLOOKUP(A339,final_f1!$A$1:$E$8,5,FALSE),0)</f>
        <v>0</v>
      </c>
    </row>
    <row r="340" spans="1:17" x14ac:dyDescent="0.25">
      <c r="A340" s="1">
        <v>41247</v>
      </c>
      <c r="B340">
        <v>1175</v>
      </c>
      <c r="C340" s="2">
        <f t="shared" si="45"/>
        <v>4</v>
      </c>
      <c r="D340" s="2">
        <f t="shared" si="46"/>
        <v>12</v>
      </c>
      <c r="E340" s="2">
        <f t="shared" si="47"/>
        <v>2012</v>
      </c>
      <c r="F340" s="2" t="str">
        <f t="shared" si="48"/>
        <v>martes</v>
      </c>
      <c r="G340" s="2" t="str">
        <f t="shared" si="49"/>
        <v>diciembre</v>
      </c>
      <c r="H340" s="2">
        <f>+IFERROR(VLOOKUP(A340,festivos!$A$1:$E$105,5,FALSE),0)</f>
        <v>0</v>
      </c>
      <c r="I340" s="2">
        <f>+IFERROR(VLOOKUP(A340,semanasanta!$A$1:$E$29,5,FALSE),0)</f>
        <v>0</v>
      </c>
      <c r="J340" s="2">
        <f>+IFERROR(VLOOKUP(A340,navidad!$A$1:$E$8,5,FALSE),0)</f>
        <v>0</v>
      </c>
      <c r="K340" s="2">
        <f t="shared" si="53"/>
        <v>0</v>
      </c>
      <c r="L340" s="2">
        <f t="shared" si="50"/>
        <v>0</v>
      </c>
      <c r="M340" s="2">
        <f>+IFERROR(VLOOKUP(A340,new_year!$A$1:$E$8,5,FALSE),0)</f>
        <v>0</v>
      </c>
      <c r="N340" s="2">
        <f t="shared" si="52"/>
        <v>0</v>
      </c>
      <c r="O340" s="2">
        <f t="shared" si="51"/>
        <v>0</v>
      </c>
      <c r="P340">
        <v>0</v>
      </c>
      <c r="Q340">
        <f>+IFERROR(VLOOKUP(A340,final_f1!$A$1:$E$8,5,FALSE),0)</f>
        <v>0</v>
      </c>
    </row>
    <row r="341" spans="1:17" x14ac:dyDescent="0.25">
      <c r="A341" s="1">
        <v>41248</v>
      </c>
      <c r="B341">
        <v>1587</v>
      </c>
      <c r="C341" s="2">
        <f t="shared" si="45"/>
        <v>5</v>
      </c>
      <c r="D341" s="2">
        <f t="shared" si="46"/>
        <v>12</v>
      </c>
      <c r="E341" s="2">
        <f t="shared" si="47"/>
        <v>2012</v>
      </c>
      <c r="F341" s="2" t="str">
        <f t="shared" si="48"/>
        <v>miércoles</v>
      </c>
      <c r="G341" s="2" t="str">
        <f t="shared" si="49"/>
        <v>diciembre</v>
      </c>
      <c r="H341" s="2">
        <f>+IFERROR(VLOOKUP(A341,festivos!$A$1:$E$105,5,FALSE),0)</f>
        <v>0</v>
      </c>
      <c r="I341" s="2">
        <f>+IFERROR(VLOOKUP(A341,semanasanta!$A$1:$E$29,5,FALSE),0)</f>
        <v>0</v>
      </c>
      <c r="J341" s="2">
        <f>+IFERROR(VLOOKUP(A341,navidad!$A$1:$E$8,5,FALSE),0)</f>
        <v>0</v>
      </c>
      <c r="K341" s="2">
        <f t="shared" si="53"/>
        <v>0</v>
      </c>
      <c r="L341" s="2">
        <f t="shared" si="50"/>
        <v>0</v>
      </c>
      <c r="M341" s="2">
        <f>+IFERROR(VLOOKUP(A341,new_year!$A$1:$E$8,5,FALSE),0)</f>
        <v>0</v>
      </c>
      <c r="N341" s="2">
        <f t="shared" si="52"/>
        <v>0</v>
      </c>
      <c r="O341" s="2">
        <f t="shared" si="51"/>
        <v>0</v>
      </c>
      <c r="P341">
        <v>0</v>
      </c>
      <c r="Q341">
        <f>+IFERROR(VLOOKUP(A341,final_f1!$A$1:$E$8,5,FALSE),0)</f>
        <v>0</v>
      </c>
    </row>
    <row r="342" spans="1:17" x14ac:dyDescent="0.25">
      <c r="A342" s="1">
        <v>41249</v>
      </c>
      <c r="B342">
        <v>1783</v>
      </c>
      <c r="C342" s="2">
        <f t="shared" si="45"/>
        <v>6</v>
      </c>
      <c r="D342" s="2">
        <f t="shared" si="46"/>
        <v>12</v>
      </c>
      <c r="E342" s="2">
        <f t="shared" si="47"/>
        <v>2012</v>
      </c>
      <c r="F342" s="2" t="str">
        <f t="shared" si="48"/>
        <v>jueves</v>
      </c>
      <c r="G342" s="2" t="str">
        <f t="shared" si="49"/>
        <v>diciembre</v>
      </c>
      <c r="H342" s="2">
        <f>+IFERROR(VLOOKUP(A342,festivos!$A$1:$E$105,5,FALSE),0)</f>
        <v>0</v>
      </c>
      <c r="I342" s="2">
        <f>+IFERROR(VLOOKUP(A342,semanasanta!$A$1:$E$29,5,FALSE),0)</f>
        <v>0</v>
      </c>
      <c r="J342" s="2">
        <f>+IFERROR(VLOOKUP(A342,navidad!$A$1:$E$8,5,FALSE),0)</f>
        <v>0</v>
      </c>
      <c r="K342" s="2">
        <f t="shared" si="53"/>
        <v>0</v>
      </c>
      <c r="L342" s="2">
        <f t="shared" si="50"/>
        <v>0</v>
      </c>
      <c r="M342" s="2">
        <f>+IFERROR(VLOOKUP(A342,new_year!$A$1:$E$8,5,FALSE),0)</f>
        <v>0</v>
      </c>
      <c r="N342" s="2">
        <f t="shared" si="52"/>
        <v>0</v>
      </c>
      <c r="O342" s="2">
        <f t="shared" si="51"/>
        <v>0</v>
      </c>
      <c r="P342">
        <v>0</v>
      </c>
      <c r="Q342">
        <f>+IFERROR(VLOOKUP(A342,final_f1!$A$1:$E$8,5,FALSE),0)</f>
        <v>0</v>
      </c>
    </row>
    <row r="343" spans="1:17" x14ac:dyDescent="0.25">
      <c r="A343" s="1">
        <v>41250</v>
      </c>
      <c r="B343">
        <v>1652</v>
      </c>
      <c r="C343" s="2">
        <f t="shared" si="45"/>
        <v>7</v>
      </c>
      <c r="D343" s="2">
        <f t="shared" si="46"/>
        <v>12</v>
      </c>
      <c r="E343" s="2">
        <f t="shared" si="47"/>
        <v>2012</v>
      </c>
      <c r="F343" s="2" t="str">
        <f t="shared" si="48"/>
        <v>viernes</v>
      </c>
      <c r="G343" s="2" t="str">
        <f t="shared" si="49"/>
        <v>diciembre</v>
      </c>
      <c r="H343" s="2">
        <f>+IFERROR(VLOOKUP(A343,festivos!$A$1:$E$105,5,FALSE),0)</f>
        <v>0</v>
      </c>
      <c r="I343" s="2">
        <f>+IFERROR(VLOOKUP(A343,semanasanta!$A$1:$E$29,5,FALSE),0)</f>
        <v>0</v>
      </c>
      <c r="J343" s="2">
        <f>+IFERROR(VLOOKUP(A343,navidad!$A$1:$E$8,5,FALSE),0)</f>
        <v>0</v>
      </c>
      <c r="K343" s="2">
        <f t="shared" si="53"/>
        <v>0</v>
      </c>
      <c r="L343" s="2">
        <f t="shared" si="50"/>
        <v>0</v>
      </c>
      <c r="M343" s="2">
        <f>+IFERROR(VLOOKUP(A343,new_year!$A$1:$E$8,5,FALSE),0)</f>
        <v>0</v>
      </c>
      <c r="N343" s="2">
        <f t="shared" si="52"/>
        <v>0</v>
      </c>
      <c r="O343" s="2">
        <f t="shared" si="51"/>
        <v>0</v>
      </c>
      <c r="P343">
        <v>0</v>
      </c>
      <c r="Q343">
        <f>+IFERROR(VLOOKUP(A343,final_f1!$A$1:$E$8,5,FALSE),0)</f>
        <v>0</v>
      </c>
    </row>
    <row r="344" spans="1:17" x14ac:dyDescent="0.25">
      <c r="A344" s="1">
        <v>41251</v>
      </c>
      <c r="B344">
        <v>0</v>
      </c>
      <c r="C344" s="2">
        <f t="shared" si="45"/>
        <v>8</v>
      </c>
      <c r="D344" s="2">
        <f t="shared" si="46"/>
        <v>12</v>
      </c>
      <c r="E344" s="2">
        <f t="shared" si="47"/>
        <v>2012</v>
      </c>
      <c r="F344" s="2" t="str">
        <f t="shared" si="48"/>
        <v>sábado</v>
      </c>
      <c r="G344" s="2" t="str">
        <f t="shared" si="49"/>
        <v>diciembre</v>
      </c>
      <c r="H344" s="2">
        <f>+IFERROR(VLOOKUP(A344,festivos!$A$1:$E$105,5,FALSE),0)</f>
        <v>1</v>
      </c>
      <c r="I344" s="2">
        <f>+IFERROR(VLOOKUP(A344,semanasanta!$A$1:$E$29,5,FALSE),0)</f>
        <v>0</v>
      </c>
      <c r="J344" s="2">
        <f>+IFERROR(VLOOKUP(A344,navidad!$A$1:$E$8,5,FALSE),0)</f>
        <v>0</v>
      </c>
      <c r="K344" s="2">
        <f t="shared" si="53"/>
        <v>0</v>
      </c>
      <c r="L344" s="2">
        <f t="shared" si="50"/>
        <v>0</v>
      </c>
      <c r="M344" s="2">
        <f>+IFERROR(VLOOKUP(A344,new_year!$A$1:$E$8,5,FALSE),0)</f>
        <v>0</v>
      </c>
      <c r="N344" s="2">
        <f t="shared" si="52"/>
        <v>0</v>
      </c>
      <c r="O344" s="2">
        <f t="shared" si="51"/>
        <v>0</v>
      </c>
      <c r="P344">
        <v>0</v>
      </c>
      <c r="Q344">
        <f>+IFERROR(VLOOKUP(A344,final_f1!$A$1:$E$8,5,FALSE),0)</f>
        <v>0</v>
      </c>
    </row>
    <row r="345" spans="1:17" x14ac:dyDescent="0.25">
      <c r="A345" s="1">
        <v>41252</v>
      </c>
      <c r="B345">
        <v>0</v>
      </c>
      <c r="C345" s="2">
        <f t="shared" si="45"/>
        <v>9</v>
      </c>
      <c r="D345" s="2">
        <f t="shared" si="46"/>
        <v>12</v>
      </c>
      <c r="E345" s="2">
        <f t="shared" si="47"/>
        <v>2012</v>
      </c>
      <c r="F345" s="2" t="str">
        <f t="shared" si="48"/>
        <v>domingo</v>
      </c>
      <c r="G345" s="2" t="str">
        <f t="shared" si="49"/>
        <v>diciembre</v>
      </c>
      <c r="H345" s="2">
        <f>+IFERROR(VLOOKUP(A345,festivos!$A$1:$E$105,5,FALSE),0)</f>
        <v>0</v>
      </c>
      <c r="I345" s="2">
        <f>+IFERROR(VLOOKUP(A345,semanasanta!$A$1:$E$29,5,FALSE),0)</f>
        <v>0</v>
      </c>
      <c r="J345" s="2">
        <f>+IFERROR(VLOOKUP(A345,navidad!$A$1:$E$8,5,FALSE),0)</f>
        <v>0</v>
      </c>
      <c r="K345" s="2">
        <f t="shared" si="53"/>
        <v>0</v>
      </c>
      <c r="L345" s="2">
        <f t="shared" si="50"/>
        <v>0</v>
      </c>
      <c r="M345" s="2">
        <f>+IFERROR(VLOOKUP(A345,new_year!$A$1:$E$8,5,FALSE),0)</f>
        <v>0</v>
      </c>
      <c r="N345" s="2">
        <f t="shared" si="52"/>
        <v>0</v>
      </c>
      <c r="O345" s="2">
        <f t="shared" si="51"/>
        <v>0</v>
      </c>
      <c r="P345">
        <v>0</v>
      </c>
      <c r="Q345">
        <f>+IFERROR(VLOOKUP(A345,final_f1!$A$1:$E$8,5,FALSE),0)</f>
        <v>0</v>
      </c>
    </row>
    <row r="346" spans="1:17" x14ac:dyDescent="0.25">
      <c r="A346" s="1">
        <v>41253</v>
      </c>
      <c r="B346">
        <v>1238</v>
      </c>
      <c r="C346" s="2">
        <f t="shared" si="45"/>
        <v>10</v>
      </c>
      <c r="D346" s="2">
        <f t="shared" si="46"/>
        <v>12</v>
      </c>
      <c r="E346" s="2">
        <f t="shared" si="47"/>
        <v>2012</v>
      </c>
      <c r="F346" s="2" t="str">
        <f t="shared" si="48"/>
        <v>lunes</v>
      </c>
      <c r="G346" s="2" t="str">
        <f t="shared" si="49"/>
        <v>diciembre</v>
      </c>
      <c r="H346" s="2">
        <f>+IFERROR(VLOOKUP(A346,festivos!$A$1:$E$105,5,FALSE),0)</f>
        <v>0</v>
      </c>
      <c r="I346" s="2">
        <f>+IFERROR(VLOOKUP(A346,semanasanta!$A$1:$E$29,5,FALSE),0)</f>
        <v>0</v>
      </c>
      <c r="J346" s="2">
        <f>+IFERROR(VLOOKUP(A346,navidad!$A$1:$E$8,5,FALSE),0)</f>
        <v>0</v>
      </c>
      <c r="K346" s="2">
        <f t="shared" si="53"/>
        <v>0</v>
      </c>
      <c r="L346" s="2">
        <f t="shared" si="50"/>
        <v>0</v>
      </c>
      <c r="M346" s="2">
        <f>+IFERROR(VLOOKUP(A346,new_year!$A$1:$E$8,5,FALSE),0)</f>
        <v>0</v>
      </c>
      <c r="N346" s="2">
        <f t="shared" si="52"/>
        <v>0</v>
      </c>
      <c r="O346" s="2">
        <f t="shared" si="51"/>
        <v>0</v>
      </c>
      <c r="P346">
        <v>0</v>
      </c>
      <c r="Q346">
        <f>+IFERROR(VLOOKUP(A346,final_f1!$A$1:$E$8,5,FALSE),0)</f>
        <v>0</v>
      </c>
    </row>
    <row r="347" spans="1:17" x14ac:dyDescent="0.25">
      <c r="A347" s="1">
        <v>41254</v>
      </c>
      <c r="B347">
        <v>1583</v>
      </c>
      <c r="C347" s="2">
        <f t="shared" si="45"/>
        <v>11</v>
      </c>
      <c r="D347" s="2">
        <f t="shared" si="46"/>
        <v>12</v>
      </c>
      <c r="E347" s="2">
        <f t="shared" si="47"/>
        <v>2012</v>
      </c>
      <c r="F347" s="2" t="str">
        <f t="shared" si="48"/>
        <v>martes</v>
      </c>
      <c r="G347" s="2" t="str">
        <f t="shared" si="49"/>
        <v>diciembre</v>
      </c>
      <c r="H347" s="2">
        <f>+IFERROR(VLOOKUP(A347,festivos!$A$1:$E$105,5,FALSE),0)</f>
        <v>0</v>
      </c>
      <c r="I347" s="2">
        <f>+IFERROR(VLOOKUP(A347,semanasanta!$A$1:$E$29,5,FALSE),0)</f>
        <v>0</v>
      </c>
      <c r="J347" s="2">
        <f>+IFERROR(VLOOKUP(A347,navidad!$A$1:$E$8,5,FALSE),0)</f>
        <v>0</v>
      </c>
      <c r="K347" s="2">
        <f t="shared" si="53"/>
        <v>0</v>
      </c>
      <c r="L347" s="2">
        <f t="shared" si="50"/>
        <v>0</v>
      </c>
      <c r="M347" s="2">
        <f>+IFERROR(VLOOKUP(A347,new_year!$A$1:$E$8,5,FALSE),0)</f>
        <v>0</v>
      </c>
      <c r="N347" s="2">
        <f t="shared" si="52"/>
        <v>0</v>
      </c>
      <c r="O347" s="2">
        <f t="shared" si="51"/>
        <v>0</v>
      </c>
      <c r="P347">
        <v>0</v>
      </c>
      <c r="Q347">
        <f>+IFERROR(VLOOKUP(A347,final_f1!$A$1:$E$8,5,FALSE),0)</f>
        <v>0</v>
      </c>
    </row>
    <row r="348" spans="1:17" x14ac:dyDescent="0.25">
      <c r="A348" s="1">
        <v>41255</v>
      </c>
      <c r="B348">
        <v>1729</v>
      </c>
      <c r="C348" s="2">
        <f t="shared" si="45"/>
        <v>12</v>
      </c>
      <c r="D348" s="2">
        <f t="shared" si="46"/>
        <v>12</v>
      </c>
      <c r="E348" s="2">
        <f t="shared" si="47"/>
        <v>2012</v>
      </c>
      <c r="F348" s="2" t="str">
        <f t="shared" si="48"/>
        <v>miércoles</v>
      </c>
      <c r="G348" s="2" t="str">
        <f t="shared" si="49"/>
        <v>diciembre</v>
      </c>
      <c r="H348" s="2">
        <f>+IFERROR(VLOOKUP(A348,festivos!$A$1:$E$105,5,FALSE),0)</f>
        <v>0</v>
      </c>
      <c r="I348" s="2">
        <f>+IFERROR(VLOOKUP(A348,semanasanta!$A$1:$E$29,5,FALSE),0)</f>
        <v>0</v>
      </c>
      <c r="J348" s="2">
        <f>+IFERROR(VLOOKUP(A348,navidad!$A$1:$E$8,5,FALSE),0)</f>
        <v>0</v>
      </c>
      <c r="K348" s="2">
        <f t="shared" si="53"/>
        <v>0</v>
      </c>
      <c r="L348" s="2">
        <f t="shared" si="50"/>
        <v>0</v>
      </c>
      <c r="M348" s="2">
        <f>+IFERROR(VLOOKUP(A348,new_year!$A$1:$E$8,5,FALSE),0)</f>
        <v>0</v>
      </c>
      <c r="N348" s="2">
        <f t="shared" si="52"/>
        <v>0</v>
      </c>
      <c r="O348" s="2">
        <f t="shared" si="51"/>
        <v>0</v>
      </c>
      <c r="P348">
        <v>0</v>
      </c>
      <c r="Q348">
        <f>+IFERROR(VLOOKUP(A348,final_f1!$A$1:$E$8,5,FALSE),0)</f>
        <v>0</v>
      </c>
    </row>
    <row r="349" spans="1:17" x14ac:dyDescent="0.25">
      <c r="A349" s="1">
        <v>41256</v>
      </c>
      <c r="B349">
        <v>1827</v>
      </c>
      <c r="C349" s="2">
        <f t="shared" si="45"/>
        <v>13</v>
      </c>
      <c r="D349" s="2">
        <f t="shared" si="46"/>
        <v>12</v>
      </c>
      <c r="E349" s="2">
        <f t="shared" si="47"/>
        <v>2012</v>
      </c>
      <c r="F349" s="2" t="str">
        <f t="shared" si="48"/>
        <v>jueves</v>
      </c>
      <c r="G349" s="2" t="str">
        <f t="shared" si="49"/>
        <v>diciembre</v>
      </c>
      <c r="H349" s="2">
        <f>+IFERROR(VLOOKUP(A349,festivos!$A$1:$E$105,5,FALSE),0)</f>
        <v>0</v>
      </c>
      <c r="I349" s="2">
        <f>+IFERROR(VLOOKUP(A349,semanasanta!$A$1:$E$29,5,FALSE),0)</f>
        <v>0</v>
      </c>
      <c r="J349" s="2">
        <f>+IFERROR(VLOOKUP(A349,navidad!$A$1:$E$8,5,FALSE),0)</f>
        <v>0</v>
      </c>
      <c r="K349" s="2">
        <f t="shared" si="53"/>
        <v>0</v>
      </c>
      <c r="L349" s="2">
        <f t="shared" si="50"/>
        <v>0</v>
      </c>
      <c r="M349" s="2">
        <f>+IFERROR(VLOOKUP(A349,new_year!$A$1:$E$8,5,FALSE),0)</f>
        <v>0</v>
      </c>
      <c r="N349" s="2">
        <f t="shared" si="52"/>
        <v>0</v>
      </c>
      <c r="O349" s="2">
        <f t="shared" si="51"/>
        <v>0</v>
      </c>
      <c r="P349">
        <v>0</v>
      </c>
      <c r="Q349">
        <f>+IFERROR(VLOOKUP(A349,final_f1!$A$1:$E$8,5,FALSE),0)</f>
        <v>0</v>
      </c>
    </row>
    <row r="350" spans="1:17" x14ac:dyDescent="0.25">
      <c r="A350" s="1">
        <v>41257</v>
      </c>
      <c r="B350">
        <v>1861</v>
      </c>
      <c r="C350" s="2">
        <f t="shared" si="45"/>
        <v>14</v>
      </c>
      <c r="D350" s="2">
        <f t="shared" si="46"/>
        <v>12</v>
      </c>
      <c r="E350" s="2">
        <f t="shared" si="47"/>
        <v>2012</v>
      </c>
      <c r="F350" s="2" t="str">
        <f t="shared" si="48"/>
        <v>viernes</v>
      </c>
      <c r="G350" s="2" t="str">
        <f t="shared" si="49"/>
        <v>diciembre</v>
      </c>
      <c r="H350" s="2">
        <f>+IFERROR(VLOOKUP(A350,festivos!$A$1:$E$105,5,FALSE),0)</f>
        <v>0</v>
      </c>
      <c r="I350" s="2">
        <f>+IFERROR(VLOOKUP(A350,semanasanta!$A$1:$E$29,5,FALSE),0)</f>
        <v>0</v>
      </c>
      <c r="J350" s="2">
        <f>+IFERROR(VLOOKUP(A350,navidad!$A$1:$E$8,5,FALSE),0)</f>
        <v>0</v>
      </c>
      <c r="K350" s="2">
        <f t="shared" si="53"/>
        <v>0</v>
      </c>
      <c r="L350" s="2">
        <f t="shared" si="50"/>
        <v>0</v>
      </c>
      <c r="M350" s="2">
        <f>+IFERROR(VLOOKUP(A350,new_year!$A$1:$E$8,5,FALSE),0)</f>
        <v>0</v>
      </c>
      <c r="N350" s="2">
        <f t="shared" si="52"/>
        <v>0</v>
      </c>
      <c r="O350" s="2">
        <f t="shared" si="51"/>
        <v>0</v>
      </c>
      <c r="P350">
        <v>0</v>
      </c>
      <c r="Q350">
        <f>+IFERROR(VLOOKUP(A350,final_f1!$A$1:$E$8,5,FALSE),0)</f>
        <v>0</v>
      </c>
    </row>
    <row r="351" spans="1:17" x14ac:dyDescent="0.25">
      <c r="A351" s="1">
        <v>41258</v>
      </c>
      <c r="B351">
        <v>515</v>
      </c>
      <c r="C351" s="2">
        <f t="shared" si="45"/>
        <v>15</v>
      </c>
      <c r="D351" s="2">
        <f t="shared" si="46"/>
        <v>12</v>
      </c>
      <c r="E351" s="2">
        <f t="shared" si="47"/>
        <v>2012</v>
      </c>
      <c r="F351" s="2" t="str">
        <f t="shared" si="48"/>
        <v>sábado</v>
      </c>
      <c r="G351" s="2" t="str">
        <f t="shared" si="49"/>
        <v>diciembre</v>
      </c>
      <c r="H351" s="2">
        <f>+IFERROR(VLOOKUP(A351,festivos!$A$1:$E$105,5,FALSE),0)</f>
        <v>0</v>
      </c>
      <c r="I351" s="2">
        <f>+IFERROR(VLOOKUP(A351,semanasanta!$A$1:$E$29,5,FALSE),0)</f>
        <v>0</v>
      </c>
      <c r="J351" s="2">
        <f>+IFERROR(VLOOKUP(A351,navidad!$A$1:$E$8,5,FALSE),0)</f>
        <v>0</v>
      </c>
      <c r="K351" s="2">
        <f t="shared" si="53"/>
        <v>0</v>
      </c>
      <c r="L351" s="2">
        <f t="shared" si="50"/>
        <v>0</v>
      </c>
      <c r="M351" s="2">
        <f>+IFERROR(VLOOKUP(A351,new_year!$A$1:$E$8,5,FALSE),0)</f>
        <v>0</v>
      </c>
      <c r="N351" s="2">
        <f t="shared" si="52"/>
        <v>0</v>
      </c>
      <c r="O351" s="2">
        <f t="shared" si="51"/>
        <v>0</v>
      </c>
      <c r="P351">
        <v>0</v>
      </c>
      <c r="Q351">
        <f>+IFERROR(VLOOKUP(A351,final_f1!$A$1:$E$8,5,FALSE),0)</f>
        <v>0</v>
      </c>
    </row>
    <row r="352" spans="1:17" x14ac:dyDescent="0.25">
      <c r="A352" s="1">
        <v>41259</v>
      </c>
      <c r="B352">
        <v>0</v>
      </c>
      <c r="C352" s="2">
        <f t="shared" si="45"/>
        <v>16</v>
      </c>
      <c r="D352" s="2">
        <f t="shared" si="46"/>
        <v>12</v>
      </c>
      <c r="E352" s="2">
        <f t="shared" si="47"/>
        <v>2012</v>
      </c>
      <c r="F352" s="2" t="str">
        <f t="shared" si="48"/>
        <v>domingo</v>
      </c>
      <c r="G352" s="2" t="str">
        <f t="shared" si="49"/>
        <v>diciembre</v>
      </c>
      <c r="H352" s="2">
        <f>+IFERROR(VLOOKUP(A352,festivos!$A$1:$E$105,5,FALSE),0)</f>
        <v>0</v>
      </c>
      <c r="I352" s="2">
        <f>+IFERROR(VLOOKUP(A352,semanasanta!$A$1:$E$29,5,FALSE),0)</f>
        <v>0</v>
      </c>
      <c r="J352" s="2">
        <f>+IFERROR(VLOOKUP(A352,navidad!$A$1:$E$8,5,FALSE),0)</f>
        <v>0</v>
      </c>
      <c r="K352" s="2">
        <f t="shared" si="53"/>
        <v>0</v>
      </c>
      <c r="L352" s="2">
        <f t="shared" si="50"/>
        <v>0</v>
      </c>
      <c r="M352" s="2">
        <f>+IFERROR(VLOOKUP(A352,new_year!$A$1:$E$8,5,FALSE),0)</f>
        <v>0</v>
      </c>
      <c r="N352" s="2">
        <f t="shared" si="52"/>
        <v>0</v>
      </c>
      <c r="O352" s="2">
        <f t="shared" si="51"/>
        <v>0</v>
      </c>
      <c r="P352">
        <v>0</v>
      </c>
      <c r="Q352">
        <f>+IFERROR(VLOOKUP(A352,final_f1!$A$1:$E$8,5,FALSE),0)</f>
        <v>0</v>
      </c>
    </row>
    <row r="353" spans="1:17" x14ac:dyDescent="0.25">
      <c r="A353" s="1">
        <v>41260</v>
      </c>
      <c r="B353">
        <v>1192</v>
      </c>
      <c r="C353" s="2">
        <f t="shared" si="45"/>
        <v>17</v>
      </c>
      <c r="D353" s="2">
        <f t="shared" si="46"/>
        <v>12</v>
      </c>
      <c r="E353" s="2">
        <f t="shared" si="47"/>
        <v>2012</v>
      </c>
      <c r="F353" s="2" t="str">
        <f t="shared" si="48"/>
        <v>lunes</v>
      </c>
      <c r="G353" s="2" t="str">
        <f t="shared" si="49"/>
        <v>diciembre</v>
      </c>
      <c r="H353" s="2">
        <f>+IFERROR(VLOOKUP(A353,festivos!$A$1:$E$105,5,FALSE),0)</f>
        <v>0</v>
      </c>
      <c r="I353" s="2">
        <f>+IFERROR(VLOOKUP(A353,semanasanta!$A$1:$E$29,5,FALSE),0)</f>
        <v>0</v>
      </c>
      <c r="J353" s="2">
        <f>+IFERROR(VLOOKUP(A353,navidad!$A$1:$E$8,5,FALSE),0)</f>
        <v>0</v>
      </c>
      <c r="K353" s="2">
        <f t="shared" si="53"/>
        <v>0</v>
      </c>
      <c r="L353" s="2">
        <f t="shared" si="50"/>
        <v>0</v>
      </c>
      <c r="M353" s="2">
        <f>+IFERROR(VLOOKUP(A353,new_year!$A$1:$E$8,5,FALSE),0)</f>
        <v>0</v>
      </c>
      <c r="N353" s="2">
        <f t="shared" si="52"/>
        <v>0</v>
      </c>
      <c r="O353" s="2">
        <f t="shared" si="51"/>
        <v>0</v>
      </c>
      <c r="P353">
        <v>0</v>
      </c>
      <c r="Q353">
        <f>+IFERROR(VLOOKUP(A353,final_f1!$A$1:$E$8,5,FALSE),0)</f>
        <v>0</v>
      </c>
    </row>
    <row r="354" spans="1:17" x14ac:dyDescent="0.25">
      <c r="A354" s="1">
        <v>41261</v>
      </c>
      <c r="B354">
        <v>1789</v>
      </c>
      <c r="C354" s="2">
        <f t="shared" si="45"/>
        <v>18</v>
      </c>
      <c r="D354" s="2">
        <f t="shared" si="46"/>
        <v>12</v>
      </c>
      <c r="E354" s="2">
        <f t="shared" si="47"/>
        <v>2012</v>
      </c>
      <c r="F354" s="2" t="str">
        <f t="shared" si="48"/>
        <v>martes</v>
      </c>
      <c r="G354" s="2" t="str">
        <f t="shared" si="49"/>
        <v>diciembre</v>
      </c>
      <c r="H354" s="2">
        <f>+IFERROR(VLOOKUP(A354,festivos!$A$1:$E$105,5,FALSE),0)</f>
        <v>0</v>
      </c>
      <c r="I354" s="2">
        <f>+IFERROR(VLOOKUP(A354,semanasanta!$A$1:$E$29,5,FALSE),0)</f>
        <v>0</v>
      </c>
      <c r="J354" s="2">
        <f>+IFERROR(VLOOKUP(A354,navidad!$A$1:$E$8,5,FALSE),0)</f>
        <v>0</v>
      </c>
      <c r="K354" s="2">
        <f t="shared" si="53"/>
        <v>0</v>
      </c>
      <c r="L354" s="2">
        <f t="shared" si="50"/>
        <v>0</v>
      </c>
      <c r="M354" s="2">
        <f>+IFERROR(VLOOKUP(A354,new_year!$A$1:$E$8,5,FALSE),0)</f>
        <v>0</v>
      </c>
      <c r="N354" s="2">
        <f t="shared" si="52"/>
        <v>0</v>
      </c>
      <c r="O354" s="2">
        <f t="shared" si="51"/>
        <v>0</v>
      </c>
      <c r="P354">
        <v>0</v>
      </c>
      <c r="Q354">
        <f>+IFERROR(VLOOKUP(A354,final_f1!$A$1:$E$8,5,FALSE),0)</f>
        <v>0</v>
      </c>
    </row>
    <row r="355" spans="1:17" x14ac:dyDescent="0.25">
      <c r="A355" s="1">
        <v>41262</v>
      </c>
      <c r="B355">
        <v>1961</v>
      </c>
      <c r="C355" s="2">
        <f t="shared" si="45"/>
        <v>19</v>
      </c>
      <c r="D355" s="2">
        <f t="shared" si="46"/>
        <v>12</v>
      </c>
      <c r="E355" s="2">
        <f t="shared" si="47"/>
        <v>2012</v>
      </c>
      <c r="F355" s="2" t="str">
        <f t="shared" si="48"/>
        <v>miércoles</v>
      </c>
      <c r="G355" s="2" t="str">
        <f t="shared" si="49"/>
        <v>diciembre</v>
      </c>
      <c r="H355" s="2">
        <f>+IFERROR(VLOOKUP(A355,festivos!$A$1:$E$105,5,FALSE),0)</f>
        <v>0</v>
      </c>
      <c r="I355" s="2">
        <f>+IFERROR(VLOOKUP(A355,semanasanta!$A$1:$E$29,5,FALSE),0)</f>
        <v>0</v>
      </c>
      <c r="J355" s="2">
        <f>+IFERROR(VLOOKUP(A355,navidad!$A$1:$E$8,5,FALSE),0)</f>
        <v>0</v>
      </c>
      <c r="K355" s="2">
        <f t="shared" si="53"/>
        <v>0</v>
      </c>
      <c r="L355" s="2">
        <f t="shared" si="50"/>
        <v>0</v>
      </c>
      <c r="M355" s="2">
        <f>+IFERROR(VLOOKUP(A355,new_year!$A$1:$E$8,5,FALSE),0)</f>
        <v>0</v>
      </c>
      <c r="N355" s="2">
        <f t="shared" si="52"/>
        <v>0</v>
      </c>
      <c r="O355" s="2">
        <f t="shared" si="51"/>
        <v>0</v>
      </c>
      <c r="P355">
        <v>0</v>
      </c>
      <c r="Q355">
        <f>+IFERROR(VLOOKUP(A355,final_f1!$A$1:$E$8,5,FALSE),0)</f>
        <v>0</v>
      </c>
    </row>
    <row r="356" spans="1:17" x14ac:dyDescent="0.25">
      <c r="A356" s="1">
        <v>41263</v>
      </c>
      <c r="B356">
        <v>2101</v>
      </c>
      <c r="C356" s="2">
        <f t="shared" si="45"/>
        <v>20</v>
      </c>
      <c r="D356" s="2">
        <f t="shared" si="46"/>
        <v>12</v>
      </c>
      <c r="E356" s="2">
        <f t="shared" si="47"/>
        <v>2012</v>
      </c>
      <c r="F356" s="2" t="str">
        <f t="shared" si="48"/>
        <v>jueves</v>
      </c>
      <c r="G356" s="2" t="str">
        <f t="shared" si="49"/>
        <v>diciembre</v>
      </c>
      <c r="H356" s="2">
        <f>+IFERROR(VLOOKUP(A356,festivos!$A$1:$E$105,5,FALSE),0)</f>
        <v>0</v>
      </c>
      <c r="I356" s="2">
        <f>+IFERROR(VLOOKUP(A356,semanasanta!$A$1:$E$29,5,FALSE),0)</f>
        <v>0</v>
      </c>
      <c r="J356" s="2">
        <f>+IFERROR(VLOOKUP(A356,navidad!$A$1:$E$8,5,FALSE),0)</f>
        <v>0</v>
      </c>
      <c r="K356" s="2">
        <f t="shared" si="53"/>
        <v>0</v>
      </c>
      <c r="L356" s="2">
        <f t="shared" si="50"/>
        <v>0</v>
      </c>
      <c r="M356" s="2">
        <f>+IFERROR(VLOOKUP(A356,new_year!$A$1:$E$8,5,FALSE),0)</f>
        <v>0</v>
      </c>
      <c r="N356" s="2">
        <f t="shared" si="52"/>
        <v>0</v>
      </c>
      <c r="O356" s="2">
        <f t="shared" si="51"/>
        <v>0</v>
      </c>
      <c r="P356">
        <v>0</v>
      </c>
      <c r="Q356">
        <f>+IFERROR(VLOOKUP(A356,final_f1!$A$1:$E$8,5,FALSE),0)</f>
        <v>0</v>
      </c>
    </row>
    <row r="357" spans="1:17" x14ac:dyDescent="0.25">
      <c r="A357" s="1">
        <v>41264</v>
      </c>
      <c r="B357">
        <v>2124</v>
      </c>
      <c r="C357" s="2">
        <f t="shared" si="45"/>
        <v>21</v>
      </c>
      <c r="D357" s="2">
        <f t="shared" si="46"/>
        <v>12</v>
      </c>
      <c r="E357" s="2">
        <f t="shared" si="47"/>
        <v>2012</v>
      </c>
      <c r="F357" s="2" t="str">
        <f t="shared" si="48"/>
        <v>viernes</v>
      </c>
      <c r="G357" s="2" t="str">
        <f t="shared" si="49"/>
        <v>diciembre</v>
      </c>
      <c r="H357" s="2">
        <f>+IFERROR(VLOOKUP(A357,festivos!$A$1:$E$105,5,FALSE),0)</f>
        <v>0</v>
      </c>
      <c r="I357" s="2">
        <f>+IFERROR(VLOOKUP(A357,semanasanta!$A$1:$E$29,5,FALSE),0)</f>
        <v>0</v>
      </c>
      <c r="J357" s="2">
        <f>+IFERROR(VLOOKUP(A357,navidad!$A$1:$E$8,5,FALSE),0)</f>
        <v>0</v>
      </c>
      <c r="K357" s="2">
        <f t="shared" si="53"/>
        <v>0</v>
      </c>
      <c r="L357" s="2">
        <f t="shared" si="50"/>
        <v>0</v>
      </c>
      <c r="M357" s="2">
        <f>+IFERROR(VLOOKUP(A357,new_year!$A$1:$E$8,5,FALSE),0)</f>
        <v>0</v>
      </c>
      <c r="N357" s="2">
        <f t="shared" si="52"/>
        <v>0</v>
      </c>
      <c r="O357" s="2">
        <f t="shared" si="51"/>
        <v>0</v>
      </c>
      <c r="P357">
        <v>0</v>
      </c>
      <c r="Q357">
        <f>+IFERROR(VLOOKUP(A357,final_f1!$A$1:$E$8,5,FALSE),0)</f>
        <v>0</v>
      </c>
    </row>
    <row r="358" spans="1:17" x14ac:dyDescent="0.25">
      <c r="A358" s="1">
        <v>41265</v>
      </c>
      <c r="B358">
        <v>904</v>
      </c>
      <c r="C358" s="2">
        <f t="shared" si="45"/>
        <v>22</v>
      </c>
      <c r="D358" s="2">
        <f t="shared" si="46"/>
        <v>12</v>
      </c>
      <c r="E358" s="2">
        <f t="shared" si="47"/>
        <v>2012</v>
      </c>
      <c r="F358" s="2" t="str">
        <f t="shared" si="48"/>
        <v>sábado</v>
      </c>
      <c r="G358" s="2" t="str">
        <f t="shared" si="49"/>
        <v>diciembre</v>
      </c>
      <c r="H358" s="2">
        <f>+IFERROR(VLOOKUP(A358,festivos!$A$1:$E$105,5,FALSE),0)</f>
        <v>0</v>
      </c>
      <c r="I358" s="2">
        <f>+IFERROR(VLOOKUP(A358,semanasanta!$A$1:$E$29,5,FALSE),0)</f>
        <v>0</v>
      </c>
      <c r="J358" s="2">
        <f>+IFERROR(VLOOKUP(A358,navidad!$A$1:$E$8,5,FALSE),0)</f>
        <v>0</v>
      </c>
      <c r="K358" s="2">
        <f t="shared" si="53"/>
        <v>0</v>
      </c>
      <c r="L358" s="2">
        <f t="shared" si="50"/>
        <v>0</v>
      </c>
      <c r="M358" s="2">
        <f>+IFERROR(VLOOKUP(A358,new_year!$A$1:$E$8,5,FALSE),0)</f>
        <v>0</v>
      </c>
      <c r="N358" s="2">
        <f t="shared" si="52"/>
        <v>0</v>
      </c>
      <c r="O358" s="2">
        <f t="shared" si="51"/>
        <v>0</v>
      </c>
      <c r="P358">
        <v>0</v>
      </c>
      <c r="Q358">
        <f>+IFERROR(VLOOKUP(A358,final_f1!$A$1:$E$8,5,FALSE),0)</f>
        <v>0</v>
      </c>
    </row>
    <row r="359" spans="1:17" x14ac:dyDescent="0.25">
      <c r="A359" s="1">
        <v>41266</v>
      </c>
      <c r="B359">
        <v>0</v>
      </c>
      <c r="C359" s="2">
        <f t="shared" si="45"/>
        <v>23</v>
      </c>
      <c r="D359" s="2">
        <f t="shared" si="46"/>
        <v>12</v>
      </c>
      <c r="E359" s="2">
        <f t="shared" si="47"/>
        <v>2012</v>
      </c>
      <c r="F359" s="2" t="str">
        <f t="shared" si="48"/>
        <v>domingo</v>
      </c>
      <c r="G359" s="2" t="str">
        <f t="shared" si="49"/>
        <v>diciembre</v>
      </c>
      <c r="H359" s="2">
        <f>+IFERROR(VLOOKUP(A359,festivos!$A$1:$E$105,5,FALSE),0)</f>
        <v>0</v>
      </c>
      <c r="I359" s="2">
        <f>+IFERROR(VLOOKUP(A359,semanasanta!$A$1:$E$29,5,FALSE),0)</f>
        <v>0</v>
      </c>
      <c r="J359" s="2">
        <f>+IFERROR(VLOOKUP(A359,navidad!$A$1:$E$8,5,FALSE),0)</f>
        <v>0</v>
      </c>
      <c r="K359" s="2">
        <f t="shared" si="53"/>
        <v>0</v>
      </c>
      <c r="L359" s="2">
        <f t="shared" si="50"/>
        <v>0</v>
      </c>
      <c r="M359" s="2">
        <f>+IFERROR(VLOOKUP(A359,new_year!$A$1:$E$8,5,FALSE),0)</f>
        <v>0</v>
      </c>
      <c r="N359" s="2">
        <f t="shared" si="52"/>
        <v>0</v>
      </c>
      <c r="O359" s="2">
        <f t="shared" si="51"/>
        <v>0</v>
      </c>
      <c r="P359">
        <v>0</v>
      </c>
      <c r="Q359">
        <f>+IFERROR(VLOOKUP(A359,final_f1!$A$1:$E$8,5,FALSE),0)</f>
        <v>0</v>
      </c>
    </row>
    <row r="360" spans="1:17" x14ac:dyDescent="0.25">
      <c r="A360" s="1">
        <v>41267</v>
      </c>
      <c r="B360">
        <v>535</v>
      </c>
      <c r="C360" s="2">
        <f t="shared" si="45"/>
        <v>24</v>
      </c>
      <c r="D360" s="2">
        <f t="shared" si="46"/>
        <v>12</v>
      </c>
      <c r="E360" s="2">
        <f t="shared" si="47"/>
        <v>2012</v>
      </c>
      <c r="F360" s="2" t="str">
        <f t="shared" si="48"/>
        <v>lunes</v>
      </c>
      <c r="G360" s="2" t="str">
        <f t="shared" si="49"/>
        <v>diciembre</v>
      </c>
      <c r="H360" s="2">
        <f>+IFERROR(VLOOKUP(A360,festivos!$A$1:$E$105,5,FALSE),0)</f>
        <v>0</v>
      </c>
      <c r="I360" s="2">
        <f>+IFERROR(VLOOKUP(A360,semanasanta!$A$1:$E$29,5,FALSE),0)</f>
        <v>0</v>
      </c>
      <c r="J360" s="2">
        <f>+IFERROR(VLOOKUP(A360,navidad!$A$1:$E$8,5,FALSE),0)</f>
        <v>0</v>
      </c>
      <c r="K360" s="2">
        <f t="shared" si="53"/>
        <v>0</v>
      </c>
      <c r="L360" s="2">
        <f t="shared" si="50"/>
        <v>1</v>
      </c>
      <c r="M360" s="2">
        <f>+IFERROR(VLOOKUP(A360,new_year!$A$1:$E$8,5,FALSE),0)</f>
        <v>0</v>
      </c>
      <c r="N360" s="2">
        <f t="shared" si="52"/>
        <v>0</v>
      </c>
      <c r="O360" s="2">
        <f t="shared" si="51"/>
        <v>0</v>
      </c>
      <c r="P360">
        <v>0</v>
      </c>
      <c r="Q360">
        <f>+IFERROR(VLOOKUP(A360,final_f1!$A$1:$E$8,5,FALSE),0)</f>
        <v>0</v>
      </c>
    </row>
    <row r="361" spans="1:17" x14ac:dyDescent="0.25">
      <c r="A361" s="1">
        <v>41268</v>
      </c>
      <c r="B361">
        <v>0</v>
      </c>
      <c r="C361" s="2">
        <f t="shared" si="45"/>
        <v>25</v>
      </c>
      <c r="D361" s="2">
        <f t="shared" si="46"/>
        <v>12</v>
      </c>
      <c r="E361" s="2">
        <f t="shared" si="47"/>
        <v>2012</v>
      </c>
      <c r="F361" s="2" t="str">
        <f t="shared" si="48"/>
        <v>martes</v>
      </c>
      <c r="G361" s="2" t="str">
        <f t="shared" si="49"/>
        <v>diciembre</v>
      </c>
      <c r="H361" s="2">
        <f>+IFERROR(VLOOKUP(A361,festivos!$A$1:$E$105,5,FALSE),0)</f>
        <v>0</v>
      </c>
      <c r="I361" s="2">
        <f>+IFERROR(VLOOKUP(A361,semanasanta!$A$1:$E$29,5,FALSE),0)</f>
        <v>0</v>
      </c>
      <c r="J361" s="2">
        <f>+IFERROR(VLOOKUP(A361,navidad!$A$1:$E$8,5,FALSE),0)</f>
        <v>1</v>
      </c>
      <c r="K361" s="2">
        <f t="shared" si="53"/>
        <v>0</v>
      </c>
      <c r="L361" s="2">
        <f t="shared" si="50"/>
        <v>0</v>
      </c>
      <c r="M361" s="2">
        <f>+IFERROR(VLOOKUP(A361,new_year!$A$1:$E$8,5,FALSE),0)</f>
        <v>0</v>
      </c>
      <c r="N361" s="2">
        <f t="shared" si="52"/>
        <v>0</v>
      </c>
      <c r="O361" s="2">
        <f t="shared" si="51"/>
        <v>0</v>
      </c>
      <c r="P361">
        <v>0</v>
      </c>
      <c r="Q361">
        <f>+IFERROR(VLOOKUP(A361,final_f1!$A$1:$E$8,5,FALSE),0)</f>
        <v>0</v>
      </c>
    </row>
    <row r="362" spans="1:17" x14ac:dyDescent="0.25">
      <c r="A362" s="1">
        <v>41269</v>
      </c>
      <c r="B362">
        <v>1206</v>
      </c>
      <c r="C362" s="2">
        <f t="shared" si="45"/>
        <v>26</v>
      </c>
      <c r="D362" s="2">
        <f t="shared" si="46"/>
        <v>12</v>
      </c>
      <c r="E362" s="2">
        <f t="shared" si="47"/>
        <v>2012</v>
      </c>
      <c r="F362" s="2" t="str">
        <f t="shared" si="48"/>
        <v>miércoles</v>
      </c>
      <c r="G362" s="2" t="str">
        <f t="shared" si="49"/>
        <v>diciembre</v>
      </c>
      <c r="H362" s="2">
        <f>+IFERROR(VLOOKUP(A362,festivos!$A$1:$E$105,5,FALSE),0)</f>
        <v>0</v>
      </c>
      <c r="I362" s="2">
        <f>+IFERROR(VLOOKUP(A362,semanasanta!$A$1:$E$29,5,FALSE),0)</f>
        <v>0</v>
      </c>
      <c r="J362" s="2">
        <f>+IFERROR(VLOOKUP(A362,navidad!$A$1:$E$8,5,FALSE),0)</f>
        <v>0</v>
      </c>
      <c r="K362" s="2">
        <f t="shared" si="53"/>
        <v>1</v>
      </c>
      <c r="L362" s="2">
        <f t="shared" si="50"/>
        <v>0</v>
      </c>
      <c r="M362" s="2">
        <f>+IFERROR(VLOOKUP(A362,new_year!$A$1:$E$8,5,FALSE),0)</f>
        <v>0</v>
      </c>
      <c r="N362" s="2">
        <f t="shared" si="52"/>
        <v>0</v>
      </c>
      <c r="O362" s="2">
        <f t="shared" si="51"/>
        <v>0</v>
      </c>
      <c r="P362">
        <v>0</v>
      </c>
      <c r="Q362">
        <f>+IFERROR(VLOOKUP(A362,final_f1!$A$1:$E$8,5,FALSE),0)</f>
        <v>0</v>
      </c>
    </row>
    <row r="363" spans="1:17" x14ac:dyDescent="0.25">
      <c r="A363" s="1">
        <v>41270</v>
      </c>
      <c r="B363">
        <v>1921</v>
      </c>
      <c r="C363" s="2">
        <f t="shared" si="45"/>
        <v>27</v>
      </c>
      <c r="D363" s="2">
        <f t="shared" si="46"/>
        <v>12</v>
      </c>
      <c r="E363" s="2">
        <f t="shared" si="47"/>
        <v>2012</v>
      </c>
      <c r="F363" s="2" t="str">
        <f t="shared" si="48"/>
        <v>jueves</v>
      </c>
      <c r="G363" s="2" t="str">
        <f t="shared" si="49"/>
        <v>diciembre</v>
      </c>
      <c r="H363" s="2">
        <f>+IFERROR(VLOOKUP(A363,festivos!$A$1:$E$105,5,FALSE),0)</f>
        <v>0</v>
      </c>
      <c r="I363" s="2">
        <f>+IFERROR(VLOOKUP(A363,semanasanta!$A$1:$E$29,5,FALSE),0)</f>
        <v>0</v>
      </c>
      <c r="J363" s="2">
        <f>+IFERROR(VLOOKUP(A363,navidad!$A$1:$E$8,5,FALSE),0)</f>
        <v>0</v>
      </c>
      <c r="K363" s="2">
        <f t="shared" si="53"/>
        <v>0</v>
      </c>
      <c r="L363" s="2">
        <f t="shared" si="50"/>
        <v>0</v>
      </c>
      <c r="M363" s="2">
        <f>+IFERROR(VLOOKUP(A363,new_year!$A$1:$E$8,5,FALSE),0)</f>
        <v>0</v>
      </c>
      <c r="N363" s="2">
        <f t="shared" si="52"/>
        <v>0</v>
      </c>
      <c r="O363" s="2">
        <f t="shared" si="51"/>
        <v>0</v>
      </c>
      <c r="P363">
        <v>0</v>
      </c>
      <c r="Q363">
        <f>+IFERROR(VLOOKUP(A363,final_f1!$A$1:$E$8,5,FALSE),0)</f>
        <v>0</v>
      </c>
    </row>
    <row r="364" spans="1:17" x14ac:dyDescent="0.25">
      <c r="A364" s="1">
        <v>41271</v>
      </c>
      <c r="B364">
        <v>2418</v>
      </c>
      <c r="C364" s="2">
        <f t="shared" si="45"/>
        <v>28</v>
      </c>
      <c r="D364" s="2">
        <f t="shared" si="46"/>
        <v>12</v>
      </c>
      <c r="E364" s="2">
        <f t="shared" si="47"/>
        <v>2012</v>
      </c>
      <c r="F364" s="2" t="str">
        <f t="shared" si="48"/>
        <v>viernes</v>
      </c>
      <c r="G364" s="2" t="str">
        <f t="shared" si="49"/>
        <v>diciembre</v>
      </c>
      <c r="H364" s="2">
        <f>+IFERROR(VLOOKUP(A364,festivos!$A$1:$E$105,5,FALSE),0)</f>
        <v>0</v>
      </c>
      <c r="I364" s="2">
        <f>+IFERROR(VLOOKUP(A364,semanasanta!$A$1:$E$29,5,FALSE),0)</f>
        <v>0</v>
      </c>
      <c r="J364" s="2">
        <f>+IFERROR(VLOOKUP(A364,navidad!$A$1:$E$8,5,FALSE),0)</f>
        <v>0</v>
      </c>
      <c r="K364" s="2">
        <f t="shared" si="53"/>
        <v>0</v>
      </c>
      <c r="L364" s="2">
        <f t="shared" si="50"/>
        <v>0</v>
      </c>
      <c r="M364" s="2">
        <f>+IFERROR(VLOOKUP(A364,new_year!$A$1:$E$8,5,FALSE),0)</f>
        <v>0</v>
      </c>
      <c r="N364" s="2">
        <f t="shared" si="52"/>
        <v>0</v>
      </c>
      <c r="O364" s="2">
        <f t="shared" si="51"/>
        <v>0</v>
      </c>
      <c r="P364">
        <v>0</v>
      </c>
      <c r="Q364">
        <f>+IFERROR(VLOOKUP(A364,final_f1!$A$1:$E$8,5,FALSE),0)</f>
        <v>0</v>
      </c>
    </row>
    <row r="365" spans="1:17" x14ac:dyDescent="0.25">
      <c r="A365" s="1">
        <v>41272</v>
      </c>
      <c r="B365">
        <v>1087</v>
      </c>
      <c r="C365" s="2">
        <f t="shared" si="45"/>
        <v>29</v>
      </c>
      <c r="D365" s="2">
        <f t="shared" si="46"/>
        <v>12</v>
      </c>
      <c r="E365" s="2">
        <f t="shared" si="47"/>
        <v>2012</v>
      </c>
      <c r="F365" s="2" t="str">
        <f t="shared" si="48"/>
        <v>sábado</v>
      </c>
      <c r="G365" s="2" t="str">
        <f t="shared" si="49"/>
        <v>diciembre</v>
      </c>
      <c r="H365" s="2">
        <f>+IFERROR(VLOOKUP(A365,festivos!$A$1:$E$105,5,FALSE),0)</f>
        <v>0</v>
      </c>
      <c r="I365" s="2">
        <f>+IFERROR(VLOOKUP(A365,semanasanta!$A$1:$E$29,5,FALSE),0)</f>
        <v>0</v>
      </c>
      <c r="J365" s="2">
        <f>+IFERROR(VLOOKUP(A365,navidad!$A$1:$E$8,5,FALSE),0)</f>
        <v>0</v>
      </c>
      <c r="K365" s="2">
        <f t="shared" si="53"/>
        <v>0</v>
      </c>
      <c r="L365" s="2">
        <f t="shared" si="50"/>
        <v>0</v>
      </c>
      <c r="M365" s="2">
        <f>+IFERROR(VLOOKUP(A365,new_year!$A$1:$E$8,5,FALSE),0)</f>
        <v>0</v>
      </c>
      <c r="N365" s="2">
        <f t="shared" si="52"/>
        <v>0</v>
      </c>
      <c r="O365" s="2">
        <f t="shared" si="51"/>
        <v>0</v>
      </c>
      <c r="P365">
        <v>0</v>
      </c>
      <c r="Q365">
        <f>+IFERROR(VLOOKUP(A365,final_f1!$A$1:$E$8,5,FALSE),0)</f>
        <v>0</v>
      </c>
    </row>
    <row r="366" spans="1:17" x14ac:dyDescent="0.25">
      <c r="A366" s="1">
        <v>41273</v>
      </c>
      <c r="B366">
        <v>0</v>
      </c>
      <c r="C366" s="2">
        <f t="shared" si="45"/>
        <v>30</v>
      </c>
      <c r="D366" s="2">
        <f t="shared" si="46"/>
        <v>12</v>
      </c>
      <c r="E366" s="2">
        <f t="shared" si="47"/>
        <v>2012</v>
      </c>
      <c r="F366" s="2" t="str">
        <f t="shared" si="48"/>
        <v>domingo</v>
      </c>
      <c r="G366" s="2" t="str">
        <f t="shared" si="49"/>
        <v>diciembre</v>
      </c>
      <c r="H366" s="2">
        <f>+IFERROR(VLOOKUP(A366,festivos!$A$1:$E$105,5,FALSE),0)</f>
        <v>0</v>
      </c>
      <c r="I366" s="2">
        <f>+IFERROR(VLOOKUP(A366,semanasanta!$A$1:$E$29,5,FALSE),0)</f>
        <v>0</v>
      </c>
      <c r="J366" s="2">
        <f>+IFERROR(VLOOKUP(A366,navidad!$A$1:$E$8,5,FALSE),0)</f>
        <v>0</v>
      </c>
      <c r="K366" s="2">
        <f t="shared" si="53"/>
        <v>0</v>
      </c>
      <c r="L366" s="2">
        <f t="shared" si="50"/>
        <v>0</v>
      </c>
      <c r="M366" s="2">
        <f>+IFERROR(VLOOKUP(A366,new_year!$A$1:$E$8,5,FALSE),0)</f>
        <v>0</v>
      </c>
      <c r="N366" s="2">
        <f t="shared" si="52"/>
        <v>0</v>
      </c>
      <c r="O366" s="2">
        <f t="shared" si="51"/>
        <v>0</v>
      </c>
      <c r="P366">
        <v>0</v>
      </c>
      <c r="Q366">
        <f>+IFERROR(VLOOKUP(A366,final_f1!$A$1:$E$8,5,FALSE),0)</f>
        <v>0</v>
      </c>
    </row>
    <row r="367" spans="1:17" x14ac:dyDescent="0.25">
      <c r="A367" s="1">
        <v>41274</v>
      </c>
      <c r="B367">
        <v>68</v>
      </c>
      <c r="C367" s="2">
        <f t="shared" si="45"/>
        <v>31</v>
      </c>
      <c r="D367" s="2">
        <f t="shared" si="46"/>
        <v>12</v>
      </c>
      <c r="E367" s="2">
        <f t="shared" si="47"/>
        <v>2012</v>
      </c>
      <c r="F367" s="2" t="str">
        <f t="shared" si="48"/>
        <v>lunes</v>
      </c>
      <c r="G367" s="2" t="str">
        <f t="shared" si="49"/>
        <v>diciembre</v>
      </c>
      <c r="H367" s="2">
        <f>+IFERROR(VLOOKUP(A367,festivos!$A$1:$E$105,5,FALSE),0)</f>
        <v>0</v>
      </c>
      <c r="I367" s="2">
        <f>+IFERROR(VLOOKUP(A367,semanasanta!$A$1:$E$29,5,FALSE),0)</f>
        <v>0</v>
      </c>
      <c r="J367" s="2">
        <f>+IFERROR(VLOOKUP(A367,navidad!$A$1:$E$8,5,FALSE),0)</f>
        <v>0</v>
      </c>
      <c r="K367" s="2">
        <f t="shared" si="53"/>
        <v>0</v>
      </c>
      <c r="L367" s="2">
        <f t="shared" si="50"/>
        <v>0</v>
      </c>
      <c r="M367" s="2">
        <f>+IFERROR(VLOOKUP(A367,new_year!$A$1:$E$8,5,FALSE),0)</f>
        <v>0</v>
      </c>
      <c r="N367" s="2">
        <f t="shared" si="52"/>
        <v>0</v>
      </c>
      <c r="O367" s="2">
        <f t="shared" si="51"/>
        <v>1</v>
      </c>
      <c r="P367">
        <v>0</v>
      </c>
      <c r="Q367">
        <f>+IFERROR(VLOOKUP(A367,final_f1!$A$1:$E$8,5,FALSE),0)</f>
        <v>0</v>
      </c>
    </row>
    <row r="368" spans="1:17" x14ac:dyDescent="0.25">
      <c r="A368" s="1">
        <v>41275</v>
      </c>
      <c r="B368">
        <v>0</v>
      </c>
      <c r="C368" s="2">
        <f t="shared" si="45"/>
        <v>1</v>
      </c>
      <c r="D368" s="2">
        <f t="shared" si="46"/>
        <v>1</v>
      </c>
      <c r="E368" s="2">
        <f t="shared" si="47"/>
        <v>2013</v>
      </c>
      <c r="F368" s="2" t="str">
        <f t="shared" si="48"/>
        <v>martes</v>
      </c>
      <c r="G368" s="2" t="str">
        <f t="shared" si="49"/>
        <v>enero</v>
      </c>
      <c r="H368" s="2">
        <f>+IFERROR(VLOOKUP(A368,festivos!$A$1:$E$105,5,FALSE),0)</f>
        <v>0</v>
      </c>
      <c r="I368" s="2">
        <f>+IFERROR(VLOOKUP(A368,semanasanta!$A$1:$E$29,5,FALSE),0)</f>
        <v>0</v>
      </c>
      <c r="J368" s="2">
        <f>+IFERROR(VLOOKUP(A368,navidad!$A$1:$E$8,5,FALSE),0)</f>
        <v>0</v>
      </c>
      <c r="K368" s="2">
        <f t="shared" si="53"/>
        <v>0</v>
      </c>
      <c r="L368" s="2">
        <f t="shared" si="50"/>
        <v>0</v>
      </c>
      <c r="M368" s="2">
        <f>+IFERROR(VLOOKUP(A368,new_year!$A$1:$E$8,5,FALSE),0)</f>
        <v>1</v>
      </c>
      <c r="N368" s="2">
        <f t="shared" si="52"/>
        <v>0</v>
      </c>
      <c r="O368" s="2">
        <f t="shared" si="51"/>
        <v>0</v>
      </c>
      <c r="P368">
        <v>0</v>
      </c>
      <c r="Q368">
        <f>+IFERROR(VLOOKUP(A368,final_f1!$A$1:$E$8,5,FALSE),0)</f>
        <v>0</v>
      </c>
    </row>
    <row r="369" spans="1:17" x14ac:dyDescent="0.25">
      <c r="A369" s="1">
        <v>41276</v>
      </c>
      <c r="B369">
        <v>223</v>
      </c>
      <c r="C369" s="2">
        <f t="shared" si="45"/>
        <v>2</v>
      </c>
      <c r="D369" s="2">
        <f t="shared" si="46"/>
        <v>1</v>
      </c>
      <c r="E369" s="2">
        <f t="shared" si="47"/>
        <v>2013</v>
      </c>
      <c r="F369" s="2" t="str">
        <f t="shared" si="48"/>
        <v>miércoles</v>
      </c>
      <c r="G369" s="2" t="str">
        <f t="shared" si="49"/>
        <v>enero</v>
      </c>
      <c r="H369" s="2">
        <f>+IFERROR(VLOOKUP(A369,festivos!$A$1:$E$105,5,FALSE),0)</f>
        <v>0</v>
      </c>
      <c r="I369" s="2">
        <f>+IFERROR(VLOOKUP(A369,semanasanta!$A$1:$E$29,5,FALSE),0)</f>
        <v>0</v>
      </c>
      <c r="J369" s="2">
        <f>+IFERROR(VLOOKUP(A369,navidad!$A$1:$E$8,5,FALSE),0)</f>
        <v>0</v>
      </c>
      <c r="K369" s="2">
        <f t="shared" si="53"/>
        <v>0</v>
      </c>
      <c r="L369" s="2">
        <f t="shared" si="50"/>
        <v>0</v>
      </c>
      <c r="M369" s="2">
        <f>+IFERROR(VLOOKUP(A369,new_year!$A$1:$E$8,5,FALSE),0)</f>
        <v>0</v>
      </c>
      <c r="N369" s="2">
        <f t="shared" si="52"/>
        <v>1</v>
      </c>
      <c r="O369" s="2">
        <f t="shared" si="51"/>
        <v>0</v>
      </c>
      <c r="P369">
        <v>0</v>
      </c>
      <c r="Q369">
        <f>+IFERROR(VLOOKUP(A369,final_f1!$A$1:$E$8,5,FALSE),0)</f>
        <v>0</v>
      </c>
    </row>
    <row r="370" spans="1:17" x14ac:dyDescent="0.25">
      <c r="A370" s="1">
        <v>41277</v>
      </c>
      <c r="B370">
        <v>402</v>
      </c>
      <c r="C370" s="2">
        <f t="shared" si="45"/>
        <v>3</v>
      </c>
      <c r="D370" s="2">
        <f t="shared" si="46"/>
        <v>1</v>
      </c>
      <c r="E370" s="2">
        <f t="shared" si="47"/>
        <v>2013</v>
      </c>
      <c r="F370" s="2" t="str">
        <f t="shared" si="48"/>
        <v>jueves</v>
      </c>
      <c r="G370" s="2" t="str">
        <f t="shared" si="49"/>
        <v>enero</v>
      </c>
      <c r="H370" s="2">
        <f>+IFERROR(VLOOKUP(A370,festivos!$A$1:$E$105,5,FALSE),0)</f>
        <v>0</v>
      </c>
      <c r="I370" s="2">
        <f>+IFERROR(VLOOKUP(A370,semanasanta!$A$1:$E$29,5,FALSE),0)</f>
        <v>0</v>
      </c>
      <c r="J370" s="2">
        <f>+IFERROR(VLOOKUP(A370,navidad!$A$1:$E$8,5,FALSE),0)</f>
        <v>0</v>
      </c>
      <c r="K370" s="2">
        <f t="shared" si="53"/>
        <v>0</v>
      </c>
      <c r="L370" s="2">
        <f t="shared" si="50"/>
        <v>0</v>
      </c>
      <c r="M370" s="2">
        <f>+IFERROR(VLOOKUP(A370,new_year!$A$1:$E$8,5,FALSE),0)</f>
        <v>0</v>
      </c>
      <c r="N370" s="2">
        <f t="shared" si="52"/>
        <v>0</v>
      </c>
      <c r="O370" s="2">
        <f t="shared" si="51"/>
        <v>0</v>
      </c>
      <c r="P370">
        <v>0</v>
      </c>
      <c r="Q370">
        <f>+IFERROR(VLOOKUP(A370,final_f1!$A$1:$E$8,5,FALSE),0)</f>
        <v>0</v>
      </c>
    </row>
    <row r="371" spans="1:17" x14ac:dyDescent="0.25">
      <c r="A371" s="1">
        <v>41278</v>
      </c>
      <c r="B371">
        <v>884</v>
      </c>
      <c r="C371" s="2">
        <f t="shared" si="45"/>
        <v>4</v>
      </c>
      <c r="D371" s="2">
        <f t="shared" si="46"/>
        <v>1</v>
      </c>
      <c r="E371" s="2">
        <f t="shared" si="47"/>
        <v>2013</v>
      </c>
      <c r="F371" s="2" t="str">
        <f t="shared" si="48"/>
        <v>viernes</v>
      </c>
      <c r="G371" s="2" t="str">
        <f t="shared" si="49"/>
        <v>enero</v>
      </c>
      <c r="H371" s="2">
        <f>+IFERROR(VLOOKUP(A371,festivos!$A$1:$E$105,5,FALSE),0)</f>
        <v>0</v>
      </c>
      <c r="I371" s="2">
        <f>+IFERROR(VLOOKUP(A371,semanasanta!$A$1:$E$29,5,FALSE),0)</f>
        <v>0</v>
      </c>
      <c r="J371" s="2">
        <f>+IFERROR(VLOOKUP(A371,navidad!$A$1:$E$8,5,FALSE),0)</f>
        <v>0</v>
      </c>
      <c r="K371" s="2">
        <f t="shared" si="53"/>
        <v>0</v>
      </c>
      <c r="L371" s="2">
        <f t="shared" si="50"/>
        <v>0</v>
      </c>
      <c r="M371" s="2">
        <f>+IFERROR(VLOOKUP(A371,new_year!$A$1:$E$8,5,FALSE),0)</f>
        <v>0</v>
      </c>
      <c r="N371" s="2">
        <f t="shared" si="52"/>
        <v>0</v>
      </c>
      <c r="O371" s="2">
        <f t="shared" si="51"/>
        <v>0</v>
      </c>
      <c r="P371">
        <v>0</v>
      </c>
      <c r="Q371">
        <f>+IFERROR(VLOOKUP(A371,final_f1!$A$1:$E$8,5,FALSE),0)</f>
        <v>0</v>
      </c>
    </row>
    <row r="372" spans="1:17" x14ac:dyDescent="0.25">
      <c r="A372" s="1">
        <v>41279</v>
      </c>
      <c r="B372">
        <v>215</v>
      </c>
      <c r="C372" s="2">
        <f t="shared" si="45"/>
        <v>5</v>
      </c>
      <c r="D372" s="2">
        <f t="shared" si="46"/>
        <v>1</v>
      </c>
      <c r="E372" s="2">
        <f t="shared" si="47"/>
        <v>2013</v>
      </c>
      <c r="F372" s="2" t="str">
        <f t="shared" si="48"/>
        <v>sábado</v>
      </c>
      <c r="G372" s="2" t="str">
        <f t="shared" si="49"/>
        <v>enero</v>
      </c>
      <c r="H372" s="2">
        <f>+IFERROR(VLOOKUP(A372,festivos!$A$1:$E$105,5,FALSE),0)</f>
        <v>0</v>
      </c>
      <c r="I372" s="2">
        <f>+IFERROR(VLOOKUP(A372,semanasanta!$A$1:$E$29,5,FALSE),0)</f>
        <v>0</v>
      </c>
      <c r="J372" s="2">
        <f>+IFERROR(VLOOKUP(A372,navidad!$A$1:$E$8,5,FALSE),0)</f>
        <v>0</v>
      </c>
      <c r="K372" s="2">
        <f t="shared" si="53"/>
        <v>0</v>
      </c>
      <c r="L372" s="2">
        <f t="shared" si="50"/>
        <v>0</v>
      </c>
      <c r="M372" s="2">
        <f>+IFERROR(VLOOKUP(A372,new_year!$A$1:$E$8,5,FALSE),0)</f>
        <v>0</v>
      </c>
      <c r="N372" s="2">
        <f t="shared" si="52"/>
        <v>0</v>
      </c>
      <c r="O372" s="2">
        <f t="shared" si="51"/>
        <v>0</v>
      </c>
      <c r="P372">
        <v>0</v>
      </c>
      <c r="Q372">
        <f>+IFERROR(VLOOKUP(A372,final_f1!$A$1:$E$8,5,FALSE),0)</f>
        <v>0</v>
      </c>
    </row>
    <row r="373" spans="1:17" x14ac:dyDescent="0.25">
      <c r="A373" s="1">
        <v>41280</v>
      </c>
      <c r="B373">
        <v>0</v>
      </c>
      <c r="C373" s="2">
        <f t="shared" si="45"/>
        <v>6</v>
      </c>
      <c r="D373" s="2">
        <f t="shared" si="46"/>
        <v>1</v>
      </c>
      <c r="E373" s="2">
        <f t="shared" si="47"/>
        <v>2013</v>
      </c>
      <c r="F373" s="2" t="str">
        <f t="shared" si="48"/>
        <v>domingo</v>
      </c>
      <c r="G373" s="2" t="str">
        <f t="shared" si="49"/>
        <v>enero</v>
      </c>
      <c r="H373" s="2">
        <f>+IFERROR(VLOOKUP(A373,festivos!$A$1:$E$105,5,FALSE),0)</f>
        <v>0</v>
      </c>
      <c r="I373" s="2">
        <f>+IFERROR(VLOOKUP(A373,semanasanta!$A$1:$E$29,5,FALSE),0)</f>
        <v>0</v>
      </c>
      <c r="J373" s="2">
        <f>+IFERROR(VLOOKUP(A373,navidad!$A$1:$E$8,5,FALSE),0)</f>
        <v>0</v>
      </c>
      <c r="K373" s="2">
        <f t="shared" si="53"/>
        <v>0</v>
      </c>
      <c r="L373" s="2">
        <f t="shared" si="50"/>
        <v>0</v>
      </c>
      <c r="M373" s="2">
        <f>+IFERROR(VLOOKUP(A373,new_year!$A$1:$E$8,5,FALSE),0)</f>
        <v>0</v>
      </c>
      <c r="N373" s="2">
        <f t="shared" si="52"/>
        <v>0</v>
      </c>
      <c r="O373" s="2">
        <f t="shared" si="51"/>
        <v>0</v>
      </c>
      <c r="P373">
        <v>0</v>
      </c>
      <c r="Q373">
        <f>+IFERROR(VLOOKUP(A373,final_f1!$A$1:$E$8,5,FALSE),0)</f>
        <v>0</v>
      </c>
    </row>
    <row r="374" spans="1:17" x14ac:dyDescent="0.25">
      <c r="A374" s="1">
        <v>41281</v>
      </c>
      <c r="B374">
        <v>0</v>
      </c>
      <c r="C374" s="2">
        <f t="shared" si="45"/>
        <v>7</v>
      </c>
      <c r="D374" s="2">
        <f t="shared" si="46"/>
        <v>1</v>
      </c>
      <c r="E374" s="2">
        <f t="shared" si="47"/>
        <v>2013</v>
      </c>
      <c r="F374" s="2" t="str">
        <f t="shared" si="48"/>
        <v>lunes</v>
      </c>
      <c r="G374" s="2" t="str">
        <f t="shared" si="49"/>
        <v>enero</v>
      </c>
      <c r="H374" s="2">
        <f>+IFERROR(VLOOKUP(A374,festivos!$A$1:$E$105,5,FALSE),0)</f>
        <v>1</v>
      </c>
      <c r="I374" s="2">
        <f>+IFERROR(VLOOKUP(A374,semanasanta!$A$1:$E$29,5,FALSE),0)</f>
        <v>0</v>
      </c>
      <c r="J374" s="2">
        <f>+IFERROR(VLOOKUP(A374,navidad!$A$1:$E$8,5,FALSE),0)</f>
        <v>0</v>
      </c>
      <c r="K374" s="2">
        <f t="shared" si="53"/>
        <v>0</v>
      </c>
      <c r="L374" s="2">
        <f t="shared" si="50"/>
        <v>0</v>
      </c>
      <c r="M374" s="2">
        <f>+IFERROR(VLOOKUP(A374,new_year!$A$1:$E$8,5,FALSE),0)</f>
        <v>0</v>
      </c>
      <c r="N374" s="2">
        <f t="shared" si="52"/>
        <v>0</v>
      </c>
      <c r="O374" s="2">
        <f t="shared" si="51"/>
        <v>0</v>
      </c>
      <c r="P374">
        <v>0</v>
      </c>
      <c r="Q374">
        <f>+IFERROR(VLOOKUP(A374,final_f1!$A$1:$E$8,5,FALSE),0)</f>
        <v>0</v>
      </c>
    </row>
    <row r="375" spans="1:17" x14ac:dyDescent="0.25">
      <c r="A375" s="1">
        <v>41282</v>
      </c>
      <c r="B375">
        <v>623</v>
      </c>
      <c r="C375" s="2">
        <f t="shared" si="45"/>
        <v>8</v>
      </c>
      <c r="D375" s="2">
        <f t="shared" si="46"/>
        <v>1</v>
      </c>
      <c r="E375" s="2">
        <f t="shared" si="47"/>
        <v>2013</v>
      </c>
      <c r="F375" s="2" t="str">
        <f t="shared" si="48"/>
        <v>martes</v>
      </c>
      <c r="G375" s="2" t="str">
        <f t="shared" si="49"/>
        <v>enero</v>
      </c>
      <c r="H375" s="2">
        <f>+IFERROR(VLOOKUP(A375,festivos!$A$1:$E$105,5,FALSE),0)</f>
        <v>0</v>
      </c>
      <c r="I375" s="2">
        <f>+IFERROR(VLOOKUP(A375,semanasanta!$A$1:$E$29,5,FALSE),0)</f>
        <v>0</v>
      </c>
      <c r="J375" s="2">
        <f>+IFERROR(VLOOKUP(A375,navidad!$A$1:$E$8,5,FALSE),0)</f>
        <v>0</v>
      </c>
      <c r="K375" s="2">
        <f t="shared" si="53"/>
        <v>0</v>
      </c>
      <c r="L375" s="2">
        <f t="shared" si="50"/>
        <v>0</v>
      </c>
      <c r="M375" s="2">
        <f>+IFERROR(VLOOKUP(A375,new_year!$A$1:$E$8,5,FALSE),0)</f>
        <v>0</v>
      </c>
      <c r="N375" s="2">
        <f t="shared" si="52"/>
        <v>0</v>
      </c>
      <c r="O375" s="2">
        <f t="shared" si="51"/>
        <v>0</v>
      </c>
      <c r="P375">
        <v>0</v>
      </c>
      <c r="Q375">
        <f>+IFERROR(VLOOKUP(A375,final_f1!$A$1:$E$8,5,FALSE),0)</f>
        <v>0</v>
      </c>
    </row>
    <row r="376" spans="1:17" x14ac:dyDescent="0.25">
      <c r="A376" s="1">
        <v>41283</v>
      </c>
      <c r="B376">
        <v>1005</v>
      </c>
      <c r="C376" s="2">
        <f t="shared" si="45"/>
        <v>9</v>
      </c>
      <c r="D376" s="2">
        <f t="shared" si="46"/>
        <v>1</v>
      </c>
      <c r="E376" s="2">
        <f t="shared" si="47"/>
        <v>2013</v>
      </c>
      <c r="F376" s="2" t="str">
        <f t="shared" si="48"/>
        <v>miércoles</v>
      </c>
      <c r="G376" s="2" t="str">
        <f t="shared" si="49"/>
        <v>enero</v>
      </c>
      <c r="H376" s="2">
        <f>+IFERROR(VLOOKUP(A376,festivos!$A$1:$E$105,5,FALSE),0)</f>
        <v>0</v>
      </c>
      <c r="I376" s="2">
        <f>+IFERROR(VLOOKUP(A376,semanasanta!$A$1:$E$29,5,FALSE),0)</f>
        <v>0</v>
      </c>
      <c r="J376" s="2">
        <f>+IFERROR(VLOOKUP(A376,navidad!$A$1:$E$8,5,FALSE),0)</f>
        <v>0</v>
      </c>
      <c r="K376" s="2">
        <f t="shared" si="53"/>
        <v>0</v>
      </c>
      <c r="L376" s="2">
        <f t="shared" si="50"/>
        <v>0</v>
      </c>
      <c r="M376" s="2">
        <f>+IFERROR(VLOOKUP(A376,new_year!$A$1:$E$8,5,FALSE),0)</f>
        <v>0</v>
      </c>
      <c r="N376" s="2">
        <f t="shared" si="52"/>
        <v>0</v>
      </c>
      <c r="O376" s="2">
        <f t="shared" si="51"/>
        <v>0</v>
      </c>
      <c r="P376">
        <v>0</v>
      </c>
      <c r="Q376">
        <f>+IFERROR(VLOOKUP(A376,final_f1!$A$1:$E$8,5,FALSE),0)</f>
        <v>0</v>
      </c>
    </row>
    <row r="377" spans="1:17" x14ac:dyDescent="0.25">
      <c r="A377" s="1">
        <v>41284</v>
      </c>
      <c r="B377">
        <v>957</v>
      </c>
      <c r="C377" s="2">
        <f t="shared" si="45"/>
        <v>10</v>
      </c>
      <c r="D377" s="2">
        <f t="shared" si="46"/>
        <v>1</v>
      </c>
      <c r="E377" s="2">
        <f t="shared" si="47"/>
        <v>2013</v>
      </c>
      <c r="F377" s="2" t="str">
        <f t="shared" si="48"/>
        <v>jueves</v>
      </c>
      <c r="G377" s="2" t="str">
        <f t="shared" si="49"/>
        <v>enero</v>
      </c>
      <c r="H377" s="2">
        <f>+IFERROR(VLOOKUP(A377,festivos!$A$1:$E$105,5,FALSE),0)</f>
        <v>0</v>
      </c>
      <c r="I377" s="2">
        <f>+IFERROR(VLOOKUP(A377,semanasanta!$A$1:$E$29,5,FALSE),0)</f>
        <v>0</v>
      </c>
      <c r="J377" s="2">
        <f>+IFERROR(VLOOKUP(A377,navidad!$A$1:$E$8,5,FALSE),0)</f>
        <v>0</v>
      </c>
      <c r="K377" s="2">
        <f t="shared" si="53"/>
        <v>0</v>
      </c>
      <c r="L377" s="2">
        <f t="shared" si="50"/>
        <v>0</v>
      </c>
      <c r="M377" s="2">
        <f>+IFERROR(VLOOKUP(A377,new_year!$A$1:$E$8,5,FALSE),0)</f>
        <v>0</v>
      </c>
      <c r="N377" s="2">
        <f t="shared" si="52"/>
        <v>0</v>
      </c>
      <c r="O377" s="2">
        <f t="shared" si="51"/>
        <v>0</v>
      </c>
      <c r="P377">
        <v>0</v>
      </c>
      <c r="Q377">
        <f>+IFERROR(VLOOKUP(A377,final_f1!$A$1:$E$8,5,FALSE),0)</f>
        <v>0</v>
      </c>
    </row>
    <row r="378" spans="1:17" x14ac:dyDescent="0.25">
      <c r="A378" s="1">
        <v>41285</v>
      </c>
      <c r="B378">
        <v>1069</v>
      </c>
      <c r="C378" s="2">
        <f t="shared" si="45"/>
        <v>11</v>
      </c>
      <c r="D378" s="2">
        <f t="shared" si="46"/>
        <v>1</v>
      </c>
      <c r="E378" s="2">
        <f t="shared" si="47"/>
        <v>2013</v>
      </c>
      <c r="F378" s="2" t="str">
        <f t="shared" si="48"/>
        <v>viernes</v>
      </c>
      <c r="G378" s="2" t="str">
        <f t="shared" si="49"/>
        <v>enero</v>
      </c>
      <c r="H378" s="2">
        <f>+IFERROR(VLOOKUP(A378,festivos!$A$1:$E$105,5,FALSE),0)</f>
        <v>0</v>
      </c>
      <c r="I378" s="2">
        <f>+IFERROR(VLOOKUP(A378,semanasanta!$A$1:$E$29,5,FALSE),0)</f>
        <v>0</v>
      </c>
      <c r="J378" s="2">
        <f>+IFERROR(VLOOKUP(A378,navidad!$A$1:$E$8,5,FALSE),0)</f>
        <v>0</v>
      </c>
      <c r="K378" s="2">
        <f t="shared" si="53"/>
        <v>0</v>
      </c>
      <c r="L378" s="2">
        <f t="shared" si="50"/>
        <v>0</v>
      </c>
      <c r="M378" s="2">
        <f>+IFERROR(VLOOKUP(A378,new_year!$A$1:$E$8,5,FALSE),0)</f>
        <v>0</v>
      </c>
      <c r="N378" s="2">
        <f t="shared" si="52"/>
        <v>0</v>
      </c>
      <c r="O378" s="2">
        <f t="shared" si="51"/>
        <v>0</v>
      </c>
      <c r="P378">
        <v>0</v>
      </c>
      <c r="Q378">
        <f>+IFERROR(VLOOKUP(A378,final_f1!$A$1:$E$8,5,FALSE),0)</f>
        <v>0</v>
      </c>
    </row>
    <row r="379" spans="1:17" x14ac:dyDescent="0.25">
      <c r="A379" s="1">
        <v>41286</v>
      </c>
      <c r="B379">
        <v>311</v>
      </c>
      <c r="C379" s="2">
        <f t="shared" si="45"/>
        <v>12</v>
      </c>
      <c r="D379" s="2">
        <f t="shared" si="46"/>
        <v>1</v>
      </c>
      <c r="E379" s="2">
        <f t="shared" si="47"/>
        <v>2013</v>
      </c>
      <c r="F379" s="2" t="str">
        <f t="shared" si="48"/>
        <v>sábado</v>
      </c>
      <c r="G379" s="2" t="str">
        <f t="shared" si="49"/>
        <v>enero</v>
      </c>
      <c r="H379" s="2">
        <f>+IFERROR(VLOOKUP(A379,festivos!$A$1:$E$105,5,FALSE),0)</f>
        <v>0</v>
      </c>
      <c r="I379" s="2">
        <f>+IFERROR(VLOOKUP(A379,semanasanta!$A$1:$E$29,5,FALSE),0)</f>
        <v>0</v>
      </c>
      <c r="J379" s="2">
        <f>+IFERROR(VLOOKUP(A379,navidad!$A$1:$E$8,5,FALSE),0)</f>
        <v>0</v>
      </c>
      <c r="K379" s="2">
        <f t="shared" si="53"/>
        <v>0</v>
      </c>
      <c r="L379" s="2">
        <f t="shared" si="50"/>
        <v>0</v>
      </c>
      <c r="M379" s="2">
        <f>+IFERROR(VLOOKUP(A379,new_year!$A$1:$E$8,5,FALSE),0)</f>
        <v>0</v>
      </c>
      <c r="N379" s="2">
        <f t="shared" si="52"/>
        <v>0</v>
      </c>
      <c r="O379" s="2">
        <f t="shared" si="51"/>
        <v>0</v>
      </c>
      <c r="P379">
        <v>0</v>
      </c>
      <c r="Q379">
        <f>+IFERROR(VLOOKUP(A379,final_f1!$A$1:$E$8,5,FALSE),0)</f>
        <v>0</v>
      </c>
    </row>
    <row r="380" spans="1:17" x14ac:dyDescent="0.25">
      <c r="A380" s="1">
        <v>41287</v>
      </c>
      <c r="B380">
        <v>1</v>
      </c>
      <c r="C380" s="2">
        <f t="shared" si="45"/>
        <v>13</v>
      </c>
      <c r="D380" s="2">
        <f t="shared" si="46"/>
        <v>1</v>
      </c>
      <c r="E380" s="2">
        <f t="shared" si="47"/>
        <v>2013</v>
      </c>
      <c r="F380" s="2" t="str">
        <f t="shared" si="48"/>
        <v>domingo</v>
      </c>
      <c r="G380" s="2" t="str">
        <f t="shared" si="49"/>
        <v>enero</v>
      </c>
      <c r="H380" s="2">
        <f>+IFERROR(VLOOKUP(A380,festivos!$A$1:$E$105,5,FALSE),0)</f>
        <v>0</v>
      </c>
      <c r="I380" s="2">
        <f>+IFERROR(VLOOKUP(A380,semanasanta!$A$1:$E$29,5,FALSE),0)</f>
        <v>0</v>
      </c>
      <c r="J380" s="2">
        <f>+IFERROR(VLOOKUP(A380,navidad!$A$1:$E$8,5,FALSE),0)</f>
        <v>0</v>
      </c>
      <c r="K380" s="2">
        <f t="shared" si="53"/>
        <v>0</v>
      </c>
      <c r="L380" s="2">
        <f t="shared" si="50"/>
        <v>0</v>
      </c>
      <c r="M380" s="2">
        <f>+IFERROR(VLOOKUP(A380,new_year!$A$1:$E$8,5,FALSE),0)</f>
        <v>0</v>
      </c>
      <c r="N380" s="2">
        <f t="shared" si="52"/>
        <v>0</v>
      </c>
      <c r="O380" s="2">
        <f t="shared" si="51"/>
        <v>0</v>
      </c>
      <c r="P380">
        <v>0</v>
      </c>
      <c r="Q380">
        <f>+IFERROR(VLOOKUP(A380,final_f1!$A$1:$E$8,5,FALSE),0)</f>
        <v>0</v>
      </c>
    </row>
    <row r="381" spans="1:17" x14ac:dyDescent="0.25">
      <c r="A381" s="1">
        <v>41288</v>
      </c>
      <c r="B381">
        <v>766</v>
      </c>
      <c r="C381" s="2">
        <f t="shared" si="45"/>
        <v>14</v>
      </c>
      <c r="D381" s="2">
        <f t="shared" si="46"/>
        <v>1</v>
      </c>
      <c r="E381" s="2">
        <f t="shared" si="47"/>
        <v>2013</v>
      </c>
      <c r="F381" s="2" t="str">
        <f t="shared" si="48"/>
        <v>lunes</v>
      </c>
      <c r="G381" s="2" t="str">
        <f t="shared" si="49"/>
        <v>enero</v>
      </c>
      <c r="H381" s="2">
        <f>+IFERROR(VLOOKUP(A381,festivos!$A$1:$E$105,5,FALSE),0)</f>
        <v>0</v>
      </c>
      <c r="I381" s="2">
        <f>+IFERROR(VLOOKUP(A381,semanasanta!$A$1:$E$29,5,FALSE),0)</f>
        <v>0</v>
      </c>
      <c r="J381" s="2">
        <f>+IFERROR(VLOOKUP(A381,navidad!$A$1:$E$8,5,FALSE),0)</f>
        <v>0</v>
      </c>
      <c r="K381" s="2">
        <f t="shared" si="53"/>
        <v>0</v>
      </c>
      <c r="L381" s="2">
        <f t="shared" si="50"/>
        <v>0</v>
      </c>
      <c r="M381" s="2">
        <f>+IFERROR(VLOOKUP(A381,new_year!$A$1:$E$8,5,FALSE),0)</f>
        <v>0</v>
      </c>
      <c r="N381" s="2">
        <f t="shared" si="52"/>
        <v>0</v>
      </c>
      <c r="O381" s="2">
        <f t="shared" si="51"/>
        <v>0</v>
      </c>
      <c r="P381">
        <v>0</v>
      </c>
      <c r="Q381">
        <f>+IFERROR(VLOOKUP(A381,final_f1!$A$1:$E$8,5,FALSE),0)</f>
        <v>0</v>
      </c>
    </row>
    <row r="382" spans="1:17" x14ac:dyDescent="0.25">
      <c r="A382" s="1">
        <v>41289</v>
      </c>
      <c r="B382">
        <v>1063</v>
      </c>
      <c r="C382" s="2">
        <f t="shared" si="45"/>
        <v>15</v>
      </c>
      <c r="D382" s="2">
        <f t="shared" si="46"/>
        <v>1</v>
      </c>
      <c r="E382" s="2">
        <f t="shared" si="47"/>
        <v>2013</v>
      </c>
      <c r="F382" s="2" t="str">
        <f t="shared" si="48"/>
        <v>martes</v>
      </c>
      <c r="G382" s="2" t="str">
        <f t="shared" si="49"/>
        <v>enero</v>
      </c>
      <c r="H382" s="2">
        <f>+IFERROR(VLOOKUP(A382,festivos!$A$1:$E$105,5,FALSE),0)</f>
        <v>0</v>
      </c>
      <c r="I382" s="2">
        <f>+IFERROR(VLOOKUP(A382,semanasanta!$A$1:$E$29,5,FALSE),0)</f>
        <v>0</v>
      </c>
      <c r="J382" s="2">
        <f>+IFERROR(VLOOKUP(A382,navidad!$A$1:$E$8,5,FALSE),0)</f>
        <v>0</v>
      </c>
      <c r="K382" s="2">
        <f t="shared" si="53"/>
        <v>0</v>
      </c>
      <c r="L382" s="2">
        <f t="shared" si="50"/>
        <v>0</v>
      </c>
      <c r="M382" s="2">
        <f>+IFERROR(VLOOKUP(A382,new_year!$A$1:$E$8,5,FALSE),0)</f>
        <v>0</v>
      </c>
      <c r="N382" s="2">
        <f t="shared" si="52"/>
        <v>0</v>
      </c>
      <c r="O382" s="2">
        <f t="shared" si="51"/>
        <v>0</v>
      </c>
      <c r="P382">
        <v>0</v>
      </c>
      <c r="Q382">
        <f>+IFERROR(VLOOKUP(A382,final_f1!$A$1:$E$8,5,FALSE),0)</f>
        <v>0</v>
      </c>
    </row>
    <row r="383" spans="1:17" x14ac:dyDescent="0.25">
      <c r="A383" s="1">
        <v>41290</v>
      </c>
      <c r="B383">
        <v>1007</v>
      </c>
      <c r="C383" s="2">
        <f t="shared" si="45"/>
        <v>16</v>
      </c>
      <c r="D383" s="2">
        <f t="shared" si="46"/>
        <v>1</v>
      </c>
      <c r="E383" s="2">
        <f t="shared" si="47"/>
        <v>2013</v>
      </c>
      <c r="F383" s="2" t="str">
        <f t="shared" si="48"/>
        <v>miércoles</v>
      </c>
      <c r="G383" s="2" t="str">
        <f t="shared" si="49"/>
        <v>enero</v>
      </c>
      <c r="H383" s="2">
        <f>+IFERROR(VLOOKUP(A383,festivos!$A$1:$E$105,5,FALSE),0)</f>
        <v>0</v>
      </c>
      <c r="I383" s="2">
        <f>+IFERROR(VLOOKUP(A383,semanasanta!$A$1:$E$29,5,FALSE),0)</f>
        <v>0</v>
      </c>
      <c r="J383" s="2">
        <f>+IFERROR(VLOOKUP(A383,navidad!$A$1:$E$8,5,FALSE),0)</f>
        <v>0</v>
      </c>
      <c r="K383" s="2">
        <f t="shared" si="53"/>
        <v>0</v>
      </c>
      <c r="L383" s="2">
        <f t="shared" si="50"/>
        <v>0</v>
      </c>
      <c r="M383" s="2">
        <f>+IFERROR(VLOOKUP(A383,new_year!$A$1:$E$8,5,FALSE),0)</f>
        <v>0</v>
      </c>
      <c r="N383" s="2">
        <f t="shared" si="52"/>
        <v>0</v>
      </c>
      <c r="O383" s="2">
        <f t="shared" si="51"/>
        <v>0</v>
      </c>
      <c r="P383">
        <v>0</v>
      </c>
      <c r="Q383">
        <f>+IFERROR(VLOOKUP(A383,final_f1!$A$1:$E$8,5,FALSE),0)</f>
        <v>0</v>
      </c>
    </row>
    <row r="384" spans="1:17" x14ac:dyDescent="0.25">
      <c r="A384" s="1">
        <v>41291</v>
      </c>
      <c r="B384">
        <v>1083</v>
      </c>
      <c r="C384" s="2">
        <f t="shared" si="45"/>
        <v>17</v>
      </c>
      <c r="D384" s="2">
        <f t="shared" si="46"/>
        <v>1</v>
      </c>
      <c r="E384" s="2">
        <f t="shared" si="47"/>
        <v>2013</v>
      </c>
      <c r="F384" s="2" t="str">
        <f t="shared" si="48"/>
        <v>jueves</v>
      </c>
      <c r="G384" s="2" t="str">
        <f t="shared" si="49"/>
        <v>enero</v>
      </c>
      <c r="H384" s="2">
        <f>+IFERROR(VLOOKUP(A384,festivos!$A$1:$E$105,5,FALSE),0)</f>
        <v>0</v>
      </c>
      <c r="I384" s="2">
        <f>+IFERROR(VLOOKUP(A384,semanasanta!$A$1:$E$29,5,FALSE),0)</f>
        <v>0</v>
      </c>
      <c r="J384" s="2">
        <f>+IFERROR(VLOOKUP(A384,navidad!$A$1:$E$8,5,FALSE),0)</f>
        <v>0</v>
      </c>
      <c r="K384" s="2">
        <f t="shared" si="53"/>
        <v>0</v>
      </c>
      <c r="L384" s="2">
        <f t="shared" si="50"/>
        <v>0</v>
      </c>
      <c r="M384" s="2">
        <f>+IFERROR(VLOOKUP(A384,new_year!$A$1:$E$8,5,FALSE),0)</f>
        <v>0</v>
      </c>
      <c r="N384" s="2">
        <f t="shared" si="52"/>
        <v>0</v>
      </c>
      <c r="O384" s="2">
        <f t="shared" si="51"/>
        <v>0</v>
      </c>
      <c r="P384">
        <v>0</v>
      </c>
      <c r="Q384">
        <f>+IFERROR(VLOOKUP(A384,final_f1!$A$1:$E$8,5,FALSE),0)</f>
        <v>0</v>
      </c>
    </row>
    <row r="385" spans="1:17" x14ac:dyDescent="0.25">
      <c r="A385" s="1">
        <v>41292</v>
      </c>
      <c r="B385">
        <v>951</v>
      </c>
      <c r="C385" s="2">
        <f t="shared" si="45"/>
        <v>18</v>
      </c>
      <c r="D385" s="2">
        <f t="shared" si="46"/>
        <v>1</v>
      </c>
      <c r="E385" s="2">
        <f t="shared" si="47"/>
        <v>2013</v>
      </c>
      <c r="F385" s="2" t="str">
        <f t="shared" si="48"/>
        <v>viernes</v>
      </c>
      <c r="G385" s="2" t="str">
        <f t="shared" si="49"/>
        <v>enero</v>
      </c>
      <c r="H385" s="2">
        <f>+IFERROR(VLOOKUP(A385,festivos!$A$1:$E$105,5,FALSE),0)</f>
        <v>0</v>
      </c>
      <c r="I385" s="2">
        <f>+IFERROR(VLOOKUP(A385,semanasanta!$A$1:$E$29,5,FALSE),0)</f>
        <v>0</v>
      </c>
      <c r="J385" s="2">
        <f>+IFERROR(VLOOKUP(A385,navidad!$A$1:$E$8,5,FALSE),0)</f>
        <v>0</v>
      </c>
      <c r="K385" s="2">
        <f t="shared" si="53"/>
        <v>0</v>
      </c>
      <c r="L385" s="2">
        <f t="shared" si="50"/>
        <v>0</v>
      </c>
      <c r="M385" s="2">
        <f>+IFERROR(VLOOKUP(A385,new_year!$A$1:$E$8,5,FALSE),0)</f>
        <v>0</v>
      </c>
      <c r="N385" s="2">
        <f t="shared" si="52"/>
        <v>0</v>
      </c>
      <c r="O385" s="2">
        <f t="shared" si="51"/>
        <v>0</v>
      </c>
      <c r="P385">
        <v>0</v>
      </c>
      <c r="Q385">
        <f>+IFERROR(VLOOKUP(A385,final_f1!$A$1:$E$8,5,FALSE),0)</f>
        <v>0</v>
      </c>
    </row>
    <row r="386" spans="1:17" x14ac:dyDescent="0.25">
      <c r="A386" s="1">
        <v>41293</v>
      </c>
      <c r="B386">
        <v>248</v>
      </c>
      <c r="C386" s="2">
        <f t="shared" si="45"/>
        <v>19</v>
      </c>
      <c r="D386" s="2">
        <f t="shared" si="46"/>
        <v>1</v>
      </c>
      <c r="E386" s="2">
        <f t="shared" si="47"/>
        <v>2013</v>
      </c>
      <c r="F386" s="2" t="str">
        <f t="shared" si="48"/>
        <v>sábado</v>
      </c>
      <c r="G386" s="2" t="str">
        <f t="shared" si="49"/>
        <v>enero</v>
      </c>
      <c r="H386" s="2">
        <f>+IFERROR(VLOOKUP(A386,festivos!$A$1:$E$105,5,FALSE),0)</f>
        <v>0</v>
      </c>
      <c r="I386" s="2">
        <f>+IFERROR(VLOOKUP(A386,semanasanta!$A$1:$E$29,5,FALSE),0)</f>
        <v>0</v>
      </c>
      <c r="J386" s="2">
        <f>+IFERROR(VLOOKUP(A386,navidad!$A$1:$E$8,5,FALSE),0)</f>
        <v>0</v>
      </c>
      <c r="K386" s="2">
        <f t="shared" si="53"/>
        <v>0</v>
      </c>
      <c r="L386" s="2">
        <f t="shared" si="50"/>
        <v>0</v>
      </c>
      <c r="M386" s="2">
        <f>+IFERROR(VLOOKUP(A386,new_year!$A$1:$E$8,5,FALSE),0)</f>
        <v>0</v>
      </c>
      <c r="N386" s="2">
        <f t="shared" si="52"/>
        <v>0</v>
      </c>
      <c r="O386" s="2">
        <f t="shared" si="51"/>
        <v>0</v>
      </c>
      <c r="P386">
        <v>0</v>
      </c>
      <c r="Q386">
        <f>+IFERROR(VLOOKUP(A386,final_f1!$A$1:$E$8,5,FALSE),0)</f>
        <v>0</v>
      </c>
    </row>
    <row r="387" spans="1:17" x14ac:dyDescent="0.25">
      <c r="A387" s="1">
        <v>41294</v>
      </c>
      <c r="B387">
        <v>0</v>
      </c>
      <c r="C387" s="2">
        <f t="shared" ref="C387:C450" si="54">+DAY(A387)</f>
        <v>20</v>
      </c>
      <c r="D387" s="2">
        <f t="shared" ref="D387:D450" si="55">+MONTH(A387)</f>
        <v>1</v>
      </c>
      <c r="E387" s="2">
        <f t="shared" ref="E387:E450" si="56">+YEAR(A387)</f>
        <v>2013</v>
      </c>
      <c r="F387" s="2" t="str">
        <f t="shared" ref="F387:F450" si="57">+TEXT(A387,"dddd")</f>
        <v>domingo</v>
      </c>
      <c r="G387" s="2" t="str">
        <f t="shared" ref="G387:G450" si="58">+TEXT(A387,"MMMM")</f>
        <v>enero</v>
      </c>
      <c r="H387" s="2">
        <f>+IFERROR(VLOOKUP(A387,festivos!$A$1:$E$105,5,FALSE),0)</f>
        <v>0</v>
      </c>
      <c r="I387" s="2">
        <f>+IFERROR(VLOOKUP(A387,semanasanta!$A$1:$E$29,5,FALSE),0)</f>
        <v>0</v>
      </c>
      <c r="J387" s="2">
        <f>+IFERROR(VLOOKUP(A387,navidad!$A$1:$E$8,5,FALSE),0)</f>
        <v>0</v>
      </c>
      <c r="K387" s="2">
        <f t="shared" si="53"/>
        <v>0</v>
      </c>
      <c r="L387" s="2">
        <f t="shared" ref="L387:L450" si="59">+IF(J388=1,1,0)</f>
        <v>0</v>
      </c>
      <c r="M387" s="2">
        <f>+IFERROR(VLOOKUP(A387,new_year!$A$1:$E$8,5,FALSE),0)</f>
        <v>0</v>
      </c>
      <c r="N387" s="2">
        <f t="shared" si="52"/>
        <v>0</v>
      </c>
      <c r="O387" s="2">
        <f t="shared" ref="O387:O450" si="60">+IF(M388=1,1,0)</f>
        <v>0</v>
      </c>
      <c r="P387">
        <v>0</v>
      </c>
      <c r="Q387">
        <f>+IFERROR(VLOOKUP(A387,final_f1!$A$1:$E$8,5,FALSE),0)</f>
        <v>0</v>
      </c>
    </row>
    <row r="388" spans="1:17" x14ac:dyDescent="0.25">
      <c r="A388" s="1">
        <v>41295</v>
      </c>
      <c r="B388">
        <v>756</v>
      </c>
      <c r="C388" s="2">
        <f t="shared" si="54"/>
        <v>21</v>
      </c>
      <c r="D388" s="2">
        <f t="shared" si="55"/>
        <v>1</v>
      </c>
      <c r="E388" s="2">
        <f t="shared" si="56"/>
        <v>2013</v>
      </c>
      <c r="F388" s="2" t="str">
        <f t="shared" si="57"/>
        <v>lunes</v>
      </c>
      <c r="G388" s="2" t="str">
        <f t="shared" si="58"/>
        <v>enero</v>
      </c>
      <c r="H388" s="2">
        <f>+IFERROR(VLOOKUP(A388,festivos!$A$1:$E$105,5,FALSE),0)</f>
        <v>0</v>
      </c>
      <c r="I388" s="2">
        <f>+IFERROR(VLOOKUP(A388,semanasanta!$A$1:$E$29,5,FALSE),0)</f>
        <v>0</v>
      </c>
      <c r="J388" s="2">
        <f>+IFERROR(VLOOKUP(A388,navidad!$A$1:$E$8,5,FALSE),0)</f>
        <v>0</v>
      </c>
      <c r="K388" s="2">
        <f t="shared" si="53"/>
        <v>0</v>
      </c>
      <c r="L388" s="2">
        <f t="shared" si="59"/>
        <v>0</v>
      </c>
      <c r="M388" s="2">
        <f>+IFERROR(VLOOKUP(A388,new_year!$A$1:$E$8,5,FALSE),0)</f>
        <v>0</v>
      </c>
      <c r="N388" s="2">
        <f t="shared" ref="N388:N451" si="61">+IF(M387=1,1,0)</f>
        <v>0</v>
      </c>
      <c r="O388" s="2">
        <f t="shared" si="60"/>
        <v>0</v>
      </c>
      <c r="P388">
        <v>0</v>
      </c>
      <c r="Q388">
        <f>+IFERROR(VLOOKUP(A388,final_f1!$A$1:$E$8,5,FALSE),0)</f>
        <v>0</v>
      </c>
    </row>
    <row r="389" spans="1:17" x14ac:dyDescent="0.25">
      <c r="A389" s="1">
        <v>41296</v>
      </c>
      <c r="B389">
        <v>816</v>
      </c>
      <c r="C389" s="2">
        <f t="shared" si="54"/>
        <v>22</v>
      </c>
      <c r="D389" s="2">
        <f t="shared" si="55"/>
        <v>1</v>
      </c>
      <c r="E389" s="2">
        <f t="shared" si="56"/>
        <v>2013</v>
      </c>
      <c r="F389" s="2" t="str">
        <f t="shared" si="57"/>
        <v>martes</v>
      </c>
      <c r="G389" s="2" t="str">
        <f t="shared" si="58"/>
        <v>enero</v>
      </c>
      <c r="H389" s="2">
        <f>+IFERROR(VLOOKUP(A389,festivos!$A$1:$E$105,5,FALSE),0)</f>
        <v>0</v>
      </c>
      <c r="I389" s="2">
        <f>+IFERROR(VLOOKUP(A389,semanasanta!$A$1:$E$29,5,FALSE),0)</f>
        <v>0</v>
      </c>
      <c r="J389" s="2">
        <f>+IFERROR(VLOOKUP(A389,navidad!$A$1:$E$8,5,FALSE),0)</f>
        <v>0</v>
      </c>
      <c r="K389" s="2">
        <f t="shared" ref="K389:K452" si="62">+IF(J388=1,1,0)</f>
        <v>0</v>
      </c>
      <c r="L389" s="2">
        <f t="shared" si="59"/>
        <v>0</v>
      </c>
      <c r="M389" s="2">
        <f>+IFERROR(VLOOKUP(A389,new_year!$A$1:$E$8,5,FALSE),0)</f>
        <v>0</v>
      </c>
      <c r="N389" s="2">
        <f t="shared" si="61"/>
        <v>0</v>
      </c>
      <c r="O389" s="2">
        <f t="shared" si="60"/>
        <v>0</v>
      </c>
      <c r="P389">
        <v>0</v>
      </c>
      <c r="Q389">
        <f>+IFERROR(VLOOKUP(A389,final_f1!$A$1:$E$8,5,FALSE),0)</f>
        <v>0</v>
      </c>
    </row>
    <row r="390" spans="1:17" x14ac:dyDescent="0.25">
      <c r="A390" s="1">
        <v>41297</v>
      </c>
      <c r="B390">
        <v>998</v>
      </c>
      <c r="C390" s="2">
        <f t="shared" si="54"/>
        <v>23</v>
      </c>
      <c r="D390" s="2">
        <f t="shared" si="55"/>
        <v>1</v>
      </c>
      <c r="E390" s="2">
        <f t="shared" si="56"/>
        <v>2013</v>
      </c>
      <c r="F390" s="2" t="str">
        <f t="shared" si="57"/>
        <v>miércoles</v>
      </c>
      <c r="G390" s="2" t="str">
        <f t="shared" si="58"/>
        <v>enero</v>
      </c>
      <c r="H390" s="2">
        <f>+IFERROR(VLOOKUP(A390,festivos!$A$1:$E$105,5,FALSE),0)</f>
        <v>0</v>
      </c>
      <c r="I390" s="2">
        <f>+IFERROR(VLOOKUP(A390,semanasanta!$A$1:$E$29,5,FALSE),0)</f>
        <v>0</v>
      </c>
      <c r="J390" s="2">
        <f>+IFERROR(VLOOKUP(A390,navidad!$A$1:$E$8,5,FALSE),0)</f>
        <v>0</v>
      </c>
      <c r="K390" s="2">
        <f t="shared" si="62"/>
        <v>0</v>
      </c>
      <c r="L390" s="2">
        <f t="shared" si="59"/>
        <v>0</v>
      </c>
      <c r="M390" s="2">
        <f>+IFERROR(VLOOKUP(A390,new_year!$A$1:$E$8,5,FALSE),0)</f>
        <v>0</v>
      </c>
      <c r="N390" s="2">
        <f t="shared" si="61"/>
        <v>0</v>
      </c>
      <c r="O390" s="2">
        <f t="shared" si="60"/>
        <v>0</v>
      </c>
      <c r="P390">
        <v>0</v>
      </c>
      <c r="Q390">
        <f>+IFERROR(VLOOKUP(A390,final_f1!$A$1:$E$8,5,FALSE),0)</f>
        <v>0</v>
      </c>
    </row>
    <row r="391" spans="1:17" x14ac:dyDescent="0.25">
      <c r="A391" s="1">
        <v>41298</v>
      </c>
      <c r="B391">
        <v>852</v>
      </c>
      <c r="C391" s="2">
        <f t="shared" si="54"/>
        <v>24</v>
      </c>
      <c r="D391" s="2">
        <f t="shared" si="55"/>
        <v>1</v>
      </c>
      <c r="E391" s="2">
        <f t="shared" si="56"/>
        <v>2013</v>
      </c>
      <c r="F391" s="2" t="str">
        <f t="shared" si="57"/>
        <v>jueves</v>
      </c>
      <c r="G391" s="2" t="str">
        <f t="shared" si="58"/>
        <v>enero</v>
      </c>
      <c r="H391" s="2">
        <f>+IFERROR(VLOOKUP(A391,festivos!$A$1:$E$105,5,FALSE),0)</f>
        <v>0</v>
      </c>
      <c r="I391" s="2">
        <f>+IFERROR(VLOOKUP(A391,semanasanta!$A$1:$E$29,5,FALSE),0)</f>
        <v>0</v>
      </c>
      <c r="J391" s="2">
        <f>+IFERROR(VLOOKUP(A391,navidad!$A$1:$E$8,5,FALSE),0)</f>
        <v>0</v>
      </c>
      <c r="K391" s="2">
        <f t="shared" si="62"/>
        <v>0</v>
      </c>
      <c r="L391" s="2">
        <f t="shared" si="59"/>
        <v>0</v>
      </c>
      <c r="M391" s="2">
        <f>+IFERROR(VLOOKUP(A391,new_year!$A$1:$E$8,5,FALSE),0)</f>
        <v>0</v>
      </c>
      <c r="N391" s="2">
        <f t="shared" si="61"/>
        <v>0</v>
      </c>
      <c r="O391" s="2">
        <f t="shared" si="60"/>
        <v>0</v>
      </c>
      <c r="P391">
        <v>0</v>
      </c>
      <c r="Q391">
        <f>+IFERROR(VLOOKUP(A391,final_f1!$A$1:$E$8,5,FALSE),0)</f>
        <v>0</v>
      </c>
    </row>
    <row r="392" spans="1:17" x14ac:dyDescent="0.25">
      <c r="A392" s="1">
        <v>41299</v>
      </c>
      <c r="B392">
        <v>952</v>
      </c>
      <c r="C392" s="2">
        <f t="shared" si="54"/>
        <v>25</v>
      </c>
      <c r="D392" s="2">
        <f t="shared" si="55"/>
        <v>1</v>
      </c>
      <c r="E392" s="2">
        <f t="shared" si="56"/>
        <v>2013</v>
      </c>
      <c r="F392" s="2" t="str">
        <f t="shared" si="57"/>
        <v>viernes</v>
      </c>
      <c r="G392" s="2" t="str">
        <f t="shared" si="58"/>
        <v>enero</v>
      </c>
      <c r="H392" s="2">
        <f>+IFERROR(VLOOKUP(A392,festivos!$A$1:$E$105,5,FALSE),0)</f>
        <v>0</v>
      </c>
      <c r="I392" s="2">
        <f>+IFERROR(VLOOKUP(A392,semanasanta!$A$1:$E$29,5,FALSE),0)</f>
        <v>0</v>
      </c>
      <c r="J392" s="2">
        <f>+IFERROR(VLOOKUP(A392,navidad!$A$1:$E$8,5,FALSE),0)</f>
        <v>0</v>
      </c>
      <c r="K392" s="2">
        <f t="shared" si="62"/>
        <v>0</v>
      </c>
      <c r="L392" s="2">
        <f t="shared" si="59"/>
        <v>0</v>
      </c>
      <c r="M392" s="2">
        <f>+IFERROR(VLOOKUP(A392,new_year!$A$1:$E$8,5,FALSE),0)</f>
        <v>0</v>
      </c>
      <c r="N392" s="2">
        <f t="shared" si="61"/>
        <v>0</v>
      </c>
      <c r="O392" s="2">
        <f t="shared" si="60"/>
        <v>0</v>
      </c>
      <c r="P392">
        <v>0</v>
      </c>
      <c r="Q392">
        <f>+IFERROR(VLOOKUP(A392,final_f1!$A$1:$E$8,5,FALSE),0)</f>
        <v>0</v>
      </c>
    </row>
    <row r="393" spans="1:17" x14ac:dyDescent="0.25">
      <c r="A393" s="1">
        <v>41300</v>
      </c>
      <c r="B393">
        <v>285</v>
      </c>
      <c r="C393" s="2">
        <f t="shared" si="54"/>
        <v>26</v>
      </c>
      <c r="D393" s="2">
        <f t="shared" si="55"/>
        <v>1</v>
      </c>
      <c r="E393" s="2">
        <f t="shared" si="56"/>
        <v>2013</v>
      </c>
      <c r="F393" s="2" t="str">
        <f t="shared" si="57"/>
        <v>sábado</v>
      </c>
      <c r="G393" s="2" t="str">
        <f t="shared" si="58"/>
        <v>enero</v>
      </c>
      <c r="H393" s="2">
        <f>+IFERROR(VLOOKUP(A393,festivos!$A$1:$E$105,5,FALSE),0)</f>
        <v>0</v>
      </c>
      <c r="I393" s="2">
        <f>+IFERROR(VLOOKUP(A393,semanasanta!$A$1:$E$29,5,FALSE),0)</f>
        <v>0</v>
      </c>
      <c r="J393" s="2">
        <f>+IFERROR(VLOOKUP(A393,navidad!$A$1:$E$8,5,FALSE),0)</f>
        <v>0</v>
      </c>
      <c r="K393" s="2">
        <f t="shared" si="62"/>
        <v>0</v>
      </c>
      <c r="L393" s="2">
        <f t="shared" si="59"/>
        <v>0</v>
      </c>
      <c r="M393" s="2">
        <f>+IFERROR(VLOOKUP(A393,new_year!$A$1:$E$8,5,FALSE),0)</f>
        <v>0</v>
      </c>
      <c r="N393" s="2">
        <f t="shared" si="61"/>
        <v>0</v>
      </c>
      <c r="O393" s="2">
        <f t="shared" si="60"/>
        <v>0</v>
      </c>
      <c r="P393">
        <v>0</v>
      </c>
      <c r="Q393">
        <f>+IFERROR(VLOOKUP(A393,final_f1!$A$1:$E$8,5,FALSE),0)</f>
        <v>0</v>
      </c>
    </row>
    <row r="394" spans="1:17" x14ac:dyDescent="0.25">
      <c r="A394" s="1">
        <v>41301</v>
      </c>
      <c r="B394">
        <v>0</v>
      </c>
      <c r="C394" s="2">
        <f t="shared" si="54"/>
        <v>27</v>
      </c>
      <c r="D394" s="2">
        <f t="shared" si="55"/>
        <v>1</v>
      </c>
      <c r="E394" s="2">
        <f t="shared" si="56"/>
        <v>2013</v>
      </c>
      <c r="F394" s="2" t="str">
        <f t="shared" si="57"/>
        <v>domingo</v>
      </c>
      <c r="G394" s="2" t="str">
        <f t="shared" si="58"/>
        <v>enero</v>
      </c>
      <c r="H394" s="2">
        <f>+IFERROR(VLOOKUP(A394,festivos!$A$1:$E$105,5,FALSE),0)</f>
        <v>0</v>
      </c>
      <c r="I394" s="2">
        <f>+IFERROR(VLOOKUP(A394,semanasanta!$A$1:$E$29,5,FALSE),0)</f>
        <v>0</v>
      </c>
      <c r="J394" s="2">
        <f>+IFERROR(VLOOKUP(A394,navidad!$A$1:$E$8,5,FALSE),0)</f>
        <v>0</v>
      </c>
      <c r="K394" s="2">
        <f t="shared" si="62"/>
        <v>0</v>
      </c>
      <c r="L394" s="2">
        <f t="shared" si="59"/>
        <v>0</v>
      </c>
      <c r="M394" s="2">
        <f>+IFERROR(VLOOKUP(A394,new_year!$A$1:$E$8,5,FALSE),0)</f>
        <v>0</v>
      </c>
      <c r="N394" s="2">
        <f t="shared" si="61"/>
        <v>0</v>
      </c>
      <c r="O394" s="2">
        <f t="shared" si="60"/>
        <v>0</v>
      </c>
      <c r="P394">
        <v>0</v>
      </c>
      <c r="Q394">
        <f>+IFERROR(VLOOKUP(A394,final_f1!$A$1:$E$8,5,FALSE),0)</f>
        <v>0</v>
      </c>
    </row>
    <row r="395" spans="1:17" x14ac:dyDescent="0.25">
      <c r="A395" s="1">
        <v>41302</v>
      </c>
      <c r="B395">
        <v>809</v>
      </c>
      <c r="C395" s="2">
        <f t="shared" si="54"/>
        <v>28</v>
      </c>
      <c r="D395" s="2">
        <f t="shared" si="55"/>
        <v>1</v>
      </c>
      <c r="E395" s="2">
        <f t="shared" si="56"/>
        <v>2013</v>
      </c>
      <c r="F395" s="2" t="str">
        <f t="shared" si="57"/>
        <v>lunes</v>
      </c>
      <c r="G395" s="2" t="str">
        <f t="shared" si="58"/>
        <v>enero</v>
      </c>
      <c r="H395" s="2">
        <f>+IFERROR(VLOOKUP(A395,festivos!$A$1:$E$105,5,FALSE),0)</f>
        <v>0</v>
      </c>
      <c r="I395" s="2">
        <f>+IFERROR(VLOOKUP(A395,semanasanta!$A$1:$E$29,5,FALSE),0)</f>
        <v>0</v>
      </c>
      <c r="J395" s="2">
        <f>+IFERROR(VLOOKUP(A395,navidad!$A$1:$E$8,5,FALSE),0)</f>
        <v>0</v>
      </c>
      <c r="K395" s="2">
        <f t="shared" si="62"/>
        <v>0</v>
      </c>
      <c r="L395" s="2">
        <f t="shared" si="59"/>
        <v>0</v>
      </c>
      <c r="M395" s="2">
        <f>+IFERROR(VLOOKUP(A395,new_year!$A$1:$E$8,5,FALSE),0)</f>
        <v>0</v>
      </c>
      <c r="N395" s="2">
        <f t="shared" si="61"/>
        <v>0</v>
      </c>
      <c r="O395" s="2">
        <f t="shared" si="60"/>
        <v>0</v>
      </c>
      <c r="P395">
        <v>0</v>
      </c>
      <c r="Q395">
        <f>+IFERROR(VLOOKUP(A395,final_f1!$A$1:$E$8,5,FALSE),0)</f>
        <v>0</v>
      </c>
    </row>
    <row r="396" spans="1:17" x14ac:dyDescent="0.25">
      <c r="A396" s="1">
        <v>41303</v>
      </c>
      <c r="B396">
        <v>983</v>
      </c>
      <c r="C396" s="2">
        <f t="shared" si="54"/>
        <v>29</v>
      </c>
      <c r="D396" s="2">
        <f t="shared" si="55"/>
        <v>1</v>
      </c>
      <c r="E396" s="2">
        <f t="shared" si="56"/>
        <v>2013</v>
      </c>
      <c r="F396" s="2" t="str">
        <f t="shared" si="57"/>
        <v>martes</v>
      </c>
      <c r="G396" s="2" t="str">
        <f t="shared" si="58"/>
        <v>enero</v>
      </c>
      <c r="H396" s="2">
        <f>+IFERROR(VLOOKUP(A396,festivos!$A$1:$E$105,5,FALSE),0)</f>
        <v>0</v>
      </c>
      <c r="I396" s="2">
        <f>+IFERROR(VLOOKUP(A396,semanasanta!$A$1:$E$29,5,FALSE),0)</f>
        <v>0</v>
      </c>
      <c r="J396" s="2">
        <f>+IFERROR(VLOOKUP(A396,navidad!$A$1:$E$8,5,FALSE),0)</f>
        <v>0</v>
      </c>
      <c r="K396" s="2">
        <f t="shared" si="62"/>
        <v>0</v>
      </c>
      <c r="L396" s="2">
        <f t="shared" si="59"/>
        <v>0</v>
      </c>
      <c r="M396" s="2">
        <f>+IFERROR(VLOOKUP(A396,new_year!$A$1:$E$8,5,FALSE),0)</f>
        <v>0</v>
      </c>
      <c r="N396" s="2">
        <f t="shared" si="61"/>
        <v>0</v>
      </c>
      <c r="O396" s="2">
        <f t="shared" si="60"/>
        <v>0</v>
      </c>
      <c r="P396">
        <v>0</v>
      </c>
      <c r="Q396">
        <f>+IFERROR(VLOOKUP(A396,final_f1!$A$1:$E$8,5,FALSE),0)</f>
        <v>0</v>
      </c>
    </row>
    <row r="397" spans="1:17" x14ac:dyDescent="0.25">
      <c r="A397" s="1">
        <v>41304</v>
      </c>
      <c r="B397">
        <v>1178</v>
      </c>
      <c r="C397" s="2">
        <f t="shared" si="54"/>
        <v>30</v>
      </c>
      <c r="D397" s="2">
        <f t="shared" si="55"/>
        <v>1</v>
      </c>
      <c r="E397" s="2">
        <f t="shared" si="56"/>
        <v>2013</v>
      </c>
      <c r="F397" s="2" t="str">
        <f t="shared" si="57"/>
        <v>miércoles</v>
      </c>
      <c r="G397" s="2" t="str">
        <f t="shared" si="58"/>
        <v>enero</v>
      </c>
      <c r="H397" s="2">
        <f>+IFERROR(VLOOKUP(A397,festivos!$A$1:$E$105,5,FALSE),0)</f>
        <v>0</v>
      </c>
      <c r="I397" s="2">
        <f>+IFERROR(VLOOKUP(A397,semanasanta!$A$1:$E$29,5,FALSE),0)</f>
        <v>0</v>
      </c>
      <c r="J397" s="2">
        <f>+IFERROR(VLOOKUP(A397,navidad!$A$1:$E$8,5,FALSE),0)</f>
        <v>0</v>
      </c>
      <c r="K397" s="2">
        <f t="shared" si="62"/>
        <v>0</v>
      </c>
      <c r="L397" s="2">
        <f t="shared" si="59"/>
        <v>0</v>
      </c>
      <c r="M397" s="2">
        <f>+IFERROR(VLOOKUP(A397,new_year!$A$1:$E$8,5,FALSE),0)</f>
        <v>0</v>
      </c>
      <c r="N397" s="2">
        <f t="shared" si="61"/>
        <v>0</v>
      </c>
      <c r="O397" s="2">
        <f t="shared" si="60"/>
        <v>0</v>
      </c>
      <c r="P397">
        <v>0</v>
      </c>
      <c r="Q397">
        <f>+IFERROR(VLOOKUP(A397,final_f1!$A$1:$E$8,5,FALSE),0)</f>
        <v>0</v>
      </c>
    </row>
    <row r="398" spans="1:17" x14ac:dyDescent="0.25">
      <c r="A398" s="1">
        <v>41305</v>
      </c>
      <c r="B398">
        <v>1104</v>
      </c>
      <c r="C398" s="2">
        <f t="shared" si="54"/>
        <v>31</v>
      </c>
      <c r="D398" s="2">
        <f t="shared" si="55"/>
        <v>1</v>
      </c>
      <c r="E398" s="2">
        <f t="shared" si="56"/>
        <v>2013</v>
      </c>
      <c r="F398" s="2" t="str">
        <f t="shared" si="57"/>
        <v>jueves</v>
      </c>
      <c r="G398" s="2" t="str">
        <f t="shared" si="58"/>
        <v>enero</v>
      </c>
      <c r="H398" s="2">
        <f>+IFERROR(VLOOKUP(A398,festivos!$A$1:$E$105,5,FALSE),0)</f>
        <v>0</v>
      </c>
      <c r="I398" s="2">
        <f>+IFERROR(VLOOKUP(A398,semanasanta!$A$1:$E$29,5,FALSE),0)</f>
        <v>0</v>
      </c>
      <c r="J398" s="2">
        <f>+IFERROR(VLOOKUP(A398,navidad!$A$1:$E$8,5,FALSE),0)</f>
        <v>0</v>
      </c>
      <c r="K398" s="2">
        <f t="shared" si="62"/>
        <v>0</v>
      </c>
      <c r="L398" s="2">
        <f t="shared" si="59"/>
        <v>0</v>
      </c>
      <c r="M398" s="2">
        <f>+IFERROR(VLOOKUP(A398,new_year!$A$1:$E$8,5,FALSE),0)</f>
        <v>0</v>
      </c>
      <c r="N398" s="2">
        <f t="shared" si="61"/>
        <v>0</v>
      </c>
      <c r="O398" s="2">
        <f t="shared" si="60"/>
        <v>0</v>
      </c>
      <c r="P398">
        <v>0</v>
      </c>
      <c r="Q398">
        <f>+IFERROR(VLOOKUP(A398,final_f1!$A$1:$E$8,5,FALSE),0)</f>
        <v>0</v>
      </c>
    </row>
    <row r="399" spans="1:17" x14ac:dyDescent="0.25">
      <c r="A399" s="1">
        <v>41306</v>
      </c>
      <c r="B399">
        <v>1064</v>
      </c>
      <c r="C399" s="2">
        <f t="shared" si="54"/>
        <v>1</v>
      </c>
      <c r="D399" s="2">
        <f t="shared" si="55"/>
        <v>2</v>
      </c>
      <c r="E399" s="2">
        <f t="shared" si="56"/>
        <v>2013</v>
      </c>
      <c r="F399" s="2" t="str">
        <f t="shared" si="57"/>
        <v>viernes</v>
      </c>
      <c r="G399" s="2" t="str">
        <f t="shared" si="58"/>
        <v>febrero</v>
      </c>
      <c r="H399" s="2">
        <f>+IFERROR(VLOOKUP(A399,festivos!$A$1:$E$105,5,FALSE),0)</f>
        <v>0</v>
      </c>
      <c r="I399" s="2">
        <f>+IFERROR(VLOOKUP(A399,semanasanta!$A$1:$E$29,5,FALSE),0)</f>
        <v>0</v>
      </c>
      <c r="J399" s="2">
        <f>+IFERROR(VLOOKUP(A399,navidad!$A$1:$E$8,5,FALSE),0)</f>
        <v>0</v>
      </c>
      <c r="K399" s="2">
        <f t="shared" si="62"/>
        <v>0</v>
      </c>
      <c r="L399" s="2">
        <f t="shared" si="59"/>
        <v>0</v>
      </c>
      <c r="M399" s="2">
        <f>+IFERROR(VLOOKUP(A399,new_year!$A$1:$E$8,5,FALSE),0)</f>
        <v>0</v>
      </c>
      <c r="N399" s="2">
        <f t="shared" si="61"/>
        <v>0</v>
      </c>
      <c r="O399" s="2">
        <f t="shared" si="60"/>
        <v>0</v>
      </c>
      <c r="P399">
        <v>0</v>
      </c>
      <c r="Q399">
        <f>+IFERROR(VLOOKUP(A399,final_f1!$A$1:$E$8,5,FALSE),0)</f>
        <v>0</v>
      </c>
    </row>
    <row r="400" spans="1:17" x14ac:dyDescent="0.25">
      <c r="A400" s="1">
        <v>41307</v>
      </c>
      <c r="B400">
        <v>224</v>
      </c>
      <c r="C400" s="2">
        <f t="shared" si="54"/>
        <v>2</v>
      </c>
      <c r="D400" s="2">
        <f t="shared" si="55"/>
        <v>2</v>
      </c>
      <c r="E400" s="2">
        <f t="shared" si="56"/>
        <v>2013</v>
      </c>
      <c r="F400" s="2" t="str">
        <f t="shared" si="57"/>
        <v>sábado</v>
      </c>
      <c r="G400" s="2" t="str">
        <f t="shared" si="58"/>
        <v>febrero</v>
      </c>
      <c r="H400" s="2">
        <f>+IFERROR(VLOOKUP(A400,festivos!$A$1:$E$105,5,FALSE),0)</f>
        <v>0</v>
      </c>
      <c r="I400" s="2">
        <f>+IFERROR(VLOOKUP(A400,semanasanta!$A$1:$E$29,5,FALSE),0)</f>
        <v>0</v>
      </c>
      <c r="J400" s="2">
        <f>+IFERROR(VLOOKUP(A400,navidad!$A$1:$E$8,5,FALSE),0)</f>
        <v>0</v>
      </c>
      <c r="K400" s="2">
        <f t="shared" si="62"/>
        <v>0</v>
      </c>
      <c r="L400" s="2">
        <f t="shared" si="59"/>
        <v>0</v>
      </c>
      <c r="M400" s="2">
        <f>+IFERROR(VLOOKUP(A400,new_year!$A$1:$E$8,5,FALSE),0)</f>
        <v>0</v>
      </c>
      <c r="N400" s="2">
        <f t="shared" si="61"/>
        <v>0</v>
      </c>
      <c r="O400" s="2">
        <f t="shared" si="60"/>
        <v>0</v>
      </c>
      <c r="P400">
        <v>0</v>
      </c>
      <c r="Q400">
        <f>+IFERROR(VLOOKUP(A400,final_f1!$A$1:$E$8,5,FALSE),0)</f>
        <v>0</v>
      </c>
    </row>
    <row r="401" spans="1:17" x14ac:dyDescent="0.25">
      <c r="A401" s="1">
        <v>41308</v>
      </c>
      <c r="B401">
        <v>0</v>
      </c>
      <c r="C401" s="2">
        <f t="shared" si="54"/>
        <v>3</v>
      </c>
      <c r="D401" s="2">
        <f t="shared" si="55"/>
        <v>2</v>
      </c>
      <c r="E401" s="2">
        <f t="shared" si="56"/>
        <v>2013</v>
      </c>
      <c r="F401" s="2" t="str">
        <f t="shared" si="57"/>
        <v>domingo</v>
      </c>
      <c r="G401" s="2" t="str">
        <f t="shared" si="58"/>
        <v>febrero</v>
      </c>
      <c r="H401" s="2">
        <f>+IFERROR(VLOOKUP(A401,festivos!$A$1:$E$105,5,FALSE),0)</f>
        <v>0</v>
      </c>
      <c r="I401" s="2">
        <f>+IFERROR(VLOOKUP(A401,semanasanta!$A$1:$E$29,5,FALSE),0)</f>
        <v>0</v>
      </c>
      <c r="J401" s="2">
        <f>+IFERROR(VLOOKUP(A401,navidad!$A$1:$E$8,5,FALSE),0)</f>
        <v>0</v>
      </c>
      <c r="K401" s="2">
        <f t="shared" si="62"/>
        <v>0</v>
      </c>
      <c r="L401" s="2">
        <f t="shared" si="59"/>
        <v>0</v>
      </c>
      <c r="M401" s="2">
        <f>+IFERROR(VLOOKUP(A401,new_year!$A$1:$E$8,5,FALSE),0)</f>
        <v>0</v>
      </c>
      <c r="N401" s="2">
        <f t="shared" si="61"/>
        <v>0</v>
      </c>
      <c r="O401" s="2">
        <f t="shared" si="60"/>
        <v>0</v>
      </c>
      <c r="P401">
        <v>0</v>
      </c>
      <c r="Q401">
        <f>+IFERROR(VLOOKUP(A401,final_f1!$A$1:$E$8,5,FALSE),0)</f>
        <v>0</v>
      </c>
    </row>
    <row r="402" spans="1:17" x14ac:dyDescent="0.25">
      <c r="A402" s="1">
        <v>41309</v>
      </c>
      <c r="B402">
        <v>740</v>
      </c>
      <c r="C402" s="2">
        <f t="shared" si="54"/>
        <v>4</v>
      </c>
      <c r="D402" s="2">
        <f t="shared" si="55"/>
        <v>2</v>
      </c>
      <c r="E402" s="2">
        <f t="shared" si="56"/>
        <v>2013</v>
      </c>
      <c r="F402" s="2" t="str">
        <f t="shared" si="57"/>
        <v>lunes</v>
      </c>
      <c r="G402" s="2" t="str">
        <f t="shared" si="58"/>
        <v>febrero</v>
      </c>
      <c r="H402" s="2">
        <f>+IFERROR(VLOOKUP(A402,festivos!$A$1:$E$105,5,FALSE),0)</f>
        <v>0</v>
      </c>
      <c r="I402" s="2">
        <f>+IFERROR(VLOOKUP(A402,semanasanta!$A$1:$E$29,5,FALSE),0)</f>
        <v>0</v>
      </c>
      <c r="J402" s="2">
        <f>+IFERROR(VLOOKUP(A402,navidad!$A$1:$E$8,5,FALSE),0)</f>
        <v>0</v>
      </c>
      <c r="K402" s="2">
        <f t="shared" si="62"/>
        <v>0</v>
      </c>
      <c r="L402" s="2">
        <f t="shared" si="59"/>
        <v>0</v>
      </c>
      <c r="M402" s="2">
        <f>+IFERROR(VLOOKUP(A402,new_year!$A$1:$E$8,5,FALSE),0)</f>
        <v>0</v>
      </c>
      <c r="N402" s="2">
        <f t="shared" si="61"/>
        <v>0</v>
      </c>
      <c r="O402" s="2">
        <f t="shared" si="60"/>
        <v>0</v>
      </c>
      <c r="P402">
        <v>0</v>
      </c>
      <c r="Q402">
        <f>+IFERROR(VLOOKUP(A402,final_f1!$A$1:$E$8,5,FALSE),0)</f>
        <v>0</v>
      </c>
    </row>
    <row r="403" spans="1:17" x14ac:dyDescent="0.25">
      <c r="A403" s="1">
        <v>41310</v>
      </c>
      <c r="B403">
        <v>885</v>
      </c>
      <c r="C403" s="2">
        <f t="shared" si="54"/>
        <v>5</v>
      </c>
      <c r="D403" s="2">
        <f t="shared" si="55"/>
        <v>2</v>
      </c>
      <c r="E403" s="2">
        <f t="shared" si="56"/>
        <v>2013</v>
      </c>
      <c r="F403" s="2" t="str">
        <f t="shared" si="57"/>
        <v>martes</v>
      </c>
      <c r="G403" s="2" t="str">
        <f t="shared" si="58"/>
        <v>febrero</v>
      </c>
      <c r="H403" s="2">
        <f>+IFERROR(VLOOKUP(A403,festivos!$A$1:$E$105,5,FALSE),0)</f>
        <v>0</v>
      </c>
      <c r="I403" s="2">
        <f>+IFERROR(VLOOKUP(A403,semanasanta!$A$1:$E$29,5,FALSE),0)</f>
        <v>0</v>
      </c>
      <c r="J403" s="2">
        <f>+IFERROR(VLOOKUP(A403,navidad!$A$1:$E$8,5,FALSE),0)</f>
        <v>0</v>
      </c>
      <c r="K403" s="2">
        <f t="shared" si="62"/>
        <v>0</v>
      </c>
      <c r="L403" s="2">
        <f t="shared" si="59"/>
        <v>0</v>
      </c>
      <c r="M403" s="2">
        <f>+IFERROR(VLOOKUP(A403,new_year!$A$1:$E$8,5,FALSE),0)</f>
        <v>0</v>
      </c>
      <c r="N403" s="2">
        <f t="shared" si="61"/>
        <v>0</v>
      </c>
      <c r="O403" s="2">
        <f t="shared" si="60"/>
        <v>0</v>
      </c>
      <c r="P403">
        <v>0</v>
      </c>
      <c r="Q403">
        <f>+IFERROR(VLOOKUP(A403,final_f1!$A$1:$E$8,5,FALSE),0)</f>
        <v>0</v>
      </c>
    </row>
    <row r="404" spans="1:17" x14ac:dyDescent="0.25">
      <c r="A404" s="1">
        <v>41311</v>
      </c>
      <c r="B404">
        <v>1218</v>
      </c>
      <c r="C404" s="2">
        <f t="shared" si="54"/>
        <v>6</v>
      </c>
      <c r="D404" s="2">
        <f t="shared" si="55"/>
        <v>2</v>
      </c>
      <c r="E404" s="2">
        <f t="shared" si="56"/>
        <v>2013</v>
      </c>
      <c r="F404" s="2" t="str">
        <f t="shared" si="57"/>
        <v>miércoles</v>
      </c>
      <c r="G404" s="2" t="str">
        <f t="shared" si="58"/>
        <v>febrero</v>
      </c>
      <c r="H404" s="2">
        <f>+IFERROR(VLOOKUP(A404,festivos!$A$1:$E$105,5,FALSE),0)</f>
        <v>0</v>
      </c>
      <c r="I404" s="2">
        <f>+IFERROR(VLOOKUP(A404,semanasanta!$A$1:$E$29,5,FALSE),0)</f>
        <v>0</v>
      </c>
      <c r="J404" s="2">
        <f>+IFERROR(VLOOKUP(A404,navidad!$A$1:$E$8,5,FALSE),0)</f>
        <v>0</v>
      </c>
      <c r="K404" s="2">
        <f t="shared" si="62"/>
        <v>0</v>
      </c>
      <c r="L404" s="2">
        <f t="shared" si="59"/>
        <v>0</v>
      </c>
      <c r="M404" s="2">
        <f>+IFERROR(VLOOKUP(A404,new_year!$A$1:$E$8,5,FALSE),0)</f>
        <v>0</v>
      </c>
      <c r="N404" s="2">
        <f t="shared" si="61"/>
        <v>0</v>
      </c>
      <c r="O404" s="2">
        <f t="shared" si="60"/>
        <v>0</v>
      </c>
      <c r="P404">
        <v>0</v>
      </c>
      <c r="Q404">
        <f>+IFERROR(VLOOKUP(A404,final_f1!$A$1:$E$8,5,FALSE),0)</f>
        <v>0</v>
      </c>
    </row>
    <row r="405" spans="1:17" x14ac:dyDescent="0.25">
      <c r="A405" s="1">
        <v>41312</v>
      </c>
      <c r="B405">
        <v>1150</v>
      </c>
      <c r="C405" s="2">
        <f t="shared" si="54"/>
        <v>7</v>
      </c>
      <c r="D405" s="2">
        <f t="shared" si="55"/>
        <v>2</v>
      </c>
      <c r="E405" s="2">
        <f t="shared" si="56"/>
        <v>2013</v>
      </c>
      <c r="F405" s="2" t="str">
        <f t="shared" si="57"/>
        <v>jueves</v>
      </c>
      <c r="G405" s="2" t="str">
        <f t="shared" si="58"/>
        <v>febrero</v>
      </c>
      <c r="H405" s="2">
        <f>+IFERROR(VLOOKUP(A405,festivos!$A$1:$E$105,5,FALSE),0)</f>
        <v>0</v>
      </c>
      <c r="I405" s="2">
        <f>+IFERROR(VLOOKUP(A405,semanasanta!$A$1:$E$29,5,FALSE),0)</f>
        <v>0</v>
      </c>
      <c r="J405" s="2">
        <f>+IFERROR(VLOOKUP(A405,navidad!$A$1:$E$8,5,FALSE),0)</f>
        <v>0</v>
      </c>
      <c r="K405" s="2">
        <f t="shared" si="62"/>
        <v>0</v>
      </c>
      <c r="L405" s="2">
        <f t="shared" si="59"/>
        <v>0</v>
      </c>
      <c r="M405" s="2">
        <f>+IFERROR(VLOOKUP(A405,new_year!$A$1:$E$8,5,FALSE),0)</f>
        <v>0</v>
      </c>
      <c r="N405" s="2">
        <f t="shared" si="61"/>
        <v>0</v>
      </c>
      <c r="O405" s="2">
        <f t="shared" si="60"/>
        <v>0</v>
      </c>
      <c r="P405">
        <v>0</v>
      </c>
      <c r="Q405">
        <f>+IFERROR(VLOOKUP(A405,final_f1!$A$1:$E$8,5,FALSE),0)</f>
        <v>0</v>
      </c>
    </row>
    <row r="406" spans="1:17" x14ac:dyDescent="0.25">
      <c r="A406" s="1">
        <v>41313</v>
      </c>
      <c r="B406">
        <v>1181</v>
      </c>
      <c r="C406" s="2">
        <f t="shared" si="54"/>
        <v>8</v>
      </c>
      <c r="D406" s="2">
        <f t="shared" si="55"/>
        <v>2</v>
      </c>
      <c r="E406" s="2">
        <f t="shared" si="56"/>
        <v>2013</v>
      </c>
      <c r="F406" s="2" t="str">
        <f t="shared" si="57"/>
        <v>viernes</v>
      </c>
      <c r="G406" s="2" t="str">
        <f t="shared" si="58"/>
        <v>febrero</v>
      </c>
      <c r="H406" s="2">
        <f>+IFERROR(VLOOKUP(A406,festivos!$A$1:$E$105,5,FALSE),0)</f>
        <v>0</v>
      </c>
      <c r="I406" s="2">
        <f>+IFERROR(VLOOKUP(A406,semanasanta!$A$1:$E$29,5,FALSE),0)</f>
        <v>0</v>
      </c>
      <c r="J406" s="2">
        <f>+IFERROR(VLOOKUP(A406,navidad!$A$1:$E$8,5,FALSE),0)</f>
        <v>0</v>
      </c>
      <c r="K406" s="2">
        <f t="shared" si="62"/>
        <v>0</v>
      </c>
      <c r="L406" s="2">
        <f t="shared" si="59"/>
        <v>0</v>
      </c>
      <c r="M406" s="2">
        <f>+IFERROR(VLOOKUP(A406,new_year!$A$1:$E$8,5,FALSE),0)</f>
        <v>0</v>
      </c>
      <c r="N406" s="2">
        <f t="shared" si="61"/>
        <v>0</v>
      </c>
      <c r="O406" s="2">
        <f t="shared" si="60"/>
        <v>0</v>
      </c>
      <c r="P406">
        <v>0</v>
      </c>
      <c r="Q406">
        <f>+IFERROR(VLOOKUP(A406,final_f1!$A$1:$E$8,5,FALSE),0)</f>
        <v>0</v>
      </c>
    </row>
    <row r="407" spans="1:17" x14ac:dyDescent="0.25">
      <c r="A407" s="1">
        <v>41314</v>
      </c>
      <c r="B407">
        <v>291</v>
      </c>
      <c r="C407" s="2">
        <f t="shared" si="54"/>
        <v>9</v>
      </c>
      <c r="D407" s="2">
        <f t="shared" si="55"/>
        <v>2</v>
      </c>
      <c r="E407" s="2">
        <f t="shared" si="56"/>
        <v>2013</v>
      </c>
      <c r="F407" s="2" t="str">
        <f t="shared" si="57"/>
        <v>sábado</v>
      </c>
      <c r="G407" s="2" t="str">
        <f t="shared" si="58"/>
        <v>febrero</v>
      </c>
      <c r="H407" s="2">
        <f>+IFERROR(VLOOKUP(A407,festivos!$A$1:$E$105,5,FALSE),0)</f>
        <v>0</v>
      </c>
      <c r="I407" s="2">
        <f>+IFERROR(VLOOKUP(A407,semanasanta!$A$1:$E$29,5,FALSE),0)</f>
        <v>0</v>
      </c>
      <c r="J407" s="2">
        <f>+IFERROR(VLOOKUP(A407,navidad!$A$1:$E$8,5,FALSE),0)</f>
        <v>0</v>
      </c>
      <c r="K407" s="2">
        <f t="shared" si="62"/>
        <v>0</v>
      </c>
      <c r="L407" s="2">
        <f t="shared" si="59"/>
        <v>0</v>
      </c>
      <c r="M407" s="2">
        <f>+IFERROR(VLOOKUP(A407,new_year!$A$1:$E$8,5,FALSE),0)</f>
        <v>0</v>
      </c>
      <c r="N407" s="2">
        <f t="shared" si="61"/>
        <v>0</v>
      </c>
      <c r="O407" s="2">
        <f t="shared" si="60"/>
        <v>0</v>
      </c>
      <c r="P407">
        <v>0</v>
      </c>
      <c r="Q407">
        <f>+IFERROR(VLOOKUP(A407,final_f1!$A$1:$E$8,5,FALSE),0)</f>
        <v>0</v>
      </c>
    </row>
    <row r="408" spans="1:17" x14ac:dyDescent="0.25">
      <c r="A408" s="1">
        <v>41315</v>
      </c>
      <c r="B408">
        <v>1</v>
      </c>
      <c r="C408" s="2">
        <f t="shared" si="54"/>
        <v>10</v>
      </c>
      <c r="D408" s="2">
        <f t="shared" si="55"/>
        <v>2</v>
      </c>
      <c r="E408" s="2">
        <f t="shared" si="56"/>
        <v>2013</v>
      </c>
      <c r="F408" s="2" t="str">
        <f t="shared" si="57"/>
        <v>domingo</v>
      </c>
      <c r="G408" s="2" t="str">
        <f t="shared" si="58"/>
        <v>febrero</v>
      </c>
      <c r="H408" s="2">
        <f>+IFERROR(VLOOKUP(A408,festivos!$A$1:$E$105,5,FALSE),0)</f>
        <v>0</v>
      </c>
      <c r="I408" s="2">
        <f>+IFERROR(VLOOKUP(A408,semanasanta!$A$1:$E$29,5,FALSE),0)</f>
        <v>0</v>
      </c>
      <c r="J408" s="2">
        <f>+IFERROR(VLOOKUP(A408,navidad!$A$1:$E$8,5,FALSE),0)</f>
        <v>0</v>
      </c>
      <c r="K408" s="2">
        <f t="shared" si="62"/>
        <v>0</v>
      </c>
      <c r="L408" s="2">
        <f t="shared" si="59"/>
        <v>0</v>
      </c>
      <c r="M408" s="2">
        <f>+IFERROR(VLOOKUP(A408,new_year!$A$1:$E$8,5,FALSE),0)</f>
        <v>0</v>
      </c>
      <c r="N408" s="2">
        <f t="shared" si="61"/>
        <v>0</v>
      </c>
      <c r="O408" s="2">
        <f t="shared" si="60"/>
        <v>0</v>
      </c>
      <c r="P408">
        <v>0</v>
      </c>
      <c r="Q408">
        <f>+IFERROR(VLOOKUP(A408,final_f1!$A$1:$E$8,5,FALSE),0)</f>
        <v>0</v>
      </c>
    </row>
    <row r="409" spans="1:17" x14ac:dyDescent="0.25">
      <c r="A409" s="1">
        <v>41316</v>
      </c>
      <c r="B409">
        <v>830</v>
      </c>
      <c r="C409" s="2">
        <f t="shared" si="54"/>
        <v>11</v>
      </c>
      <c r="D409" s="2">
        <f t="shared" si="55"/>
        <v>2</v>
      </c>
      <c r="E409" s="2">
        <f t="shared" si="56"/>
        <v>2013</v>
      </c>
      <c r="F409" s="2" t="str">
        <f t="shared" si="57"/>
        <v>lunes</v>
      </c>
      <c r="G409" s="2" t="str">
        <f t="shared" si="58"/>
        <v>febrero</v>
      </c>
      <c r="H409" s="2">
        <f>+IFERROR(VLOOKUP(A409,festivos!$A$1:$E$105,5,FALSE),0)</f>
        <v>0</v>
      </c>
      <c r="I409" s="2">
        <f>+IFERROR(VLOOKUP(A409,semanasanta!$A$1:$E$29,5,FALSE),0)</f>
        <v>0</v>
      </c>
      <c r="J409" s="2">
        <f>+IFERROR(VLOOKUP(A409,navidad!$A$1:$E$8,5,FALSE),0)</f>
        <v>0</v>
      </c>
      <c r="K409" s="2">
        <f t="shared" si="62"/>
        <v>0</v>
      </c>
      <c r="L409" s="2">
        <f t="shared" si="59"/>
        <v>0</v>
      </c>
      <c r="M409" s="2">
        <f>+IFERROR(VLOOKUP(A409,new_year!$A$1:$E$8,5,FALSE),0)</f>
        <v>0</v>
      </c>
      <c r="N409" s="2">
        <f t="shared" si="61"/>
        <v>0</v>
      </c>
      <c r="O409" s="2">
        <f t="shared" si="60"/>
        <v>0</v>
      </c>
      <c r="P409">
        <v>0</v>
      </c>
      <c r="Q409">
        <f>+IFERROR(VLOOKUP(A409,final_f1!$A$1:$E$8,5,FALSE),0)</f>
        <v>0</v>
      </c>
    </row>
    <row r="410" spans="1:17" x14ac:dyDescent="0.25">
      <c r="A410" s="1">
        <v>41317</v>
      </c>
      <c r="B410">
        <v>916</v>
      </c>
      <c r="C410" s="2">
        <f t="shared" si="54"/>
        <v>12</v>
      </c>
      <c r="D410" s="2">
        <f t="shared" si="55"/>
        <v>2</v>
      </c>
      <c r="E410" s="2">
        <f t="shared" si="56"/>
        <v>2013</v>
      </c>
      <c r="F410" s="2" t="str">
        <f t="shared" si="57"/>
        <v>martes</v>
      </c>
      <c r="G410" s="2" t="str">
        <f t="shared" si="58"/>
        <v>febrero</v>
      </c>
      <c r="H410" s="2">
        <f>+IFERROR(VLOOKUP(A410,festivos!$A$1:$E$105,5,FALSE),0)</f>
        <v>0</v>
      </c>
      <c r="I410" s="2">
        <f>+IFERROR(VLOOKUP(A410,semanasanta!$A$1:$E$29,5,FALSE),0)</f>
        <v>0</v>
      </c>
      <c r="J410" s="2">
        <f>+IFERROR(VLOOKUP(A410,navidad!$A$1:$E$8,5,FALSE),0)</f>
        <v>0</v>
      </c>
      <c r="K410" s="2">
        <f t="shared" si="62"/>
        <v>0</v>
      </c>
      <c r="L410" s="2">
        <f t="shared" si="59"/>
        <v>0</v>
      </c>
      <c r="M410" s="2">
        <f>+IFERROR(VLOOKUP(A410,new_year!$A$1:$E$8,5,FALSE),0)</f>
        <v>0</v>
      </c>
      <c r="N410" s="2">
        <f t="shared" si="61"/>
        <v>0</v>
      </c>
      <c r="O410" s="2">
        <f t="shared" si="60"/>
        <v>0</v>
      </c>
      <c r="P410">
        <v>0</v>
      </c>
      <c r="Q410">
        <f>+IFERROR(VLOOKUP(A410,final_f1!$A$1:$E$8,5,FALSE),0)</f>
        <v>0</v>
      </c>
    </row>
    <row r="411" spans="1:17" x14ac:dyDescent="0.25">
      <c r="A411" s="1">
        <v>41318</v>
      </c>
      <c r="B411">
        <v>1076</v>
      </c>
      <c r="C411" s="2">
        <f t="shared" si="54"/>
        <v>13</v>
      </c>
      <c r="D411" s="2">
        <f t="shared" si="55"/>
        <v>2</v>
      </c>
      <c r="E411" s="2">
        <f t="shared" si="56"/>
        <v>2013</v>
      </c>
      <c r="F411" s="2" t="str">
        <f t="shared" si="57"/>
        <v>miércoles</v>
      </c>
      <c r="G411" s="2" t="str">
        <f t="shared" si="58"/>
        <v>febrero</v>
      </c>
      <c r="H411" s="2">
        <f>+IFERROR(VLOOKUP(A411,festivos!$A$1:$E$105,5,FALSE),0)</f>
        <v>0</v>
      </c>
      <c r="I411" s="2">
        <f>+IFERROR(VLOOKUP(A411,semanasanta!$A$1:$E$29,5,FALSE),0)</f>
        <v>0</v>
      </c>
      <c r="J411" s="2">
        <f>+IFERROR(VLOOKUP(A411,navidad!$A$1:$E$8,5,FALSE),0)</f>
        <v>0</v>
      </c>
      <c r="K411" s="2">
        <f t="shared" si="62"/>
        <v>0</v>
      </c>
      <c r="L411" s="2">
        <f t="shared" si="59"/>
        <v>0</v>
      </c>
      <c r="M411" s="2">
        <f>+IFERROR(VLOOKUP(A411,new_year!$A$1:$E$8,5,FALSE),0)</f>
        <v>0</v>
      </c>
      <c r="N411" s="2">
        <f t="shared" si="61"/>
        <v>0</v>
      </c>
      <c r="O411" s="2">
        <f t="shared" si="60"/>
        <v>0</v>
      </c>
      <c r="P411">
        <v>0</v>
      </c>
      <c r="Q411">
        <f>+IFERROR(VLOOKUP(A411,final_f1!$A$1:$E$8,5,FALSE),0)</f>
        <v>0</v>
      </c>
    </row>
    <row r="412" spans="1:17" x14ac:dyDescent="0.25">
      <c r="A412" s="1">
        <v>41319</v>
      </c>
      <c r="B412">
        <v>1110</v>
      </c>
      <c r="C412" s="2">
        <f t="shared" si="54"/>
        <v>14</v>
      </c>
      <c r="D412" s="2">
        <f t="shared" si="55"/>
        <v>2</v>
      </c>
      <c r="E412" s="2">
        <f t="shared" si="56"/>
        <v>2013</v>
      </c>
      <c r="F412" s="2" t="str">
        <f t="shared" si="57"/>
        <v>jueves</v>
      </c>
      <c r="G412" s="2" t="str">
        <f t="shared" si="58"/>
        <v>febrero</v>
      </c>
      <c r="H412" s="2">
        <f>+IFERROR(VLOOKUP(A412,festivos!$A$1:$E$105,5,FALSE),0)</f>
        <v>0</v>
      </c>
      <c r="I412" s="2">
        <f>+IFERROR(VLOOKUP(A412,semanasanta!$A$1:$E$29,5,FALSE),0)</f>
        <v>0</v>
      </c>
      <c r="J412" s="2">
        <f>+IFERROR(VLOOKUP(A412,navidad!$A$1:$E$8,5,FALSE),0)</f>
        <v>0</v>
      </c>
      <c r="K412" s="2">
        <f t="shared" si="62"/>
        <v>0</v>
      </c>
      <c r="L412" s="2">
        <f t="shared" si="59"/>
        <v>0</v>
      </c>
      <c r="M412" s="2">
        <f>+IFERROR(VLOOKUP(A412,new_year!$A$1:$E$8,5,FALSE),0)</f>
        <v>0</v>
      </c>
      <c r="N412" s="2">
        <f t="shared" si="61"/>
        <v>0</v>
      </c>
      <c r="O412" s="2">
        <f t="shared" si="60"/>
        <v>0</v>
      </c>
      <c r="P412">
        <v>0</v>
      </c>
      <c r="Q412">
        <f>+IFERROR(VLOOKUP(A412,final_f1!$A$1:$E$8,5,FALSE),0)</f>
        <v>0</v>
      </c>
    </row>
    <row r="413" spans="1:17" x14ac:dyDescent="0.25">
      <c r="A413" s="1">
        <v>41320</v>
      </c>
      <c r="B413">
        <v>1265</v>
      </c>
      <c r="C413" s="2">
        <f t="shared" si="54"/>
        <v>15</v>
      </c>
      <c r="D413" s="2">
        <f t="shared" si="55"/>
        <v>2</v>
      </c>
      <c r="E413" s="2">
        <f t="shared" si="56"/>
        <v>2013</v>
      </c>
      <c r="F413" s="2" t="str">
        <f t="shared" si="57"/>
        <v>viernes</v>
      </c>
      <c r="G413" s="2" t="str">
        <f t="shared" si="58"/>
        <v>febrero</v>
      </c>
      <c r="H413" s="2">
        <f>+IFERROR(VLOOKUP(A413,festivos!$A$1:$E$105,5,FALSE),0)</f>
        <v>0</v>
      </c>
      <c r="I413" s="2">
        <f>+IFERROR(VLOOKUP(A413,semanasanta!$A$1:$E$29,5,FALSE),0)</f>
        <v>0</v>
      </c>
      <c r="J413" s="2">
        <f>+IFERROR(VLOOKUP(A413,navidad!$A$1:$E$8,5,FALSE),0)</f>
        <v>0</v>
      </c>
      <c r="K413" s="2">
        <f t="shared" si="62"/>
        <v>0</v>
      </c>
      <c r="L413" s="2">
        <f t="shared" si="59"/>
        <v>0</v>
      </c>
      <c r="M413" s="2">
        <f>+IFERROR(VLOOKUP(A413,new_year!$A$1:$E$8,5,FALSE),0)</f>
        <v>0</v>
      </c>
      <c r="N413" s="2">
        <f t="shared" si="61"/>
        <v>0</v>
      </c>
      <c r="O413" s="2">
        <f t="shared" si="60"/>
        <v>0</v>
      </c>
      <c r="P413">
        <v>0</v>
      </c>
      <c r="Q413">
        <f>+IFERROR(VLOOKUP(A413,final_f1!$A$1:$E$8,5,FALSE),0)</f>
        <v>0</v>
      </c>
    </row>
    <row r="414" spans="1:17" x14ac:dyDescent="0.25">
      <c r="A414" s="1">
        <v>41321</v>
      </c>
      <c r="B414">
        <v>263</v>
      </c>
      <c r="C414" s="2">
        <f t="shared" si="54"/>
        <v>16</v>
      </c>
      <c r="D414" s="2">
        <f t="shared" si="55"/>
        <v>2</v>
      </c>
      <c r="E414" s="2">
        <f t="shared" si="56"/>
        <v>2013</v>
      </c>
      <c r="F414" s="2" t="str">
        <f t="shared" si="57"/>
        <v>sábado</v>
      </c>
      <c r="G414" s="2" t="str">
        <f t="shared" si="58"/>
        <v>febrero</v>
      </c>
      <c r="H414" s="2">
        <f>+IFERROR(VLOOKUP(A414,festivos!$A$1:$E$105,5,FALSE),0)</f>
        <v>0</v>
      </c>
      <c r="I414" s="2">
        <f>+IFERROR(VLOOKUP(A414,semanasanta!$A$1:$E$29,5,FALSE),0)</f>
        <v>0</v>
      </c>
      <c r="J414" s="2">
        <f>+IFERROR(VLOOKUP(A414,navidad!$A$1:$E$8,5,FALSE),0)</f>
        <v>0</v>
      </c>
      <c r="K414" s="2">
        <f t="shared" si="62"/>
        <v>0</v>
      </c>
      <c r="L414" s="2">
        <f t="shared" si="59"/>
        <v>0</v>
      </c>
      <c r="M414" s="2">
        <f>+IFERROR(VLOOKUP(A414,new_year!$A$1:$E$8,5,FALSE),0)</f>
        <v>0</v>
      </c>
      <c r="N414" s="2">
        <f t="shared" si="61"/>
        <v>0</v>
      </c>
      <c r="O414" s="2">
        <f t="shared" si="60"/>
        <v>0</v>
      </c>
      <c r="P414">
        <v>0</v>
      </c>
      <c r="Q414">
        <f>+IFERROR(VLOOKUP(A414,final_f1!$A$1:$E$8,5,FALSE),0)</f>
        <v>0</v>
      </c>
    </row>
    <row r="415" spans="1:17" x14ac:dyDescent="0.25">
      <c r="A415" s="1">
        <v>41322</v>
      </c>
      <c r="B415">
        <v>0</v>
      </c>
      <c r="C415" s="2">
        <f t="shared" si="54"/>
        <v>17</v>
      </c>
      <c r="D415" s="2">
        <f t="shared" si="55"/>
        <v>2</v>
      </c>
      <c r="E415" s="2">
        <f t="shared" si="56"/>
        <v>2013</v>
      </c>
      <c r="F415" s="2" t="str">
        <f t="shared" si="57"/>
        <v>domingo</v>
      </c>
      <c r="G415" s="2" t="str">
        <f t="shared" si="58"/>
        <v>febrero</v>
      </c>
      <c r="H415" s="2">
        <f>+IFERROR(VLOOKUP(A415,festivos!$A$1:$E$105,5,FALSE),0)</f>
        <v>0</v>
      </c>
      <c r="I415" s="2">
        <f>+IFERROR(VLOOKUP(A415,semanasanta!$A$1:$E$29,5,FALSE),0)</f>
        <v>0</v>
      </c>
      <c r="J415" s="2">
        <f>+IFERROR(VLOOKUP(A415,navidad!$A$1:$E$8,5,FALSE),0)</f>
        <v>0</v>
      </c>
      <c r="K415" s="2">
        <f t="shared" si="62"/>
        <v>0</v>
      </c>
      <c r="L415" s="2">
        <f t="shared" si="59"/>
        <v>0</v>
      </c>
      <c r="M415" s="2">
        <f>+IFERROR(VLOOKUP(A415,new_year!$A$1:$E$8,5,FALSE),0)</f>
        <v>0</v>
      </c>
      <c r="N415" s="2">
        <f t="shared" si="61"/>
        <v>0</v>
      </c>
      <c r="O415" s="2">
        <f t="shared" si="60"/>
        <v>0</v>
      </c>
      <c r="P415">
        <v>0</v>
      </c>
      <c r="Q415">
        <f>+IFERROR(VLOOKUP(A415,final_f1!$A$1:$E$8,5,FALSE),0)</f>
        <v>0</v>
      </c>
    </row>
    <row r="416" spans="1:17" x14ac:dyDescent="0.25">
      <c r="A416" s="1">
        <v>41323</v>
      </c>
      <c r="B416">
        <v>719</v>
      </c>
      <c r="C416" s="2">
        <f t="shared" si="54"/>
        <v>18</v>
      </c>
      <c r="D416" s="2">
        <f t="shared" si="55"/>
        <v>2</v>
      </c>
      <c r="E416" s="2">
        <f t="shared" si="56"/>
        <v>2013</v>
      </c>
      <c r="F416" s="2" t="str">
        <f t="shared" si="57"/>
        <v>lunes</v>
      </c>
      <c r="G416" s="2" t="str">
        <f t="shared" si="58"/>
        <v>febrero</v>
      </c>
      <c r="H416" s="2">
        <f>+IFERROR(VLOOKUP(A416,festivos!$A$1:$E$105,5,FALSE),0)</f>
        <v>0</v>
      </c>
      <c r="I416" s="2">
        <f>+IFERROR(VLOOKUP(A416,semanasanta!$A$1:$E$29,5,FALSE),0)</f>
        <v>0</v>
      </c>
      <c r="J416" s="2">
        <f>+IFERROR(VLOOKUP(A416,navidad!$A$1:$E$8,5,FALSE),0)</f>
        <v>0</v>
      </c>
      <c r="K416" s="2">
        <f t="shared" si="62"/>
        <v>0</v>
      </c>
      <c r="L416" s="2">
        <f t="shared" si="59"/>
        <v>0</v>
      </c>
      <c r="M416" s="2">
        <f>+IFERROR(VLOOKUP(A416,new_year!$A$1:$E$8,5,FALSE),0)</f>
        <v>0</v>
      </c>
      <c r="N416" s="2">
        <f t="shared" si="61"/>
        <v>0</v>
      </c>
      <c r="O416" s="2">
        <f t="shared" si="60"/>
        <v>0</v>
      </c>
      <c r="P416">
        <v>0</v>
      </c>
      <c r="Q416">
        <f>+IFERROR(VLOOKUP(A416,final_f1!$A$1:$E$8,5,FALSE),0)</f>
        <v>0</v>
      </c>
    </row>
    <row r="417" spans="1:17" x14ac:dyDescent="0.25">
      <c r="A417" s="1">
        <v>41324</v>
      </c>
      <c r="B417">
        <v>1036</v>
      </c>
      <c r="C417" s="2">
        <f t="shared" si="54"/>
        <v>19</v>
      </c>
      <c r="D417" s="2">
        <f t="shared" si="55"/>
        <v>2</v>
      </c>
      <c r="E417" s="2">
        <f t="shared" si="56"/>
        <v>2013</v>
      </c>
      <c r="F417" s="2" t="str">
        <f t="shared" si="57"/>
        <v>martes</v>
      </c>
      <c r="G417" s="2" t="str">
        <f t="shared" si="58"/>
        <v>febrero</v>
      </c>
      <c r="H417" s="2">
        <f>+IFERROR(VLOOKUP(A417,festivos!$A$1:$E$105,5,FALSE),0)</f>
        <v>0</v>
      </c>
      <c r="I417" s="2">
        <f>+IFERROR(VLOOKUP(A417,semanasanta!$A$1:$E$29,5,FALSE),0)</f>
        <v>0</v>
      </c>
      <c r="J417" s="2">
        <f>+IFERROR(VLOOKUP(A417,navidad!$A$1:$E$8,5,FALSE),0)</f>
        <v>0</v>
      </c>
      <c r="K417" s="2">
        <f t="shared" si="62"/>
        <v>0</v>
      </c>
      <c r="L417" s="2">
        <f t="shared" si="59"/>
        <v>0</v>
      </c>
      <c r="M417" s="2">
        <f>+IFERROR(VLOOKUP(A417,new_year!$A$1:$E$8,5,FALSE),0)</f>
        <v>0</v>
      </c>
      <c r="N417" s="2">
        <f t="shared" si="61"/>
        <v>0</v>
      </c>
      <c r="O417" s="2">
        <f t="shared" si="60"/>
        <v>0</v>
      </c>
      <c r="P417">
        <v>0</v>
      </c>
      <c r="Q417">
        <f>+IFERROR(VLOOKUP(A417,final_f1!$A$1:$E$8,5,FALSE),0)</f>
        <v>0</v>
      </c>
    </row>
    <row r="418" spans="1:17" x14ac:dyDescent="0.25">
      <c r="A418" s="1">
        <v>41325</v>
      </c>
      <c r="B418">
        <v>1096</v>
      </c>
      <c r="C418" s="2">
        <f t="shared" si="54"/>
        <v>20</v>
      </c>
      <c r="D418" s="2">
        <f t="shared" si="55"/>
        <v>2</v>
      </c>
      <c r="E418" s="2">
        <f t="shared" si="56"/>
        <v>2013</v>
      </c>
      <c r="F418" s="2" t="str">
        <f t="shared" si="57"/>
        <v>miércoles</v>
      </c>
      <c r="G418" s="2" t="str">
        <f t="shared" si="58"/>
        <v>febrero</v>
      </c>
      <c r="H418" s="2">
        <f>+IFERROR(VLOOKUP(A418,festivos!$A$1:$E$105,5,FALSE),0)</f>
        <v>0</v>
      </c>
      <c r="I418" s="2">
        <f>+IFERROR(VLOOKUP(A418,semanasanta!$A$1:$E$29,5,FALSE),0)</f>
        <v>0</v>
      </c>
      <c r="J418" s="2">
        <f>+IFERROR(VLOOKUP(A418,navidad!$A$1:$E$8,5,FALSE),0)</f>
        <v>0</v>
      </c>
      <c r="K418" s="2">
        <f t="shared" si="62"/>
        <v>0</v>
      </c>
      <c r="L418" s="2">
        <f t="shared" si="59"/>
        <v>0</v>
      </c>
      <c r="M418" s="2">
        <f>+IFERROR(VLOOKUP(A418,new_year!$A$1:$E$8,5,FALSE),0)</f>
        <v>0</v>
      </c>
      <c r="N418" s="2">
        <f t="shared" si="61"/>
        <v>0</v>
      </c>
      <c r="O418" s="2">
        <f t="shared" si="60"/>
        <v>0</v>
      </c>
      <c r="P418">
        <v>0</v>
      </c>
      <c r="Q418">
        <f>+IFERROR(VLOOKUP(A418,final_f1!$A$1:$E$8,5,FALSE),0)</f>
        <v>0</v>
      </c>
    </row>
    <row r="419" spans="1:17" x14ac:dyDescent="0.25">
      <c r="A419" s="1">
        <v>41326</v>
      </c>
      <c r="B419">
        <v>1064</v>
      </c>
      <c r="C419" s="2">
        <f t="shared" si="54"/>
        <v>21</v>
      </c>
      <c r="D419" s="2">
        <f t="shared" si="55"/>
        <v>2</v>
      </c>
      <c r="E419" s="2">
        <f t="shared" si="56"/>
        <v>2013</v>
      </c>
      <c r="F419" s="2" t="str">
        <f t="shared" si="57"/>
        <v>jueves</v>
      </c>
      <c r="G419" s="2" t="str">
        <f t="shared" si="58"/>
        <v>febrero</v>
      </c>
      <c r="H419" s="2">
        <f>+IFERROR(VLOOKUP(A419,festivos!$A$1:$E$105,5,FALSE),0)</f>
        <v>0</v>
      </c>
      <c r="I419" s="2">
        <f>+IFERROR(VLOOKUP(A419,semanasanta!$A$1:$E$29,5,FALSE),0)</f>
        <v>0</v>
      </c>
      <c r="J419" s="2">
        <f>+IFERROR(VLOOKUP(A419,navidad!$A$1:$E$8,5,FALSE),0)</f>
        <v>0</v>
      </c>
      <c r="K419" s="2">
        <f t="shared" si="62"/>
        <v>0</v>
      </c>
      <c r="L419" s="2">
        <f t="shared" si="59"/>
        <v>0</v>
      </c>
      <c r="M419" s="2">
        <f>+IFERROR(VLOOKUP(A419,new_year!$A$1:$E$8,5,FALSE),0)</f>
        <v>0</v>
      </c>
      <c r="N419" s="2">
        <f t="shared" si="61"/>
        <v>0</v>
      </c>
      <c r="O419" s="2">
        <f t="shared" si="60"/>
        <v>0</v>
      </c>
      <c r="P419">
        <v>0</v>
      </c>
      <c r="Q419">
        <f>+IFERROR(VLOOKUP(A419,final_f1!$A$1:$E$8,5,FALSE),0)</f>
        <v>0</v>
      </c>
    </row>
    <row r="420" spans="1:17" x14ac:dyDescent="0.25">
      <c r="A420" s="1">
        <v>41327</v>
      </c>
      <c r="B420">
        <v>1094</v>
      </c>
      <c r="C420" s="2">
        <f t="shared" si="54"/>
        <v>22</v>
      </c>
      <c r="D420" s="2">
        <f t="shared" si="55"/>
        <v>2</v>
      </c>
      <c r="E420" s="2">
        <f t="shared" si="56"/>
        <v>2013</v>
      </c>
      <c r="F420" s="2" t="str">
        <f t="shared" si="57"/>
        <v>viernes</v>
      </c>
      <c r="G420" s="2" t="str">
        <f t="shared" si="58"/>
        <v>febrero</v>
      </c>
      <c r="H420" s="2">
        <f>+IFERROR(VLOOKUP(A420,festivos!$A$1:$E$105,5,FALSE),0)</f>
        <v>0</v>
      </c>
      <c r="I420" s="2">
        <f>+IFERROR(VLOOKUP(A420,semanasanta!$A$1:$E$29,5,FALSE),0)</f>
        <v>0</v>
      </c>
      <c r="J420" s="2">
        <f>+IFERROR(VLOOKUP(A420,navidad!$A$1:$E$8,5,FALSE),0)</f>
        <v>0</v>
      </c>
      <c r="K420" s="2">
        <f t="shared" si="62"/>
        <v>0</v>
      </c>
      <c r="L420" s="2">
        <f t="shared" si="59"/>
        <v>0</v>
      </c>
      <c r="M420" s="2">
        <f>+IFERROR(VLOOKUP(A420,new_year!$A$1:$E$8,5,FALSE),0)</f>
        <v>0</v>
      </c>
      <c r="N420" s="2">
        <f t="shared" si="61"/>
        <v>0</v>
      </c>
      <c r="O420" s="2">
        <f t="shared" si="60"/>
        <v>0</v>
      </c>
      <c r="P420">
        <v>0</v>
      </c>
      <c r="Q420">
        <f>+IFERROR(VLOOKUP(A420,final_f1!$A$1:$E$8,5,FALSE),0)</f>
        <v>0</v>
      </c>
    </row>
    <row r="421" spans="1:17" x14ac:dyDescent="0.25">
      <c r="A421" s="1">
        <v>41328</v>
      </c>
      <c r="B421">
        <v>324</v>
      </c>
      <c r="C421" s="2">
        <f t="shared" si="54"/>
        <v>23</v>
      </c>
      <c r="D421" s="2">
        <f t="shared" si="55"/>
        <v>2</v>
      </c>
      <c r="E421" s="2">
        <f t="shared" si="56"/>
        <v>2013</v>
      </c>
      <c r="F421" s="2" t="str">
        <f t="shared" si="57"/>
        <v>sábado</v>
      </c>
      <c r="G421" s="2" t="str">
        <f t="shared" si="58"/>
        <v>febrero</v>
      </c>
      <c r="H421" s="2">
        <f>+IFERROR(VLOOKUP(A421,festivos!$A$1:$E$105,5,FALSE),0)</f>
        <v>0</v>
      </c>
      <c r="I421" s="2">
        <f>+IFERROR(VLOOKUP(A421,semanasanta!$A$1:$E$29,5,FALSE),0)</f>
        <v>0</v>
      </c>
      <c r="J421" s="2">
        <f>+IFERROR(VLOOKUP(A421,navidad!$A$1:$E$8,5,FALSE),0)</f>
        <v>0</v>
      </c>
      <c r="K421" s="2">
        <f t="shared" si="62"/>
        <v>0</v>
      </c>
      <c r="L421" s="2">
        <f t="shared" si="59"/>
        <v>0</v>
      </c>
      <c r="M421" s="2">
        <f>+IFERROR(VLOOKUP(A421,new_year!$A$1:$E$8,5,FALSE),0)</f>
        <v>0</v>
      </c>
      <c r="N421" s="2">
        <f t="shared" si="61"/>
        <v>0</v>
      </c>
      <c r="O421" s="2">
        <f t="shared" si="60"/>
        <v>0</v>
      </c>
      <c r="P421">
        <v>0</v>
      </c>
      <c r="Q421">
        <f>+IFERROR(VLOOKUP(A421,final_f1!$A$1:$E$8,5,FALSE),0)</f>
        <v>0</v>
      </c>
    </row>
    <row r="422" spans="1:17" x14ac:dyDescent="0.25">
      <c r="A422" s="1">
        <v>41329</v>
      </c>
      <c r="B422">
        <v>0</v>
      </c>
      <c r="C422" s="2">
        <f t="shared" si="54"/>
        <v>24</v>
      </c>
      <c r="D422" s="2">
        <f t="shared" si="55"/>
        <v>2</v>
      </c>
      <c r="E422" s="2">
        <f t="shared" si="56"/>
        <v>2013</v>
      </c>
      <c r="F422" s="2" t="str">
        <f t="shared" si="57"/>
        <v>domingo</v>
      </c>
      <c r="G422" s="2" t="str">
        <f t="shared" si="58"/>
        <v>febrero</v>
      </c>
      <c r="H422" s="2">
        <f>+IFERROR(VLOOKUP(A422,festivos!$A$1:$E$105,5,FALSE),0)</f>
        <v>0</v>
      </c>
      <c r="I422" s="2">
        <f>+IFERROR(VLOOKUP(A422,semanasanta!$A$1:$E$29,5,FALSE),0)</f>
        <v>0</v>
      </c>
      <c r="J422" s="2">
        <f>+IFERROR(VLOOKUP(A422,navidad!$A$1:$E$8,5,FALSE),0)</f>
        <v>0</v>
      </c>
      <c r="K422" s="2">
        <f t="shared" si="62"/>
        <v>0</v>
      </c>
      <c r="L422" s="2">
        <f t="shared" si="59"/>
        <v>0</v>
      </c>
      <c r="M422" s="2">
        <f>+IFERROR(VLOOKUP(A422,new_year!$A$1:$E$8,5,FALSE),0)</f>
        <v>0</v>
      </c>
      <c r="N422" s="2">
        <f t="shared" si="61"/>
        <v>0</v>
      </c>
      <c r="O422" s="2">
        <f t="shared" si="60"/>
        <v>0</v>
      </c>
      <c r="P422">
        <v>0</v>
      </c>
      <c r="Q422">
        <f>+IFERROR(VLOOKUP(A422,final_f1!$A$1:$E$8,5,FALSE),0)</f>
        <v>0</v>
      </c>
    </row>
    <row r="423" spans="1:17" x14ac:dyDescent="0.25">
      <c r="A423" s="1">
        <v>41330</v>
      </c>
      <c r="B423">
        <v>755</v>
      </c>
      <c r="C423" s="2">
        <f t="shared" si="54"/>
        <v>25</v>
      </c>
      <c r="D423" s="2">
        <f t="shared" si="55"/>
        <v>2</v>
      </c>
      <c r="E423" s="2">
        <f t="shared" si="56"/>
        <v>2013</v>
      </c>
      <c r="F423" s="2" t="str">
        <f t="shared" si="57"/>
        <v>lunes</v>
      </c>
      <c r="G423" s="2" t="str">
        <f t="shared" si="58"/>
        <v>febrero</v>
      </c>
      <c r="H423" s="2">
        <f>+IFERROR(VLOOKUP(A423,festivos!$A$1:$E$105,5,FALSE),0)</f>
        <v>0</v>
      </c>
      <c r="I423" s="2">
        <f>+IFERROR(VLOOKUP(A423,semanasanta!$A$1:$E$29,5,FALSE),0)</f>
        <v>0</v>
      </c>
      <c r="J423" s="2">
        <f>+IFERROR(VLOOKUP(A423,navidad!$A$1:$E$8,5,FALSE),0)</f>
        <v>0</v>
      </c>
      <c r="K423" s="2">
        <f t="shared" si="62"/>
        <v>0</v>
      </c>
      <c r="L423" s="2">
        <f t="shared" si="59"/>
        <v>0</v>
      </c>
      <c r="M423" s="2">
        <f>+IFERROR(VLOOKUP(A423,new_year!$A$1:$E$8,5,FALSE),0)</f>
        <v>0</v>
      </c>
      <c r="N423" s="2">
        <f t="shared" si="61"/>
        <v>0</v>
      </c>
      <c r="O423" s="2">
        <f t="shared" si="60"/>
        <v>0</v>
      </c>
      <c r="P423">
        <v>0</v>
      </c>
      <c r="Q423">
        <f>+IFERROR(VLOOKUP(A423,final_f1!$A$1:$E$8,5,FALSE),0)</f>
        <v>0</v>
      </c>
    </row>
    <row r="424" spans="1:17" x14ac:dyDescent="0.25">
      <c r="A424" s="1">
        <v>41331</v>
      </c>
      <c r="B424">
        <v>1119</v>
      </c>
      <c r="C424" s="2">
        <f t="shared" si="54"/>
        <v>26</v>
      </c>
      <c r="D424" s="2">
        <f t="shared" si="55"/>
        <v>2</v>
      </c>
      <c r="E424" s="2">
        <f t="shared" si="56"/>
        <v>2013</v>
      </c>
      <c r="F424" s="2" t="str">
        <f t="shared" si="57"/>
        <v>martes</v>
      </c>
      <c r="G424" s="2" t="str">
        <f t="shared" si="58"/>
        <v>febrero</v>
      </c>
      <c r="H424" s="2">
        <f>+IFERROR(VLOOKUP(A424,festivos!$A$1:$E$105,5,FALSE),0)</f>
        <v>0</v>
      </c>
      <c r="I424" s="2">
        <f>+IFERROR(VLOOKUP(A424,semanasanta!$A$1:$E$29,5,FALSE),0)</f>
        <v>0</v>
      </c>
      <c r="J424" s="2">
        <f>+IFERROR(VLOOKUP(A424,navidad!$A$1:$E$8,5,FALSE),0)</f>
        <v>0</v>
      </c>
      <c r="K424" s="2">
        <f t="shared" si="62"/>
        <v>0</v>
      </c>
      <c r="L424" s="2">
        <f t="shared" si="59"/>
        <v>0</v>
      </c>
      <c r="M424" s="2">
        <f>+IFERROR(VLOOKUP(A424,new_year!$A$1:$E$8,5,FALSE),0)</f>
        <v>0</v>
      </c>
      <c r="N424" s="2">
        <f t="shared" si="61"/>
        <v>0</v>
      </c>
      <c r="O424" s="2">
        <f t="shared" si="60"/>
        <v>0</v>
      </c>
      <c r="P424">
        <v>0</v>
      </c>
      <c r="Q424">
        <f>+IFERROR(VLOOKUP(A424,final_f1!$A$1:$E$8,5,FALSE),0)</f>
        <v>0</v>
      </c>
    </row>
    <row r="425" spans="1:17" x14ac:dyDescent="0.25">
      <c r="A425" s="1">
        <v>41332</v>
      </c>
      <c r="B425">
        <v>1133</v>
      </c>
      <c r="C425" s="2">
        <f t="shared" si="54"/>
        <v>27</v>
      </c>
      <c r="D425" s="2">
        <f t="shared" si="55"/>
        <v>2</v>
      </c>
      <c r="E425" s="2">
        <f t="shared" si="56"/>
        <v>2013</v>
      </c>
      <c r="F425" s="2" t="str">
        <f t="shared" si="57"/>
        <v>miércoles</v>
      </c>
      <c r="G425" s="2" t="str">
        <f t="shared" si="58"/>
        <v>febrero</v>
      </c>
      <c r="H425" s="2">
        <f>+IFERROR(VLOOKUP(A425,festivos!$A$1:$E$105,5,FALSE),0)</f>
        <v>0</v>
      </c>
      <c r="I425" s="2">
        <f>+IFERROR(VLOOKUP(A425,semanasanta!$A$1:$E$29,5,FALSE),0)</f>
        <v>0</v>
      </c>
      <c r="J425" s="2">
        <f>+IFERROR(VLOOKUP(A425,navidad!$A$1:$E$8,5,FALSE),0)</f>
        <v>0</v>
      </c>
      <c r="K425" s="2">
        <f t="shared" si="62"/>
        <v>0</v>
      </c>
      <c r="L425" s="2">
        <f t="shared" si="59"/>
        <v>0</v>
      </c>
      <c r="M425" s="2">
        <f>+IFERROR(VLOOKUP(A425,new_year!$A$1:$E$8,5,FALSE),0)</f>
        <v>0</v>
      </c>
      <c r="N425" s="2">
        <f t="shared" si="61"/>
        <v>0</v>
      </c>
      <c r="O425" s="2">
        <f t="shared" si="60"/>
        <v>0</v>
      </c>
      <c r="P425">
        <v>0</v>
      </c>
      <c r="Q425">
        <f>+IFERROR(VLOOKUP(A425,final_f1!$A$1:$E$8,5,FALSE),0)</f>
        <v>0</v>
      </c>
    </row>
    <row r="426" spans="1:17" x14ac:dyDescent="0.25">
      <c r="A426" s="1">
        <v>41333</v>
      </c>
      <c r="B426">
        <v>1311</v>
      </c>
      <c r="C426" s="2">
        <f t="shared" si="54"/>
        <v>28</v>
      </c>
      <c r="D426" s="2">
        <f t="shared" si="55"/>
        <v>2</v>
      </c>
      <c r="E426" s="2">
        <f t="shared" si="56"/>
        <v>2013</v>
      </c>
      <c r="F426" s="2" t="str">
        <f t="shared" si="57"/>
        <v>jueves</v>
      </c>
      <c r="G426" s="2" t="str">
        <f t="shared" si="58"/>
        <v>febrero</v>
      </c>
      <c r="H426" s="2">
        <f>+IFERROR(VLOOKUP(A426,festivos!$A$1:$E$105,5,FALSE),0)</f>
        <v>0</v>
      </c>
      <c r="I426" s="2">
        <f>+IFERROR(VLOOKUP(A426,semanasanta!$A$1:$E$29,5,FALSE),0)</f>
        <v>0</v>
      </c>
      <c r="J426" s="2">
        <f>+IFERROR(VLOOKUP(A426,navidad!$A$1:$E$8,5,FALSE),0)</f>
        <v>0</v>
      </c>
      <c r="K426" s="2">
        <f t="shared" si="62"/>
        <v>0</v>
      </c>
      <c r="L426" s="2">
        <f t="shared" si="59"/>
        <v>0</v>
      </c>
      <c r="M426" s="2">
        <f>+IFERROR(VLOOKUP(A426,new_year!$A$1:$E$8,5,FALSE),0)</f>
        <v>0</v>
      </c>
      <c r="N426" s="2">
        <f t="shared" si="61"/>
        <v>0</v>
      </c>
      <c r="O426" s="2">
        <f t="shared" si="60"/>
        <v>0</v>
      </c>
      <c r="P426">
        <v>0</v>
      </c>
      <c r="Q426">
        <f>+IFERROR(VLOOKUP(A426,final_f1!$A$1:$E$8,5,FALSE),0)</f>
        <v>0</v>
      </c>
    </row>
    <row r="427" spans="1:17" x14ac:dyDescent="0.25">
      <c r="A427" s="1">
        <v>41334</v>
      </c>
      <c r="B427">
        <v>963</v>
      </c>
      <c r="C427" s="2">
        <f t="shared" si="54"/>
        <v>1</v>
      </c>
      <c r="D427" s="2">
        <f t="shared" si="55"/>
        <v>3</v>
      </c>
      <c r="E427" s="2">
        <f t="shared" si="56"/>
        <v>2013</v>
      </c>
      <c r="F427" s="2" t="str">
        <f t="shared" si="57"/>
        <v>viernes</v>
      </c>
      <c r="G427" s="2" t="str">
        <f t="shared" si="58"/>
        <v>marzo</v>
      </c>
      <c r="H427" s="2">
        <f>+IFERROR(VLOOKUP(A427,festivos!$A$1:$E$105,5,FALSE),0)</f>
        <v>0</v>
      </c>
      <c r="I427" s="2">
        <f>+IFERROR(VLOOKUP(A427,semanasanta!$A$1:$E$29,5,FALSE),0)</f>
        <v>0</v>
      </c>
      <c r="J427" s="2">
        <f>+IFERROR(VLOOKUP(A427,navidad!$A$1:$E$8,5,FALSE),0)</f>
        <v>0</v>
      </c>
      <c r="K427" s="2">
        <f t="shared" si="62"/>
        <v>0</v>
      </c>
      <c r="L427" s="2">
        <f t="shared" si="59"/>
        <v>0</v>
      </c>
      <c r="M427" s="2">
        <f>+IFERROR(VLOOKUP(A427,new_year!$A$1:$E$8,5,FALSE),0)</f>
        <v>0</v>
      </c>
      <c r="N427" s="2">
        <f t="shared" si="61"/>
        <v>0</v>
      </c>
      <c r="O427" s="2">
        <f t="shared" si="60"/>
        <v>0</v>
      </c>
      <c r="P427">
        <v>0</v>
      </c>
      <c r="Q427">
        <f>+IFERROR(VLOOKUP(A427,final_f1!$A$1:$E$8,5,FALSE),0)</f>
        <v>0</v>
      </c>
    </row>
    <row r="428" spans="1:17" x14ac:dyDescent="0.25">
      <c r="A428" s="1">
        <v>41335</v>
      </c>
      <c r="B428">
        <v>264</v>
      </c>
      <c r="C428" s="2">
        <f t="shared" si="54"/>
        <v>2</v>
      </c>
      <c r="D428" s="2">
        <f t="shared" si="55"/>
        <v>3</v>
      </c>
      <c r="E428" s="2">
        <f t="shared" si="56"/>
        <v>2013</v>
      </c>
      <c r="F428" s="2" t="str">
        <f t="shared" si="57"/>
        <v>sábado</v>
      </c>
      <c r="G428" s="2" t="str">
        <f t="shared" si="58"/>
        <v>marzo</v>
      </c>
      <c r="H428" s="2">
        <f>+IFERROR(VLOOKUP(A428,festivos!$A$1:$E$105,5,FALSE),0)</f>
        <v>0</v>
      </c>
      <c r="I428" s="2">
        <f>+IFERROR(VLOOKUP(A428,semanasanta!$A$1:$E$29,5,FALSE),0)</f>
        <v>0</v>
      </c>
      <c r="J428" s="2">
        <f>+IFERROR(VLOOKUP(A428,navidad!$A$1:$E$8,5,FALSE),0)</f>
        <v>0</v>
      </c>
      <c r="K428" s="2">
        <f t="shared" si="62"/>
        <v>0</v>
      </c>
      <c r="L428" s="2">
        <f t="shared" si="59"/>
        <v>0</v>
      </c>
      <c r="M428" s="2">
        <f>+IFERROR(VLOOKUP(A428,new_year!$A$1:$E$8,5,FALSE),0)</f>
        <v>0</v>
      </c>
      <c r="N428" s="2">
        <f t="shared" si="61"/>
        <v>0</v>
      </c>
      <c r="O428" s="2">
        <f t="shared" si="60"/>
        <v>0</v>
      </c>
      <c r="P428">
        <v>0</v>
      </c>
      <c r="Q428">
        <f>+IFERROR(VLOOKUP(A428,final_f1!$A$1:$E$8,5,FALSE),0)</f>
        <v>0</v>
      </c>
    </row>
    <row r="429" spans="1:17" x14ac:dyDescent="0.25">
      <c r="A429" s="1">
        <v>41336</v>
      </c>
      <c r="B429">
        <v>0</v>
      </c>
      <c r="C429" s="2">
        <f t="shared" si="54"/>
        <v>3</v>
      </c>
      <c r="D429" s="2">
        <f t="shared" si="55"/>
        <v>3</v>
      </c>
      <c r="E429" s="2">
        <f t="shared" si="56"/>
        <v>2013</v>
      </c>
      <c r="F429" s="2" t="str">
        <f t="shared" si="57"/>
        <v>domingo</v>
      </c>
      <c r="G429" s="2" t="str">
        <f t="shared" si="58"/>
        <v>marzo</v>
      </c>
      <c r="H429" s="2">
        <f>+IFERROR(VLOOKUP(A429,festivos!$A$1:$E$105,5,FALSE),0)</f>
        <v>0</v>
      </c>
      <c r="I429" s="2">
        <f>+IFERROR(VLOOKUP(A429,semanasanta!$A$1:$E$29,5,FALSE),0)</f>
        <v>0</v>
      </c>
      <c r="J429" s="2">
        <f>+IFERROR(VLOOKUP(A429,navidad!$A$1:$E$8,5,FALSE),0)</f>
        <v>0</v>
      </c>
      <c r="K429" s="2">
        <f t="shared" si="62"/>
        <v>0</v>
      </c>
      <c r="L429" s="2">
        <f t="shared" si="59"/>
        <v>0</v>
      </c>
      <c r="M429" s="2">
        <f>+IFERROR(VLOOKUP(A429,new_year!$A$1:$E$8,5,FALSE),0)</f>
        <v>0</v>
      </c>
      <c r="N429" s="2">
        <f t="shared" si="61"/>
        <v>0</v>
      </c>
      <c r="O429" s="2">
        <f t="shared" si="60"/>
        <v>0</v>
      </c>
      <c r="P429">
        <v>0</v>
      </c>
      <c r="Q429">
        <f>+IFERROR(VLOOKUP(A429,final_f1!$A$1:$E$8,5,FALSE),0)</f>
        <v>0</v>
      </c>
    </row>
    <row r="430" spans="1:17" x14ac:dyDescent="0.25">
      <c r="A430" s="1">
        <v>41337</v>
      </c>
      <c r="B430">
        <v>677</v>
      </c>
      <c r="C430" s="2">
        <f t="shared" si="54"/>
        <v>4</v>
      </c>
      <c r="D430" s="2">
        <f t="shared" si="55"/>
        <v>3</v>
      </c>
      <c r="E430" s="2">
        <f t="shared" si="56"/>
        <v>2013</v>
      </c>
      <c r="F430" s="2" t="str">
        <f t="shared" si="57"/>
        <v>lunes</v>
      </c>
      <c r="G430" s="2" t="str">
        <f t="shared" si="58"/>
        <v>marzo</v>
      </c>
      <c r="H430" s="2">
        <f>+IFERROR(VLOOKUP(A430,festivos!$A$1:$E$105,5,FALSE),0)</f>
        <v>0</v>
      </c>
      <c r="I430" s="2">
        <f>+IFERROR(VLOOKUP(A430,semanasanta!$A$1:$E$29,5,FALSE),0)</f>
        <v>0</v>
      </c>
      <c r="J430" s="2">
        <f>+IFERROR(VLOOKUP(A430,navidad!$A$1:$E$8,5,FALSE),0)</f>
        <v>0</v>
      </c>
      <c r="K430" s="2">
        <f t="shared" si="62"/>
        <v>0</v>
      </c>
      <c r="L430" s="2">
        <f t="shared" si="59"/>
        <v>0</v>
      </c>
      <c r="M430" s="2">
        <f>+IFERROR(VLOOKUP(A430,new_year!$A$1:$E$8,5,FALSE),0)</f>
        <v>0</v>
      </c>
      <c r="N430" s="2">
        <f t="shared" si="61"/>
        <v>0</v>
      </c>
      <c r="O430" s="2">
        <f t="shared" si="60"/>
        <v>0</v>
      </c>
      <c r="P430">
        <v>0</v>
      </c>
      <c r="Q430">
        <f>+IFERROR(VLOOKUP(A430,final_f1!$A$1:$E$8,5,FALSE),0)</f>
        <v>0</v>
      </c>
    </row>
    <row r="431" spans="1:17" x14ac:dyDescent="0.25">
      <c r="A431" s="1">
        <v>41338</v>
      </c>
      <c r="B431">
        <v>930</v>
      </c>
      <c r="C431" s="2">
        <f t="shared" si="54"/>
        <v>5</v>
      </c>
      <c r="D431" s="2">
        <f t="shared" si="55"/>
        <v>3</v>
      </c>
      <c r="E431" s="2">
        <f t="shared" si="56"/>
        <v>2013</v>
      </c>
      <c r="F431" s="2" t="str">
        <f t="shared" si="57"/>
        <v>martes</v>
      </c>
      <c r="G431" s="2" t="str">
        <f t="shared" si="58"/>
        <v>marzo</v>
      </c>
      <c r="H431" s="2">
        <f>+IFERROR(VLOOKUP(A431,festivos!$A$1:$E$105,5,FALSE),0)</f>
        <v>0</v>
      </c>
      <c r="I431" s="2">
        <f>+IFERROR(VLOOKUP(A431,semanasanta!$A$1:$E$29,5,FALSE),0)</f>
        <v>0</v>
      </c>
      <c r="J431" s="2">
        <f>+IFERROR(VLOOKUP(A431,navidad!$A$1:$E$8,5,FALSE),0)</f>
        <v>0</v>
      </c>
      <c r="K431" s="2">
        <f t="shared" si="62"/>
        <v>0</v>
      </c>
      <c r="L431" s="2">
        <f t="shared" si="59"/>
        <v>0</v>
      </c>
      <c r="M431" s="2">
        <f>+IFERROR(VLOOKUP(A431,new_year!$A$1:$E$8,5,FALSE),0)</f>
        <v>0</v>
      </c>
      <c r="N431" s="2">
        <f t="shared" si="61"/>
        <v>0</v>
      </c>
      <c r="O431" s="2">
        <f t="shared" si="60"/>
        <v>0</v>
      </c>
      <c r="P431">
        <v>0</v>
      </c>
      <c r="Q431">
        <f>+IFERROR(VLOOKUP(A431,final_f1!$A$1:$E$8,5,FALSE),0)</f>
        <v>0</v>
      </c>
    </row>
    <row r="432" spans="1:17" x14ac:dyDescent="0.25">
      <c r="A432" s="1">
        <v>41339</v>
      </c>
      <c r="B432">
        <v>1073</v>
      </c>
      <c r="C432" s="2">
        <f t="shared" si="54"/>
        <v>6</v>
      </c>
      <c r="D432" s="2">
        <f t="shared" si="55"/>
        <v>3</v>
      </c>
      <c r="E432" s="2">
        <f t="shared" si="56"/>
        <v>2013</v>
      </c>
      <c r="F432" s="2" t="str">
        <f t="shared" si="57"/>
        <v>miércoles</v>
      </c>
      <c r="G432" s="2" t="str">
        <f t="shared" si="58"/>
        <v>marzo</v>
      </c>
      <c r="H432" s="2">
        <f>+IFERROR(VLOOKUP(A432,festivos!$A$1:$E$105,5,FALSE),0)</f>
        <v>0</v>
      </c>
      <c r="I432" s="2">
        <f>+IFERROR(VLOOKUP(A432,semanasanta!$A$1:$E$29,5,FALSE),0)</f>
        <v>0</v>
      </c>
      <c r="J432" s="2">
        <f>+IFERROR(VLOOKUP(A432,navidad!$A$1:$E$8,5,FALSE),0)</f>
        <v>0</v>
      </c>
      <c r="K432" s="2">
        <f t="shared" si="62"/>
        <v>0</v>
      </c>
      <c r="L432" s="2">
        <f t="shared" si="59"/>
        <v>0</v>
      </c>
      <c r="M432" s="2">
        <f>+IFERROR(VLOOKUP(A432,new_year!$A$1:$E$8,5,FALSE),0)</f>
        <v>0</v>
      </c>
      <c r="N432" s="2">
        <f t="shared" si="61"/>
        <v>0</v>
      </c>
      <c r="O432" s="2">
        <f t="shared" si="60"/>
        <v>0</v>
      </c>
      <c r="P432">
        <v>0</v>
      </c>
      <c r="Q432">
        <f>+IFERROR(VLOOKUP(A432,final_f1!$A$1:$E$8,5,FALSE),0)</f>
        <v>0</v>
      </c>
    </row>
    <row r="433" spans="1:17" x14ac:dyDescent="0.25">
      <c r="A433" s="1">
        <v>41340</v>
      </c>
      <c r="B433">
        <v>1136</v>
      </c>
      <c r="C433" s="2">
        <f t="shared" si="54"/>
        <v>7</v>
      </c>
      <c r="D433" s="2">
        <f t="shared" si="55"/>
        <v>3</v>
      </c>
      <c r="E433" s="2">
        <f t="shared" si="56"/>
        <v>2013</v>
      </c>
      <c r="F433" s="2" t="str">
        <f t="shared" si="57"/>
        <v>jueves</v>
      </c>
      <c r="G433" s="2" t="str">
        <f t="shared" si="58"/>
        <v>marzo</v>
      </c>
      <c r="H433" s="2">
        <f>+IFERROR(VLOOKUP(A433,festivos!$A$1:$E$105,5,FALSE),0)</f>
        <v>0</v>
      </c>
      <c r="I433" s="2">
        <f>+IFERROR(VLOOKUP(A433,semanasanta!$A$1:$E$29,5,FALSE),0)</f>
        <v>0</v>
      </c>
      <c r="J433" s="2">
        <f>+IFERROR(VLOOKUP(A433,navidad!$A$1:$E$8,5,FALSE),0)</f>
        <v>0</v>
      </c>
      <c r="K433" s="2">
        <f t="shared" si="62"/>
        <v>0</v>
      </c>
      <c r="L433" s="2">
        <f t="shared" si="59"/>
        <v>0</v>
      </c>
      <c r="M433" s="2">
        <f>+IFERROR(VLOOKUP(A433,new_year!$A$1:$E$8,5,FALSE),0)</f>
        <v>0</v>
      </c>
      <c r="N433" s="2">
        <f t="shared" si="61"/>
        <v>0</v>
      </c>
      <c r="O433" s="2">
        <f t="shared" si="60"/>
        <v>0</v>
      </c>
      <c r="P433">
        <v>0</v>
      </c>
      <c r="Q433">
        <f>+IFERROR(VLOOKUP(A433,final_f1!$A$1:$E$8,5,FALSE),0)</f>
        <v>0</v>
      </c>
    </row>
    <row r="434" spans="1:17" x14ac:dyDescent="0.25">
      <c r="A434" s="1">
        <v>41341</v>
      </c>
      <c r="B434">
        <v>1207</v>
      </c>
      <c r="C434" s="2">
        <f t="shared" si="54"/>
        <v>8</v>
      </c>
      <c r="D434" s="2">
        <f t="shared" si="55"/>
        <v>3</v>
      </c>
      <c r="E434" s="2">
        <f t="shared" si="56"/>
        <v>2013</v>
      </c>
      <c r="F434" s="2" t="str">
        <f t="shared" si="57"/>
        <v>viernes</v>
      </c>
      <c r="G434" s="2" t="str">
        <f t="shared" si="58"/>
        <v>marzo</v>
      </c>
      <c r="H434" s="2">
        <f>+IFERROR(VLOOKUP(A434,festivos!$A$1:$E$105,5,FALSE),0)</f>
        <v>0</v>
      </c>
      <c r="I434" s="2">
        <f>+IFERROR(VLOOKUP(A434,semanasanta!$A$1:$E$29,5,FALSE),0)</f>
        <v>0</v>
      </c>
      <c r="J434" s="2">
        <f>+IFERROR(VLOOKUP(A434,navidad!$A$1:$E$8,5,FALSE),0)</f>
        <v>0</v>
      </c>
      <c r="K434" s="2">
        <f t="shared" si="62"/>
        <v>0</v>
      </c>
      <c r="L434" s="2">
        <f t="shared" si="59"/>
        <v>0</v>
      </c>
      <c r="M434" s="2">
        <f>+IFERROR(VLOOKUP(A434,new_year!$A$1:$E$8,5,FALSE),0)</f>
        <v>0</v>
      </c>
      <c r="N434" s="2">
        <f t="shared" si="61"/>
        <v>0</v>
      </c>
      <c r="O434" s="2">
        <f t="shared" si="60"/>
        <v>0</v>
      </c>
      <c r="P434">
        <v>0</v>
      </c>
      <c r="Q434">
        <f>+IFERROR(VLOOKUP(A434,final_f1!$A$1:$E$8,5,FALSE),0)</f>
        <v>0</v>
      </c>
    </row>
    <row r="435" spans="1:17" x14ac:dyDescent="0.25">
      <c r="A435" s="1">
        <v>41342</v>
      </c>
      <c r="B435">
        <v>354</v>
      </c>
      <c r="C435" s="2">
        <f t="shared" si="54"/>
        <v>9</v>
      </c>
      <c r="D435" s="2">
        <f t="shared" si="55"/>
        <v>3</v>
      </c>
      <c r="E435" s="2">
        <f t="shared" si="56"/>
        <v>2013</v>
      </c>
      <c r="F435" s="2" t="str">
        <f t="shared" si="57"/>
        <v>sábado</v>
      </c>
      <c r="G435" s="2" t="str">
        <f t="shared" si="58"/>
        <v>marzo</v>
      </c>
      <c r="H435" s="2">
        <f>+IFERROR(VLOOKUP(A435,festivos!$A$1:$E$105,5,FALSE),0)</f>
        <v>0</v>
      </c>
      <c r="I435" s="2">
        <f>+IFERROR(VLOOKUP(A435,semanasanta!$A$1:$E$29,5,FALSE),0)</f>
        <v>0</v>
      </c>
      <c r="J435" s="2">
        <f>+IFERROR(VLOOKUP(A435,navidad!$A$1:$E$8,5,FALSE),0)</f>
        <v>0</v>
      </c>
      <c r="K435" s="2">
        <f t="shared" si="62"/>
        <v>0</v>
      </c>
      <c r="L435" s="2">
        <f t="shared" si="59"/>
        <v>0</v>
      </c>
      <c r="M435" s="2">
        <f>+IFERROR(VLOOKUP(A435,new_year!$A$1:$E$8,5,FALSE),0)</f>
        <v>0</v>
      </c>
      <c r="N435" s="2">
        <f t="shared" si="61"/>
        <v>0</v>
      </c>
      <c r="O435" s="2">
        <f t="shared" si="60"/>
        <v>0</v>
      </c>
      <c r="P435">
        <v>0</v>
      </c>
      <c r="Q435">
        <f>+IFERROR(VLOOKUP(A435,final_f1!$A$1:$E$8,5,FALSE),0)</f>
        <v>0</v>
      </c>
    </row>
    <row r="436" spans="1:17" x14ac:dyDescent="0.25">
      <c r="A436" s="1">
        <v>41343</v>
      </c>
      <c r="B436">
        <v>1</v>
      </c>
      <c r="C436" s="2">
        <f t="shared" si="54"/>
        <v>10</v>
      </c>
      <c r="D436" s="2">
        <f t="shared" si="55"/>
        <v>3</v>
      </c>
      <c r="E436" s="2">
        <f t="shared" si="56"/>
        <v>2013</v>
      </c>
      <c r="F436" s="2" t="str">
        <f t="shared" si="57"/>
        <v>domingo</v>
      </c>
      <c r="G436" s="2" t="str">
        <f t="shared" si="58"/>
        <v>marzo</v>
      </c>
      <c r="H436" s="2">
        <f>+IFERROR(VLOOKUP(A436,festivos!$A$1:$E$105,5,FALSE),0)</f>
        <v>0</v>
      </c>
      <c r="I436" s="2">
        <f>+IFERROR(VLOOKUP(A436,semanasanta!$A$1:$E$29,5,FALSE),0)</f>
        <v>0</v>
      </c>
      <c r="J436" s="2">
        <f>+IFERROR(VLOOKUP(A436,navidad!$A$1:$E$8,5,FALSE),0)</f>
        <v>0</v>
      </c>
      <c r="K436" s="2">
        <f t="shared" si="62"/>
        <v>0</v>
      </c>
      <c r="L436" s="2">
        <f t="shared" si="59"/>
        <v>0</v>
      </c>
      <c r="M436" s="2">
        <f>+IFERROR(VLOOKUP(A436,new_year!$A$1:$E$8,5,FALSE),0)</f>
        <v>0</v>
      </c>
      <c r="N436" s="2">
        <f t="shared" si="61"/>
        <v>0</v>
      </c>
      <c r="O436" s="2">
        <f t="shared" si="60"/>
        <v>0</v>
      </c>
      <c r="P436">
        <v>0</v>
      </c>
      <c r="Q436">
        <f>+IFERROR(VLOOKUP(A436,final_f1!$A$1:$E$8,5,FALSE),0)</f>
        <v>0</v>
      </c>
    </row>
    <row r="437" spans="1:17" x14ac:dyDescent="0.25">
      <c r="A437" s="1">
        <v>41344</v>
      </c>
      <c r="B437">
        <v>851</v>
      </c>
      <c r="C437" s="2">
        <f t="shared" si="54"/>
        <v>11</v>
      </c>
      <c r="D437" s="2">
        <f t="shared" si="55"/>
        <v>3</v>
      </c>
      <c r="E437" s="2">
        <f t="shared" si="56"/>
        <v>2013</v>
      </c>
      <c r="F437" s="2" t="str">
        <f t="shared" si="57"/>
        <v>lunes</v>
      </c>
      <c r="G437" s="2" t="str">
        <f t="shared" si="58"/>
        <v>marzo</v>
      </c>
      <c r="H437" s="2">
        <f>+IFERROR(VLOOKUP(A437,festivos!$A$1:$E$105,5,FALSE),0)</f>
        <v>0</v>
      </c>
      <c r="I437" s="2">
        <f>+IFERROR(VLOOKUP(A437,semanasanta!$A$1:$E$29,5,FALSE),0)</f>
        <v>0</v>
      </c>
      <c r="J437" s="2">
        <f>+IFERROR(VLOOKUP(A437,navidad!$A$1:$E$8,5,FALSE),0)</f>
        <v>0</v>
      </c>
      <c r="K437" s="2">
        <f t="shared" si="62"/>
        <v>0</v>
      </c>
      <c r="L437" s="2">
        <f t="shared" si="59"/>
        <v>0</v>
      </c>
      <c r="M437" s="2">
        <f>+IFERROR(VLOOKUP(A437,new_year!$A$1:$E$8,5,FALSE),0)</f>
        <v>0</v>
      </c>
      <c r="N437" s="2">
        <f t="shared" si="61"/>
        <v>0</v>
      </c>
      <c r="O437" s="2">
        <f t="shared" si="60"/>
        <v>0</v>
      </c>
      <c r="P437">
        <v>0</v>
      </c>
      <c r="Q437">
        <f>+IFERROR(VLOOKUP(A437,final_f1!$A$1:$E$8,5,FALSE),0)</f>
        <v>0</v>
      </c>
    </row>
    <row r="438" spans="1:17" x14ac:dyDescent="0.25">
      <c r="A438" s="1">
        <v>41345</v>
      </c>
      <c r="B438">
        <v>1065</v>
      </c>
      <c r="C438" s="2">
        <f t="shared" si="54"/>
        <v>12</v>
      </c>
      <c r="D438" s="2">
        <f t="shared" si="55"/>
        <v>3</v>
      </c>
      <c r="E438" s="2">
        <f t="shared" si="56"/>
        <v>2013</v>
      </c>
      <c r="F438" s="2" t="str">
        <f t="shared" si="57"/>
        <v>martes</v>
      </c>
      <c r="G438" s="2" t="str">
        <f t="shared" si="58"/>
        <v>marzo</v>
      </c>
      <c r="H438" s="2">
        <f>+IFERROR(VLOOKUP(A438,festivos!$A$1:$E$105,5,FALSE),0)</f>
        <v>0</v>
      </c>
      <c r="I438" s="2">
        <f>+IFERROR(VLOOKUP(A438,semanasanta!$A$1:$E$29,5,FALSE),0)</f>
        <v>0</v>
      </c>
      <c r="J438" s="2">
        <f>+IFERROR(VLOOKUP(A438,navidad!$A$1:$E$8,5,FALSE),0)</f>
        <v>0</v>
      </c>
      <c r="K438" s="2">
        <f t="shared" si="62"/>
        <v>0</v>
      </c>
      <c r="L438" s="2">
        <f t="shared" si="59"/>
        <v>0</v>
      </c>
      <c r="M438" s="2">
        <f>+IFERROR(VLOOKUP(A438,new_year!$A$1:$E$8,5,FALSE),0)</f>
        <v>0</v>
      </c>
      <c r="N438" s="2">
        <f t="shared" si="61"/>
        <v>0</v>
      </c>
      <c r="O438" s="2">
        <f t="shared" si="60"/>
        <v>0</v>
      </c>
      <c r="P438">
        <v>0</v>
      </c>
      <c r="Q438">
        <f>+IFERROR(VLOOKUP(A438,final_f1!$A$1:$E$8,5,FALSE),0)</f>
        <v>0</v>
      </c>
    </row>
    <row r="439" spans="1:17" x14ac:dyDescent="0.25">
      <c r="A439" s="1">
        <v>41346</v>
      </c>
      <c r="B439">
        <v>1167</v>
      </c>
      <c r="C439" s="2">
        <f t="shared" si="54"/>
        <v>13</v>
      </c>
      <c r="D439" s="2">
        <f t="shared" si="55"/>
        <v>3</v>
      </c>
      <c r="E439" s="2">
        <f t="shared" si="56"/>
        <v>2013</v>
      </c>
      <c r="F439" s="2" t="str">
        <f t="shared" si="57"/>
        <v>miércoles</v>
      </c>
      <c r="G439" s="2" t="str">
        <f t="shared" si="58"/>
        <v>marzo</v>
      </c>
      <c r="H439" s="2">
        <f>+IFERROR(VLOOKUP(A439,festivos!$A$1:$E$105,5,FALSE),0)</f>
        <v>0</v>
      </c>
      <c r="I439" s="2">
        <f>+IFERROR(VLOOKUP(A439,semanasanta!$A$1:$E$29,5,FALSE),0)</f>
        <v>0</v>
      </c>
      <c r="J439" s="2">
        <f>+IFERROR(VLOOKUP(A439,navidad!$A$1:$E$8,5,FALSE),0)</f>
        <v>0</v>
      </c>
      <c r="K439" s="2">
        <f t="shared" si="62"/>
        <v>0</v>
      </c>
      <c r="L439" s="2">
        <f t="shared" si="59"/>
        <v>0</v>
      </c>
      <c r="M439" s="2">
        <f>+IFERROR(VLOOKUP(A439,new_year!$A$1:$E$8,5,FALSE),0)</f>
        <v>0</v>
      </c>
      <c r="N439" s="2">
        <f t="shared" si="61"/>
        <v>0</v>
      </c>
      <c r="O439" s="2">
        <f t="shared" si="60"/>
        <v>0</v>
      </c>
      <c r="P439">
        <v>0</v>
      </c>
      <c r="Q439">
        <f>+IFERROR(VLOOKUP(A439,final_f1!$A$1:$E$8,5,FALSE),0)</f>
        <v>0</v>
      </c>
    </row>
    <row r="440" spans="1:17" x14ac:dyDescent="0.25">
      <c r="A440" s="1">
        <v>41347</v>
      </c>
      <c r="B440">
        <v>1223</v>
      </c>
      <c r="C440" s="2">
        <f t="shared" si="54"/>
        <v>14</v>
      </c>
      <c r="D440" s="2">
        <f t="shared" si="55"/>
        <v>3</v>
      </c>
      <c r="E440" s="2">
        <f t="shared" si="56"/>
        <v>2013</v>
      </c>
      <c r="F440" s="2" t="str">
        <f t="shared" si="57"/>
        <v>jueves</v>
      </c>
      <c r="G440" s="2" t="str">
        <f t="shared" si="58"/>
        <v>marzo</v>
      </c>
      <c r="H440" s="2">
        <f>+IFERROR(VLOOKUP(A440,festivos!$A$1:$E$105,5,FALSE),0)</f>
        <v>0</v>
      </c>
      <c r="I440" s="2">
        <f>+IFERROR(VLOOKUP(A440,semanasanta!$A$1:$E$29,5,FALSE),0)</f>
        <v>0</v>
      </c>
      <c r="J440" s="2">
        <f>+IFERROR(VLOOKUP(A440,navidad!$A$1:$E$8,5,FALSE),0)</f>
        <v>0</v>
      </c>
      <c r="K440" s="2">
        <f t="shared" si="62"/>
        <v>0</v>
      </c>
      <c r="L440" s="2">
        <f t="shared" si="59"/>
        <v>0</v>
      </c>
      <c r="M440" s="2">
        <f>+IFERROR(VLOOKUP(A440,new_year!$A$1:$E$8,5,FALSE),0)</f>
        <v>0</v>
      </c>
      <c r="N440" s="2">
        <f t="shared" si="61"/>
        <v>0</v>
      </c>
      <c r="O440" s="2">
        <f t="shared" si="60"/>
        <v>0</v>
      </c>
      <c r="P440">
        <v>0</v>
      </c>
      <c r="Q440">
        <f>+IFERROR(VLOOKUP(A440,final_f1!$A$1:$E$8,5,FALSE),0)</f>
        <v>0</v>
      </c>
    </row>
    <row r="441" spans="1:17" x14ac:dyDescent="0.25">
      <c r="A441" s="1">
        <v>41348</v>
      </c>
      <c r="B441">
        <v>1297</v>
      </c>
      <c r="C441" s="2">
        <f t="shared" si="54"/>
        <v>15</v>
      </c>
      <c r="D441" s="2">
        <f t="shared" si="55"/>
        <v>3</v>
      </c>
      <c r="E441" s="2">
        <f t="shared" si="56"/>
        <v>2013</v>
      </c>
      <c r="F441" s="2" t="str">
        <f t="shared" si="57"/>
        <v>viernes</v>
      </c>
      <c r="G441" s="2" t="str">
        <f t="shared" si="58"/>
        <v>marzo</v>
      </c>
      <c r="H441" s="2">
        <f>+IFERROR(VLOOKUP(A441,festivos!$A$1:$E$105,5,FALSE),0)</f>
        <v>0</v>
      </c>
      <c r="I441" s="2">
        <f>+IFERROR(VLOOKUP(A441,semanasanta!$A$1:$E$29,5,FALSE),0)</f>
        <v>0</v>
      </c>
      <c r="J441" s="2">
        <f>+IFERROR(VLOOKUP(A441,navidad!$A$1:$E$8,5,FALSE),0)</f>
        <v>0</v>
      </c>
      <c r="K441" s="2">
        <f t="shared" si="62"/>
        <v>0</v>
      </c>
      <c r="L441" s="2">
        <f t="shared" si="59"/>
        <v>0</v>
      </c>
      <c r="M441" s="2">
        <f>+IFERROR(VLOOKUP(A441,new_year!$A$1:$E$8,5,FALSE),0)</f>
        <v>0</v>
      </c>
      <c r="N441" s="2">
        <f t="shared" si="61"/>
        <v>0</v>
      </c>
      <c r="O441" s="2">
        <f t="shared" si="60"/>
        <v>0</v>
      </c>
      <c r="P441">
        <v>0</v>
      </c>
      <c r="Q441">
        <f>+IFERROR(VLOOKUP(A441,final_f1!$A$1:$E$8,5,FALSE),0)</f>
        <v>0</v>
      </c>
    </row>
    <row r="442" spans="1:17" x14ac:dyDescent="0.25">
      <c r="A442" s="1">
        <v>41349</v>
      </c>
      <c r="B442">
        <v>385</v>
      </c>
      <c r="C442" s="2">
        <f t="shared" si="54"/>
        <v>16</v>
      </c>
      <c r="D442" s="2">
        <f t="shared" si="55"/>
        <v>3</v>
      </c>
      <c r="E442" s="2">
        <f t="shared" si="56"/>
        <v>2013</v>
      </c>
      <c r="F442" s="2" t="str">
        <f t="shared" si="57"/>
        <v>sábado</v>
      </c>
      <c r="G442" s="2" t="str">
        <f t="shared" si="58"/>
        <v>marzo</v>
      </c>
      <c r="H442" s="2">
        <f>+IFERROR(VLOOKUP(A442,festivos!$A$1:$E$105,5,FALSE),0)</f>
        <v>0</v>
      </c>
      <c r="I442" s="2">
        <f>+IFERROR(VLOOKUP(A442,semanasanta!$A$1:$E$29,5,FALSE),0)</f>
        <v>0</v>
      </c>
      <c r="J442" s="2">
        <f>+IFERROR(VLOOKUP(A442,navidad!$A$1:$E$8,5,FALSE),0)</f>
        <v>0</v>
      </c>
      <c r="K442" s="2">
        <f t="shared" si="62"/>
        <v>0</v>
      </c>
      <c r="L442" s="2">
        <f t="shared" si="59"/>
        <v>0</v>
      </c>
      <c r="M442" s="2">
        <f>+IFERROR(VLOOKUP(A442,new_year!$A$1:$E$8,5,FALSE),0)</f>
        <v>0</v>
      </c>
      <c r="N442" s="2">
        <f t="shared" si="61"/>
        <v>0</v>
      </c>
      <c r="O442" s="2">
        <f t="shared" si="60"/>
        <v>0</v>
      </c>
      <c r="P442">
        <v>0</v>
      </c>
      <c r="Q442">
        <f>+IFERROR(VLOOKUP(A442,final_f1!$A$1:$E$8,5,FALSE),0)</f>
        <v>0</v>
      </c>
    </row>
    <row r="443" spans="1:17" x14ac:dyDescent="0.25">
      <c r="A443" s="1">
        <v>41350</v>
      </c>
      <c r="B443">
        <v>0</v>
      </c>
      <c r="C443" s="2">
        <f t="shared" si="54"/>
        <v>17</v>
      </c>
      <c r="D443" s="2">
        <f t="shared" si="55"/>
        <v>3</v>
      </c>
      <c r="E443" s="2">
        <f t="shared" si="56"/>
        <v>2013</v>
      </c>
      <c r="F443" s="2" t="str">
        <f t="shared" si="57"/>
        <v>domingo</v>
      </c>
      <c r="G443" s="2" t="str">
        <f t="shared" si="58"/>
        <v>marzo</v>
      </c>
      <c r="H443" s="2">
        <f>+IFERROR(VLOOKUP(A443,festivos!$A$1:$E$105,5,FALSE),0)</f>
        <v>0</v>
      </c>
      <c r="I443" s="2">
        <f>+IFERROR(VLOOKUP(A443,semanasanta!$A$1:$E$29,5,FALSE),0)</f>
        <v>0</v>
      </c>
      <c r="J443" s="2">
        <f>+IFERROR(VLOOKUP(A443,navidad!$A$1:$E$8,5,FALSE),0)</f>
        <v>0</v>
      </c>
      <c r="K443" s="2">
        <f t="shared" si="62"/>
        <v>0</v>
      </c>
      <c r="L443" s="2">
        <f t="shared" si="59"/>
        <v>0</v>
      </c>
      <c r="M443" s="2">
        <f>+IFERROR(VLOOKUP(A443,new_year!$A$1:$E$8,5,FALSE),0)</f>
        <v>0</v>
      </c>
      <c r="N443" s="2">
        <f t="shared" si="61"/>
        <v>0</v>
      </c>
      <c r="O443" s="2">
        <f t="shared" si="60"/>
        <v>0</v>
      </c>
      <c r="P443">
        <v>0</v>
      </c>
      <c r="Q443">
        <f>+IFERROR(VLOOKUP(A443,final_f1!$A$1:$E$8,5,FALSE),0)</f>
        <v>0</v>
      </c>
    </row>
    <row r="444" spans="1:17" x14ac:dyDescent="0.25">
      <c r="A444" s="1">
        <v>41351</v>
      </c>
      <c r="B444">
        <v>830</v>
      </c>
      <c r="C444" s="2">
        <f t="shared" si="54"/>
        <v>18</v>
      </c>
      <c r="D444" s="2">
        <f t="shared" si="55"/>
        <v>3</v>
      </c>
      <c r="E444" s="2">
        <f t="shared" si="56"/>
        <v>2013</v>
      </c>
      <c r="F444" s="2" t="str">
        <f t="shared" si="57"/>
        <v>lunes</v>
      </c>
      <c r="G444" s="2" t="str">
        <f t="shared" si="58"/>
        <v>marzo</v>
      </c>
      <c r="H444" s="2">
        <f>+IFERROR(VLOOKUP(A444,festivos!$A$1:$E$105,5,FALSE),0)</f>
        <v>0</v>
      </c>
      <c r="I444" s="2">
        <f>+IFERROR(VLOOKUP(A444,semanasanta!$A$1:$E$29,5,FALSE),0)</f>
        <v>0</v>
      </c>
      <c r="J444" s="2">
        <f>+IFERROR(VLOOKUP(A444,navidad!$A$1:$E$8,5,FALSE),0)</f>
        <v>0</v>
      </c>
      <c r="K444" s="2">
        <f t="shared" si="62"/>
        <v>0</v>
      </c>
      <c r="L444" s="2">
        <f t="shared" si="59"/>
        <v>0</v>
      </c>
      <c r="M444" s="2">
        <f>+IFERROR(VLOOKUP(A444,new_year!$A$1:$E$8,5,FALSE),0)</f>
        <v>0</v>
      </c>
      <c r="N444" s="2">
        <f t="shared" si="61"/>
        <v>0</v>
      </c>
      <c r="O444" s="2">
        <f t="shared" si="60"/>
        <v>0</v>
      </c>
      <c r="P444">
        <v>0</v>
      </c>
      <c r="Q444">
        <f>+IFERROR(VLOOKUP(A444,final_f1!$A$1:$E$8,5,FALSE),0)</f>
        <v>0</v>
      </c>
    </row>
    <row r="445" spans="1:17" x14ac:dyDescent="0.25">
      <c r="A445" s="1">
        <v>41352</v>
      </c>
      <c r="B445">
        <v>1249</v>
      </c>
      <c r="C445" s="2">
        <f t="shared" si="54"/>
        <v>19</v>
      </c>
      <c r="D445" s="2">
        <f t="shared" si="55"/>
        <v>3</v>
      </c>
      <c r="E445" s="2">
        <f t="shared" si="56"/>
        <v>2013</v>
      </c>
      <c r="F445" s="2" t="str">
        <f t="shared" si="57"/>
        <v>martes</v>
      </c>
      <c r="G445" s="2" t="str">
        <f t="shared" si="58"/>
        <v>marzo</v>
      </c>
      <c r="H445" s="2">
        <f>+IFERROR(VLOOKUP(A445,festivos!$A$1:$E$105,5,FALSE),0)</f>
        <v>0</v>
      </c>
      <c r="I445" s="2">
        <f>+IFERROR(VLOOKUP(A445,semanasanta!$A$1:$E$29,5,FALSE),0)</f>
        <v>0</v>
      </c>
      <c r="J445" s="2">
        <f>+IFERROR(VLOOKUP(A445,navidad!$A$1:$E$8,5,FALSE),0)</f>
        <v>0</v>
      </c>
      <c r="K445" s="2">
        <f t="shared" si="62"/>
        <v>0</v>
      </c>
      <c r="L445" s="2">
        <f t="shared" si="59"/>
        <v>0</v>
      </c>
      <c r="M445" s="2">
        <f>+IFERROR(VLOOKUP(A445,new_year!$A$1:$E$8,5,FALSE),0)</f>
        <v>0</v>
      </c>
      <c r="N445" s="2">
        <f t="shared" si="61"/>
        <v>0</v>
      </c>
      <c r="O445" s="2">
        <f t="shared" si="60"/>
        <v>0</v>
      </c>
      <c r="P445">
        <v>0</v>
      </c>
      <c r="Q445">
        <f>+IFERROR(VLOOKUP(A445,final_f1!$A$1:$E$8,5,FALSE),0)</f>
        <v>0</v>
      </c>
    </row>
    <row r="446" spans="1:17" x14ac:dyDescent="0.25">
      <c r="A446" s="1">
        <v>41353</v>
      </c>
      <c r="B446">
        <v>1341</v>
      </c>
      <c r="C446" s="2">
        <f t="shared" si="54"/>
        <v>20</v>
      </c>
      <c r="D446" s="2">
        <f t="shared" si="55"/>
        <v>3</v>
      </c>
      <c r="E446" s="2">
        <f t="shared" si="56"/>
        <v>2013</v>
      </c>
      <c r="F446" s="2" t="str">
        <f t="shared" si="57"/>
        <v>miércoles</v>
      </c>
      <c r="G446" s="2" t="str">
        <f t="shared" si="58"/>
        <v>marzo</v>
      </c>
      <c r="H446" s="2">
        <f>+IFERROR(VLOOKUP(A446,festivos!$A$1:$E$105,5,FALSE),0)</f>
        <v>0</v>
      </c>
      <c r="I446" s="2">
        <f>+IFERROR(VLOOKUP(A446,semanasanta!$A$1:$E$29,5,FALSE),0)</f>
        <v>0</v>
      </c>
      <c r="J446" s="2">
        <f>+IFERROR(VLOOKUP(A446,navidad!$A$1:$E$8,5,FALSE),0)</f>
        <v>0</v>
      </c>
      <c r="K446" s="2">
        <f t="shared" si="62"/>
        <v>0</v>
      </c>
      <c r="L446" s="2">
        <f t="shared" si="59"/>
        <v>0</v>
      </c>
      <c r="M446" s="2">
        <f>+IFERROR(VLOOKUP(A446,new_year!$A$1:$E$8,5,FALSE),0)</f>
        <v>0</v>
      </c>
      <c r="N446" s="2">
        <f t="shared" si="61"/>
        <v>0</v>
      </c>
      <c r="O446" s="2">
        <f t="shared" si="60"/>
        <v>0</v>
      </c>
      <c r="P446">
        <v>0</v>
      </c>
      <c r="Q446">
        <f>+IFERROR(VLOOKUP(A446,final_f1!$A$1:$E$8,5,FALSE),0)</f>
        <v>0</v>
      </c>
    </row>
    <row r="447" spans="1:17" x14ac:dyDescent="0.25">
      <c r="A447" s="1">
        <v>41354</v>
      </c>
      <c r="B447">
        <v>1459</v>
      </c>
      <c r="C447" s="2">
        <f t="shared" si="54"/>
        <v>21</v>
      </c>
      <c r="D447" s="2">
        <f t="shared" si="55"/>
        <v>3</v>
      </c>
      <c r="E447" s="2">
        <f t="shared" si="56"/>
        <v>2013</v>
      </c>
      <c r="F447" s="2" t="str">
        <f t="shared" si="57"/>
        <v>jueves</v>
      </c>
      <c r="G447" s="2" t="str">
        <f t="shared" si="58"/>
        <v>marzo</v>
      </c>
      <c r="H447" s="2">
        <f>+IFERROR(VLOOKUP(A447,festivos!$A$1:$E$105,5,FALSE),0)</f>
        <v>0</v>
      </c>
      <c r="I447" s="2">
        <f>+IFERROR(VLOOKUP(A447,semanasanta!$A$1:$E$29,5,FALSE),0)</f>
        <v>0</v>
      </c>
      <c r="J447" s="2">
        <f>+IFERROR(VLOOKUP(A447,navidad!$A$1:$E$8,5,FALSE),0)</f>
        <v>0</v>
      </c>
      <c r="K447" s="2">
        <f t="shared" si="62"/>
        <v>0</v>
      </c>
      <c r="L447" s="2">
        <f t="shared" si="59"/>
        <v>0</v>
      </c>
      <c r="M447" s="2">
        <f>+IFERROR(VLOOKUP(A447,new_year!$A$1:$E$8,5,FALSE),0)</f>
        <v>0</v>
      </c>
      <c r="N447" s="2">
        <f t="shared" si="61"/>
        <v>0</v>
      </c>
      <c r="O447" s="2">
        <f t="shared" si="60"/>
        <v>0</v>
      </c>
      <c r="P447">
        <v>0</v>
      </c>
      <c r="Q447">
        <f>+IFERROR(VLOOKUP(A447,final_f1!$A$1:$E$8,5,FALSE),0)</f>
        <v>0</v>
      </c>
    </row>
    <row r="448" spans="1:17" x14ac:dyDescent="0.25">
      <c r="A448" s="1">
        <v>41355</v>
      </c>
      <c r="B448">
        <v>1630</v>
      </c>
      <c r="C448" s="2">
        <f t="shared" si="54"/>
        <v>22</v>
      </c>
      <c r="D448" s="2">
        <f t="shared" si="55"/>
        <v>3</v>
      </c>
      <c r="E448" s="2">
        <f t="shared" si="56"/>
        <v>2013</v>
      </c>
      <c r="F448" s="2" t="str">
        <f t="shared" si="57"/>
        <v>viernes</v>
      </c>
      <c r="G448" s="2" t="str">
        <f t="shared" si="58"/>
        <v>marzo</v>
      </c>
      <c r="H448" s="2">
        <f>+IFERROR(VLOOKUP(A448,festivos!$A$1:$E$105,5,FALSE),0)</f>
        <v>0</v>
      </c>
      <c r="I448" s="2">
        <f>+IFERROR(VLOOKUP(A448,semanasanta!$A$1:$E$29,5,FALSE),0)</f>
        <v>0</v>
      </c>
      <c r="J448" s="2">
        <f>+IFERROR(VLOOKUP(A448,navidad!$A$1:$E$8,5,FALSE),0)</f>
        <v>0</v>
      </c>
      <c r="K448" s="2">
        <f t="shared" si="62"/>
        <v>0</v>
      </c>
      <c r="L448" s="2">
        <f t="shared" si="59"/>
        <v>0</v>
      </c>
      <c r="M448" s="2">
        <f>+IFERROR(VLOOKUP(A448,new_year!$A$1:$E$8,5,FALSE),0)</f>
        <v>0</v>
      </c>
      <c r="N448" s="2">
        <f t="shared" si="61"/>
        <v>0</v>
      </c>
      <c r="O448" s="2">
        <f t="shared" si="60"/>
        <v>0</v>
      </c>
      <c r="P448">
        <v>0</v>
      </c>
      <c r="Q448">
        <f>+IFERROR(VLOOKUP(A448,final_f1!$A$1:$E$8,5,FALSE),0)</f>
        <v>0</v>
      </c>
    </row>
    <row r="449" spans="1:17" x14ac:dyDescent="0.25">
      <c r="A449" s="1">
        <v>41356</v>
      </c>
      <c r="B449">
        <v>532</v>
      </c>
      <c r="C449" s="2">
        <f t="shared" si="54"/>
        <v>23</v>
      </c>
      <c r="D449" s="2">
        <f t="shared" si="55"/>
        <v>3</v>
      </c>
      <c r="E449" s="2">
        <f t="shared" si="56"/>
        <v>2013</v>
      </c>
      <c r="F449" s="2" t="str">
        <f t="shared" si="57"/>
        <v>sábado</v>
      </c>
      <c r="G449" s="2" t="str">
        <f t="shared" si="58"/>
        <v>marzo</v>
      </c>
      <c r="H449" s="2">
        <f>+IFERROR(VLOOKUP(A449,festivos!$A$1:$E$105,5,FALSE),0)</f>
        <v>0</v>
      </c>
      <c r="I449" s="2">
        <f>+IFERROR(VLOOKUP(A449,semanasanta!$A$1:$E$29,5,FALSE),0)</f>
        <v>0</v>
      </c>
      <c r="J449" s="2">
        <f>+IFERROR(VLOOKUP(A449,navidad!$A$1:$E$8,5,FALSE),0)</f>
        <v>0</v>
      </c>
      <c r="K449" s="2">
        <f t="shared" si="62"/>
        <v>0</v>
      </c>
      <c r="L449" s="2">
        <f t="shared" si="59"/>
        <v>0</v>
      </c>
      <c r="M449" s="2">
        <f>+IFERROR(VLOOKUP(A449,new_year!$A$1:$E$8,5,FALSE),0)</f>
        <v>0</v>
      </c>
      <c r="N449" s="2">
        <f t="shared" si="61"/>
        <v>0</v>
      </c>
      <c r="O449" s="2">
        <f t="shared" si="60"/>
        <v>0</v>
      </c>
      <c r="P449">
        <v>0</v>
      </c>
      <c r="Q449">
        <f>+IFERROR(VLOOKUP(A449,final_f1!$A$1:$E$8,5,FALSE),0)</f>
        <v>0</v>
      </c>
    </row>
    <row r="450" spans="1:17" x14ac:dyDescent="0.25">
      <c r="A450" s="1">
        <v>41357</v>
      </c>
      <c r="B450">
        <v>0</v>
      </c>
      <c r="C450" s="2">
        <f t="shared" si="54"/>
        <v>24</v>
      </c>
      <c r="D450" s="2">
        <f t="shared" si="55"/>
        <v>3</v>
      </c>
      <c r="E450" s="2">
        <f t="shared" si="56"/>
        <v>2013</v>
      </c>
      <c r="F450" s="2" t="str">
        <f t="shared" si="57"/>
        <v>domingo</v>
      </c>
      <c r="G450" s="2" t="str">
        <f t="shared" si="58"/>
        <v>marzo</v>
      </c>
      <c r="H450" s="2">
        <f>+IFERROR(VLOOKUP(A450,festivos!$A$1:$E$105,5,FALSE),0)</f>
        <v>0</v>
      </c>
      <c r="I450" s="2">
        <f>+IFERROR(VLOOKUP(A450,semanasanta!$A$1:$E$29,5,FALSE),0)</f>
        <v>1</v>
      </c>
      <c r="J450" s="2">
        <f>+IFERROR(VLOOKUP(A450,navidad!$A$1:$E$8,5,FALSE),0)</f>
        <v>0</v>
      </c>
      <c r="K450" s="2">
        <f t="shared" si="62"/>
        <v>0</v>
      </c>
      <c r="L450" s="2">
        <f t="shared" si="59"/>
        <v>0</v>
      </c>
      <c r="M450" s="2">
        <f>+IFERROR(VLOOKUP(A450,new_year!$A$1:$E$8,5,FALSE),0)</f>
        <v>0</v>
      </c>
      <c r="N450" s="2">
        <f t="shared" si="61"/>
        <v>0</v>
      </c>
      <c r="O450" s="2">
        <f t="shared" si="60"/>
        <v>0</v>
      </c>
      <c r="P450">
        <v>0</v>
      </c>
      <c r="Q450">
        <f>+IFERROR(VLOOKUP(A450,final_f1!$A$1:$E$8,5,FALSE),0)</f>
        <v>0</v>
      </c>
    </row>
    <row r="451" spans="1:17" x14ac:dyDescent="0.25">
      <c r="A451" s="1">
        <v>41358</v>
      </c>
      <c r="B451">
        <v>0</v>
      </c>
      <c r="C451" s="2">
        <f t="shared" ref="C451:C514" si="63">+DAY(A451)</f>
        <v>25</v>
      </c>
      <c r="D451" s="2">
        <f t="shared" ref="D451:D514" si="64">+MONTH(A451)</f>
        <v>3</v>
      </c>
      <c r="E451" s="2">
        <f t="shared" ref="E451:E514" si="65">+YEAR(A451)</f>
        <v>2013</v>
      </c>
      <c r="F451" s="2" t="str">
        <f t="shared" ref="F451:F514" si="66">+TEXT(A451,"dddd")</f>
        <v>lunes</v>
      </c>
      <c r="G451" s="2" t="str">
        <f t="shared" ref="G451:G514" si="67">+TEXT(A451,"MMMM")</f>
        <v>marzo</v>
      </c>
      <c r="H451" s="2">
        <f>+IFERROR(VLOOKUP(A451,festivos!$A$1:$E$105,5,FALSE),0)</f>
        <v>1</v>
      </c>
      <c r="I451" s="2">
        <f>+IFERROR(VLOOKUP(A451,semanasanta!$A$1:$E$29,5,FALSE),0)</f>
        <v>0</v>
      </c>
      <c r="J451" s="2">
        <f>+IFERROR(VLOOKUP(A451,navidad!$A$1:$E$8,5,FALSE),0)</f>
        <v>0</v>
      </c>
      <c r="K451" s="2">
        <f t="shared" si="62"/>
        <v>0</v>
      </c>
      <c r="L451" s="2">
        <f t="shared" ref="L451:L514" si="68">+IF(J452=1,1,0)</f>
        <v>0</v>
      </c>
      <c r="M451" s="2">
        <f>+IFERROR(VLOOKUP(A451,new_year!$A$1:$E$8,5,FALSE),0)</f>
        <v>0</v>
      </c>
      <c r="N451" s="2">
        <f t="shared" si="61"/>
        <v>0</v>
      </c>
      <c r="O451" s="2">
        <f t="shared" ref="O451:O514" si="69">+IF(M452=1,1,0)</f>
        <v>0</v>
      </c>
      <c r="P451">
        <v>0</v>
      </c>
      <c r="Q451">
        <f>+IFERROR(VLOOKUP(A451,final_f1!$A$1:$E$8,5,FALSE),0)</f>
        <v>0</v>
      </c>
    </row>
    <row r="452" spans="1:17" x14ac:dyDescent="0.25">
      <c r="A452" s="1">
        <v>41359</v>
      </c>
      <c r="B452">
        <v>953</v>
      </c>
      <c r="C452" s="2">
        <f t="shared" si="63"/>
        <v>26</v>
      </c>
      <c r="D452" s="2">
        <f t="shared" si="64"/>
        <v>3</v>
      </c>
      <c r="E452" s="2">
        <f t="shared" si="65"/>
        <v>2013</v>
      </c>
      <c r="F452" s="2" t="str">
        <f t="shared" si="66"/>
        <v>martes</v>
      </c>
      <c r="G452" s="2" t="str">
        <f t="shared" si="67"/>
        <v>marzo</v>
      </c>
      <c r="H452" s="2">
        <f>+IFERROR(VLOOKUP(A452,festivos!$A$1:$E$105,5,FALSE),0)</f>
        <v>0</v>
      </c>
      <c r="I452" s="2">
        <f>+IFERROR(VLOOKUP(A452,semanasanta!$A$1:$E$29,5,FALSE),0)</f>
        <v>0</v>
      </c>
      <c r="J452" s="2">
        <f>+IFERROR(VLOOKUP(A452,navidad!$A$1:$E$8,5,FALSE),0)</f>
        <v>0</v>
      </c>
      <c r="K452" s="2">
        <f t="shared" si="62"/>
        <v>0</v>
      </c>
      <c r="L452" s="2">
        <f t="shared" si="68"/>
        <v>0</v>
      </c>
      <c r="M452" s="2">
        <f>+IFERROR(VLOOKUP(A452,new_year!$A$1:$E$8,5,FALSE),0)</f>
        <v>0</v>
      </c>
      <c r="N452" s="2">
        <f t="shared" ref="N452:N515" si="70">+IF(M451=1,1,0)</f>
        <v>0</v>
      </c>
      <c r="O452" s="2">
        <f t="shared" si="69"/>
        <v>0</v>
      </c>
      <c r="P452">
        <v>0</v>
      </c>
      <c r="Q452">
        <f>+IFERROR(VLOOKUP(A452,final_f1!$A$1:$E$8,5,FALSE),0)</f>
        <v>0</v>
      </c>
    </row>
    <row r="453" spans="1:17" x14ac:dyDescent="0.25">
      <c r="A453" s="1">
        <v>41360</v>
      </c>
      <c r="B453">
        <v>1104</v>
      </c>
      <c r="C453" s="2">
        <f t="shared" si="63"/>
        <v>27</v>
      </c>
      <c r="D453" s="2">
        <f t="shared" si="64"/>
        <v>3</v>
      </c>
      <c r="E453" s="2">
        <f t="shared" si="65"/>
        <v>2013</v>
      </c>
      <c r="F453" s="2" t="str">
        <f t="shared" si="66"/>
        <v>miércoles</v>
      </c>
      <c r="G453" s="2" t="str">
        <f t="shared" si="67"/>
        <v>marzo</v>
      </c>
      <c r="H453" s="2">
        <f>+IFERROR(VLOOKUP(A453,festivos!$A$1:$E$105,5,FALSE),0)</f>
        <v>0</v>
      </c>
      <c r="I453" s="2">
        <f>+IFERROR(VLOOKUP(A453,semanasanta!$A$1:$E$29,5,FALSE),0)</f>
        <v>0</v>
      </c>
      <c r="J453" s="2">
        <f>+IFERROR(VLOOKUP(A453,navidad!$A$1:$E$8,5,FALSE),0)</f>
        <v>0</v>
      </c>
      <c r="K453" s="2">
        <f t="shared" ref="K453:K516" si="71">+IF(J452=1,1,0)</f>
        <v>0</v>
      </c>
      <c r="L453" s="2">
        <f t="shared" si="68"/>
        <v>0</v>
      </c>
      <c r="M453" s="2">
        <f>+IFERROR(VLOOKUP(A453,new_year!$A$1:$E$8,5,FALSE),0)</f>
        <v>0</v>
      </c>
      <c r="N453" s="2">
        <f t="shared" si="70"/>
        <v>0</v>
      </c>
      <c r="O453" s="2">
        <f t="shared" si="69"/>
        <v>0</v>
      </c>
      <c r="P453">
        <v>0</v>
      </c>
      <c r="Q453">
        <f>+IFERROR(VLOOKUP(A453,final_f1!$A$1:$E$8,5,FALSE),0)</f>
        <v>0</v>
      </c>
    </row>
    <row r="454" spans="1:17" x14ac:dyDescent="0.25">
      <c r="A454" s="1">
        <v>41361</v>
      </c>
      <c r="B454">
        <v>14</v>
      </c>
      <c r="C454" s="2">
        <f t="shared" si="63"/>
        <v>28</v>
      </c>
      <c r="D454" s="2">
        <f t="shared" si="64"/>
        <v>3</v>
      </c>
      <c r="E454" s="2">
        <f t="shared" si="65"/>
        <v>2013</v>
      </c>
      <c r="F454" s="2" t="str">
        <f t="shared" si="66"/>
        <v>jueves</v>
      </c>
      <c r="G454" s="2" t="str">
        <f t="shared" si="67"/>
        <v>marzo</v>
      </c>
      <c r="H454" s="2">
        <f>+IFERROR(VLOOKUP(A454,festivos!$A$1:$E$105,5,FALSE),0)</f>
        <v>0</v>
      </c>
      <c r="I454" s="2">
        <f>+IFERROR(VLOOKUP(A454,semanasanta!$A$1:$E$29,5,FALSE),0)</f>
        <v>1</v>
      </c>
      <c r="J454" s="2">
        <f>+IFERROR(VLOOKUP(A454,navidad!$A$1:$E$8,5,FALSE),0)</f>
        <v>0</v>
      </c>
      <c r="K454" s="2">
        <f t="shared" si="71"/>
        <v>0</v>
      </c>
      <c r="L454" s="2">
        <f t="shared" si="68"/>
        <v>0</v>
      </c>
      <c r="M454" s="2">
        <f>+IFERROR(VLOOKUP(A454,new_year!$A$1:$E$8,5,FALSE),0)</f>
        <v>0</v>
      </c>
      <c r="N454" s="2">
        <f t="shared" si="70"/>
        <v>0</v>
      </c>
      <c r="O454" s="2">
        <f t="shared" si="69"/>
        <v>0</v>
      </c>
      <c r="P454">
        <v>0</v>
      </c>
      <c r="Q454">
        <f>+IFERROR(VLOOKUP(A454,final_f1!$A$1:$E$8,5,FALSE),0)</f>
        <v>0</v>
      </c>
    </row>
    <row r="455" spans="1:17" x14ac:dyDescent="0.25">
      <c r="A455" s="1">
        <v>41362</v>
      </c>
      <c r="B455">
        <v>0</v>
      </c>
      <c r="C455" s="2">
        <f t="shared" si="63"/>
        <v>29</v>
      </c>
      <c r="D455" s="2">
        <f t="shared" si="64"/>
        <v>3</v>
      </c>
      <c r="E455" s="2">
        <f t="shared" si="65"/>
        <v>2013</v>
      </c>
      <c r="F455" s="2" t="str">
        <f t="shared" si="66"/>
        <v>viernes</v>
      </c>
      <c r="G455" s="2" t="str">
        <f t="shared" si="67"/>
        <v>marzo</v>
      </c>
      <c r="H455" s="2">
        <f>+IFERROR(VLOOKUP(A455,festivos!$A$1:$E$105,5,FALSE),0)</f>
        <v>0</v>
      </c>
      <c r="I455" s="2">
        <f>+IFERROR(VLOOKUP(A455,semanasanta!$A$1:$E$29,5,FALSE),0)</f>
        <v>1</v>
      </c>
      <c r="J455" s="2">
        <f>+IFERROR(VLOOKUP(A455,navidad!$A$1:$E$8,5,FALSE),0)</f>
        <v>0</v>
      </c>
      <c r="K455" s="2">
        <f t="shared" si="71"/>
        <v>0</v>
      </c>
      <c r="L455" s="2">
        <f t="shared" si="68"/>
        <v>0</v>
      </c>
      <c r="M455" s="2">
        <f>+IFERROR(VLOOKUP(A455,new_year!$A$1:$E$8,5,FALSE),0)</f>
        <v>0</v>
      </c>
      <c r="N455" s="2">
        <f t="shared" si="70"/>
        <v>0</v>
      </c>
      <c r="O455" s="2">
        <f t="shared" si="69"/>
        <v>0</v>
      </c>
      <c r="P455">
        <v>0</v>
      </c>
      <c r="Q455">
        <f>+IFERROR(VLOOKUP(A455,final_f1!$A$1:$E$8,5,FALSE),0)</f>
        <v>0</v>
      </c>
    </row>
    <row r="456" spans="1:17" x14ac:dyDescent="0.25">
      <c r="A456" s="1">
        <v>41363</v>
      </c>
      <c r="B456">
        <v>2</v>
      </c>
      <c r="C456" s="2">
        <f t="shared" si="63"/>
        <v>30</v>
      </c>
      <c r="D456" s="2">
        <f t="shared" si="64"/>
        <v>3</v>
      </c>
      <c r="E456" s="2">
        <f t="shared" si="65"/>
        <v>2013</v>
      </c>
      <c r="F456" s="2" t="str">
        <f t="shared" si="66"/>
        <v>sábado</v>
      </c>
      <c r="G456" s="2" t="str">
        <f t="shared" si="67"/>
        <v>marzo</v>
      </c>
      <c r="H456" s="2">
        <f>+IFERROR(VLOOKUP(A456,festivos!$A$1:$E$105,5,FALSE),0)</f>
        <v>0</v>
      </c>
      <c r="I456" s="2">
        <f>+IFERROR(VLOOKUP(A456,semanasanta!$A$1:$E$29,5,FALSE),0)</f>
        <v>0</v>
      </c>
      <c r="J456" s="2">
        <f>+IFERROR(VLOOKUP(A456,navidad!$A$1:$E$8,5,FALSE),0)</f>
        <v>0</v>
      </c>
      <c r="K456" s="2">
        <f t="shared" si="71"/>
        <v>0</v>
      </c>
      <c r="L456" s="2">
        <f t="shared" si="68"/>
        <v>0</v>
      </c>
      <c r="M456" s="2">
        <f>+IFERROR(VLOOKUP(A456,new_year!$A$1:$E$8,5,FALSE),0)</f>
        <v>0</v>
      </c>
      <c r="N456" s="2">
        <f t="shared" si="70"/>
        <v>0</v>
      </c>
      <c r="O456" s="2">
        <f t="shared" si="69"/>
        <v>0</v>
      </c>
      <c r="P456">
        <v>0</v>
      </c>
      <c r="Q456">
        <f>+IFERROR(VLOOKUP(A456,final_f1!$A$1:$E$8,5,FALSE),0)</f>
        <v>0</v>
      </c>
    </row>
    <row r="457" spans="1:17" x14ac:dyDescent="0.25">
      <c r="A457" s="1">
        <v>41364</v>
      </c>
      <c r="B457">
        <v>0</v>
      </c>
      <c r="C457" s="2">
        <f t="shared" si="63"/>
        <v>31</v>
      </c>
      <c r="D457" s="2">
        <f t="shared" si="64"/>
        <v>3</v>
      </c>
      <c r="E457" s="2">
        <f t="shared" si="65"/>
        <v>2013</v>
      </c>
      <c r="F457" s="2" t="str">
        <f t="shared" si="66"/>
        <v>domingo</v>
      </c>
      <c r="G457" s="2" t="str">
        <f t="shared" si="67"/>
        <v>marzo</v>
      </c>
      <c r="H457" s="2">
        <f>+IFERROR(VLOOKUP(A457,festivos!$A$1:$E$105,5,FALSE),0)</f>
        <v>0</v>
      </c>
      <c r="I457" s="2">
        <f>+IFERROR(VLOOKUP(A457,semanasanta!$A$1:$E$29,5,FALSE),0)</f>
        <v>1</v>
      </c>
      <c r="J457" s="2">
        <f>+IFERROR(VLOOKUP(A457,navidad!$A$1:$E$8,5,FALSE),0)</f>
        <v>0</v>
      </c>
      <c r="K457" s="2">
        <f t="shared" si="71"/>
        <v>0</v>
      </c>
      <c r="L457" s="2">
        <f t="shared" si="68"/>
        <v>0</v>
      </c>
      <c r="M457" s="2">
        <f>+IFERROR(VLOOKUP(A457,new_year!$A$1:$E$8,5,FALSE),0)</f>
        <v>0</v>
      </c>
      <c r="N457" s="2">
        <f t="shared" si="70"/>
        <v>0</v>
      </c>
      <c r="O457" s="2">
        <f t="shared" si="69"/>
        <v>0</v>
      </c>
      <c r="P457">
        <v>0</v>
      </c>
      <c r="Q457">
        <f>+IFERROR(VLOOKUP(A457,final_f1!$A$1:$E$8,5,FALSE),0)</f>
        <v>0</v>
      </c>
    </row>
    <row r="458" spans="1:17" x14ac:dyDescent="0.25">
      <c r="A458" s="1">
        <v>41365</v>
      </c>
      <c r="B458">
        <v>588</v>
      </c>
      <c r="C458" s="2">
        <f t="shared" si="63"/>
        <v>1</v>
      </c>
      <c r="D458" s="2">
        <f t="shared" si="64"/>
        <v>4</v>
      </c>
      <c r="E458" s="2">
        <f t="shared" si="65"/>
        <v>2013</v>
      </c>
      <c r="F458" s="2" t="str">
        <f t="shared" si="66"/>
        <v>lunes</v>
      </c>
      <c r="G458" s="2" t="str">
        <f t="shared" si="67"/>
        <v>abril</v>
      </c>
      <c r="H458" s="2">
        <f>+IFERROR(VLOOKUP(A458,festivos!$A$1:$E$105,5,FALSE),0)</f>
        <v>0</v>
      </c>
      <c r="I458" s="2">
        <f>+IFERROR(VLOOKUP(A458,semanasanta!$A$1:$E$29,5,FALSE),0)</f>
        <v>0</v>
      </c>
      <c r="J458" s="2">
        <f>+IFERROR(VLOOKUP(A458,navidad!$A$1:$E$8,5,FALSE),0)</f>
        <v>0</v>
      </c>
      <c r="K458" s="2">
        <f t="shared" si="71"/>
        <v>0</v>
      </c>
      <c r="L458" s="2">
        <f t="shared" si="68"/>
        <v>0</v>
      </c>
      <c r="M458" s="2">
        <f>+IFERROR(VLOOKUP(A458,new_year!$A$1:$E$8,5,FALSE),0)</f>
        <v>0</v>
      </c>
      <c r="N458" s="2">
        <f t="shared" si="70"/>
        <v>0</v>
      </c>
      <c r="O458" s="2">
        <f t="shared" si="69"/>
        <v>0</v>
      </c>
      <c r="P458">
        <v>0</v>
      </c>
      <c r="Q458">
        <f>+IFERROR(VLOOKUP(A458,final_f1!$A$1:$E$8,5,FALSE),0)</f>
        <v>0</v>
      </c>
    </row>
    <row r="459" spans="1:17" x14ac:dyDescent="0.25">
      <c r="A459" s="1">
        <v>41366</v>
      </c>
      <c r="B459">
        <v>995</v>
      </c>
      <c r="C459" s="2">
        <f t="shared" si="63"/>
        <v>2</v>
      </c>
      <c r="D459" s="2">
        <f t="shared" si="64"/>
        <v>4</v>
      </c>
      <c r="E459" s="2">
        <f t="shared" si="65"/>
        <v>2013</v>
      </c>
      <c r="F459" s="2" t="str">
        <f t="shared" si="66"/>
        <v>martes</v>
      </c>
      <c r="G459" s="2" t="str">
        <f t="shared" si="67"/>
        <v>abril</v>
      </c>
      <c r="H459" s="2">
        <f>+IFERROR(VLOOKUP(A459,festivos!$A$1:$E$105,5,FALSE),0)</f>
        <v>0</v>
      </c>
      <c r="I459" s="2">
        <f>+IFERROR(VLOOKUP(A459,semanasanta!$A$1:$E$29,5,FALSE),0)</f>
        <v>0</v>
      </c>
      <c r="J459" s="2">
        <f>+IFERROR(VLOOKUP(A459,navidad!$A$1:$E$8,5,FALSE),0)</f>
        <v>0</v>
      </c>
      <c r="K459" s="2">
        <f t="shared" si="71"/>
        <v>0</v>
      </c>
      <c r="L459" s="2">
        <f t="shared" si="68"/>
        <v>0</v>
      </c>
      <c r="M459" s="2">
        <f>+IFERROR(VLOOKUP(A459,new_year!$A$1:$E$8,5,FALSE),0)</f>
        <v>0</v>
      </c>
      <c r="N459" s="2">
        <f t="shared" si="70"/>
        <v>0</v>
      </c>
      <c r="O459" s="2">
        <f t="shared" si="69"/>
        <v>0</v>
      </c>
      <c r="P459">
        <v>0</v>
      </c>
      <c r="Q459">
        <f>+IFERROR(VLOOKUP(A459,final_f1!$A$1:$E$8,5,FALSE),0)</f>
        <v>0</v>
      </c>
    </row>
    <row r="460" spans="1:17" x14ac:dyDescent="0.25">
      <c r="A460" s="1">
        <v>41367</v>
      </c>
      <c r="B460">
        <v>1165</v>
      </c>
      <c r="C460" s="2">
        <f t="shared" si="63"/>
        <v>3</v>
      </c>
      <c r="D460" s="2">
        <f t="shared" si="64"/>
        <v>4</v>
      </c>
      <c r="E460" s="2">
        <f t="shared" si="65"/>
        <v>2013</v>
      </c>
      <c r="F460" s="2" t="str">
        <f t="shared" si="66"/>
        <v>miércoles</v>
      </c>
      <c r="G460" s="2" t="str">
        <f t="shared" si="67"/>
        <v>abril</v>
      </c>
      <c r="H460" s="2">
        <f>+IFERROR(VLOOKUP(A460,festivos!$A$1:$E$105,5,FALSE),0)</f>
        <v>0</v>
      </c>
      <c r="I460" s="2">
        <f>+IFERROR(VLOOKUP(A460,semanasanta!$A$1:$E$29,5,FALSE),0)</f>
        <v>0</v>
      </c>
      <c r="J460" s="2">
        <f>+IFERROR(VLOOKUP(A460,navidad!$A$1:$E$8,5,FALSE),0)</f>
        <v>0</v>
      </c>
      <c r="K460" s="2">
        <f t="shared" si="71"/>
        <v>0</v>
      </c>
      <c r="L460" s="2">
        <f t="shared" si="68"/>
        <v>0</v>
      </c>
      <c r="M460" s="2">
        <f>+IFERROR(VLOOKUP(A460,new_year!$A$1:$E$8,5,FALSE),0)</f>
        <v>0</v>
      </c>
      <c r="N460" s="2">
        <f t="shared" si="70"/>
        <v>0</v>
      </c>
      <c r="O460" s="2">
        <f t="shared" si="69"/>
        <v>0</v>
      </c>
      <c r="P460">
        <v>0</v>
      </c>
      <c r="Q460">
        <f>+IFERROR(VLOOKUP(A460,final_f1!$A$1:$E$8,5,FALSE),0)</f>
        <v>0</v>
      </c>
    </row>
    <row r="461" spans="1:17" x14ac:dyDescent="0.25">
      <c r="A461" s="1">
        <v>41368</v>
      </c>
      <c r="B461">
        <v>1262</v>
      </c>
      <c r="C461" s="2">
        <f t="shared" si="63"/>
        <v>4</v>
      </c>
      <c r="D461" s="2">
        <f t="shared" si="64"/>
        <v>4</v>
      </c>
      <c r="E461" s="2">
        <f t="shared" si="65"/>
        <v>2013</v>
      </c>
      <c r="F461" s="2" t="str">
        <f t="shared" si="66"/>
        <v>jueves</v>
      </c>
      <c r="G461" s="2" t="str">
        <f t="shared" si="67"/>
        <v>abril</v>
      </c>
      <c r="H461" s="2">
        <f>+IFERROR(VLOOKUP(A461,festivos!$A$1:$E$105,5,FALSE),0)</f>
        <v>0</v>
      </c>
      <c r="I461" s="2">
        <f>+IFERROR(VLOOKUP(A461,semanasanta!$A$1:$E$29,5,FALSE),0)</f>
        <v>0</v>
      </c>
      <c r="J461" s="2">
        <f>+IFERROR(VLOOKUP(A461,navidad!$A$1:$E$8,5,FALSE),0)</f>
        <v>0</v>
      </c>
      <c r="K461" s="2">
        <f t="shared" si="71"/>
        <v>0</v>
      </c>
      <c r="L461" s="2">
        <f t="shared" si="68"/>
        <v>0</v>
      </c>
      <c r="M461" s="2">
        <f>+IFERROR(VLOOKUP(A461,new_year!$A$1:$E$8,5,FALSE),0)</f>
        <v>0</v>
      </c>
      <c r="N461" s="2">
        <f t="shared" si="70"/>
        <v>0</v>
      </c>
      <c r="O461" s="2">
        <f t="shared" si="69"/>
        <v>0</v>
      </c>
      <c r="P461">
        <v>0</v>
      </c>
      <c r="Q461">
        <f>+IFERROR(VLOOKUP(A461,final_f1!$A$1:$E$8,5,FALSE),0)</f>
        <v>0</v>
      </c>
    </row>
    <row r="462" spans="1:17" x14ac:dyDescent="0.25">
      <c r="A462" s="1">
        <v>41369</v>
      </c>
      <c r="B462">
        <v>1350</v>
      </c>
      <c r="C462" s="2">
        <f t="shared" si="63"/>
        <v>5</v>
      </c>
      <c r="D462" s="2">
        <f t="shared" si="64"/>
        <v>4</v>
      </c>
      <c r="E462" s="2">
        <f t="shared" si="65"/>
        <v>2013</v>
      </c>
      <c r="F462" s="2" t="str">
        <f t="shared" si="66"/>
        <v>viernes</v>
      </c>
      <c r="G462" s="2" t="str">
        <f t="shared" si="67"/>
        <v>abril</v>
      </c>
      <c r="H462" s="2">
        <f>+IFERROR(VLOOKUP(A462,festivos!$A$1:$E$105,5,FALSE),0)</f>
        <v>0</v>
      </c>
      <c r="I462" s="2">
        <f>+IFERROR(VLOOKUP(A462,semanasanta!$A$1:$E$29,5,FALSE),0)</f>
        <v>0</v>
      </c>
      <c r="J462" s="2">
        <f>+IFERROR(VLOOKUP(A462,navidad!$A$1:$E$8,5,FALSE),0)</f>
        <v>0</v>
      </c>
      <c r="K462" s="2">
        <f t="shared" si="71"/>
        <v>0</v>
      </c>
      <c r="L462" s="2">
        <f t="shared" si="68"/>
        <v>0</v>
      </c>
      <c r="M462" s="2">
        <f>+IFERROR(VLOOKUP(A462,new_year!$A$1:$E$8,5,FALSE),0)</f>
        <v>0</v>
      </c>
      <c r="N462" s="2">
        <f t="shared" si="70"/>
        <v>0</v>
      </c>
      <c r="O462" s="2">
        <f t="shared" si="69"/>
        <v>0</v>
      </c>
      <c r="P462">
        <v>0</v>
      </c>
      <c r="Q462">
        <f>+IFERROR(VLOOKUP(A462,final_f1!$A$1:$E$8,5,FALSE),0)</f>
        <v>0</v>
      </c>
    </row>
    <row r="463" spans="1:17" x14ac:dyDescent="0.25">
      <c r="A463" s="1">
        <v>41370</v>
      </c>
      <c r="B463">
        <v>301</v>
      </c>
      <c r="C463" s="2">
        <f t="shared" si="63"/>
        <v>6</v>
      </c>
      <c r="D463" s="2">
        <f t="shared" si="64"/>
        <v>4</v>
      </c>
      <c r="E463" s="2">
        <f t="shared" si="65"/>
        <v>2013</v>
      </c>
      <c r="F463" s="2" t="str">
        <f t="shared" si="66"/>
        <v>sábado</v>
      </c>
      <c r="G463" s="2" t="str">
        <f t="shared" si="67"/>
        <v>abril</v>
      </c>
      <c r="H463" s="2">
        <f>+IFERROR(VLOOKUP(A463,festivos!$A$1:$E$105,5,FALSE),0)</f>
        <v>0</v>
      </c>
      <c r="I463" s="2">
        <f>+IFERROR(VLOOKUP(A463,semanasanta!$A$1:$E$29,5,FALSE),0)</f>
        <v>0</v>
      </c>
      <c r="J463" s="2">
        <f>+IFERROR(VLOOKUP(A463,navidad!$A$1:$E$8,5,FALSE),0)</f>
        <v>0</v>
      </c>
      <c r="K463" s="2">
        <f t="shared" si="71"/>
        <v>0</v>
      </c>
      <c r="L463" s="2">
        <f t="shared" si="68"/>
        <v>0</v>
      </c>
      <c r="M463" s="2">
        <f>+IFERROR(VLOOKUP(A463,new_year!$A$1:$E$8,5,FALSE),0)</f>
        <v>0</v>
      </c>
      <c r="N463" s="2">
        <f t="shared" si="70"/>
        <v>0</v>
      </c>
      <c r="O463" s="2">
        <f t="shared" si="69"/>
        <v>0</v>
      </c>
      <c r="P463">
        <v>0</v>
      </c>
      <c r="Q463">
        <f>+IFERROR(VLOOKUP(A463,final_f1!$A$1:$E$8,5,FALSE),0)</f>
        <v>0</v>
      </c>
    </row>
    <row r="464" spans="1:17" x14ac:dyDescent="0.25">
      <c r="A464" s="1">
        <v>41371</v>
      </c>
      <c r="B464">
        <v>34</v>
      </c>
      <c r="C464" s="2">
        <f t="shared" si="63"/>
        <v>7</v>
      </c>
      <c r="D464" s="2">
        <f t="shared" si="64"/>
        <v>4</v>
      </c>
      <c r="E464" s="2">
        <f t="shared" si="65"/>
        <v>2013</v>
      </c>
      <c r="F464" s="2" t="str">
        <f t="shared" si="66"/>
        <v>domingo</v>
      </c>
      <c r="G464" s="2" t="str">
        <f t="shared" si="67"/>
        <v>abril</v>
      </c>
      <c r="H464" s="2">
        <f>+IFERROR(VLOOKUP(A464,festivos!$A$1:$E$105,5,FALSE),0)</f>
        <v>0</v>
      </c>
      <c r="I464" s="2">
        <f>+IFERROR(VLOOKUP(A464,semanasanta!$A$1:$E$29,5,FALSE),0)</f>
        <v>0</v>
      </c>
      <c r="J464" s="2">
        <f>+IFERROR(VLOOKUP(A464,navidad!$A$1:$E$8,5,FALSE),0)</f>
        <v>0</v>
      </c>
      <c r="K464" s="2">
        <f t="shared" si="71"/>
        <v>0</v>
      </c>
      <c r="L464" s="2">
        <f t="shared" si="68"/>
        <v>0</v>
      </c>
      <c r="M464" s="2">
        <f>+IFERROR(VLOOKUP(A464,new_year!$A$1:$E$8,5,FALSE),0)</f>
        <v>0</v>
      </c>
      <c r="N464" s="2">
        <f t="shared" si="70"/>
        <v>0</v>
      </c>
      <c r="O464" s="2">
        <f t="shared" si="69"/>
        <v>0</v>
      </c>
      <c r="P464">
        <v>0</v>
      </c>
      <c r="Q464">
        <f>+IFERROR(VLOOKUP(A464,final_f1!$A$1:$E$8,5,FALSE),0)</f>
        <v>0</v>
      </c>
    </row>
    <row r="465" spans="1:17" x14ac:dyDescent="0.25">
      <c r="A465" s="1">
        <v>41372</v>
      </c>
      <c r="B465">
        <v>874</v>
      </c>
      <c r="C465" s="2">
        <f t="shared" si="63"/>
        <v>8</v>
      </c>
      <c r="D465" s="2">
        <f t="shared" si="64"/>
        <v>4</v>
      </c>
      <c r="E465" s="2">
        <f t="shared" si="65"/>
        <v>2013</v>
      </c>
      <c r="F465" s="2" t="str">
        <f t="shared" si="66"/>
        <v>lunes</v>
      </c>
      <c r="G465" s="2" t="str">
        <f t="shared" si="67"/>
        <v>abril</v>
      </c>
      <c r="H465" s="2">
        <f>+IFERROR(VLOOKUP(A465,festivos!$A$1:$E$105,5,FALSE),0)</f>
        <v>0</v>
      </c>
      <c r="I465" s="2">
        <f>+IFERROR(VLOOKUP(A465,semanasanta!$A$1:$E$29,5,FALSE),0)</f>
        <v>0</v>
      </c>
      <c r="J465" s="2">
        <f>+IFERROR(VLOOKUP(A465,navidad!$A$1:$E$8,5,FALSE),0)</f>
        <v>0</v>
      </c>
      <c r="K465" s="2">
        <f t="shared" si="71"/>
        <v>0</v>
      </c>
      <c r="L465" s="2">
        <f t="shared" si="68"/>
        <v>0</v>
      </c>
      <c r="M465" s="2">
        <f>+IFERROR(VLOOKUP(A465,new_year!$A$1:$E$8,5,FALSE),0)</f>
        <v>0</v>
      </c>
      <c r="N465" s="2">
        <f t="shared" si="70"/>
        <v>0</v>
      </c>
      <c r="O465" s="2">
        <f t="shared" si="69"/>
        <v>0</v>
      </c>
      <c r="P465">
        <v>0</v>
      </c>
      <c r="Q465">
        <f>+IFERROR(VLOOKUP(A465,final_f1!$A$1:$E$8,5,FALSE),0)</f>
        <v>0</v>
      </c>
    </row>
    <row r="466" spans="1:17" x14ac:dyDescent="0.25">
      <c r="A466" s="1">
        <v>41373</v>
      </c>
      <c r="B466">
        <v>1221</v>
      </c>
      <c r="C466" s="2">
        <f t="shared" si="63"/>
        <v>9</v>
      </c>
      <c r="D466" s="2">
        <f t="shared" si="64"/>
        <v>4</v>
      </c>
      <c r="E466" s="2">
        <f t="shared" si="65"/>
        <v>2013</v>
      </c>
      <c r="F466" s="2" t="str">
        <f t="shared" si="66"/>
        <v>martes</v>
      </c>
      <c r="G466" s="2" t="str">
        <f t="shared" si="67"/>
        <v>abril</v>
      </c>
      <c r="H466" s="2">
        <f>+IFERROR(VLOOKUP(A466,festivos!$A$1:$E$105,5,FALSE),0)</f>
        <v>0</v>
      </c>
      <c r="I466" s="2">
        <f>+IFERROR(VLOOKUP(A466,semanasanta!$A$1:$E$29,5,FALSE),0)</f>
        <v>0</v>
      </c>
      <c r="J466" s="2">
        <f>+IFERROR(VLOOKUP(A466,navidad!$A$1:$E$8,5,FALSE),0)</f>
        <v>0</v>
      </c>
      <c r="K466" s="2">
        <f t="shared" si="71"/>
        <v>0</v>
      </c>
      <c r="L466" s="2">
        <f t="shared" si="68"/>
        <v>0</v>
      </c>
      <c r="M466" s="2">
        <f>+IFERROR(VLOOKUP(A466,new_year!$A$1:$E$8,5,FALSE),0)</f>
        <v>0</v>
      </c>
      <c r="N466" s="2">
        <f t="shared" si="70"/>
        <v>0</v>
      </c>
      <c r="O466" s="2">
        <f t="shared" si="69"/>
        <v>0</v>
      </c>
      <c r="P466">
        <v>0</v>
      </c>
      <c r="Q466">
        <f>+IFERROR(VLOOKUP(A466,final_f1!$A$1:$E$8,5,FALSE),0)</f>
        <v>0</v>
      </c>
    </row>
    <row r="467" spans="1:17" x14ac:dyDescent="0.25">
      <c r="A467" s="1">
        <v>41374</v>
      </c>
      <c r="B467">
        <v>1204</v>
      </c>
      <c r="C467" s="2">
        <f t="shared" si="63"/>
        <v>10</v>
      </c>
      <c r="D467" s="2">
        <f t="shared" si="64"/>
        <v>4</v>
      </c>
      <c r="E467" s="2">
        <f t="shared" si="65"/>
        <v>2013</v>
      </c>
      <c r="F467" s="2" t="str">
        <f t="shared" si="66"/>
        <v>miércoles</v>
      </c>
      <c r="G467" s="2" t="str">
        <f t="shared" si="67"/>
        <v>abril</v>
      </c>
      <c r="H467" s="2">
        <f>+IFERROR(VLOOKUP(A467,festivos!$A$1:$E$105,5,FALSE),0)</f>
        <v>0</v>
      </c>
      <c r="I467" s="2">
        <f>+IFERROR(VLOOKUP(A467,semanasanta!$A$1:$E$29,5,FALSE),0)</f>
        <v>0</v>
      </c>
      <c r="J467" s="2">
        <f>+IFERROR(VLOOKUP(A467,navidad!$A$1:$E$8,5,FALSE),0)</f>
        <v>0</v>
      </c>
      <c r="K467" s="2">
        <f t="shared" si="71"/>
        <v>0</v>
      </c>
      <c r="L467" s="2">
        <f t="shared" si="68"/>
        <v>0</v>
      </c>
      <c r="M467" s="2">
        <f>+IFERROR(VLOOKUP(A467,new_year!$A$1:$E$8,5,FALSE),0)</f>
        <v>0</v>
      </c>
      <c r="N467" s="2">
        <f t="shared" si="70"/>
        <v>0</v>
      </c>
      <c r="O467" s="2">
        <f t="shared" si="69"/>
        <v>0</v>
      </c>
      <c r="P467">
        <v>0</v>
      </c>
      <c r="Q467">
        <f>+IFERROR(VLOOKUP(A467,final_f1!$A$1:$E$8,5,FALSE),0)</f>
        <v>0</v>
      </c>
    </row>
    <row r="468" spans="1:17" x14ac:dyDescent="0.25">
      <c r="A468" s="1">
        <v>41375</v>
      </c>
      <c r="B468">
        <v>1285</v>
      </c>
      <c r="C468" s="2">
        <f t="shared" si="63"/>
        <v>11</v>
      </c>
      <c r="D468" s="2">
        <f t="shared" si="64"/>
        <v>4</v>
      </c>
      <c r="E468" s="2">
        <f t="shared" si="65"/>
        <v>2013</v>
      </c>
      <c r="F468" s="2" t="str">
        <f t="shared" si="66"/>
        <v>jueves</v>
      </c>
      <c r="G468" s="2" t="str">
        <f t="shared" si="67"/>
        <v>abril</v>
      </c>
      <c r="H468" s="2">
        <f>+IFERROR(VLOOKUP(A468,festivos!$A$1:$E$105,5,FALSE),0)</f>
        <v>0</v>
      </c>
      <c r="I468" s="2">
        <f>+IFERROR(VLOOKUP(A468,semanasanta!$A$1:$E$29,5,FALSE),0)</f>
        <v>0</v>
      </c>
      <c r="J468" s="2">
        <f>+IFERROR(VLOOKUP(A468,navidad!$A$1:$E$8,5,FALSE),0)</f>
        <v>0</v>
      </c>
      <c r="K468" s="2">
        <f t="shared" si="71"/>
        <v>0</v>
      </c>
      <c r="L468" s="2">
        <f t="shared" si="68"/>
        <v>0</v>
      </c>
      <c r="M468" s="2">
        <f>+IFERROR(VLOOKUP(A468,new_year!$A$1:$E$8,5,FALSE),0)</f>
        <v>0</v>
      </c>
      <c r="N468" s="2">
        <f t="shared" si="70"/>
        <v>0</v>
      </c>
      <c r="O468" s="2">
        <f t="shared" si="69"/>
        <v>0</v>
      </c>
      <c r="P468">
        <v>0</v>
      </c>
      <c r="Q468">
        <f>+IFERROR(VLOOKUP(A468,final_f1!$A$1:$E$8,5,FALSE),0)</f>
        <v>0</v>
      </c>
    </row>
    <row r="469" spans="1:17" x14ac:dyDescent="0.25">
      <c r="A469" s="1">
        <v>41376</v>
      </c>
      <c r="B469">
        <v>1279</v>
      </c>
      <c r="C469" s="2">
        <f t="shared" si="63"/>
        <v>12</v>
      </c>
      <c r="D469" s="2">
        <f t="shared" si="64"/>
        <v>4</v>
      </c>
      <c r="E469" s="2">
        <f t="shared" si="65"/>
        <v>2013</v>
      </c>
      <c r="F469" s="2" t="str">
        <f t="shared" si="66"/>
        <v>viernes</v>
      </c>
      <c r="G469" s="2" t="str">
        <f t="shared" si="67"/>
        <v>abril</v>
      </c>
      <c r="H469" s="2">
        <f>+IFERROR(VLOOKUP(A469,festivos!$A$1:$E$105,5,FALSE),0)</f>
        <v>0</v>
      </c>
      <c r="I469" s="2">
        <f>+IFERROR(VLOOKUP(A469,semanasanta!$A$1:$E$29,5,FALSE),0)</f>
        <v>0</v>
      </c>
      <c r="J469" s="2">
        <f>+IFERROR(VLOOKUP(A469,navidad!$A$1:$E$8,5,FALSE),0)</f>
        <v>0</v>
      </c>
      <c r="K469" s="2">
        <f t="shared" si="71"/>
        <v>0</v>
      </c>
      <c r="L469" s="2">
        <f t="shared" si="68"/>
        <v>0</v>
      </c>
      <c r="M469" s="2">
        <f>+IFERROR(VLOOKUP(A469,new_year!$A$1:$E$8,5,FALSE),0)</f>
        <v>0</v>
      </c>
      <c r="N469" s="2">
        <f t="shared" si="70"/>
        <v>0</v>
      </c>
      <c r="O469" s="2">
        <f t="shared" si="69"/>
        <v>0</v>
      </c>
      <c r="P469">
        <v>0</v>
      </c>
      <c r="Q469">
        <f>+IFERROR(VLOOKUP(A469,final_f1!$A$1:$E$8,5,FALSE),0)</f>
        <v>0</v>
      </c>
    </row>
    <row r="470" spans="1:17" x14ac:dyDescent="0.25">
      <c r="A470" s="1">
        <v>41377</v>
      </c>
      <c r="B470">
        <v>394</v>
      </c>
      <c r="C470" s="2">
        <f t="shared" si="63"/>
        <v>13</v>
      </c>
      <c r="D470" s="2">
        <f t="shared" si="64"/>
        <v>4</v>
      </c>
      <c r="E470" s="2">
        <f t="shared" si="65"/>
        <v>2013</v>
      </c>
      <c r="F470" s="2" t="str">
        <f t="shared" si="66"/>
        <v>sábado</v>
      </c>
      <c r="G470" s="2" t="str">
        <f t="shared" si="67"/>
        <v>abril</v>
      </c>
      <c r="H470" s="2">
        <f>+IFERROR(VLOOKUP(A470,festivos!$A$1:$E$105,5,FALSE),0)</f>
        <v>0</v>
      </c>
      <c r="I470" s="2">
        <f>+IFERROR(VLOOKUP(A470,semanasanta!$A$1:$E$29,5,FALSE),0)</f>
        <v>0</v>
      </c>
      <c r="J470" s="2">
        <f>+IFERROR(VLOOKUP(A470,navidad!$A$1:$E$8,5,FALSE),0)</f>
        <v>0</v>
      </c>
      <c r="K470" s="2">
        <f t="shared" si="71"/>
        <v>0</v>
      </c>
      <c r="L470" s="2">
        <f t="shared" si="68"/>
        <v>0</v>
      </c>
      <c r="M470" s="2">
        <f>+IFERROR(VLOOKUP(A470,new_year!$A$1:$E$8,5,FALSE),0)</f>
        <v>0</v>
      </c>
      <c r="N470" s="2">
        <f t="shared" si="70"/>
        <v>0</v>
      </c>
      <c r="O470" s="2">
        <f t="shared" si="69"/>
        <v>0</v>
      </c>
      <c r="P470">
        <v>0</v>
      </c>
      <c r="Q470">
        <f>+IFERROR(VLOOKUP(A470,final_f1!$A$1:$E$8,5,FALSE),0)</f>
        <v>0</v>
      </c>
    </row>
    <row r="471" spans="1:17" x14ac:dyDescent="0.25">
      <c r="A471" s="1">
        <v>41378</v>
      </c>
      <c r="B471">
        <v>16</v>
      </c>
      <c r="C471" s="2">
        <f t="shared" si="63"/>
        <v>14</v>
      </c>
      <c r="D471" s="2">
        <f t="shared" si="64"/>
        <v>4</v>
      </c>
      <c r="E471" s="2">
        <f t="shared" si="65"/>
        <v>2013</v>
      </c>
      <c r="F471" s="2" t="str">
        <f t="shared" si="66"/>
        <v>domingo</v>
      </c>
      <c r="G471" s="2" t="str">
        <f t="shared" si="67"/>
        <v>abril</v>
      </c>
      <c r="H471" s="2">
        <f>+IFERROR(VLOOKUP(A471,festivos!$A$1:$E$105,5,FALSE),0)</f>
        <v>0</v>
      </c>
      <c r="I471" s="2">
        <f>+IFERROR(VLOOKUP(A471,semanasanta!$A$1:$E$29,5,FALSE),0)</f>
        <v>0</v>
      </c>
      <c r="J471" s="2">
        <f>+IFERROR(VLOOKUP(A471,navidad!$A$1:$E$8,5,FALSE),0)</f>
        <v>0</v>
      </c>
      <c r="K471" s="2">
        <f t="shared" si="71"/>
        <v>0</v>
      </c>
      <c r="L471" s="2">
        <f t="shared" si="68"/>
        <v>0</v>
      </c>
      <c r="M471" s="2">
        <f>+IFERROR(VLOOKUP(A471,new_year!$A$1:$E$8,5,FALSE),0)</f>
        <v>0</v>
      </c>
      <c r="N471" s="2">
        <f t="shared" si="70"/>
        <v>0</v>
      </c>
      <c r="O471" s="2">
        <f t="shared" si="69"/>
        <v>0</v>
      </c>
      <c r="P471">
        <v>0</v>
      </c>
      <c r="Q471">
        <f>+IFERROR(VLOOKUP(A471,final_f1!$A$1:$E$8,5,FALSE),0)</f>
        <v>0</v>
      </c>
    </row>
    <row r="472" spans="1:17" x14ac:dyDescent="0.25">
      <c r="A472" s="1">
        <v>41379</v>
      </c>
      <c r="B472">
        <v>781</v>
      </c>
      <c r="C472" s="2">
        <f t="shared" si="63"/>
        <v>15</v>
      </c>
      <c r="D472" s="2">
        <f t="shared" si="64"/>
        <v>4</v>
      </c>
      <c r="E472" s="2">
        <f t="shared" si="65"/>
        <v>2013</v>
      </c>
      <c r="F472" s="2" t="str">
        <f t="shared" si="66"/>
        <v>lunes</v>
      </c>
      <c r="G472" s="2" t="str">
        <f t="shared" si="67"/>
        <v>abril</v>
      </c>
      <c r="H472" s="2">
        <f>+IFERROR(VLOOKUP(A472,festivos!$A$1:$E$105,5,FALSE),0)</f>
        <v>0</v>
      </c>
      <c r="I472" s="2">
        <f>+IFERROR(VLOOKUP(A472,semanasanta!$A$1:$E$29,5,FALSE),0)</f>
        <v>0</v>
      </c>
      <c r="J472" s="2">
        <f>+IFERROR(VLOOKUP(A472,navidad!$A$1:$E$8,5,FALSE),0)</f>
        <v>0</v>
      </c>
      <c r="K472" s="2">
        <f t="shared" si="71"/>
        <v>0</v>
      </c>
      <c r="L472" s="2">
        <f t="shared" si="68"/>
        <v>0</v>
      </c>
      <c r="M472" s="2">
        <f>+IFERROR(VLOOKUP(A472,new_year!$A$1:$E$8,5,FALSE),0)</f>
        <v>0</v>
      </c>
      <c r="N472" s="2">
        <f t="shared" si="70"/>
        <v>0</v>
      </c>
      <c r="O472" s="2">
        <f t="shared" si="69"/>
        <v>0</v>
      </c>
      <c r="P472">
        <v>0</v>
      </c>
      <c r="Q472">
        <f>+IFERROR(VLOOKUP(A472,final_f1!$A$1:$E$8,5,FALSE),0)</f>
        <v>0</v>
      </c>
    </row>
    <row r="473" spans="1:17" x14ac:dyDescent="0.25">
      <c r="A473" s="1">
        <v>41380</v>
      </c>
      <c r="B473">
        <v>1174</v>
      </c>
      <c r="C473" s="2">
        <f t="shared" si="63"/>
        <v>16</v>
      </c>
      <c r="D473" s="2">
        <f t="shared" si="64"/>
        <v>4</v>
      </c>
      <c r="E473" s="2">
        <f t="shared" si="65"/>
        <v>2013</v>
      </c>
      <c r="F473" s="2" t="str">
        <f t="shared" si="66"/>
        <v>martes</v>
      </c>
      <c r="G473" s="2" t="str">
        <f t="shared" si="67"/>
        <v>abril</v>
      </c>
      <c r="H473" s="2">
        <f>+IFERROR(VLOOKUP(A473,festivos!$A$1:$E$105,5,FALSE),0)</f>
        <v>0</v>
      </c>
      <c r="I473" s="2">
        <f>+IFERROR(VLOOKUP(A473,semanasanta!$A$1:$E$29,5,FALSE),0)</f>
        <v>0</v>
      </c>
      <c r="J473" s="2">
        <f>+IFERROR(VLOOKUP(A473,navidad!$A$1:$E$8,5,FALSE),0)</f>
        <v>0</v>
      </c>
      <c r="K473" s="2">
        <f t="shared" si="71"/>
        <v>0</v>
      </c>
      <c r="L473" s="2">
        <f t="shared" si="68"/>
        <v>0</v>
      </c>
      <c r="M473" s="2">
        <f>+IFERROR(VLOOKUP(A473,new_year!$A$1:$E$8,5,FALSE),0)</f>
        <v>0</v>
      </c>
      <c r="N473" s="2">
        <f t="shared" si="70"/>
        <v>0</v>
      </c>
      <c r="O473" s="2">
        <f t="shared" si="69"/>
        <v>0</v>
      </c>
      <c r="P473">
        <v>0</v>
      </c>
      <c r="Q473">
        <f>+IFERROR(VLOOKUP(A473,final_f1!$A$1:$E$8,5,FALSE),0)</f>
        <v>0</v>
      </c>
    </row>
    <row r="474" spans="1:17" x14ac:dyDescent="0.25">
      <c r="A474" s="1">
        <v>41381</v>
      </c>
      <c r="B474">
        <v>1153</v>
      </c>
      <c r="C474" s="2">
        <f t="shared" si="63"/>
        <v>17</v>
      </c>
      <c r="D474" s="2">
        <f t="shared" si="64"/>
        <v>4</v>
      </c>
      <c r="E474" s="2">
        <f t="shared" si="65"/>
        <v>2013</v>
      </c>
      <c r="F474" s="2" t="str">
        <f t="shared" si="66"/>
        <v>miércoles</v>
      </c>
      <c r="G474" s="2" t="str">
        <f t="shared" si="67"/>
        <v>abril</v>
      </c>
      <c r="H474" s="2">
        <f>+IFERROR(VLOOKUP(A474,festivos!$A$1:$E$105,5,FALSE),0)</f>
        <v>0</v>
      </c>
      <c r="I474" s="2">
        <f>+IFERROR(VLOOKUP(A474,semanasanta!$A$1:$E$29,5,FALSE),0)</f>
        <v>0</v>
      </c>
      <c r="J474" s="2">
        <f>+IFERROR(VLOOKUP(A474,navidad!$A$1:$E$8,5,FALSE),0)</f>
        <v>0</v>
      </c>
      <c r="K474" s="2">
        <f t="shared" si="71"/>
        <v>0</v>
      </c>
      <c r="L474" s="2">
        <f t="shared" si="68"/>
        <v>0</v>
      </c>
      <c r="M474" s="2">
        <f>+IFERROR(VLOOKUP(A474,new_year!$A$1:$E$8,5,FALSE),0)</f>
        <v>0</v>
      </c>
      <c r="N474" s="2">
        <f t="shared" si="70"/>
        <v>0</v>
      </c>
      <c r="O474" s="2">
        <f t="shared" si="69"/>
        <v>0</v>
      </c>
      <c r="P474">
        <v>0</v>
      </c>
      <c r="Q474">
        <f>+IFERROR(VLOOKUP(A474,final_f1!$A$1:$E$8,5,FALSE),0)</f>
        <v>0</v>
      </c>
    </row>
    <row r="475" spans="1:17" x14ac:dyDescent="0.25">
      <c r="A475" s="1">
        <v>41382</v>
      </c>
      <c r="B475">
        <v>1203</v>
      </c>
      <c r="C475" s="2">
        <f t="shared" si="63"/>
        <v>18</v>
      </c>
      <c r="D475" s="2">
        <f t="shared" si="64"/>
        <v>4</v>
      </c>
      <c r="E475" s="2">
        <f t="shared" si="65"/>
        <v>2013</v>
      </c>
      <c r="F475" s="2" t="str">
        <f t="shared" si="66"/>
        <v>jueves</v>
      </c>
      <c r="G475" s="2" t="str">
        <f t="shared" si="67"/>
        <v>abril</v>
      </c>
      <c r="H475" s="2">
        <f>+IFERROR(VLOOKUP(A475,festivos!$A$1:$E$105,5,FALSE),0)</f>
        <v>0</v>
      </c>
      <c r="I475" s="2">
        <f>+IFERROR(VLOOKUP(A475,semanasanta!$A$1:$E$29,5,FALSE),0)</f>
        <v>0</v>
      </c>
      <c r="J475" s="2">
        <f>+IFERROR(VLOOKUP(A475,navidad!$A$1:$E$8,5,FALSE),0)</f>
        <v>0</v>
      </c>
      <c r="K475" s="2">
        <f t="shared" si="71"/>
        <v>0</v>
      </c>
      <c r="L475" s="2">
        <f t="shared" si="68"/>
        <v>0</v>
      </c>
      <c r="M475" s="2">
        <f>+IFERROR(VLOOKUP(A475,new_year!$A$1:$E$8,5,FALSE),0)</f>
        <v>0</v>
      </c>
      <c r="N475" s="2">
        <f t="shared" si="70"/>
        <v>0</v>
      </c>
      <c r="O475" s="2">
        <f t="shared" si="69"/>
        <v>0</v>
      </c>
      <c r="P475">
        <v>0</v>
      </c>
      <c r="Q475">
        <f>+IFERROR(VLOOKUP(A475,final_f1!$A$1:$E$8,5,FALSE),0)</f>
        <v>0</v>
      </c>
    </row>
    <row r="476" spans="1:17" x14ac:dyDescent="0.25">
      <c r="A476" s="1">
        <v>41383</v>
      </c>
      <c r="B476">
        <v>1155</v>
      </c>
      <c r="C476" s="2">
        <f t="shared" si="63"/>
        <v>19</v>
      </c>
      <c r="D476" s="2">
        <f t="shared" si="64"/>
        <v>4</v>
      </c>
      <c r="E476" s="2">
        <f t="shared" si="65"/>
        <v>2013</v>
      </c>
      <c r="F476" s="2" t="str">
        <f t="shared" si="66"/>
        <v>viernes</v>
      </c>
      <c r="G476" s="2" t="str">
        <f t="shared" si="67"/>
        <v>abril</v>
      </c>
      <c r="H476" s="2">
        <f>+IFERROR(VLOOKUP(A476,festivos!$A$1:$E$105,5,FALSE),0)</f>
        <v>0</v>
      </c>
      <c r="I476" s="2">
        <f>+IFERROR(VLOOKUP(A476,semanasanta!$A$1:$E$29,5,FALSE),0)</f>
        <v>0</v>
      </c>
      <c r="J476" s="2">
        <f>+IFERROR(VLOOKUP(A476,navidad!$A$1:$E$8,5,FALSE),0)</f>
        <v>0</v>
      </c>
      <c r="K476" s="2">
        <f t="shared" si="71"/>
        <v>0</v>
      </c>
      <c r="L476" s="2">
        <f t="shared" si="68"/>
        <v>0</v>
      </c>
      <c r="M476" s="2">
        <f>+IFERROR(VLOOKUP(A476,new_year!$A$1:$E$8,5,FALSE),0)</f>
        <v>0</v>
      </c>
      <c r="N476" s="2">
        <f t="shared" si="70"/>
        <v>0</v>
      </c>
      <c r="O476" s="2">
        <f t="shared" si="69"/>
        <v>0</v>
      </c>
      <c r="P476">
        <v>0</v>
      </c>
      <c r="Q476">
        <f>+IFERROR(VLOOKUP(A476,final_f1!$A$1:$E$8,5,FALSE),0)</f>
        <v>0</v>
      </c>
    </row>
    <row r="477" spans="1:17" x14ac:dyDescent="0.25">
      <c r="A477" s="1">
        <v>41384</v>
      </c>
      <c r="B477">
        <v>348</v>
      </c>
      <c r="C477" s="2">
        <f t="shared" si="63"/>
        <v>20</v>
      </c>
      <c r="D477" s="2">
        <f t="shared" si="64"/>
        <v>4</v>
      </c>
      <c r="E477" s="2">
        <f t="shared" si="65"/>
        <v>2013</v>
      </c>
      <c r="F477" s="2" t="str">
        <f t="shared" si="66"/>
        <v>sábado</v>
      </c>
      <c r="G477" s="2" t="str">
        <f t="shared" si="67"/>
        <v>abril</v>
      </c>
      <c r="H477" s="2">
        <f>+IFERROR(VLOOKUP(A477,festivos!$A$1:$E$105,5,FALSE),0)</f>
        <v>0</v>
      </c>
      <c r="I477" s="2">
        <f>+IFERROR(VLOOKUP(A477,semanasanta!$A$1:$E$29,5,FALSE),0)</f>
        <v>0</v>
      </c>
      <c r="J477" s="2">
        <f>+IFERROR(VLOOKUP(A477,navidad!$A$1:$E$8,5,FALSE),0)</f>
        <v>0</v>
      </c>
      <c r="K477" s="2">
        <f t="shared" si="71"/>
        <v>0</v>
      </c>
      <c r="L477" s="2">
        <f t="shared" si="68"/>
        <v>0</v>
      </c>
      <c r="M477" s="2">
        <f>+IFERROR(VLOOKUP(A477,new_year!$A$1:$E$8,5,FALSE),0)</f>
        <v>0</v>
      </c>
      <c r="N477" s="2">
        <f t="shared" si="70"/>
        <v>0</v>
      </c>
      <c r="O477" s="2">
        <f t="shared" si="69"/>
        <v>0</v>
      </c>
      <c r="P477">
        <v>0</v>
      </c>
      <c r="Q477">
        <f>+IFERROR(VLOOKUP(A477,final_f1!$A$1:$E$8,5,FALSE),0)</f>
        <v>0</v>
      </c>
    </row>
    <row r="478" spans="1:17" x14ac:dyDescent="0.25">
      <c r="A478" s="1">
        <v>41385</v>
      </c>
      <c r="B478">
        <v>1</v>
      </c>
      <c r="C478" s="2">
        <f t="shared" si="63"/>
        <v>21</v>
      </c>
      <c r="D478" s="2">
        <f t="shared" si="64"/>
        <v>4</v>
      </c>
      <c r="E478" s="2">
        <f t="shared" si="65"/>
        <v>2013</v>
      </c>
      <c r="F478" s="2" t="str">
        <f t="shared" si="66"/>
        <v>domingo</v>
      </c>
      <c r="G478" s="2" t="str">
        <f t="shared" si="67"/>
        <v>abril</v>
      </c>
      <c r="H478" s="2">
        <f>+IFERROR(VLOOKUP(A478,festivos!$A$1:$E$105,5,FALSE),0)</f>
        <v>0</v>
      </c>
      <c r="I478" s="2">
        <f>+IFERROR(VLOOKUP(A478,semanasanta!$A$1:$E$29,5,FALSE),0)</f>
        <v>0</v>
      </c>
      <c r="J478" s="2">
        <f>+IFERROR(VLOOKUP(A478,navidad!$A$1:$E$8,5,FALSE),0)</f>
        <v>0</v>
      </c>
      <c r="K478" s="2">
        <f t="shared" si="71"/>
        <v>0</v>
      </c>
      <c r="L478" s="2">
        <f t="shared" si="68"/>
        <v>0</v>
      </c>
      <c r="M478" s="2">
        <f>+IFERROR(VLOOKUP(A478,new_year!$A$1:$E$8,5,FALSE),0)</f>
        <v>0</v>
      </c>
      <c r="N478" s="2">
        <f t="shared" si="70"/>
        <v>0</v>
      </c>
      <c r="O478" s="2">
        <f t="shared" si="69"/>
        <v>0</v>
      </c>
      <c r="P478">
        <v>0</v>
      </c>
      <c r="Q478">
        <f>+IFERROR(VLOOKUP(A478,final_f1!$A$1:$E$8,5,FALSE),0)</f>
        <v>0</v>
      </c>
    </row>
    <row r="479" spans="1:17" x14ac:dyDescent="0.25">
      <c r="A479" s="1">
        <v>41386</v>
      </c>
      <c r="B479">
        <v>778</v>
      </c>
      <c r="C479" s="2">
        <f t="shared" si="63"/>
        <v>22</v>
      </c>
      <c r="D479" s="2">
        <f t="shared" si="64"/>
        <v>4</v>
      </c>
      <c r="E479" s="2">
        <f t="shared" si="65"/>
        <v>2013</v>
      </c>
      <c r="F479" s="2" t="str">
        <f t="shared" si="66"/>
        <v>lunes</v>
      </c>
      <c r="G479" s="2" t="str">
        <f t="shared" si="67"/>
        <v>abril</v>
      </c>
      <c r="H479" s="2">
        <f>+IFERROR(VLOOKUP(A479,festivos!$A$1:$E$105,5,FALSE),0)</f>
        <v>0</v>
      </c>
      <c r="I479" s="2">
        <f>+IFERROR(VLOOKUP(A479,semanasanta!$A$1:$E$29,5,FALSE),0)</f>
        <v>0</v>
      </c>
      <c r="J479" s="2">
        <f>+IFERROR(VLOOKUP(A479,navidad!$A$1:$E$8,5,FALSE),0)</f>
        <v>0</v>
      </c>
      <c r="K479" s="2">
        <f t="shared" si="71"/>
        <v>0</v>
      </c>
      <c r="L479" s="2">
        <f t="shared" si="68"/>
        <v>0</v>
      </c>
      <c r="M479" s="2">
        <f>+IFERROR(VLOOKUP(A479,new_year!$A$1:$E$8,5,FALSE),0)</f>
        <v>0</v>
      </c>
      <c r="N479" s="2">
        <f t="shared" si="70"/>
        <v>0</v>
      </c>
      <c r="O479" s="2">
        <f t="shared" si="69"/>
        <v>0</v>
      </c>
      <c r="P479">
        <v>0</v>
      </c>
      <c r="Q479">
        <f>+IFERROR(VLOOKUP(A479,final_f1!$A$1:$E$8,5,FALSE),0)</f>
        <v>0</v>
      </c>
    </row>
    <row r="480" spans="1:17" x14ac:dyDescent="0.25">
      <c r="A480" s="1">
        <v>41387</v>
      </c>
      <c r="B480">
        <v>1090</v>
      </c>
      <c r="C480" s="2">
        <f t="shared" si="63"/>
        <v>23</v>
      </c>
      <c r="D480" s="2">
        <f t="shared" si="64"/>
        <v>4</v>
      </c>
      <c r="E480" s="2">
        <f t="shared" si="65"/>
        <v>2013</v>
      </c>
      <c r="F480" s="2" t="str">
        <f t="shared" si="66"/>
        <v>martes</v>
      </c>
      <c r="G480" s="2" t="str">
        <f t="shared" si="67"/>
        <v>abril</v>
      </c>
      <c r="H480" s="2">
        <f>+IFERROR(VLOOKUP(A480,festivos!$A$1:$E$105,5,FALSE),0)</f>
        <v>0</v>
      </c>
      <c r="I480" s="2">
        <f>+IFERROR(VLOOKUP(A480,semanasanta!$A$1:$E$29,5,FALSE),0)</f>
        <v>0</v>
      </c>
      <c r="J480" s="2">
        <f>+IFERROR(VLOOKUP(A480,navidad!$A$1:$E$8,5,FALSE),0)</f>
        <v>0</v>
      </c>
      <c r="K480" s="2">
        <f t="shared" si="71"/>
        <v>0</v>
      </c>
      <c r="L480" s="2">
        <f t="shared" si="68"/>
        <v>0</v>
      </c>
      <c r="M480" s="2">
        <f>+IFERROR(VLOOKUP(A480,new_year!$A$1:$E$8,5,FALSE),0)</f>
        <v>0</v>
      </c>
      <c r="N480" s="2">
        <f t="shared" si="70"/>
        <v>0</v>
      </c>
      <c r="O480" s="2">
        <f t="shared" si="69"/>
        <v>0</v>
      </c>
      <c r="P480">
        <v>0</v>
      </c>
      <c r="Q480">
        <f>+IFERROR(VLOOKUP(A480,final_f1!$A$1:$E$8,5,FALSE),0)</f>
        <v>0</v>
      </c>
    </row>
    <row r="481" spans="1:17" x14ac:dyDescent="0.25">
      <c r="A481" s="1">
        <v>41388</v>
      </c>
      <c r="B481">
        <v>1161</v>
      </c>
      <c r="C481" s="2">
        <f t="shared" si="63"/>
        <v>24</v>
      </c>
      <c r="D481" s="2">
        <f t="shared" si="64"/>
        <v>4</v>
      </c>
      <c r="E481" s="2">
        <f t="shared" si="65"/>
        <v>2013</v>
      </c>
      <c r="F481" s="2" t="str">
        <f t="shared" si="66"/>
        <v>miércoles</v>
      </c>
      <c r="G481" s="2" t="str">
        <f t="shared" si="67"/>
        <v>abril</v>
      </c>
      <c r="H481" s="2">
        <f>+IFERROR(VLOOKUP(A481,festivos!$A$1:$E$105,5,FALSE),0)</f>
        <v>0</v>
      </c>
      <c r="I481" s="2">
        <f>+IFERROR(VLOOKUP(A481,semanasanta!$A$1:$E$29,5,FALSE),0)</f>
        <v>0</v>
      </c>
      <c r="J481" s="2">
        <f>+IFERROR(VLOOKUP(A481,navidad!$A$1:$E$8,5,FALSE),0)</f>
        <v>0</v>
      </c>
      <c r="K481" s="2">
        <f t="shared" si="71"/>
        <v>0</v>
      </c>
      <c r="L481" s="2">
        <f t="shared" si="68"/>
        <v>0</v>
      </c>
      <c r="M481" s="2">
        <f>+IFERROR(VLOOKUP(A481,new_year!$A$1:$E$8,5,FALSE),0)</f>
        <v>0</v>
      </c>
      <c r="N481" s="2">
        <f t="shared" si="70"/>
        <v>0</v>
      </c>
      <c r="O481" s="2">
        <f t="shared" si="69"/>
        <v>0</v>
      </c>
      <c r="P481">
        <v>0</v>
      </c>
      <c r="Q481">
        <f>+IFERROR(VLOOKUP(A481,final_f1!$A$1:$E$8,5,FALSE),0)</f>
        <v>0</v>
      </c>
    </row>
    <row r="482" spans="1:17" x14ac:dyDescent="0.25">
      <c r="A482" s="1">
        <v>41389</v>
      </c>
      <c r="B482">
        <v>1392</v>
      </c>
      <c r="C482" s="2">
        <f t="shared" si="63"/>
        <v>25</v>
      </c>
      <c r="D482" s="2">
        <f t="shared" si="64"/>
        <v>4</v>
      </c>
      <c r="E482" s="2">
        <f t="shared" si="65"/>
        <v>2013</v>
      </c>
      <c r="F482" s="2" t="str">
        <f t="shared" si="66"/>
        <v>jueves</v>
      </c>
      <c r="G482" s="2" t="str">
        <f t="shared" si="67"/>
        <v>abril</v>
      </c>
      <c r="H482" s="2">
        <f>+IFERROR(VLOOKUP(A482,festivos!$A$1:$E$105,5,FALSE),0)</f>
        <v>0</v>
      </c>
      <c r="I482" s="2">
        <f>+IFERROR(VLOOKUP(A482,semanasanta!$A$1:$E$29,5,FALSE),0)</f>
        <v>0</v>
      </c>
      <c r="J482" s="2">
        <f>+IFERROR(VLOOKUP(A482,navidad!$A$1:$E$8,5,FALSE),0)</f>
        <v>0</v>
      </c>
      <c r="K482" s="2">
        <f t="shared" si="71"/>
        <v>0</v>
      </c>
      <c r="L482" s="2">
        <f t="shared" si="68"/>
        <v>0</v>
      </c>
      <c r="M482" s="2">
        <f>+IFERROR(VLOOKUP(A482,new_year!$A$1:$E$8,5,FALSE),0)</f>
        <v>0</v>
      </c>
      <c r="N482" s="2">
        <f t="shared" si="70"/>
        <v>0</v>
      </c>
      <c r="O482" s="2">
        <f t="shared" si="69"/>
        <v>0</v>
      </c>
      <c r="P482">
        <v>0</v>
      </c>
      <c r="Q482">
        <f>+IFERROR(VLOOKUP(A482,final_f1!$A$1:$E$8,5,FALSE),0)</f>
        <v>0</v>
      </c>
    </row>
    <row r="483" spans="1:17" x14ac:dyDescent="0.25">
      <c r="A483" s="1">
        <v>41390</v>
      </c>
      <c r="B483">
        <v>1433</v>
      </c>
      <c r="C483" s="2">
        <f t="shared" si="63"/>
        <v>26</v>
      </c>
      <c r="D483" s="2">
        <f t="shared" si="64"/>
        <v>4</v>
      </c>
      <c r="E483" s="2">
        <f t="shared" si="65"/>
        <v>2013</v>
      </c>
      <c r="F483" s="2" t="str">
        <f t="shared" si="66"/>
        <v>viernes</v>
      </c>
      <c r="G483" s="2" t="str">
        <f t="shared" si="67"/>
        <v>abril</v>
      </c>
      <c r="H483" s="2">
        <f>+IFERROR(VLOOKUP(A483,festivos!$A$1:$E$105,5,FALSE),0)</f>
        <v>0</v>
      </c>
      <c r="I483" s="2">
        <f>+IFERROR(VLOOKUP(A483,semanasanta!$A$1:$E$29,5,FALSE),0)</f>
        <v>0</v>
      </c>
      <c r="J483" s="2">
        <f>+IFERROR(VLOOKUP(A483,navidad!$A$1:$E$8,5,FALSE),0)</f>
        <v>0</v>
      </c>
      <c r="K483" s="2">
        <f t="shared" si="71"/>
        <v>0</v>
      </c>
      <c r="L483" s="2">
        <f t="shared" si="68"/>
        <v>0</v>
      </c>
      <c r="M483" s="2">
        <f>+IFERROR(VLOOKUP(A483,new_year!$A$1:$E$8,5,FALSE),0)</f>
        <v>0</v>
      </c>
      <c r="N483" s="2">
        <f t="shared" si="70"/>
        <v>0</v>
      </c>
      <c r="O483" s="2">
        <f t="shared" si="69"/>
        <v>0</v>
      </c>
      <c r="P483">
        <v>0</v>
      </c>
      <c r="Q483">
        <f>+IFERROR(VLOOKUP(A483,final_f1!$A$1:$E$8,5,FALSE),0)</f>
        <v>0</v>
      </c>
    </row>
    <row r="484" spans="1:17" x14ac:dyDescent="0.25">
      <c r="A484" s="1">
        <v>41391</v>
      </c>
      <c r="B484">
        <v>411</v>
      </c>
      <c r="C484" s="2">
        <f t="shared" si="63"/>
        <v>27</v>
      </c>
      <c r="D484" s="2">
        <f t="shared" si="64"/>
        <v>4</v>
      </c>
      <c r="E484" s="2">
        <f t="shared" si="65"/>
        <v>2013</v>
      </c>
      <c r="F484" s="2" t="str">
        <f t="shared" si="66"/>
        <v>sábado</v>
      </c>
      <c r="G484" s="2" t="str">
        <f t="shared" si="67"/>
        <v>abril</v>
      </c>
      <c r="H484" s="2">
        <f>+IFERROR(VLOOKUP(A484,festivos!$A$1:$E$105,5,FALSE),0)</f>
        <v>0</v>
      </c>
      <c r="I484" s="2">
        <f>+IFERROR(VLOOKUP(A484,semanasanta!$A$1:$E$29,5,FALSE),0)</f>
        <v>0</v>
      </c>
      <c r="J484" s="2">
        <f>+IFERROR(VLOOKUP(A484,navidad!$A$1:$E$8,5,FALSE),0)</f>
        <v>0</v>
      </c>
      <c r="K484" s="2">
        <f t="shared" si="71"/>
        <v>0</v>
      </c>
      <c r="L484" s="2">
        <f t="shared" si="68"/>
        <v>0</v>
      </c>
      <c r="M484" s="2">
        <f>+IFERROR(VLOOKUP(A484,new_year!$A$1:$E$8,5,FALSE),0)</f>
        <v>0</v>
      </c>
      <c r="N484" s="2">
        <f t="shared" si="70"/>
        <v>0</v>
      </c>
      <c r="O484" s="2">
        <f t="shared" si="69"/>
        <v>0</v>
      </c>
      <c r="P484">
        <v>0</v>
      </c>
      <c r="Q484">
        <f>+IFERROR(VLOOKUP(A484,final_f1!$A$1:$E$8,5,FALSE),0)</f>
        <v>0</v>
      </c>
    </row>
    <row r="485" spans="1:17" x14ac:dyDescent="0.25">
      <c r="A485" s="1">
        <v>41392</v>
      </c>
      <c r="B485">
        <v>0</v>
      </c>
      <c r="C485" s="2">
        <f t="shared" si="63"/>
        <v>28</v>
      </c>
      <c r="D485" s="2">
        <f t="shared" si="64"/>
        <v>4</v>
      </c>
      <c r="E485" s="2">
        <f t="shared" si="65"/>
        <v>2013</v>
      </c>
      <c r="F485" s="2" t="str">
        <f t="shared" si="66"/>
        <v>domingo</v>
      </c>
      <c r="G485" s="2" t="str">
        <f t="shared" si="67"/>
        <v>abril</v>
      </c>
      <c r="H485" s="2">
        <f>+IFERROR(VLOOKUP(A485,festivos!$A$1:$E$105,5,FALSE),0)</f>
        <v>0</v>
      </c>
      <c r="I485" s="2">
        <f>+IFERROR(VLOOKUP(A485,semanasanta!$A$1:$E$29,5,FALSE),0)</f>
        <v>0</v>
      </c>
      <c r="J485" s="2">
        <f>+IFERROR(VLOOKUP(A485,navidad!$A$1:$E$8,5,FALSE),0)</f>
        <v>0</v>
      </c>
      <c r="K485" s="2">
        <f t="shared" si="71"/>
        <v>0</v>
      </c>
      <c r="L485" s="2">
        <f t="shared" si="68"/>
        <v>0</v>
      </c>
      <c r="M485" s="2">
        <f>+IFERROR(VLOOKUP(A485,new_year!$A$1:$E$8,5,FALSE),0)</f>
        <v>0</v>
      </c>
      <c r="N485" s="2">
        <f t="shared" si="70"/>
        <v>0</v>
      </c>
      <c r="O485" s="2">
        <f t="shared" si="69"/>
        <v>0</v>
      </c>
      <c r="P485">
        <v>0</v>
      </c>
      <c r="Q485">
        <f>+IFERROR(VLOOKUP(A485,final_f1!$A$1:$E$8,5,FALSE),0)</f>
        <v>0</v>
      </c>
    </row>
    <row r="486" spans="1:17" x14ac:dyDescent="0.25">
      <c r="A486" s="1">
        <v>41393</v>
      </c>
      <c r="B486">
        <v>1015</v>
      </c>
      <c r="C486" s="2">
        <f t="shared" si="63"/>
        <v>29</v>
      </c>
      <c r="D486" s="2">
        <f t="shared" si="64"/>
        <v>4</v>
      </c>
      <c r="E486" s="2">
        <f t="shared" si="65"/>
        <v>2013</v>
      </c>
      <c r="F486" s="2" t="str">
        <f t="shared" si="66"/>
        <v>lunes</v>
      </c>
      <c r="G486" s="2" t="str">
        <f t="shared" si="67"/>
        <v>abril</v>
      </c>
      <c r="H486" s="2">
        <f>+IFERROR(VLOOKUP(A486,festivos!$A$1:$E$105,5,FALSE),0)</f>
        <v>0</v>
      </c>
      <c r="I486" s="2">
        <f>+IFERROR(VLOOKUP(A486,semanasanta!$A$1:$E$29,5,FALSE),0)</f>
        <v>0</v>
      </c>
      <c r="J486" s="2">
        <f>+IFERROR(VLOOKUP(A486,navidad!$A$1:$E$8,5,FALSE),0)</f>
        <v>0</v>
      </c>
      <c r="K486" s="2">
        <f t="shared" si="71"/>
        <v>0</v>
      </c>
      <c r="L486" s="2">
        <f t="shared" si="68"/>
        <v>0</v>
      </c>
      <c r="M486" s="2">
        <f>+IFERROR(VLOOKUP(A486,new_year!$A$1:$E$8,5,FALSE),0)</f>
        <v>0</v>
      </c>
      <c r="N486" s="2">
        <f t="shared" si="70"/>
        <v>0</v>
      </c>
      <c r="O486" s="2">
        <f t="shared" si="69"/>
        <v>0</v>
      </c>
      <c r="P486">
        <v>0</v>
      </c>
      <c r="Q486">
        <f>+IFERROR(VLOOKUP(A486,final_f1!$A$1:$E$8,5,FALSE),0)</f>
        <v>0</v>
      </c>
    </row>
    <row r="487" spans="1:17" x14ac:dyDescent="0.25">
      <c r="A487" s="1">
        <v>41394</v>
      </c>
      <c r="B487">
        <v>1570</v>
      </c>
      <c r="C487" s="2">
        <f t="shared" si="63"/>
        <v>30</v>
      </c>
      <c r="D487" s="2">
        <f t="shared" si="64"/>
        <v>4</v>
      </c>
      <c r="E487" s="2">
        <f t="shared" si="65"/>
        <v>2013</v>
      </c>
      <c r="F487" s="2" t="str">
        <f t="shared" si="66"/>
        <v>martes</v>
      </c>
      <c r="G487" s="2" t="str">
        <f t="shared" si="67"/>
        <v>abril</v>
      </c>
      <c r="H487" s="2">
        <f>+IFERROR(VLOOKUP(A487,festivos!$A$1:$E$105,5,FALSE),0)</f>
        <v>0</v>
      </c>
      <c r="I487" s="2">
        <f>+IFERROR(VLOOKUP(A487,semanasanta!$A$1:$E$29,5,FALSE),0)</f>
        <v>0</v>
      </c>
      <c r="J487" s="2">
        <f>+IFERROR(VLOOKUP(A487,navidad!$A$1:$E$8,5,FALSE),0)</f>
        <v>0</v>
      </c>
      <c r="K487" s="2">
        <f t="shared" si="71"/>
        <v>0</v>
      </c>
      <c r="L487" s="2">
        <f t="shared" si="68"/>
        <v>0</v>
      </c>
      <c r="M487" s="2">
        <f>+IFERROR(VLOOKUP(A487,new_year!$A$1:$E$8,5,FALSE),0)</f>
        <v>0</v>
      </c>
      <c r="N487" s="2">
        <f t="shared" si="70"/>
        <v>0</v>
      </c>
      <c r="O487" s="2">
        <f t="shared" si="69"/>
        <v>0</v>
      </c>
      <c r="P487">
        <v>0</v>
      </c>
      <c r="Q487">
        <f>+IFERROR(VLOOKUP(A487,final_f1!$A$1:$E$8,5,FALSE),0)</f>
        <v>0</v>
      </c>
    </row>
    <row r="488" spans="1:17" x14ac:dyDescent="0.25">
      <c r="A488" s="1">
        <v>41395</v>
      </c>
      <c r="B488">
        <v>19</v>
      </c>
      <c r="C488" s="2">
        <f t="shared" si="63"/>
        <v>1</v>
      </c>
      <c r="D488" s="2">
        <f t="shared" si="64"/>
        <v>5</v>
      </c>
      <c r="E488" s="2">
        <f t="shared" si="65"/>
        <v>2013</v>
      </c>
      <c r="F488" s="2" t="str">
        <f t="shared" si="66"/>
        <v>miércoles</v>
      </c>
      <c r="G488" s="2" t="str">
        <f t="shared" si="67"/>
        <v>mayo</v>
      </c>
      <c r="H488" s="2">
        <f>+IFERROR(VLOOKUP(A488,festivos!$A$1:$E$105,5,FALSE),0)</f>
        <v>1</v>
      </c>
      <c r="I488" s="2">
        <f>+IFERROR(VLOOKUP(A488,semanasanta!$A$1:$E$29,5,FALSE),0)</f>
        <v>0</v>
      </c>
      <c r="J488" s="2">
        <f>+IFERROR(VLOOKUP(A488,navidad!$A$1:$E$8,5,FALSE),0)</f>
        <v>0</v>
      </c>
      <c r="K488" s="2">
        <f t="shared" si="71"/>
        <v>0</v>
      </c>
      <c r="L488" s="2">
        <f t="shared" si="68"/>
        <v>0</v>
      </c>
      <c r="M488" s="2">
        <f>+IFERROR(VLOOKUP(A488,new_year!$A$1:$E$8,5,FALSE),0)</f>
        <v>0</v>
      </c>
      <c r="N488" s="2">
        <f t="shared" si="70"/>
        <v>0</v>
      </c>
      <c r="O488" s="2">
        <f t="shared" si="69"/>
        <v>0</v>
      </c>
      <c r="P488">
        <v>0</v>
      </c>
      <c r="Q488">
        <f>+IFERROR(VLOOKUP(A488,final_f1!$A$1:$E$8,5,FALSE),0)</f>
        <v>0</v>
      </c>
    </row>
    <row r="489" spans="1:17" x14ac:dyDescent="0.25">
      <c r="A489" s="1">
        <v>41396</v>
      </c>
      <c r="B489">
        <v>963</v>
      </c>
      <c r="C489" s="2">
        <f t="shared" si="63"/>
        <v>2</v>
      </c>
      <c r="D489" s="2">
        <f t="shared" si="64"/>
        <v>5</v>
      </c>
      <c r="E489" s="2">
        <f t="shared" si="65"/>
        <v>2013</v>
      </c>
      <c r="F489" s="2" t="str">
        <f t="shared" si="66"/>
        <v>jueves</v>
      </c>
      <c r="G489" s="2" t="str">
        <f t="shared" si="67"/>
        <v>mayo</v>
      </c>
      <c r="H489" s="2">
        <f>+IFERROR(VLOOKUP(A489,festivos!$A$1:$E$105,5,FALSE),0)</f>
        <v>0</v>
      </c>
      <c r="I489" s="2">
        <f>+IFERROR(VLOOKUP(A489,semanasanta!$A$1:$E$29,5,FALSE),0)</f>
        <v>0</v>
      </c>
      <c r="J489" s="2">
        <f>+IFERROR(VLOOKUP(A489,navidad!$A$1:$E$8,5,FALSE),0)</f>
        <v>0</v>
      </c>
      <c r="K489" s="2">
        <f t="shared" si="71"/>
        <v>0</v>
      </c>
      <c r="L489" s="2">
        <f t="shared" si="68"/>
        <v>0</v>
      </c>
      <c r="M489" s="2">
        <f>+IFERROR(VLOOKUP(A489,new_year!$A$1:$E$8,5,FALSE),0)</f>
        <v>0</v>
      </c>
      <c r="N489" s="2">
        <f t="shared" si="70"/>
        <v>0</v>
      </c>
      <c r="O489" s="2">
        <f t="shared" si="69"/>
        <v>0</v>
      </c>
      <c r="P489">
        <v>0</v>
      </c>
      <c r="Q489">
        <f>+IFERROR(VLOOKUP(A489,final_f1!$A$1:$E$8,5,FALSE),0)</f>
        <v>0</v>
      </c>
    </row>
    <row r="490" spans="1:17" x14ac:dyDescent="0.25">
      <c r="A490" s="1">
        <v>41397</v>
      </c>
      <c r="B490">
        <v>1202</v>
      </c>
      <c r="C490" s="2">
        <f t="shared" si="63"/>
        <v>3</v>
      </c>
      <c r="D490" s="2">
        <f t="shared" si="64"/>
        <v>5</v>
      </c>
      <c r="E490" s="2">
        <f t="shared" si="65"/>
        <v>2013</v>
      </c>
      <c r="F490" s="2" t="str">
        <f t="shared" si="66"/>
        <v>viernes</v>
      </c>
      <c r="G490" s="2" t="str">
        <f t="shared" si="67"/>
        <v>mayo</v>
      </c>
      <c r="H490" s="2">
        <f>+IFERROR(VLOOKUP(A490,festivos!$A$1:$E$105,5,FALSE),0)</f>
        <v>0</v>
      </c>
      <c r="I490" s="2">
        <f>+IFERROR(VLOOKUP(A490,semanasanta!$A$1:$E$29,5,FALSE),0)</f>
        <v>0</v>
      </c>
      <c r="J490" s="2">
        <f>+IFERROR(VLOOKUP(A490,navidad!$A$1:$E$8,5,FALSE),0)</f>
        <v>0</v>
      </c>
      <c r="K490" s="2">
        <f t="shared" si="71"/>
        <v>0</v>
      </c>
      <c r="L490" s="2">
        <f t="shared" si="68"/>
        <v>0</v>
      </c>
      <c r="M490" s="2">
        <f>+IFERROR(VLOOKUP(A490,new_year!$A$1:$E$8,5,FALSE),0)</f>
        <v>0</v>
      </c>
      <c r="N490" s="2">
        <f t="shared" si="70"/>
        <v>0</v>
      </c>
      <c r="O490" s="2">
        <f t="shared" si="69"/>
        <v>0</v>
      </c>
      <c r="P490">
        <v>0</v>
      </c>
      <c r="Q490">
        <f>+IFERROR(VLOOKUP(A490,final_f1!$A$1:$E$8,5,FALSE),0)</f>
        <v>0</v>
      </c>
    </row>
    <row r="491" spans="1:17" x14ac:dyDescent="0.25">
      <c r="A491" s="1">
        <v>41398</v>
      </c>
      <c r="B491">
        <v>355</v>
      </c>
      <c r="C491" s="2">
        <f t="shared" si="63"/>
        <v>4</v>
      </c>
      <c r="D491" s="2">
        <f t="shared" si="64"/>
        <v>5</v>
      </c>
      <c r="E491" s="2">
        <f t="shared" si="65"/>
        <v>2013</v>
      </c>
      <c r="F491" s="2" t="str">
        <f t="shared" si="66"/>
        <v>sábado</v>
      </c>
      <c r="G491" s="2" t="str">
        <f t="shared" si="67"/>
        <v>mayo</v>
      </c>
      <c r="H491" s="2">
        <f>+IFERROR(VLOOKUP(A491,festivos!$A$1:$E$105,5,FALSE),0)</f>
        <v>0</v>
      </c>
      <c r="I491" s="2">
        <f>+IFERROR(VLOOKUP(A491,semanasanta!$A$1:$E$29,5,FALSE),0)</f>
        <v>0</v>
      </c>
      <c r="J491" s="2">
        <f>+IFERROR(VLOOKUP(A491,navidad!$A$1:$E$8,5,FALSE),0)</f>
        <v>0</v>
      </c>
      <c r="K491" s="2">
        <f t="shared" si="71"/>
        <v>0</v>
      </c>
      <c r="L491" s="2">
        <f t="shared" si="68"/>
        <v>0</v>
      </c>
      <c r="M491" s="2">
        <f>+IFERROR(VLOOKUP(A491,new_year!$A$1:$E$8,5,FALSE),0)</f>
        <v>0</v>
      </c>
      <c r="N491" s="2">
        <f t="shared" si="70"/>
        <v>0</v>
      </c>
      <c r="O491" s="2">
        <f t="shared" si="69"/>
        <v>0</v>
      </c>
      <c r="P491">
        <v>0</v>
      </c>
      <c r="Q491">
        <f>+IFERROR(VLOOKUP(A491,final_f1!$A$1:$E$8,5,FALSE),0)</f>
        <v>0</v>
      </c>
    </row>
    <row r="492" spans="1:17" x14ac:dyDescent="0.25">
      <c r="A492" s="1">
        <v>41399</v>
      </c>
      <c r="B492">
        <v>5</v>
      </c>
      <c r="C492" s="2">
        <f t="shared" si="63"/>
        <v>5</v>
      </c>
      <c r="D492" s="2">
        <f t="shared" si="64"/>
        <v>5</v>
      </c>
      <c r="E492" s="2">
        <f t="shared" si="65"/>
        <v>2013</v>
      </c>
      <c r="F492" s="2" t="str">
        <f t="shared" si="66"/>
        <v>domingo</v>
      </c>
      <c r="G492" s="2" t="str">
        <f t="shared" si="67"/>
        <v>mayo</v>
      </c>
      <c r="H492" s="2">
        <f>+IFERROR(VLOOKUP(A492,festivos!$A$1:$E$105,5,FALSE),0)</f>
        <v>0</v>
      </c>
      <c r="I492" s="2">
        <f>+IFERROR(VLOOKUP(A492,semanasanta!$A$1:$E$29,5,FALSE),0)</f>
        <v>0</v>
      </c>
      <c r="J492" s="2">
        <f>+IFERROR(VLOOKUP(A492,navidad!$A$1:$E$8,5,FALSE),0)</f>
        <v>0</v>
      </c>
      <c r="K492" s="2">
        <f t="shared" si="71"/>
        <v>0</v>
      </c>
      <c r="L492" s="2">
        <f t="shared" si="68"/>
        <v>0</v>
      </c>
      <c r="M492" s="2">
        <f>+IFERROR(VLOOKUP(A492,new_year!$A$1:$E$8,5,FALSE),0)</f>
        <v>0</v>
      </c>
      <c r="N492" s="2">
        <f t="shared" si="70"/>
        <v>0</v>
      </c>
      <c r="O492" s="2">
        <f t="shared" si="69"/>
        <v>0</v>
      </c>
      <c r="P492">
        <v>0</v>
      </c>
      <c r="Q492">
        <f>+IFERROR(VLOOKUP(A492,final_f1!$A$1:$E$8,5,FALSE),0)</f>
        <v>0</v>
      </c>
    </row>
    <row r="493" spans="1:17" x14ac:dyDescent="0.25">
      <c r="A493" s="1">
        <v>41400</v>
      </c>
      <c r="B493">
        <v>343</v>
      </c>
      <c r="C493" s="2">
        <f t="shared" si="63"/>
        <v>6</v>
      </c>
      <c r="D493" s="2">
        <f t="shared" si="64"/>
        <v>5</v>
      </c>
      <c r="E493" s="2">
        <f t="shared" si="65"/>
        <v>2013</v>
      </c>
      <c r="F493" s="2" t="str">
        <f t="shared" si="66"/>
        <v>lunes</v>
      </c>
      <c r="G493" s="2" t="str">
        <f t="shared" si="67"/>
        <v>mayo</v>
      </c>
      <c r="H493" s="2">
        <f>+IFERROR(VLOOKUP(A493,festivos!$A$1:$E$105,5,FALSE),0)</f>
        <v>0</v>
      </c>
      <c r="I493" s="2">
        <f>+IFERROR(VLOOKUP(A493,semanasanta!$A$1:$E$29,5,FALSE),0)</f>
        <v>0</v>
      </c>
      <c r="J493" s="2">
        <f>+IFERROR(VLOOKUP(A493,navidad!$A$1:$E$8,5,FALSE),0)</f>
        <v>0</v>
      </c>
      <c r="K493" s="2">
        <f t="shared" si="71"/>
        <v>0</v>
      </c>
      <c r="L493" s="2">
        <f t="shared" si="68"/>
        <v>0</v>
      </c>
      <c r="M493" s="2">
        <f>+IFERROR(VLOOKUP(A493,new_year!$A$1:$E$8,5,FALSE),0)</f>
        <v>0</v>
      </c>
      <c r="N493" s="2">
        <f t="shared" si="70"/>
        <v>0</v>
      </c>
      <c r="O493" s="2">
        <f t="shared" si="69"/>
        <v>0</v>
      </c>
      <c r="P493">
        <v>0</v>
      </c>
      <c r="Q493">
        <f>+IFERROR(VLOOKUP(A493,final_f1!$A$1:$E$8,5,FALSE),0)</f>
        <v>0</v>
      </c>
    </row>
    <row r="494" spans="1:17" x14ac:dyDescent="0.25">
      <c r="A494" s="1">
        <v>41401</v>
      </c>
      <c r="B494">
        <v>657</v>
      </c>
      <c r="C494" s="2">
        <f t="shared" si="63"/>
        <v>7</v>
      </c>
      <c r="D494" s="2">
        <f t="shared" si="64"/>
        <v>5</v>
      </c>
      <c r="E494" s="2">
        <f t="shared" si="65"/>
        <v>2013</v>
      </c>
      <c r="F494" s="2" t="str">
        <f t="shared" si="66"/>
        <v>martes</v>
      </c>
      <c r="G494" s="2" t="str">
        <f t="shared" si="67"/>
        <v>mayo</v>
      </c>
      <c r="H494" s="2">
        <f>+IFERROR(VLOOKUP(A494,festivos!$A$1:$E$105,5,FALSE),0)</f>
        <v>0</v>
      </c>
      <c r="I494" s="2">
        <f>+IFERROR(VLOOKUP(A494,semanasanta!$A$1:$E$29,5,FALSE),0)</f>
        <v>0</v>
      </c>
      <c r="J494" s="2">
        <f>+IFERROR(VLOOKUP(A494,navidad!$A$1:$E$8,5,FALSE),0)</f>
        <v>0</v>
      </c>
      <c r="K494" s="2">
        <f t="shared" si="71"/>
        <v>0</v>
      </c>
      <c r="L494" s="2">
        <f t="shared" si="68"/>
        <v>0</v>
      </c>
      <c r="M494" s="2">
        <f>+IFERROR(VLOOKUP(A494,new_year!$A$1:$E$8,5,FALSE),0)</f>
        <v>0</v>
      </c>
      <c r="N494" s="2">
        <f t="shared" si="70"/>
        <v>0</v>
      </c>
      <c r="O494" s="2">
        <f t="shared" si="69"/>
        <v>0</v>
      </c>
      <c r="P494">
        <v>0</v>
      </c>
      <c r="Q494">
        <f>+IFERROR(VLOOKUP(A494,final_f1!$A$1:$E$8,5,FALSE),0)</f>
        <v>0</v>
      </c>
    </row>
    <row r="495" spans="1:17" x14ac:dyDescent="0.25">
      <c r="A495" s="1">
        <v>41402</v>
      </c>
      <c r="B495">
        <v>1241</v>
      </c>
      <c r="C495" s="2">
        <f t="shared" si="63"/>
        <v>8</v>
      </c>
      <c r="D495" s="2">
        <f t="shared" si="64"/>
        <v>5</v>
      </c>
      <c r="E495" s="2">
        <f t="shared" si="65"/>
        <v>2013</v>
      </c>
      <c r="F495" s="2" t="str">
        <f t="shared" si="66"/>
        <v>miércoles</v>
      </c>
      <c r="G495" s="2" t="str">
        <f t="shared" si="67"/>
        <v>mayo</v>
      </c>
      <c r="H495" s="2">
        <f>+IFERROR(VLOOKUP(A495,festivos!$A$1:$E$105,5,FALSE),0)</f>
        <v>0</v>
      </c>
      <c r="I495" s="2">
        <f>+IFERROR(VLOOKUP(A495,semanasanta!$A$1:$E$29,5,FALSE),0)</f>
        <v>0</v>
      </c>
      <c r="J495" s="2">
        <f>+IFERROR(VLOOKUP(A495,navidad!$A$1:$E$8,5,FALSE),0)</f>
        <v>0</v>
      </c>
      <c r="K495" s="2">
        <f t="shared" si="71"/>
        <v>0</v>
      </c>
      <c r="L495" s="2">
        <f t="shared" si="68"/>
        <v>0</v>
      </c>
      <c r="M495" s="2">
        <f>+IFERROR(VLOOKUP(A495,new_year!$A$1:$E$8,5,FALSE),0)</f>
        <v>0</v>
      </c>
      <c r="N495" s="2">
        <f t="shared" si="70"/>
        <v>0</v>
      </c>
      <c r="O495" s="2">
        <f t="shared" si="69"/>
        <v>0</v>
      </c>
      <c r="P495">
        <v>0</v>
      </c>
      <c r="Q495">
        <f>+IFERROR(VLOOKUP(A495,final_f1!$A$1:$E$8,5,FALSE),0)</f>
        <v>0</v>
      </c>
    </row>
    <row r="496" spans="1:17" x14ac:dyDescent="0.25">
      <c r="A496" s="1">
        <v>41403</v>
      </c>
      <c r="B496">
        <v>1428</v>
      </c>
      <c r="C496" s="2">
        <f t="shared" si="63"/>
        <v>9</v>
      </c>
      <c r="D496" s="2">
        <f t="shared" si="64"/>
        <v>5</v>
      </c>
      <c r="E496" s="2">
        <f t="shared" si="65"/>
        <v>2013</v>
      </c>
      <c r="F496" s="2" t="str">
        <f t="shared" si="66"/>
        <v>jueves</v>
      </c>
      <c r="G496" s="2" t="str">
        <f t="shared" si="67"/>
        <v>mayo</v>
      </c>
      <c r="H496" s="2">
        <f>+IFERROR(VLOOKUP(A496,festivos!$A$1:$E$105,5,FALSE),0)</f>
        <v>0</v>
      </c>
      <c r="I496" s="2">
        <f>+IFERROR(VLOOKUP(A496,semanasanta!$A$1:$E$29,5,FALSE),0)</f>
        <v>0</v>
      </c>
      <c r="J496" s="2">
        <f>+IFERROR(VLOOKUP(A496,navidad!$A$1:$E$8,5,FALSE),0)</f>
        <v>0</v>
      </c>
      <c r="K496" s="2">
        <f t="shared" si="71"/>
        <v>0</v>
      </c>
      <c r="L496" s="2">
        <f t="shared" si="68"/>
        <v>0</v>
      </c>
      <c r="M496" s="2">
        <f>+IFERROR(VLOOKUP(A496,new_year!$A$1:$E$8,5,FALSE),0)</f>
        <v>0</v>
      </c>
      <c r="N496" s="2">
        <f t="shared" si="70"/>
        <v>0</v>
      </c>
      <c r="O496" s="2">
        <f t="shared" si="69"/>
        <v>0</v>
      </c>
      <c r="P496">
        <v>0</v>
      </c>
      <c r="Q496">
        <f>+IFERROR(VLOOKUP(A496,final_f1!$A$1:$E$8,5,FALSE),0)</f>
        <v>0</v>
      </c>
    </row>
    <row r="497" spans="1:17" x14ac:dyDescent="0.25">
      <c r="A497" s="1">
        <v>41404</v>
      </c>
      <c r="B497">
        <v>1626</v>
      </c>
      <c r="C497" s="2">
        <f t="shared" si="63"/>
        <v>10</v>
      </c>
      <c r="D497" s="2">
        <f t="shared" si="64"/>
        <v>5</v>
      </c>
      <c r="E497" s="2">
        <f t="shared" si="65"/>
        <v>2013</v>
      </c>
      <c r="F497" s="2" t="str">
        <f t="shared" si="66"/>
        <v>viernes</v>
      </c>
      <c r="G497" s="2" t="str">
        <f t="shared" si="67"/>
        <v>mayo</v>
      </c>
      <c r="H497" s="2">
        <f>+IFERROR(VLOOKUP(A497,festivos!$A$1:$E$105,5,FALSE),0)</f>
        <v>0</v>
      </c>
      <c r="I497" s="2">
        <f>+IFERROR(VLOOKUP(A497,semanasanta!$A$1:$E$29,5,FALSE),0)</f>
        <v>0</v>
      </c>
      <c r="J497" s="2">
        <f>+IFERROR(VLOOKUP(A497,navidad!$A$1:$E$8,5,FALSE),0)</f>
        <v>0</v>
      </c>
      <c r="K497" s="2">
        <f t="shared" si="71"/>
        <v>0</v>
      </c>
      <c r="L497" s="2">
        <f t="shared" si="68"/>
        <v>0</v>
      </c>
      <c r="M497" s="2">
        <f>+IFERROR(VLOOKUP(A497,new_year!$A$1:$E$8,5,FALSE),0)</f>
        <v>0</v>
      </c>
      <c r="N497" s="2">
        <f t="shared" si="70"/>
        <v>0</v>
      </c>
      <c r="O497" s="2">
        <f t="shared" si="69"/>
        <v>0</v>
      </c>
      <c r="P497">
        <v>0</v>
      </c>
      <c r="Q497">
        <f>+IFERROR(VLOOKUP(A497,final_f1!$A$1:$E$8,5,FALSE),0)</f>
        <v>0</v>
      </c>
    </row>
    <row r="498" spans="1:17" x14ac:dyDescent="0.25">
      <c r="A498" s="1">
        <v>41405</v>
      </c>
      <c r="B498">
        <v>271</v>
      </c>
      <c r="C498" s="2">
        <f t="shared" si="63"/>
        <v>11</v>
      </c>
      <c r="D498" s="2">
        <f t="shared" si="64"/>
        <v>5</v>
      </c>
      <c r="E498" s="2">
        <f t="shared" si="65"/>
        <v>2013</v>
      </c>
      <c r="F498" s="2" t="str">
        <f t="shared" si="66"/>
        <v>sábado</v>
      </c>
      <c r="G498" s="2" t="str">
        <f t="shared" si="67"/>
        <v>mayo</v>
      </c>
      <c r="H498" s="2">
        <f>+IFERROR(VLOOKUP(A498,festivos!$A$1:$E$105,5,FALSE),0)</f>
        <v>0</v>
      </c>
      <c r="I498" s="2">
        <f>+IFERROR(VLOOKUP(A498,semanasanta!$A$1:$E$29,5,FALSE),0)</f>
        <v>0</v>
      </c>
      <c r="J498" s="2">
        <f>+IFERROR(VLOOKUP(A498,navidad!$A$1:$E$8,5,FALSE),0)</f>
        <v>0</v>
      </c>
      <c r="K498" s="2">
        <f t="shared" si="71"/>
        <v>0</v>
      </c>
      <c r="L498" s="2">
        <f t="shared" si="68"/>
        <v>0</v>
      </c>
      <c r="M498" s="2">
        <f>+IFERROR(VLOOKUP(A498,new_year!$A$1:$E$8,5,FALSE),0)</f>
        <v>0</v>
      </c>
      <c r="N498" s="2">
        <f t="shared" si="70"/>
        <v>0</v>
      </c>
      <c r="O498" s="2">
        <f t="shared" si="69"/>
        <v>0</v>
      </c>
      <c r="P498">
        <v>0</v>
      </c>
      <c r="Q498">
        <f>+IFERROR(VLOOKUP(A498,final_f1!$A$1:$E$8,5,FALSE),0)</f>
        <v>0</v>
      </c>
    </row>
    <row r="499" spans="1:17" x14ac:dyDescent="0.25">
      <c r="A499" s="1">
        <v>41406</v>
      </c>
      <c r="B499">
        <v>1</v>
      </c>
      <c r="C499" s="2">
        <f t="shared" si="63"/>
        <v>12</v>
      </c>
      <c r="D499" s="2">
        <f t="shared" si="64"/>
        <v>5</v>
      </c>
      <c r="E499" s="2">
        <f t="shared" si="65"/>
        <v>2013</v>
      </c>
      <c r="F499" s="2" t="str">
        <f t="shared" si="66"/>
        <v>domingo</v>
      </c>
      <c r="G499" s="2" t="str">
        <f t="shared" si="67"/>
        <v>mayo</v>
      </c>
      <c r="H499" s="2">
        <f>+IFERROR(VLOOKUP(A499,festivos!$A$1:$E$105,5,FALSE),0)</f>
        <v>0</v>
      </c>
      <c r="I499" s="2">
        <f>+IFERROR(VLOOKUP(A499,semanasanta!$A$1:$E$29,5,FALSE),0)</f>
        <v>0</v>
      </c>
      <c r="J499" s="2">
        <f>+IFERROR(VLOOKUP(A499,navidad!$A$1:$E$8,5,FALSE),0)</f>
        <v>0</v>
      </c>
      <c r="K499" s="2">
        <f t="shared" si="71"/>
        <v>0</v>
      </c>
      <c r="L499" s="2">
        <f t="shared" si="68"/>
        <v>0</v>
      </c>
      <c r="M499" s="2">
        <f>+IFERROR(VLOOKUP(A499,new_year!$A$1:$E$8,5,FALSE),0)</f>
        <v>0</v>
      </c>
      <c r="N499" s="2">
        <f t="shared" si="70"/>
        <v>0</v>
      </c>
      <c r="O499" s="2">
        <f t="shared" si="69"/>
        <v>0</v>
      </c>
      <c r="P499">
        <v>0</v>
      </c>
      <c r="Q499">
        <f>+IFERROR(VLOOKUP(A499,final_f1!$A$1:$E$8,5,FALSE),0)</f>
        <v>0</v>
      </c>
    </row>
    <row r="500" spans="1:17" x14ac:dyDescent="0.25">
      <c r="A500" s="1">
        <v>41407</v>
      </c>
      <c r="B500">
        <v>0</v>
      </c>
      <c r="C500" s="2">
        <f t="shared" si="63"/>
        <v>13</v>
      </c>
      <c r="D500" s="2">
        <f t="shared" si="64"/>
        <v>5</v>
      </c>
      <c r="E500" s="2">
        <f t="shared" si="65"/>
        <v>2013</v>
      </c>
      <c r="F500" s="2" t="str">
        <f t="shared" si="66"/>
        <v>lunes</v>
      </c>
      <c r="G500" s="2" t="str">
        <f t="shared" si="67"/>
        <v>mayo</v>
      </c>
      <c r="H500" s="2">
        <f>+IFERROR(VLOOKUP(A500,festivos!$A$1:$E$105,5,FALSE),0)</f>
        <v>1</v>
      </c>
      <c r="I500" s="2">
        <f>+IFERROR(VLOOKUP(A500,semanasanta!$A$1:$E$29,5,FALSE),0)</f>
        <v>0</v>
      </c>
      <c r="J500" s="2">
        <f>+IFERROR(VLOOKUP(A500,navidad!$A$1:$E$8,5,FALSE),0)</f>
        <v>0</v>
      </c>
      <c r="K500" s="2">
        <f t="shared" si="71"/>
        <v>0</v>
      </c>
      <c r="L500" s="2">
        <f t="shared" si="68"/>
        <v>0</v>
      </c>
      <c r="M500" s="2">
        <f>+IFERROR(VLOOKUP(A500,new_year!$A$1:$E$8,5,FALSE),0)</f>
        <v>0</v>
      </c>
      <c r="N500" s="2">
        <f t="shared" si="70"/>
        <v>0</v>
      </c>
      <c r="O500" s="2">
        <f t="shared" si="69"/>
        <v>0</v>
      </c>
      <c r="P500">
        <v>0</v>
      </c>
      <c r="Q500">
        <f>+IFERROR(VLOOKUP(A500,final_f1!$A$1:$E$8,5,FALSE),0)</f>
        <v>0</v>
      </c>
    </row>
    <row r="501" spans="1:17" x14ac:dyDescent="0.25">
      <c r="A501" s="1">
        <v>41408</v>
      </c>
      <c r="B501">
        <v>914</v>
      </c>
      <c r="C501" s="2">
        <f t="shared" si="63"/>
        <v>14</v>
      </c>
      <c r="D501" s="2">
        <f t="shared" si="64"/>
        <v>5</v>
      </c>
      <c r="E501" s="2">
        <f t="shared" si="65"/>
        <v>2013</v>
      </c>
      <c r="F501" s="2" t="str">
        <f t="shared" si="66"/>
        <v>martes</v>
      </c>
      <c r="G501" s="2" t="str">
        <f t="shared" si="67"/>
        <v>mayo</v>
      </c>
      <c r="H501" s="2">
        <f>+IFERROR(VLOOKUP(A501,festivos!$A$1:$E$105,5,FALSE),0)</f>
        <v>0</v>
      </c>
      <c r="I501" s="2">
        <f>+IFERROR(VLOOKUP(A501,semanasanta!$A$1:$E$29,5,FALSE),0)</f>
        <v>0</v>
      </c>
      <c r="J501" s="2">
        <f>+IFERROR(VLOOKUP(A501,navidad!$A$1:$E$8,5,FALSE),0)</f>
        <v>0</v>
      </c>
      <c r="K501" s="2">
        <f t="shared" si="71"/>
        <v>0</v>
      </c>
      <c r="L501" s="2">
        <f t="shared" si="68"/>
        <v>0</v>
      </c>
      <c r="M501" s="2">
        <f>+IFERROR(VLOOKUP(A501,new_year!$A$1:$E$8,5,FALSE),0)</f>
        <v>0</v>
      </c>
      <c r="N501" s="2">
        <f t="shared" si="70"/>
        <v>0</v>
      </c>
      <c r="O501" s="2">
        <f t="shared" si="69"/>
        <v>0</v>
      </c>
      <c r="P501">
        <v>0</v>
      </c>
      <c r="Q501">
        <f>+IFERROR(VLOOKUP(A501,final_f1!$A$1:$E$8,5,FALSE),0)</f>
        <v>0</v>
      </c>
    </row>
    <row r="502" spans="1:17" x14ac:dyDescent="0.25">
      <c r="A502" s="1">
        <v>41409</v>
      </c>
      <c r="B502">
        <v>1155</v>
      </c>
      <c r="C502" s="2">
        <f t="shared" si="63"/>
        <v>15</v>
      </c>
      <c r="D502" s="2">
        <f t="shared" si="64"/>
        <v>5</v>
      </c>
      <c r="E502" s="2">
        <f t="shared" si="65"/>
        <v>2013</v>
      </c>
      <c r="F502" s="2" t="str">
        <f t="shared" si="66"/>
        <v>miércoles</v>
      </c>
      <c r="G502" s="2" t="str">
        <f t="shared" si="67"/>
        <v>mayo</v>
      </c>
      <c r="H502" s="2">
        <f>+IFERROR(VLOOKUP(A502,festivos!$A$1:$E$105,5,FALSE),0)</f>
        <v>0</v>
      </c>
      <c r="I502" s="2">
        <f>+IFERROR(VLOOKUP(A502,semanasanta!$A$1:$E$29,5,FALSE),0)</f>
        <v>0</v>
      </c>
      <c r="J502" s="2">
        <f>+IFERROR(VLOOKUP(A502,navidad!$A$1:$E$8,5,FALSE),0)</f>
        <v>0</v>
      </c>
      <c r="K502" s="2">
        <f t="shared" si="71"/>
        <v>0</v>
      </c>
      <c r="L502" s="2">
        <f t="shared" si="68"/>
        <v>0</v>
      </c>
      <c r="M502" s="2">
        <f>+IFERROR(VLOOKUP(A502,new_year!$A$1:$E$8,5,FALSE),0)</f>
        <v>0</v>
      </c>
      <c r="N502" s="2">
        <f t="shared" si="70"/>
        <v>0</v>
      </c>
      <c r="O502" s="2">
        <f t="shared" si="69"/>
        <v>0</v>
      </c>
      <c r="P502">
        <v>0</v>
      </c>
      <c r="Q502">
        <f>+IFERROR(VLOOKUP(A502,final_f1!$A$1:$E$8,5,FALSE),0)</f>
        <v>0</v>
      </c>
    </row>
    <row r="503" spans="1:17" x14ac:dyDescent="0.25">
      <c r="A503" s="1">
        <v>41410</v>
      </c>
      <c r="B503">
        <v>1164</v>
      </c>
      <c r="C503" s="2">
        <f t="shared" si="63"/>
        <v>16</v>
      </c>
      <c r="D503" s="2">
        <f t="shared" si="64"/>
        <v>5</v>
      </c>
      <c r="E503" s="2">
        <f t="shared" si="65"/>
        <v>2013</v>
      </c>
      <c r="F503" s="2" t="str">
        <f t="shared" si="66"/>
        <v>jueves</v>
      </c>
      <c r="G503" s="2" t="str">
        <f t="shared" si="67"/>
        <v>mayo</v>
      </c>
      <c r="H503" s="2">
        <f>+IFERROR(VLOOKUP(A503,festivos!$A$1:$E$105,5,FALSE),0)</f>
        <v>0</v>
      </c>
      <c r="I503" s="2">
        <f>+IFERROR(VLOOKUP(A503,semanasanta!$A$1:$E$29,5,FALSE),0)</f>
        <v>0</v>
      </c>
      <c r="J503" s="2">
        <f>+IFERROR(VLOOKUP(A503,navidad!$A$1:$E$8,5,FALSE),0)</f>
        <v>0</v>
      </c>
      <c r="K503" s="2">
        <f t="shared" si="71"/>
        <v>0</v>
      </c>
      <c r="L503" s="2">
        <f t="shared" si="68"/>
        <v>0</v>
      </c>
      <c r="M503" s="2">
        <f>+IFERROR(VLOOKUP(A503,new_year!$A$1:$E$8,5,FALSE),0)</f>
        <v>0</v>
      </c>
      <c r="N503" s="2">
        <f t="shared" si="70"/>
        <v>0</v>
      </c>
      <c r="O503" s="2">
        <f t="shared" si="69"/>
        <v>0</v>
      </c>
      <c r="P503">
        <v>0</v>
      </c>
      <c r="Q503">
        <f>+IFERROR(VLOOKUP(A503,final_f1!$A$1:$E$8,5,FALSE),0)</f>
        <v>0</v>
      </c>
    </row>
    <row r="504" spans="1:17" x14ac:dyDescent="0.25">
      <c r="A504" s="1">
        <v>41411</v>
      </c>
      <c r="B504">
        <v>1245</v>
      </c>
      <c r="C504" s="2">
        <f t="shared" si="63"/>
        <v>17</v>
      </c>
      <c r="D504" s="2">
        <f t="shared" si="64"/>
        <v>5</v>
      </c>
      <c r="E504" s="2">
        <f t="shared" si="65"/>
        <v>2013</v>
      </c>
      <c r="F504" s="2" t="str">
        <f t="shared" si="66"/>
        <v>viernes</v>
      </c>
      <c r="G504" s="2" t="str">
        <f t="shared" si="67"/>
        <v>mayo</v>
      </c>
      <c r="H504" s="2">
        <f>+IFERROR(VLOOKUP(A504,festivos!$A$1:$E$105,5,FALSE),0)</f>
        <v>0</v>
      </c>
      <c r="I504" s="2">
        <f>+IFERROR(VLOOKUP(A504,semanasanta!$A$1:$E$29,5,FALSE),0)</f>
        <v>0</v>
      </c>
      <c r="J504" s="2">
        <f>+IFERROR(VLOOKUP(A504,navidad!$A$1:$E$8,5,FALSE),0)</f>
        <v>0</v>
      </c>
      <c r="K504" s="2">
        <f t="shared" si="71"/>
        <v>0</v>
      </c>
      <c r="L504" s="2">
        <f t="shared" si="68"/>
        <v>0</v>
      </c>
      <c r="M504" s="2">
        <f>+IFERROR(VLOOKUP(A504,new_year!$A$1:$E$8,5,FALSE),0)</f>
        <v>0</v>
      </c>
      <c r="N504" s="2">
        <f t="shared" si="70"/>
        <v>0</v>
      </c>
      <c r="O504" s="2">
        <f t="shared" si="69"/>
        <v>0</v>
      </c>
      <c r="P504">
        <v>0</v>
      </c>
      <c r="Q504">
        <f>+IFERROR(VLOOKUP(A504,final_f1!$A$1:$E$8,5,FALSE),0)</f>
        <v>0</v>
      </c>
    </row>
    <row r="505" spans="1:17" x14ac:dyDescent="0.25">
      <c r="A505" s="1">
        <v>41412</v>
      </c>
      <c r="B505">
        <v>336</v>
      </c>
      <c r="C505" s="2">
        <f t="shared" si="63"/>
        <v>18</v>
      </c>
      <c r="D505" s="2">
        <f t="shared" si="64"/>
        <v>5</v>
      </c>
      <c r="E505" s="2">
        <f t="shared" si="65"/>
        <v>2013</v>
      </c>
      <c r="F505" s="2" t="str">
        <f t="shared" si="66"/>
        <v>sábado</v>
      </c>
      <c r="G505" s="2" t="str">
        <f t="shared" si="67"/>
        <v>mayo</v>
      </c>
      <c r="H505" s="2">
        <f>+IFERROR(VLOOKUP(A505,festivos!$A$1:$E$105,5,FALSE),0)</f>
        <v>0</v>
      </c>
      <c r="I505" s="2">
        <f>+IFERROR(VLOOKUP(A505,semanasanta!$A$1:$E$29,5,FALSE),0)</f>
        <v>0</v>
      </c>
      <c r="J505" s="2">
        <f>+IFERROR(VLOOKUP(A505,navidad!$A$1:$E$8,5,FALSE),0)</f>
        <v>0</v>
      </c>
      <c r="K505" s="2">
        <f t="shared" si="71"/>
        <v>0</v>
      </c>
      <c r="L505" s="2">
        <f t="shared" si="68"/>
        <v>0</v>
      </c>
      <c r="M505" s="2">
        <f>+IFERROR(VLOOKUP(A505,new_year!$A$1:$E$8,5,FALSE),0)</f>
        <v>0</v>
      </c>
      <c r="N505" s="2">
        <f t="shared" si="70"/>
        <v>0</v>
      </c>
      <c r="O505" s="2">
        <f t="shared" si="69"/>
        <v>0</v>
      </c>
      <c r="P505">
        <v>0</v>
      </c>
      <c r="Q505">
        <f>+IFERROR(VLOOKUP(A505,final_f1!$A$1:$E$8,5,FALSE),0)</f>
        <v>0</v>
      </c>
    </row>
    <row r="506" spans="1:17" x14ac:dyDescent="0.25">
      <c r="A506" s="1">
        <v>41413</v>
      </c>
      <c r="B506">
        <v>0</v>
      </c>
      <c r="C506" s="2">
        <f t="shared" si="63"/>
        <v>19</v>
      </c>
      <c r="D506" s="2">
        <f t="shared" si="64"/>
        <v>5</v>
      </c>
      <c r="E506" s="2">
        <f t="shared" si="65"/>
        <v>2013</v>
      </c>
      <c r="F506" s="2" t="str">
        <f t="shared" si="66"/>
        <v>domingo</v>
      </c>
      <c r="G506" s="2" t="str">
        <f t="shared" si="67"/>
        <v>mayo</v>
      </c>
      <c r="H506" s="2">
        <f>+IFERROR(VLOOKUP(A506,festivos!$A$1:$E$105,5,FALSE),0)</f>
        <v>0</v>
      </c>
      <c r="I506" s="2">
        <f>+IFERROR(VLOOKUP(A506,semanasanta!$A$1:$E$29,5,FALSE),0)</f>
        <v>0</v>
      </c>
      <c r="J506" s="2">
        <f>+IFERROR(VLOOKUP(A506,navidad!$A$1:$E$8,5,FALSE),0)</f>
        <v>0</v>
      </c>
      <c r="K506" s="2">
        <f t="shared" si="71"/>
        <v>0</v>
      </c>
      <c r="L506" s="2">
        <f t="shared" si="68"/>
        <v>0</v>
      </c>
      <c r="M506" s="2">
        <f>+IFERROR(VLOOKUP(A506,new_year!$A$1:$E$8,5,FALSE),0)</f>
        <v>0</v>
      </c>
      <c r="N506" s="2">
        <f t="shared" si="70"/>
        <v>0</v>
      </c>
      <c r="O506" s="2">
        <f t="shared" si="69"/>
        <v>0</v>
      </c>
      <c r="P506">
        <v>0</v>
      </c>
      <c r="Q506">
        <f>+IFERROR(VLOOKUP(A506,final_f1!$A$1:$E$8,5,FALSE),0)</f>
        <v>0</v>
      </c>
    </row>
    <row r="507" spans="1:17" x14ac:dyDescent="0.25">
      <c r="A507" s="1">
        <v>41414</v>
      </c>
      <c r="B507">
        <v>765</v>
      </c>
      <c r="C507" s="2">
        <f t="shared" si="63"/>
        <v>20</v>
      </c>
      <c r="D507" s="2">
        <f t="shared" si="64"/>
        <v>5</v>
      </c>
      <c r="E507" s="2">
        <f t="shared" si="65"/>
        <v>2013</v>
      </c>
      <c r="F507" s="2" t="str">
        <f t="shared" si="66"/>
        <v>lunes</v>
      </c>
      <c r="G507" s="2" t="str">
        <f t="shared" si="67"/>
        <v>mayo</v>
      </c>
      <c r="H507" s="2">
        <f>+IFERROR(VLOOKUP(A507,festivos!$A$1:$E$105,5,FALSE),0)</f>
        <v>0</v>
      </c>
      <c r="I507" s="2">
        <f>+IFERROR(VLOOKUP(A507,semanasanta!$A$1:$E$29,5,FALSE),0)</f>
        <v>0</v>
      </c>
      <c r="J507" s="2">
        <f>+IFERROR(VLOOKUP(A507,navidad!$A$1:$E$8,5,FALSE),0)</f>
        <v>0</v>
      </c>
      <c r="K507" s="2">
        <f t="shared" si="71"/>
        <v>0</v>
      </c>
      <c r="L507" s="2">
        <f t="shared" si="68"/>
        <v>0</v>
      </c>
      <c r="M507" s="2">
        <f>+IFERROR(VLOOKUP(A507,new_year!$A$1:$E$8,5,FALSE),0)</f>
        <v>0</v>
      </c>
      <c r="N507" s="2">
        <f t="shared" si="70"/>
        <v>0</v>
      </c>
      <c r="O507" s="2">
        <f t="shared" si="69"/>
        <v>0</v>
      </c>
      <c r="P507">
        <v>0</v>
      </c>
      <c r="Q507">
        <f>+IFERROR(VLOOKUP(A507,final_f1!$A$1:$E$8,5,FALSE),0)</f>
        <v>0</v>
      </c>
    </row>
    <row r="508" spans="1:17" x14ac:dyDescent="0.25">
      <c r="A508" s="1">
        <v>41415</v>
      </c>
      <c r="B508">
        <v>1087</v>
      </c>
      <c r="C508" s="2">
        <f t="shared" si="63"/>
        <v>21</v>
      </c>
      <c r="D508" s="2">
        <f t="shared" si="64"/>
        <v>5</v>
      </c>
      <c r="E508" s="2">
        <f t="shared" si="65"/>
        <v>2013</v>
      </c>
      <c r="F508" s="2" t="str">
        <f t="shared" si="66"/>
        <v>martes</v>
      </c>
      <c r="G508" s="2" t="str">
        <f t="shared" si="67"/>
        <v>mayo</v>
      </c>
      <c r="H508" s="2">
        <f>+IFERROR(VLOOKUP(A508,festivos!$A$1:$E$105,5,FALSE),0)</f>
        <v>0</v>
      </c>
      <c r="I508" s="2">
        <f>+IFERROR(VLOOKUP(A508,semanasanta!$A$1:$E$29,5,FALSE),0)</f>
        <v>0</v>
      </c>
      <c r="J508" s="2">
        <f>+IFERROR(VLOOKUP(A508,navidad!$A$1:$E$8,5,FALSE),0)</f>
        <v>0</v>
      </c>
      <c r="K508" s="2">
        <f t="shared" si="71"/>
        <v>0</v>
      </c>
      <c r="L508" s="2">
        <f t="shared" si="68"/>
        <v>0</v>
      </c>
      <c r="M508" s="2">
        <f>+IFERROR(VLOOKUP(A508,new_year!$A$1:$E$8,5,FALSE),0)</f>
        <v>0</v>
      </c>
      <c r="N508" s="2">
        <f t="shared" si="70"/>
        <v>0</v>
      </c>
      <c r="O508" s="2">
        <f t="shared" si="69"/>
        <v>0</v>
      </c>
      <c r="P508">
        <v>0</v>
      </c>
      <c r="Q508">
        <f>+IFERROR(VLOOKUP(A508,final_f1!$A$1:$E$8,5,FALSE),0)</f>
        <v>0</v>
      </c>
    </row>
    <row r="509" spans="1:17" x14ac:dyDescent="0.25">
      <c r="A509" s="1">
        <v>41416</v>
      </c>
      <c r="B509">
        <v>1010</v>
      </c>
      <c r="C509" s="2">
        <f t="shared" si="63"/>
        <v>22</v>
      </c>
      <c r="D509" s="2">
        <f t="shared" si="64"/>
        <v>5</v>
      </c>
      <c r="E509" s="2">
        <f t="shared" si="65"/>
        <v>2013</v>
      </c>
      <c r="F509" s="2" t="str">
        <f t="shared" si="66"/>
        <v>miércoles</v>
      </c>
      <c r="G509" s="2" t="str">
        <f t="shared" si="67"/>
        <v>mayo</v>
      </c>
      <c r="H509" s="2">
        <f>+IFERROR(VLOOKUP(A509,festivos!$A$1:$E$105,5,FALSE),0)</f>
        <v>0</v>
      </c>
      <c r="I509" s="2">
        <f>+IFERROR(VLOOKUP(A509,semanasanta!$A$1:$E$29,5,FALSE),0)</f>
        <v>0</v>
      </c>
      <c r="J509" s="2">
        <f>+IFERROR(VLOOKUP(A509,navidad!$A$1:$E$8,5,FALSE),0)</f>
        <v>0</v>
      </c>
      <c r="K509" s="2">
        <f t="shared" si="71"/>
        <v>0</v>
      </c>
      <c r="L509" s="2">
        <f t="shared" si="68"/>
        <v>0</v>
      </c>
      <c r="M509" s="2">
        <f>+IFERROR(VLOOKUP(A509,new_year!$A$1:$E$8,5,FALSE),0)</f>
        <v>0</v>
      </c>
      <c r="N509" s="2">
        <f t="shared" si="70"/>
        <v>0</v>
      </c>
      <c r="O509" s="2">
        <f t="shared" si="69"/>
        <v>0</v>
      </c>
      <c r="P509">
        <v>0</v>
      </c>
      <c r="Q509">
        <f>+IFERROR(VLOOKUP(A509,final_f1!$A$1:$E$8,5,FALSE),0)</f>
        <v>0</v>
      </c>
    </row>
    <row r="510" spans="1:17" x14ac:dyDescent="0.25">
      <c r="A510" s="1">
        <v>41417</v>
      </c>
      <c r="B510">
        <v>1251</v>
      </c>
      <c r="C510" s="2">
        <f t="shared" si="63"/>
        <v>23</v>
      </c>
      <c r="D510" s="2">
        <f t="shared" si="64"/>
        <v>5</v>
      </c>
      <c r="E510" s="2">
        <f t="shared" si="65"/>
        <v>2013</v>
      </c>
      <c r="F510" s="2" t="str">
        <f t="shared" si="66"/>
        <v>jueves</v>
      </c>
      <c r="G510" s="2" t="str">
        <f t="shared" si="67"/>
        <v>mayo</v>
      </c>
      <c r="H510" s="2">
        <f>+IFERROR(VLOOKUP(A510,festivos!$A$1:$E$105,5,FALSE),0)</f>
        <v>0</v>
      </c>
      <c r="I510" s="2">
        <f>+IFERROR(VLOOKUP(A510,semanasanta!$A$1:$E$29,5,FALSE),0)</f>
        <v>0</v>
      </c>
      <c r="J510" s="2">
        <f>+IFERROR(VLOOKUP(A510,navidad!$A$1:$E$8,5,FALSE),0)</f>
        <v>0</v>
      </c>
      <c r="K510" s="2">
        <f t="shared" si="71"/>
        <v>0</v>
      </c>
      <c r="L510" s="2">
        <f t="shared" si="68"/>
        <v>0</v>
      </c>
      <c r="M510" s="2">
        <f>+IFERROR(VLOOKUP(A510,new_year!$A$1:$E$8,5,FALSE),0)</f>
        <v>0</v>
      </c>
      <c r="N510" s="2">
        <f t="shared" si="70"/>
        <v>0</v>
      </c>
      <c r="O510" s="2">
        <f t="shared" si="69"/>
        <v>0</v>
      </c>
      <c r="P510">
        <v>0</v>
      </c>
      <c r="Q510">
        <f>+IFERROR(VLOOKUP(A510,final_f1!$A$1:$E$8,5,FALSE),0)</f>
        <v>0</v>
      </c>
    </row>
    <row r="511" spans="1:17" x14ac:dyDescent="0.25">
      <c r="A511" s="1">
        <v>41418</v>
      </c>
      <c r="B511">
        <v>1117</v>
      </c>
      <c r="C511" s="2">
        <f t="shared" si="63"/>
        <v>24</v>
      </c>
      <c r="D511" s="2">
        <f t="shared" si="64"/>
        <v>5</v>
      </c>
      <c r="E511" s="2">
        <f t="shared" si="65"/>
        <v>2013</v>
      </c>
      <c r="F511" s="2" t="str">
        <f t="shared" si="66"/>
        <v>viernes</v>
      </c>
      <c r="G511" s="2" t="str">
        <f t="shared" si="67"/>
        <v>mayo</v>
      </c>
      <c r="H511" s="2">
        <f>+IFERROR(VLOOKUP(A511,festivos!$A$1:$E$105,5,FALSE),0)</f>
        <v>0</v>
      </c>
      <c r="I511" s="2">
        <f>+IFERROR(VLOOKUP(A511,semanasanta!$A$1:$E$29,5,FALSE),0)</f>
        <v>0</v>
      </c>
      <c r="J511" s="2">
        <f>+IFERROR(VLOOKUP(A511,navidad!$A$1:$E$8,5,FALSE),0)</f>
        <v>0</v>
      </c>
      <c r="K511" s="2">
        <f t="shared" si="71"/>
        <v>0</v>
      </c>
      <c r="L511" s="2">
        <f t="shared" si="68"/>
        <v>0</v>
      </c>
      <c r="M511" s="2">
        <f>+IFERROR(VLOOKUP(A511,new_year!$A$1:$E$8,5,FALSE),0)</f>
        <v>0</v>
      </c>
      <c r="N511" s="2">
        <f t="shared" si="70"/>
        <v>0</v>
      </c>
      <c r="O511" s="2">
        <f t="shared" si="69"/>
        <v>0</v>
      </c>
      <c r="P511">
        <v>0</v>
      </c>
      <c r="Q511">
        <f>+IFERROR(VLOOKUP(A511,final_f1!$A$1:$E$8,5,FALSE),0)</f>
        <v>0</v>
      </c>
    </row>
    <row r="512" spans="1:17" x14ac:dyDescent="0.25">
      <c r="A512" s="1">
        <v>41419</v>
      </c>
      <c r="B512">
        <v>281</v>
      </c>
      <c r="C512" s="2">
        <f t="shared" si="63"/>
        <v>25</v>
      </c>
      <c r="D512" s="2">
        <f t="shared" si="64"/>
        <v>5</v>
      </c>
      <c r="E512" s="2">
        <f t="shared" si="65"/>
        <v>2013</v>
      </c>
      <c r="F512" s="2" t="str">
        <f t="shared" si="66"/>
        <v>sábado</v>
      </c>
      <c r="G512" s="2" t="str">
        <f t="shared" si="67"/>
        <v>mayo</v>
      </c>
      <c r="H512" s="2">
        <f>+IFERROR(VLOOKUP(A512,festivos!$A$1:$E$105,5,FALSE),0)</f>
        <v>0</v>
      </c>
      <c r="I512" s="2">
        <f>+IFERROR(VLOOKUP(A512,semanasanta!$A$1:$E$29,5,FALSE),0)</f>
        <v>0</v>
      </c>
      <c r="J512" s="2">
        <f>+IFERROR(VLOOKUP(A512,navidad!$A$1:$E$8,5,FALSE),0)</f>
        <v>0</v>
      </c>
      <c r="K512" s="2">
        <f t="shared" si="71"/>
        <v>0</v>
      </c>
      <c r="L512" s="2">
        <f t="shared" si="68"/>
        <v>0</v>
      </c>
      <c r="M512" s="2">
        <f>+IFERROR(VLOOKUP(A512,new_year!$A$1:$E$8,5,FALSE),0)</f>
        <v>0</v>
      </c>
      <c r="N512" s="2">
        <f t="shared" si="70"/>
        <v>0</v>
      </c>
      <c r="O512" s="2">
        <f t="shared" si="69"/>
        <v>0</v>
      </c>
      <c r="P512">
        <v>0</v>
      </c>
      <c r="Q512">
        <f>+IFERROR(VLOOKUP(A512,final_f1!$A$1:$E$8,5,FALSE),0)</f>
        <v>0</v>
      </c>
    </row>
    <row r="513" spans="1:17" x14ac:dyDescent="0.25">
      <c r="A513" s="1">
        <v>41420</v>
      </c>
      <c r="B513">
        <v>4</v>
      </c>
      <c r="C513" s="2">
        <f t="shared" si="63"/>
        <v>26</v>
      </c>
      <c r="D513" s="2">
        <f t="shared" si="64"/>
        <v>5</v>
      </c>
      <c r="E513" s="2">
        <f t="shared" si="65"/>
        <v>2013</v>
      </c>
      <c r="F513" s="2" t="str">
        <f t="shared" si="66"/>
        <v>domingo</v>
      </c>
      <c r="G513" s="2" t="str">
        <f t="shared" si="67"/>
        <v>mayo</v>
      </c>
      <c r="H513" s="2">
        <f>+IFERROR(VLOOKUP(A513,festivos!$A$1:$E$105,5,FALSE),0)</f>
        <v>0</v>
      </c>
      <c r="I513" s="2">
        <f>+IFERROR(VLOOKUP(A513,semanasanta!$A$1:$E$29,5,FALSE),0)</f>
        <v>0</v>
      </c>
      <c r="J513" s="2">
        <f>+IFERROR(VLOOKUP(A513,navidad!$A$1:$E$8,5,FALSE),0)</f>
        <v>0</v>
      </c>
      <c r="K513" s="2">
        <f t="shared" si="71"/>
        <v>0</v>
      </c>
      <c r="L513" s="2">
        <f t="shared" si="68"/>
        <v>0</v>
      </c>
      <c r="M513" s="2">
        <f>+IFERROR(VLOOKUP(A513,new_year!$A$1:$E$8,5,FALSE),0)</f>
        <v>0</v>
      </c>
      <c r="N513" s="2">
        <f t="shared" si="70"/>
        <v>0</v>
      </c>
      <c r="O513" s="2">
        <f t="shared" si="69"/>
        <v>0</v>
      </c>
      <c r="P513">
        <v>0</v>
      </c>
      <c r="Q513">
        <f>+IFERROR(VLOOKUP(A513,final_f1!$A$1:$E$8,5,FALSE),0)</f>
        <v>0</v>
      </c>
    </row>
    <row r="514" spans="1:17" x14ac:dyDescent="0.25">
      <c r="A514" s="1">
        <v>41421</v>
      </c>
      <c r="B514">
        <v>962</v>
      </c>
      <c r="C514" s="2">
        <f t="shared" si="63"/>
        <v>27</v>
      </c>
      <c r="D514" s="2">
        <f t="shared" si="64"/>
        <v>5</v>
      </c>
      <c r="E514" s="2">
        <f t="shared" si="65"/>
        <v>2013</v>
      </c>
      <c r="F514" s="2" t="str">
        <f t="shared" si="66"/>
        <v>lunes</v>
      </c>
      <c r="G514" s="2" t="str">
        <f t="shared" si="67"/>
        <v>mayo</v>
      </c>
      <c r="H514" s="2">
        <f>+IFERROR(VLOOKUP(A514,festivos!$A$1:$E$105,5,FALSE),0)</f>
        <v>0</v>
      </c>
      <c r="I514" s="2">
        <f>+IFERROR(VLOOKUP(A514,semanasanta!$A$1:$E$29,5,FALSE),0)</f>
        <v>0</v>
      </c>
      <c r="J514" s="2">
        <f>+IFERROR(VLOOKUP(A514,navidad!$A$1:$E$8,5,FALSE),0)</f>
        <v>0</v>
      </c>
      <c r="K514" s="2">
        <f t="shared" si="71"/>
        <v>0</v>
      </c>
      <c r="L514" s="2">
        <f t="shared" si="68"/>
        <v>0</v>
      </c>
      <c r="M514" s="2">
        <f>+IFERROR(VLOOKUP(A514,new_year!$A$1:$E$8,5,FALSE),0)</f>
        <v>0</v>
      </c>
      <c r="N514" s="2">
        <f t="shared" si="70"/>
        <v>0</v>
      </c>
      <c r="O514" s="2">
        <f t="shared" si="69"/>
        <v>0</v>
      </c>
      <c r="P514">
        <v>0</v>
      </c>
      <c r="Q514">
        <f>+IFERROR(VLOOKUP(A514,final_f1!$A$1:$E$8,5,FALSE),0)</f>
        <v>0</v>
      </c>
    </row>
    <row r="515" spans="1:17" x14ac:dyDescent="0.25">
      <c r="A515" s="1">
        <v>41422</v>
      </c>
      <c r="B515">
        <v>1062</v>
      </c>
      <c r="C515" s="2">
        <f t="shared" ref="C515:C578" si="72">+DAY(A515)</f>
        <v>28</v>
      </c>
      <c r="D515" s="2">
        <f t="shared" ref="D515:D578" si="73">+MONTH(A515)</f>
        <v>5</v>
      </c>
      <c r="E515" s="2">
        <f t="shared" ref="E515:E578" si="74">+YEAR(A515)</f>
        <v>2013</v>
      </c>
      <c r="F515" s="2" t="str">
        <f t="shared" ref="F515:F578" si="75">+TEXT(A515,"dddd")</f>
        <v>martes</v>
      </c>
      <c r="G515" s="2" t="str">
        <f t="shared" ref="G515:G578" si="76">+TEXT(A515,"MMMM")</f>
        <v>mayo</v>
      </c>
      <c r="H515" s="2">
        <f>+IFERROR(VLOOKUP(A515,festivos!$A$1:$E$105,5,FALSE),0)</f>
        <v>0</v>
      </c>
      <c r="I515" s="2">
        <f>+IFERROR(VLOOKUP(A515,semanasanta!$A$1:$E$29,5,FALSE),0)</f>
        <v>0</v>
      </c>
      <c r="J515" s="2">
        <f>+IFERROR(VLOOKUP(A515,navidad!$A$1:$E$8,5,FALSE),0)</f>
        <v>0</v>
      </c>
      <c r="K515" s="2">
        <f t="shared" si="71"/>
        <v>0</v>
      </c>
      <c r="L515" s="2">
        <f t="shared" ref="L515:L578" si="77">+IF(J516=1,1,0)</f>
        <v>0</v>
      </c>
      <c r="M515" s="2">
        <f>+IFERROR(VLOOKUP(A515,new_year!$A$1:$E$8,5,FALSE),0)</f>
        <v>0</v>
      </c>
      <c r="N515" s="2">
        <f t="shared" si="70"/>
        <v>0</v>
      </c>
      <c r="O515" s="2">
        <f t="shared" ref="O515:O578" si="78">+IF(M516=1,1,0)</f>
        <v>0</v>
      </c>
      <c r="P515">
        <v>0</v>
      </c>
      <c r="Q515">
        <f>+IFERROR(VLOOKUP(A515,final_f1!$A$1:$E$8,5,FALSE),0)</f>
        <v>0</v>
      </c>
    </row>
    <row r="516" spans="1:17" x14ac:dyDescent="0.25">
      <c r="A516" s="1">
        <v>41423</v>
      </c>
      <c r="B516">
        <v>1357</v>
      </c>
      <c r="C516" s="2">
        <f t="shared" si="72"/>
        <v>29</v>
      </c>
      <c r="D516" s="2">
        <f t="shared" si="73"/>
        <v>5</v>
      </c>
      <c r="E516" s="2">
        <f t="shared" si="74"/>
        <v>2013</v>
      </c>
      <c r="F516" s="2" t="str">
        <f t="shared" si="75"/>
        <v>miércoles</v>
      </c>
      <c r="G516" s="2" t="str">
        <f t="shared" si="76"/>
        <v>mayo</v>
      </c>
      <c r="H516" s="2">
        <f>+IFERROR(VLOOKUP(A516,festivos!$A$1:$E$105,5,FALSE),0)</f>
        <v>0</v>
      </c>
      <c r="I516" s="2">
        <f>+IFERROR(VLOOKUP(A516,semanasanta!$A$1:$E$29,5,FALSE),0)</f>
        <v>0</v>
      </c>
      <c r="J516" s="2">
        <f>+IFERROR(VLOOKUP(A516,navidad!$A$1:$E$8,5,FALSE),0)</f>
        <v>0</v>
      </c>
      <c r="K516" s="2">
        <f t="shared" si="71"/>
        <v>0</v>
      </c>
      <c r="L516" s="2">
        <f t="shared" si="77"/>
        <v>0</v>
      </c>
      <c r="M516" s="2">
        <f>+IFERROR(VLOOKUP(A516,new_year!$A$1:$E$8,5,FALSE),0)</f>
        <v>0</v>
      </c>
      <c r="N516" s="2">
        <f t="shared" ref="N516:N579" si="79">+IF(M515=1,1,0)</f>
        <v>0</v>
      </c>
      <c r="O516" s="2">
        <f t="shared" si="78"/>
        <v>0</v>
      </c>
      <c r="P516">
        <v>0</v>
      </c>
      <c r="Q516">
        <f>+IFERROR(VLOOKUP(A516,final_f1!$A$1:$E$8,5,FALSE),0)</f>
        <v>0</v>
      </c>
    </row>
    <row r="517" spans="1:17" x14ac:dyDescent="0.25">
      <c r="A517" s="1">
        <v>41424</v>
      </c>
      <c r="B517">
        <v>1485</v>
      </c>
      <c r="C517" s="2">
        <f t="shared" si="72"/>
        <v>30</v>
      </c>
      <c r="D517" s="2">
        <f t="shared" si="73"/>
        <v>5</v>
      </c>
      <c r="E517" s="2">
        <f t="shared" si="74"/>
        <v>2013</v>
      </c>
      <c r="F517" s="2" t="str">
        <f t="shared" si="75"/>
        <v>jueves</v>
      </c>
      <c r="G517" s="2" t="str">
        <f t="shared" si="76"/>
        <v>mayo</v>
      </c>
      <c r="H517" s="2">
        <f>+IFERROR(VLOOKUP(A517,festivos!$A$1:$E$105,5,FALSE),0)</f>
        <v>0</v>
      </c>
      <c r="I517" s="2">
        <f>+IFERROR(VLOOKUP(A517,semanasanta!$A$1:$E$29,5,FALSE),0)</f>
        <v>0</v>
      </c>
      <c r="J517" s="2">
        <f>+IFERROR(VLOOKUP(A517,navidad!$A$1:$E$8,5,FALSE),0)</f>
        <v>0</v>
      </c>
      <c r="K517" s="2">
        <f t="shared" ref="K517:K580" si="80">+IF(J516=1,1,0)</f>
        <v>0</v>
      </c>
      <c r="L517" s="2">
        <f t="shared" si="77"/>
        <v>0</v>
      </c>
      <c r="M517" s="2">
        <f>+IFERROR(VLOOKUP(A517,new_year!$A$1:$E$8,5,FALSE),0)</f>
        <v>0</v>
      </c>
      <c r="N517" s="2">
        <f t="shared" si="79"/>
        <v>0</v>
      </c>
      <c r="O517" s="2">
        <f t="shared" si="78"/>
        <v>0</v>
      </c>
      <c r="P517">
        <v>0</v>
      </c>
      <c r="Q517">
        <f>+IFERROR(VLOOKUP(A517,final_f1!$A$1:$E$8,5,FALSE),0)</f>
        <v>0</v>
      </c>
    </row>
    <row r="518" spans="1:17" x14ac:dyDescent="0.25">
      <c r="A518" s="1">
        <v>41425</v>
      </c>
      <c r="B518">
        <v>1529</v>
      </c>
      <c r="C518" s="2">
        <f t="shared" si="72"/>
        <v>31</v>
      </c>
      <c r="D518" s="2">
        <f t="shared" si="73"/>
        <v>5</v>
      </c>
      <c r="E518" s="2">
        <f t="shared" si="74"/>
        <v>2013</v>
      </c>
      <c r="F518" s="2" t="str">
        <f t="shared" si="75"/>
        <v>viernes</v>
      </c>
      <c r="G518" s="2" t="str">
        <f t="shared" si="76"/>
        <v>mayo</v>
      </c>
      <c r="H518" s="2">
        <f>+IFERROR(VLOOKUP(A518,festivos!$A$1:$E$105,5,FALSE),0)</f>
        <v>0</v>
      </c>
      <c r="I518" s="2">
        <f>+IFERROR(VLOOKUP(A518,semanasanta!$A$1:$E$29,5,FALSE),0)</f>
        <v>0</v>
      </c>
      <c r="J518" s="2">
        <f>+IFERROR(VLOOKUP(A518,navidad!$A$1:$E$8,5,FALSE),0)</f>
        <v>0</v>
      </c>
      <c r="K518" s="2">
        <f t="shared" si="80"/>
        <v>0</v>
      </c>
      <c r="L518" s="2">
        <f t="shared" si="77"/>
        <v>0</v>
      </c>
      <c r="M518" s="2">
        <f>+IFERROR(VLOOKUP(A518,new_year!$A$1:$E$8,5,FALSE),0)</f>
        <v>0</v>
      </c>
      <c r="N518" s="2">
        <f t="shared" si="79"/>
        <v>0</v>
      </c>
      <c r="O518" s="2">
        <f t="shared" si="78"/>
        <v>0</v>
      </c>
      <c r="P518">
        <v>0</v>
      </c>
      <c r="Q518">
        <f>+IFERROR(VLOOKUP(A518,final_f1!$A$1:$E$8,5,FALSE),0)</f>
        <v>0</v>
      </c>
    </row>
    <row r="519" spans="1:17" x14ac:dyDescent="0.25">
      <c r="A519" s="1">
        <v>41426</v>
      </c>
      <c r="B519">
        <v>300</v>
      </c>
      <c r="C519" s="2">
        <f t="shared" si="72"/>
        <v>1</v>
      </c>
      <c r="D519" s="2">
        <f t="shared" si="73"/>
        <v>6</v>
      </c>
      <c r="E519" s="2">
        <f t="shared" si="74"/>
        <v>2013</v>
      </c>
      <c r="F519" s="2" t="str">
        <f t="shared" si="75"/>
        <v>sábado</v>
      </c>
      <c r="G519" s="2" t="str">
        <f t="shared" si="76"/>
        <v>junio</v>
      </c>
      <c r="H519" s="2">
        <f>+IFERROR(VLOOKUP(A519,festivos!$A$1:$E$105,5,FALSE),0)</f>
        <v>0</v>
      </c>
      <c r="I519" s="2">
        <f>+IFERROR(VLOOKUP(A519,semanasanta!$A$1:$E$29,5,FALSE),0)</f>
        <v>0</v>
      </c>
      <c r="J519" s="2">
        <f>+IFERROR(VLOOKUP(A519,navidad!$A$1:$E$8,5,FALSE),0)</f>
        <v>0</v>
      </c>
      <c r="K519" s="2">
        <f t="shared" si="80"/>
        <v>0</v>
      </c>
      <c r="L519" s="2">
        <f t="shared" si="77"/>
        <v>0</v>
      </c>
      <c r="M519" s="2">
        <f>+IFERROR(VLOOKUP(A519,new_year!$A$1:$E$8,5,FALSE),0)</f>
        <v>0</v>
      </c>
      <c r="N519" s="2">
        <f t="shared" si="79"/>
        <v>0</v>
      </c>
      <c r="O519" s="2">
        <f t="shared" si="78"/>
        <v>0</v>
      </c>
      <c r="P519">
        <v>0</v>
      </c>
      <c r="Q519">
        <f>+IFERROR(VLOOKUP(A519,final_f1!$A$1:$E$8,5,FALSE),0)</f>
        <v>0</v>
      </c>
    </row>
    <row r="520" spans="1:17" x14ac:dyDescent="0.25">
      <c r="A520" s="1">
        <v>41427</v>
      </c>
      <c r="B520">
        <v>3</v>
      </c>
      <c r="C520" s="2">
        <f t="shared" si="72"/>
        <v>2</v>
      </c>
      <c r="D520" s="2">
        <f t="shared" si="73"/>
        <v>6</v>
      </c>
      <c r="E520" s="2">
        <f t="shared" si="74"/>
        <v>2013</v>
      </c>
      <c r="F520" s="2" t="str">
        <f t="shared" si="75"/>
        <v>domingo</v>
      </c>
      <c r="G520" s="2" t="str">
        <f t="shared" si="76"/>
        <v>junio</v>
      </c>
      <c r="H520" s="2">
        <f>+IFERROR(VLOOKUP(A520,festivos!$A$1:$E$105,5,FALSE),0)</f>
        <v>0</v>
      </c>
      <c r="I520" s="2">
        <f>+IFERROR(VLOOKUP(A520,semanasanta!$A$1:$E$29,5,FALSE),0)</f>
        <v>0</v>
      </c>
      <c r="J520" s="2">
        <f>+IFERROR(VLOOKUP(A520,navidad!$A$1:$E$8,5,FALSE),0)</f>
        <v>0</v>
      </c>
      <c r="K520" s="2">
        <f t="shared" si="80"/>
        <v>0</v>
      </c>
      <c r="L520" s="2">
        <f t="shared" si="77"/>
        <v>0</v>
      </c>
      <c r="M520" s="2">
        <f>+IFERROR(VLOOKUP(A520,new_year!$A$1:$E$8,5,FALSE),0)</f>
        <v>0</v>
      </c>
      <c r="N520" s="2">
        <f t="shared" si="79"/>
        <v>0</v>
      </c>
      <c r="O520" s="2">
        <f t="shared" si="78"/>
        <v>0</v>
      </c>
      <c r="P520">
        <v>0</v>
      </c>
      <c r="Q520">
        <f>+IFERROR(VLOOKUP(A520,final_f1!$A$1:$E$8,5,FALSE),0)</f>
        <v>0</v>
      </c>
    </row>
    <row r="521" spans="1:17" x14ac:dyDescent="0.25">
      <c r="A521" s="1">
        <v>41428</v>
      </c>
      <c r="B521">
        <v>0</v>
      </c>
      <c r="C521" s="2">
        <f t="shared" si="72"/>
        <v>3</v>
      </c>
      <c r="D521" s="2">
        <f t="shared" si="73"/>
        <v>6</v>
      </c>
      <c r="E521" s="2">
        <f t="shared" si="74"/>
        <v>2013</v>
      </c>
      <c r="F521" s="2" t="str">
        <f t="shared" si="75"/>
        <v>lunes</v>
      </c>
      <c r="G521" s="2" t="str">
        <f t="shared" si="76"/>
        <v>junio</v>
      </c>
      <c r="H521" s="2">
        <f>+IFERROR(VLOOKUP(A521,festivos!$A$1:$E$105,5,FALSE),0)</f>
        <v>1</v>
      </c>
      <c r="I521" s="2">
        <f>+IFERROR(VLOOKUP(A521,semanasanta!$A$1:$E$29,5,FALSE),0)</f>
        <v>0</v>
      </c>
      <c r="J521" s="2">
        <f>+IFERROR(VLOOKUP(A521,navidad!$A$1:$E$8,5,FALSE),0)</f>
        <v>0</v>
      </c>
      <c r="K521" s="2">
        <f t="shared" si="80"/>
        <v>0</v>
      </c>
      <c r="L521" s="2">
        <f t="shared" si="77"/>
        <v>0</v>
      </c>
      <c r="M521" s="2">
        <f>+IFERROR(VLOOKUP(A521,new_year!$A$1:$E$8,5,FALSE),0)</f>
        <v>0</v>
      </c>
      <c r="N521" s="2">
        <f t="shared" si="79"/>
        <v>0</v>
      </c>
      <c r="O521" s="2">
        <f t="shared" si="78"/>
        <v>0</v>
      </c>
      <c r="P521">
        <v>0</v>
      </c>
      <c r="Q521">
        <f>+IFERROR(VLOOKUP(A521,final_f1!$A$1:$E$8,5,FALSE),0)</f>
        <v>0</v>
      </c>
    </row>
    <row r="522" spans="1:17" x14ac:dyDescent="0.25">
      <c r="A522" s="1">
        <v>41429</v>
      </c>
      <c r="B522">
        <v>698</v>
      </c>
      <c r="C522" s="2">
        <f t="shared" si="72"/>
        <v>4</v>
      </c>
      <c r="D522" s="2">
        <f t="shared" si="73"/>
        <v>6</v>
      </c>
      <c r="E522" s="2">
        <f t="shared" si="74"/>
        <v>2013</v>
      </c>
      <c r="F522" s="2" t="str">
        <f t="shared" si="75"/>
        <v>martes</v>
      </c>
      <c r="G522" s="2" t="str">
        <f t="shared" si="76"/>
        <v>junio</v>
      </c>
      <c r="H522" s="2">
        <f>+IFERROR(VLOOKUP(A522,festivos!$A$1:$E$105,5,FALSE),0)</f>
        <v>0</v>
      </c>
      <c r="I522" s="2">
        <f>+IFERROR(VLOOKUP(A522,semanasanta!$A$1:$E$29,5,FALSE),0)</f>
        <v>0</v>
      </c>
      <c r="J522" s="2">
        <f>+IFERROR(VLOOKUP(A522,navidad!$A$1:$E$8,5,FALSE),0)</f>
        <v>0</v>
      </c>
      <c r="K522" s="2">
        <f t="shared" si="80"/>
        <v>0</v>
      </c>
      <c r="L522" s="2">
        <f t="shared" si="77"/>
        <v>0</v>
      </c>
      <c r="M522" s="2">
        <f>+IFERROR(VLOOKUP(A522,new_year!$A$1:$E$8,5,FALSE),0)</f>
        <v>0</v>
      </c>
      <c r="N522" s="2">
        <f t="shared" si="79"/>
        <v>0</v>
      </c>
      <c r="O522" s="2">
        <f t="shared" si="78"/>
        <v>0</v>
      </c>
      <c r="P522">
        <v>0</v>
      </c>
      <c r="Q522">
        <f>+IFERROR(VLOOKUP(A522,final_f1!$A$1:$E$8,5,FALSE),0)</f>
        <v>0</v>
      </c>
    </row>
    <row r="523" spans="1:17" x14ac:dyDescent="0.25">
      <c r="A523" s="1">
        <v>41430</v>
      </c>
      <c r="B523">
        <v>1071</v>
      </c>
      <c r="C523" s="2">
        <f t="shared" si="72"/>
        <v>5</v>
      </c>
      <c r="D523" s="2">
        <f t="shared" si="73"/>
        <v>6</v>
      </c>
      <c r="E523" s="2">
        <f t="shared" si="74"/>
        <v>2013</v>
      </c>
      <c r="F523" s="2" t="str">
        <f t="shared" si="75"/>
        <v>miércoles</v>
      </c>
      <c r="G523" s="2" t="str">
        <f t="shared" si="76"/>
        <v>junio</v>
      </c>
      <c r="H523" s="2">
        <f>+IFERROR(VLOOKUP(A523,festivos!$A$1:$E$105,5,FALSE),0)</f>
        <v>0</v>
      </c>
      <c r="I523" s="2">
        <f>+IFERROR(VLOOKUP(A523,semanasanta!$A$1:$E$29,5,FALSE),0)</f>
        <v>0</v>
      </c>
      <c r="J523" s="2">
        <f>+IFERROR(VLOOKUP(A523,navidad!$A$1:$E$8,5,FALSE),0)</f>
        <v>0</v>
      </c>
      <c r="K523" s="2">
        <f t="shared" si="80"/>
        <v>0</v>
      </c>
      <c r="L523" s="2">
        <f t="shared" si="77"/>
        <v>0</v>
      </c>
      <c r="M523" s="2">
        <f>+IFERROR(VLOOKUP(A523,new_year!$A$1:$E$8,5,FALSE),0)</f>
        <v>0</v>
      </c>
      <c r="N523" s="2">
        <f t="shared" si="79"/>
        <v>0</v>
      </c>
      <c r="O523" s="2">
        <f t="shared" si="78"/>
        <v>0</v>
      </c>
      <c r="P523">
        <v>0</v>
      </c>
      <c r="Q523">
        <f>+IFERROR(VLOOKUP(A523,final_f1!$A$1:$E$8,5,FALSE),0)</f>
        <v>0</v>
      </c>
    </row>
    <row r="524" spans="1:17" x14ac:dyDescent="0.25">
      <c r="A524" s="1">
        <v>41431</v>
      </c>
      <c r="B524">
        <v>1184</v>
      </c>
      <c r="C524" s="2">
        <f t="shared" si="72"/>
        <v>6</v>
      </c>
      <c r="D524" s="2">
        <f t="shared" si="73"/>
        <v>6</v>
      </c>
      <c r="E524" s="2">
        <f t="shared" si="74"/>
        <v>2013</v>
      </c>
      <c r="F524" s="2" t="str">
        <f t="shared" si="75"/>
        <v>jueves</v>
      </c>
      <c r="G524" s="2" t="str">
        <f t="shared" si="76"/>
        <v>junio</v>
      </c>
      <c r="H524" s="2">
        <f>+IFERROR(VLOOKUP(A524,festivos!$A$1:$E$105,5,FALSE),0)</f>
        <v>0</v>
      </c>
      <c r="I524" s="2">
        <f>+IFERROR(VLOOKUP(A524,semanasanta!$A$1:$E$29,5,FALSE),0)</f>
        <v>0</v>
      </c>
      <c r="J524" s="2">
        <f>+IFERROR(VLOOKUP(A524,navidad!$A$1:$E$8,5,FALSE),0)</f>
        <v>0</v>
      </c>
      <c r="K524" s="2">
        <f t="shared" si="80"/>
        <v>0</v>
      </c>
      <c r="L524" s="2">
        <f t="shared" si="77"/>
        <v>0</v>
      </c>
      <c r="M524" s="2">
        <f>+IFERROR(VLOOKUP(A524,new_year!$A$1:$E$8,5,FALSE),0)</f>
        <v>0</v>
      </c>
      <c r="N524" s="2">
        <f t="shared" si="79"/>
        <v>0</v>
      </c>
      <c r="O524" s="2">
        <f t="shared" si="78"/>
        <v>0</v>
      </c>
      <c r="P524">
        <v>0</v>
      </c>
      <c r="Q524">
        <f>+IFERROR(VLOOKUP(A524,final_f1!$A$1:$E$8,5,FALSE),0)</f>
        <v>0</v>
      </c>
    </row>
    <row r="525" spans="1:17" x14ac:dyDescent="0.25">
      <c r="A525" s="1">
        <v>41432</v>
      </c>
      <c r="B525">
        <v>1382</v>
      </c>
      <c r="C525" s="2">
        <f t="shared" si="72"/>
        <v>7</v>
      </c>
      <c r="D525" s="2">
        <f t="shared" si="73"/>
        <v>6</v>
      </c>
      <c r="E525" s="2">
        <f t="shared" si="74"/>
        <v>2013</v>
      </c>
      <c r="F525" s="2" t="str">
        <f t="shared" si="75"/>
        <v>viernes</v>
      </c>
      <c r="G525" s="2" t="str">
        <f t="shared" si="76"/>
        <v>junio</v>
      </c>
      <c r="H525" s="2">
        <f>+IFERROR(VLOOKUP(A525,festivos!$A$1:$E$105,5,FALSE),0)</f>
        <v>0</v>
      </c>
      <c r="I525" s="2">
        <f>+IFERROR(VLOOKUP(A525,semanasanta!$A$1:$E$29,5,FALSE),0)</f>
        <v>0</v>
      </c>
      <c r="J525" s="2">
        <f>+IFERROR(VLOOKUP(A525,navidad!$A$1:$E$8,5,FALSE),0)</f>
        <v>0</v>
      </c>
      <c r="K525" s="2">
        <f t="shared" si="80"/>
        <v>0</v>
      </c>
      <c r="L525" s="2">
        <f t="shared" si="77"/>
        <v>0</v>
      </c>
      <c r="M525" s="2">
        <f>+IFERROR(VLOOKUP(A525,new_year!$A$1:$E$8,5,FALSE),0)</f>
        <v>0</v>
      </c>
      <c r="N525" s="2">
        <f t="shared" si="79"/>
        <v>0</v>
      </c>
      <c r="O525" s="2">
        <f t="shared" si="78"/>
        <v>0</v>
      </c>
      <c r="P525">
        <v>0</v>
      </c>
      <c r="Q525">
        <f>+IFERROR(VLOOKUP(A525,final_f1!$A$1:$E$8,5,FALSE),0)</f>
        <v>0</v>
      </c>
    </row>
    <row r="526" spans="1:17" x14ac:dyDescent="0.25">
      <c r="A526" s="1">
        <v>41433</v>
      </c>
      <c r="B526">
        <v>352</v>
      </c>
      <c r="C526" s="2">
        <f t="shared" si="72"/>
        <v>8</v>
      </c>
      <c r="D526" s="2">
        <f t="shared" si="73"/>
        <v>6</v>
      </c>
      <c r="E526" s="2">
        <f t="shared" si="74"/>
        <v>2013</v>
      </c>
      <c r="F526" s="2" t="str">
        <f t="shared" si="75"/>
        <v>sábado</v>
      </c>
      <c r="G526" s="2" t="str">
        <f t="shared" si="76"/>
        <v>junio</v>
      </c>
      <c r="H526" s="2">
        <f>+IFERROR(VLOOKUP(A526,festivos!$A$1:$E$105,5,FALSE),0)</f>
        <v>0</v>
      </c>
      <c r="I526" s="2">
        <f>+IFERROR(VLOOKUP(A526,semanasanta!$A$1:$E$29,5,FALSE),0)</f>
        <v>0</v>
      </c>
      <c r="J526" s="2">
        <f>+IFERROR(VLOOKUP(A526,navidad!$A$1:$E$8,5,FALSE),0)</f>
        <v>0</v>
      </c>
      <c r="K526" s="2">
        <f t="shared" si="80"/>
        <v>0</v>
      </c>
      <c r="L526" s="2">
        <f t="shared" si="77"/>
        <v>0</v>
      </c>
      <c r="M526" s="2">
        <f>+IFERROR(VLOOKUP(A526,new_year!$A$1:$E$8,5,FALSE),0)</f>
        <v>0</v>
      </c>
      <c r="N526" s="2">
        <f t="shared" si="79"/>
        <v>0</v>
      </c>
      <c r="O526" s="2">
        <f t="shared" si="78"/>
        <v>0</v>
      </c>
      <c r="P526">
        <v>0</v>
      </c>
      <c r="Q526">
        <f>+IFERROR(VLOOKUP(A526,final_f1!$A$1:$E$8,5,FALSE),0)</f>
        <v>0</v>
      </c>
    </row>
    <row r="527" spans="1:17" x14ac:dyDescent="0.25">
      <c r="A527" s="1">
        <v>41434</v>
      </c>
      <c r="B527">
        <v>0</v>
      </c>
      <c r="C527" s="2">
        <f t="shared" si="72"/>
        <v>9</v>
      </c>
      <c r="D527" s="2">
        <f t="shared" si="73"/>
        <v>6</v>
      </c>
      <c r="E527" s="2">
        <f t="shared" si="74"/>
        <v>2013</v>
      </c>
      <c r="F527" s="2" t="str">
        <f t="shared" si="75"/>
        <v>domingo</v>
      </c>
      <c r="G527" s="2" t="str">
        <f t="shared" si="76"/>
        <v>junio</v>
      </c>
      <c r="H527" s="2">
        <f>+IFERROR(VLOOKUP(A527,festivos!$A$1:$E$105,5,FALSE),0)</f>
        <v>0</v>
      </c>
      <c r="I527" s="2">
        <f>+IFERROR(VLOOKUP(A527,semanasanta!$A$1:$E$29,5,FALSE),0)</f>
        <v>0</v>
      </c>
      <c r="J527" s="2">
        <f>+IFERROR(VLOOKUP(A527,navidad!$A$1:$E$8,5,FALSE),0)</f>
        <v>0</v>
      </c>
      <c r="K527" s="2">
        <f t="shared" si="80"/>
        <v>0</v>
      </c>
      <c r="L527" s="2">
        <f t="shared" si="77"/>
        <v>0</v>
      </c>
      <c r="M527" s="2">
        <f>+IFERROR(VLOOKUP(A527,new_year!$A$1:$E$8,5,FALSE),0)</f>
        <v>0</v>
      </c>
      <c r="N527" s="2">
        <f t="shared" si="79"/>
        <v>0</v>
      </c>
      <c r="O527" s="2">
        <f t="shared" si="78"/>
        <v>0</v>
      </c>
      <c r="P527">
        <v>0</v>
      </c>
      <c r="Q527">
        <f>+IFERROR(VLOOKUP(A527,final_f1!$A$1:$E$8,5,FALSE),0)</f>
        <v>0</v>
      </c>
    </row>
    <row r="528" spans="1:17" x14ac:dyDescent="0.25">
      <c r="A528" s="1">
        <v>41435</v>
      </c>
      <c r="B528">
        <v>0</v>
      </c>
      <c r="C528" s="2">
        <f t="shared" si="72"/>
        <v>10</v>
      </c>
      <c r="D528" s="2">
        <f t="shared" si="73"/>
        <v>6</v>
      </c>
      <c r="E528" s="2">
        <f t="shared" si="74"/>
        <v>2013</v>
      </c>
      <c r="F528" s="2" t="str">
        <f t="shared" si="75"/>
        <v>lunes</v>
      </c>
      <c r="G528" s="2" t="str">
        <f t="shared" si="76"/>
        <v>junio</v>
      </c>
      <c r="H528" s="2">
        <f>+IFERROR(VLOOKUP(A528,festivos!$A$1:$E$105,5,FALSE),0)</f>
        <v>1</v>
      </c>
      <c r="I528" s="2">
        <f>+IFERROR(VLOOKUP(A528,semanasanta!$A$1:$E$29,5,FALSE),0)</f>
        <v>0</v>
      </c>
      <c r="J528" s="2">
        <f>+IFERROR(VLOOKUP(A528,navidad!$A$1:$E$8,5,FALSE),0)</f>
        <v>0</v>
      </c>
      <c r="K528" s="2">
        <f t="shared" si="80"/>
        <v>0</v>
      </c>
      <c r="L528" s="2">
        <f t="shared" si="77"/>
        <v>0</v>
      </c>
      <c r="M528" s="2">
        <f>+IFERROR(VLOOKUP(A528,new_year!$A$1:$E$8,5,FALSE),0)</f>
        <v>0</v>
      </c>
      <c r="N528" s="2">
        <f t="shared" si="79"/>
        <v>0</v>
      </c>
      <c r="O528" s="2">
        <f t="shared" si="78"/>
        <v>0</v>
      </c>
      <c r="P528">
        <v>0</v>
      </c>
      <c r="Q528">
        <f>+IFERROR(VLOOKUP(A528,final_f1!$A$1:$E$8,5,FALSE),0)</f>
        <v>0</v>
      </c>
    </row>
    <row r="529" spans="1:17" x14ac:dyDescent="0.25">
      <c r="A529" s="1">
        <v>41436</v>
      </c>
      <c r="B529">
        <v>758</v>
      </c>
      <c r="C529" s="2">
        <f t="shared" si="72"/>
        <v>11</v>
      </c>
      <c r="D529" s="2">
        <f t="shared" si="73"/>
        <v>6</v>
      </c>
      <c r="E529" s="2">
        <f t="shared" si="74"/>
        <v>2013</v>
      </c>
      <c r="F529" s="2" t="str">
        <f t="shared" si="75"/>
        <v>martes</v>
      </c>
      <c r="G529" s="2" t="str">
        <f t="shared" si="76"/>
        <v>junio</v>
      </c>
      <c r="H529" s="2">
        <f>+IFERROR(VLOOKUP(A529,festivos!$A$1:$E$105,5,FALSE),0)</f>
        <v>0</v>
      </c>
      <c r="I529" s="2">
        <f>+IFERROR(VLOOKUP(A529,semanasanta!$A$1:$E$29,5,FALSE),0)</f>
        <v>0</v>
      </c>
      <c r="J529" s="2">
        <f>+IFERROR(VLOOKUP(A529,navidad!$A$1:$E$8,5,FALSE),0)</f>
        <v>0</v>
      </c>
      <c r="K529" s="2">
        <f t="shared" si="80"/>
        <v>0</v>
      </c>
      <c r="L529" s="2">
        <f t="shared" si="77"/>
        <v>0</v>
      </c>
      <c r="M529" s="2">
        <f>+IFERROR(VLOOKUP(A529,new_year!$A$1:$E$8,5,FALSE),0)</f>
        <v>0</v>
      </c>
      <c r="N529" s="2">
        <f t="shared" si="79"/>
        <v>0</v>
      </c>
      <c r="O529" s="2">
        <f t="shared" si="78"/>
        <v>0</v>
      </c>
      <c r="P529">
        <v>0</v>
      </c>
      <c r="Q529">
        <f>+IFERROR(VLOOKUP(A529,final_f1!$A$1:$E$8,5,FALSE),0)</f>
        <v>0</v>
      </c>
    </row>
    <row r="530" spans="1:17" x14ac:dyDescent="0.25">
      <c r="A530" s="1">
        <v>41437</v>
      </c>
      <c r="B530">
        <v>1102</v>
      </c>
      <c r="C530" s="2">
        <f t="shared" si="72"/>
        <v>12</v>
      </c>
      <c r="D530" s="2">
        <f t="shared" si="73"/>
        <v>6</v>
      </c>
      <c r="E530" s="2">
        <f t="shared" si="74"/>
        <v>2013</v>
      </c>
      <c r="F530" s="2" t="str">
        <f t="shared" si="75"/>
        <v>miércoles</v>
      </c>
      <c r="G530" s="2" t="str">
        <f t="shared" si="76"/>
        <v>junio</v>
      </c>
      <c r="H530" s="2">
        <f>+IFERROR(VLOOKUP(A530,festivos!$A$1:$E$105,5,FALSE),0)</f>
        <v>0</v>
      </c>
      <c r="I530" s="2">
        <f>+IFERROR(VLOOKUP(A530,semanasanta!$A$1:$E$29,5,FALSE),0)</f>
        <v>0</v>
      </c>
      <c r="J530" s="2">
        <f>+IFERROR(VLOOKUP(A530,navidad!$A$1:$E$8,5,FALSE),0)</f>
        <v>0</v>
      </c>
      <c r="K530" s="2">
        <f t="shared" si="80"/>
        <v>0</v>
      </c>
      <c r="L530" s="2">
        <f t="shared" si="77"/>
        <v>0</v>
      </c>
      <c r="M530" s="2">
        <f>+IFERROR(VLOOKUP(A530,new_year!$A$1:$E$8,5,FALSE),0)</f>
        <v>0</v>
      </c>
      <c r="N530" s="2">
        <f t="shared" si="79"/>
        <v>0</v>
      </c>
      <c r="O530" s="2">
        <f t="shared" si="78"/>
        <v>0</v>
      </c>
      <c r="P530">
        <v>0</v>
      </c>
      <c r="Q530">
        <f>+IFERROR(VLOOKUP(A530,final_f1!$A$1:$E$8,5,FALSE),0)</f>
        <v>0</v>
      </c>
    </row>
    <row r="531" spans="1:17" x14ac:dyDescent="0.25">
      <c r="A531" s="1">
        <v>41438</v>
      </c>
      <c r="B531">
        <v>1238</v>
      </c>
      <c r="C531" s="2">
        <f t="shared" si="72"/>
        <v>13</v>
      </c>
      <c r="D531" s="2">
        <f t="shared" si="73"/>
        <v>6</v>
      </c>
      <c r="E531" s="2">
        <f t="shared" si="74"/>
        <v>2013</v>
      </c>
      <c r="F531" s="2" t="str">
        <f t="shared" si="75"/>
        <v>jueves</v>
      </c>
      <c r="G531" s="2" t="str">
        <f t="shared" si="76"/>
        <v>junio</v>
      </c>
      <c r="H531" s="2">
        <f>+IFERROR(VLOOKUP(A531,festivos!$A$1:$E$105,5,FALSE),0)</f>
        <v>0</v>
      </c>
      <c r="I531" s="2">
        <f>+IFERROR(VLOOKUP(A531,semanasanta!$A$1:$E$29,5,FALSE),0)</f>
        <v>0</v>
      </c>
      <c r="J531" s="2">
        <f>+IFERROR(VLOOKUP(A531,navidad!$A$1:$E$8,5,FALSE),0)</f>
        <v>0</v>
      </c>
      <c r="K531" s="2">
        <f t="shared" si="80"/>
        <v>0</v>
      </c>
      <c r="L531" s="2">
        <f t="shared" si="77"/>
        <v>0</v>
      </c>
      <c r="M531" s="2">
        <f>+IFERROR(VLOOKUP(A531,new_year!$A$1:$E$8,5,FALSE),0)</f>
        <v>0</v>
      </c>
      <c r="N531" s="2">
        <f t="shared" si="79"/>
        <v>0</v>
      </c>
      <c r="O531" s="2">
        <f t="shared" si="78"/>
        <v>0</v>
      </c>
      <c r="P531">
        <v>0</v>
      </c>
      <c r="Q531">
        <f>+IFERROR(VLOOKUP(A531,final_f1!$A$1:$E$8,5,FALSE),0)</f>
        <v>0</v>
      </c>
    </row>
    <row r="532" spans="1:17" x14ac:dyDescent="0.25">
      <c r="A532" s="1">
        <v>41439</v>
      </c>
      <c r="B532">
        <v>1211</v>
      </c>
      <c r="C532" s="2">
        <f t="shared" si="72"/>
        <v>14</v>
      </c>
      <c r="D532" s="2">
        <f t="shared" si="73"/>
        <v>6</v>
      </c>
      <c r="E532" s="2">
        <f t="shared" si="74"/>
        <v>2013</v>
      </c>
      <c r="F532" s="2" t="str">
        <f t="shared" si="75"/>
        <v>viernes</v>
      </c>
      <c r="G532" s="2" t="str">
        <f t="shared" si="76"/>
        <v>junio</v>
      </c>
      <c r="H532" s="2">
        <f>+IFERROR(VLOOKUP(A532,festivos!$A$1:$E$105,5,FALSE),0)</f>
        <v>0</v>
      </c>
      <c r="I532" s="2">
        <f>+IFERROR(VLOOKUP(A532,semanasanta!$A$1:$E$29,5,FALSE),0)</f>
        <v>0</v>
      </c>
      <c r="J532" s="2">
        <f>+IFERROR(VLOOKUP(A532,navidad!$A$1:$E$8,5,FALSE),0)</f>
        <v>0</v>
      </c>
      <c r="K532" s="2">
        <f t="shared" si="80"/>
        <v>0</v>
      </c>
      <c r="L532" s="2">
        <f t="shared" si="77"/>
        <v>0</v>
      </c>
      <c r="M532" s="2">
        <f>+IFERROR(VLOOKUP(A532,new_year!$A$1:$E$8,5,FALSE),0)</f>
        <v>0</v>
      </c>
      <c r="N532" s="2">
        <f t="shared" si="79"/>
        <v>0</v>
      </c>
      <c r="O532" s="2">
        <f t="shared" si="78"/>
        <v>0</v>
      </c>
      <c r="P532">
        <v>0</v>
      </c>
      <c r="Q532">
        <f>+IFERROR(VLOOKUP(A532,final_f1!$A$1:$E$8,5,FALSE),0)</f>
        <v>0</v>
      </c>
    </row>
    <row r="533" spans="1:17" x14ac:dyDescent="0.25">
      <c r="A533" s="1">
        <v>41440</v>
      </c>
      <c r="B533">
        <v>408</v>
      </c>
      <c r="C533" s="2">
        <f t="shared" si="72"/>
        <v>15</v>
      </c>
      <c r="D533" s="2">
        <f t="shared" si="73"/>
        <v>6</v>
      </c>
      <c r="E533" s="2">
        <f t="shared" si="74"/>
        <v>2013</v>
      </c>
      <c r="F533" s="2" t="str">
        <f t="shared" si="75"/>
        <v>sábado</v>
      </c>
      <c r="G533" s="2" t="str">
        <f t="shared" si="76"/>
        <v>junio</v>
      </c>
      <c r="H533" s="2">
        <f>+IFERROR(VLOOKUP(A533,festivos!$A$1:$E$105,5,FALSE),0)</f>
        <v>0</v>
      </c>
      <c r="I533" s="2">
        <f>+IFERROR(VLOOKUP(A533,semanasanta!$A$1:$E$29,5,FALSE),0)</f>
        <v>0</v>
      </c>
      <c r="J533" s="2">
        <f>+IFERROR(VLOOKUP(A533,navidad!$A$1:$E$8,5,FALSE),0)</f>
        <v>0</v>
      </c>
      <c r="K533" s="2">
        <f t="shared" si="80"/>
        <v>0</v>
      </c>
      <c r="L533" s="2">
        <f t="shared" si="77"/>
        <v>0</v>
      </c>
      <c r="M533" s="2">
        <f>+IFERROR(VLOOKUP(A533,new_year!$A$1:$E$8,5,FALSE),0)</f>
        <v>0</v>
      </c>
      <c r="N533" s="2">
        <f t="shared" si="79"/>
        <v>0</v>
      </c>
      <c r="O533" s="2">
        <f t="shared" si="78"/>
        <v>0</v>
      </c>
      <c r="P533">
        <v>0</v>
      </c>
      <c r="Q533">
        <f>+IFERROR(VLOOKUP(A533,final_f1!$A$1:$E$8,5,FALSE),0)</f>
        <v>0</v>
      </c>
    </row>
    <row r="534" spans="1:17" x14ac:dyDescent="0.25">
      <c r="A534" s="1">
        <v>41441</v>
      </c>
      <c r="B534">
        <v>1</v>
      </c>
      <c r="C534" s="2">
        <f t="shared" si="72"/>
        <v>16</v>
      </c>
      <c r="D534" s="2">
        <f t="shared" si="73"/>
        <v>6</v>
      </c>
      <c r="E534" s="2">
        <f t="shared" si="74"/>
        <v>2013</v>
      </c>
      <c r="F534" s="2" t="str">
        <f t="shared" si="75"/>
        <v>domingo</v>
      </c>
      <c r="G534" s="2" t="str">
        <f t="shared" si="76"/>
        <v>junio</v>
      </c>
      <c r="H534" s="2">
        <f>+IFERROR(VLOOKUP(A534,festivos!$A$1:$E$105,5,FALSE),0)</f>
        <v>0</v>
      </c>
      <c r="I534" s="2">
        <f>+IFERROR(VLOOKUP(A534,semanasanta!$A$1:$E$29,5,FALSE),0)</f>
        <v>0</v>
      </c>
      <c r="J534" s="2">
        <f>+IFERROR(VLOOKUP(A534,navidad!$A$1:$E$8,5,FALSE),0)</f>
        <v>0</v>
      </c>
      <c r="K534" s="2">
        <f t="shared" si="80"/>
        <v>0</v>
      </c>
      <c r="L534" s="2">
        <f t="shared" si="77"/>
        <v>0</v>
      </c>
      <c r="M534" s="2">
        <f>+IFERROR(VLOOKUP(A534,new_year!$A$1:$E$8,5,FALSE),0)</f>
        <v>0</v>
      </c>
      <c r="N534" s="2">
        <f t="shared" si="79"/>
        <v>0</v>
      </c>
      <c r="O534" s="2">
        <f t="shared" si="78"/>
        <v>0</v>
      </c>
      <c r="P534">
        <v>0</v>
      </c>
      <c r="Q534">
        <f>+IFERROR(VLOOKUP(A534,final_f1!$A$1:$E$8,5,FALSE),0)</f>
        <v>0</v>
      </c>
    </row>
    <row r="535" spans="1:17" x14ac:dyDescent="0.25">
      <c r="A535" s="1">
        <v>41442</v>
      </c>
      <c r="B535">
        <v>933</v>
      </c>
      <c r="C535" s="2">
        <f t="shared" si="72"/>
        <v>17</v>
      </c>
      <c r="D535" s="2">
        <f t="shared" si="73"/>
        <v>6</v>
      </c>
      <c r="E535" s="2">
        <f t="shared" si="74"/>
        <v>2013</v>
      </c>
      <c r="F535" s="2" t="str">
        <f t="shared" si="75"/>
        <v>lunes</v>
      </c>
      <c r="G535" s="2" t="str">
        <f t="shared" si="76"/>
        <v>junio</v>
      </c>
      <c r="H535" s="2">
        <f>+IFERROR(VLOOKUP(A535,festivos!$A$1:$E$105,5,FALSE),0)</f>
        <v>0</v>
      </c>
      <c r="I535" s="2">
        <f>+IFERROR(VLOOKUP(A535,semanasanta!$A$1:$E$29,5,FALSE),0)</f>
        <v>0</v>
      </c>
      <c r="J535" s="2">
        <f>+IFERROR(VLOOKUP(A535,navidad!$A$1:$E$8,5,FALSE),0)</f>
        <v>0</v>
      </c>
      <c r="K535" s="2">
        <f t="shared" si="80"/>
        <v>0</v>
      </c>
      <c r="L535" s="2">
        <f t="shared" si="77"/>
        <v>0</v>
      </c>
      <c r="M535" s="2">
        <f>+IFERROR(VLOOKUP(A535,new_year!$A$1:$E$8,5,FALSE),0)</f>
        <v>0</v>
      </c>
      <c r="N535" s="2">
        <f t="shared" si="79"/>
        <v>0</v>
      </c>
      <c r="O535" s="2">
        <f t="shared" si="78"/>
        <v>0</v>
      </c>
      <c r="P535">
        <v>0</v>
      </c>
      <c r="Q535">
        <f>+IFERROR(VLOOKUP(A535,final_f1!$A$1:$E$8,5,FALSE),0)</f>
        <v>0</v>
      </c>
    </row>
    <row r="536" spans="1:17" x14ac:dyDescent="0.25">
      <c r="A536" s="1">
        <v>41443</v>
      </c>
      <c r="B536">
        <v>932</v>
      </c>
      <c r="C536" s="2">
        <f t="shared" si="72"/>
        <v>18</v>
      </c>
      <c r="D536" s="2">
        <f t="shared" si="73"/>
        <v>6</v>
      </c>
      <c r="E536" s="2">
        <f t="shared" si="74"/>
        <v>2013</v>
      </c>
      <c r="F536" s="2" t="str">
        <f t="shared" si="75"/>
        <v>martes</v>
      </c>
      <c r="G536" s="2" t="str">
        <f t="shared" si="76"/>
        <v>junio</v>
      </c>
      <c r="H536" s="2">
        <f>+IFERROR(VLOOKUP(A536,festivos!$A$1:$E$105,5,FALSE),0)</f>
        <v>0</v>
      </c>
      <c r="I536" s="2">
        <f>+IFERROR(VLOOKUP(A536,semanasanta!$A$1:$E$29,5,FALSE),0)</f>
        <v>0</v>
      </c>
      <c r="J536" s="2">
        <f>+IFERROR(VLOOKUP(A536,navidad!$A$1:$E$8,5,FALSE),0)</f>
        <v>0</v>
      </c>
      <c r="K536" s="2">
        <f t="shared" si="80"/>
        <v>0</v>
      </c>
      <c r="L536" s="2">
        <f t="shared" si="77"/>
        <v>0</v>
      </c>
      <c r="M536" s="2">
        <f>+IFERROR(VLOOKUP(A536,new_year!$A$1:$E$8,5,FALSE),0)</f>
        <v>0</v>
      </c>
      <c r="N536" s="2">
        <f t="shared" si="79"/>
        <v>0</v>
      </c>
      <c r="O536" s="2">
        <f t="shared" si="78"/>
        <v>0</v>
      </c>
      <c r="P536">
        <v>0</v>
      </c>
      <c r="Q536">
        <f>+IFERROR(VLOOKUP(A536,final_f1!$A$1:$E$8,5,FALSE),0)</f>
        <v>0</v>
      </c>
    </row>
    <row r="537" spans="1:17" x14ac:dyDescent="0.25">
      <c r="A537" s="1">
        <v>41444</v>
      </c>
      <c r="B537">
        <v>1103</v>
      </c>
      <c r="C537" s="2">
        <f t="shared" si="72"/>
        <v>19</v>
      </c>
      <c r="D537" s="2">
        <f t="shared" si="73"/>
        <v>6</v>
      </c>
      <c r="E537" s="2">
        <f t="shared" si="74"/>
        <v>2013</v>
      </c>
      <c r="F537" s="2" t="str">
        <f t="shared" si="75"/>
        <v>miércoles</v>
      </c>
      <c r="G537" s="2" t="str">
        <f t="shared" si="76"/>
        <v>junio</v>
      </c>
      <c r="H537" s="2">
        <f>+IFERROR(VLOOKUP(A537,festivos!$A$1:$E$105,5,FALSE),0)</f>
        <v>0</v>
      </c>
      <c r="I537" s="2">
        <f>+IFERROR(VLOOKUP(A537,semanasanta!$A$1:$E$29,5,FALSE),0)</f>
        <v>0</v>
      </c>
      <c r="J537" s="2">
        <f>+IFERROR(VLOOKUP(A537,navidad!$A$1:$E$8,5,FALSE),0)</f>
        <v>0</v>
      </c>
      <c r="K537" s="2">
        <f t="shared" si="80"/>
        <v>0</v>
      </c>
      <c r="L537" s="2">
        <f t="shared" si="77"/>
        <v>0</v>
      </c>
      <c r="M537" s="2">
        <f>+IFERROR(VLOOKUP(A537,new_year!$A$1:$E$8,5,FALSE),0)</f>
        <v>0</v>
      </c>
      <c r="N537" s="2">
        <f t="shared" si="79"/>
        <v>0</v>
      </c>
      <c r="O537" s="2">
        <f t="shared" si="78"/>
        <v>0</v>
      </c>
      <c r="P537">
        <v>0</v>
      </c>
      <c r="Q537">
        <f>+IFERROR(VLOOKUP(A537,final_f1!$A$1:$E$8,5,FALSE),0)</f>
        <v>0</v>
      </c>
    </row>
    <row r="538" spans="1:17" x14ac:dyDescent="0.25">
      <c r="A538" s="1">
        <v>41445</v>
      </c>
      <c r="B538">
        <v>1213</v>
      </c>
      <c r="C538" s="2">
        <f t="shared" si="72"/>
        <v>20</v>
      </c>
      <c r="D538" s="2">
        <f t="shared" si="73"/>
        <v>6</v>
      </c>
      <c r="E538" s="2">
        <f t="shared" si="74"/>
        <v>2013</v>
      </c>
      <c r="F538" s="2" t="str">
        <f t="shared" si="75"/>
        <v>jueves</v>
      </c>
      <c r="G538" s="2" t="str">
        <f t="shared" si="76"/>
        <v>junio</v>
      </c>
      <c r="H538" s="2">
        <f>+IFERROR(VLOOKUP(A538,festivos!$A$1:$E$105,5,FALSE),0)</f>
        <v>0</v>
      </c>
      <c r="I538" s="2">
        <f>+IFERROR(VLOOKUP(A538,semanasanta!$A$1:$E$29,5,FALSE),0)</f>
        <v>0</v>
      </c>
      <c r="J538" s="2">
        <f>+IFERROR(VLOOKUP(A538,navidad!$A$1:$E$8,5,FALSE),0)</f>
        <v>0</v>
      </c>
      <c r="K538" s="2">
        <f t="shared" si="80"/>
        <v>0</v>
      </c>
      <c r="L538" s="2">
        <f t="shared" si="77"/>
        <v>0</v>
      </c>
      <c r="M538" s="2">
        <f>+IFERROR(VLOOKUP(A538,new_year!$A$1:$E$8,5,FALSE),0)</f>
        <v>0</v>
      </c>
      <c r="N538" s="2">
        <f t="shared" si="79"/>
        <v>0</v>
      </c>
      <c r="O538" s="2">
        <f t="shared" si="78"/>
        <v>0</v>
      </c>
      <c r="P538">
        <v>0</v>
      </c>
      <c r="Q538">
        <f>+IFERROR(VLOOKUP(A538,final_f1!$A$1:$E$8,5,FALSE),0)</f>
        <v>0</v>
      </c>
    </row>
    <row r="539" spans="1:17" x14ac:dyDescent="0.25">
      <c r="A539" s="1">
        <v>41446</v>
      </c>
      <c r="B539">
        <v>1329</v>
      </c>
      <c r="C539" s="2">
        <f t="shared" si="72"/>
        <v>21</v>
      </c>
      <c r="D539" s="2">
        <f t="shared" si="73"/>
        <v>6</v>
      </c>
      <c r="E539" s="2">
        <f t="shared" si="74"/>
        <v>2013</v>
      </c>
      <c r="F539" s="2" t="str">
        <f t="shared" si="75"/>
        <v>viernes</v>
      </c>
      <c r="G539" s="2" t="str">
        <f t="shared" si="76"/>
        <v>junio</v>
      </c>
      <c r="H539" s="2">
        <f>+IFERROR(VLOOKUP(A539,festivos!$A$1:$E$105,5,FALSE),0)</f>
        <v>0</v>
      </c>
      <c r="I539" s="2">
        <f>+IFERROR(VLOOKUP(A539,semanasanta!$A$1:$E$29,5,FALSE),0)</f>
        <v>0</v>
      </c>
      <c r="J539" s="2">
        <f>+IFERROR(VLOOKUP(A539,navidad!$A$1:$E$8,5,FALSE),0)</f>
        <v>0</v>
      </c>
      <c r="K539" s="2">
        <f t="shared" si="80"/>
        <v>0</v>
      </c>
      <c r="L539" s="2">
        <f t="shared" si="77"/>
        <v>0</v>
      </c>
      <c r="M539" s="2">
        <f>+IFERROR(VLOOKUP(A539,new_year!$A$1:$E$8,5,FALSE),0)</f>
        <v>0</v>
      </c>
      <c r="N539" s="2">
        <f t="shared" si="79"/>
        <v>0</v>
      </c>
      <c r="O539" s="2">
        <f t="shared" si="78"/>
        <v>0</v>
      </c>
      <c r="P539">
        <v>0</v>
      </c>
      <c r="Q539">
        <f>+IFERROR(VLOOKUP(A539,final_f1!$A$1:$E$8,5,FALSE),0)</f>
        <v>0</v>
      </c>
    </row>
    <row r="540" spans="1:17" x14ac:dyDescent="0.25">
      <c r="A540" s="1">
        <v>41447</v>
      </c>
      <c r="B540">
        <v>337</v>
      </c>
      <c r="C540" s="2">
        <f t="shared" si="72"/>
        <v>22</v>
      </c>
      <c r="D540" s="2">
        <f t="shared" si="73"/>
        <v>6</v>
      </c>
      <c r="E540" s="2">
        <f t="shared" si="74"/>
        <v>2013</v>
      </c>
      <c r="F540" s="2" t="str">
        <f t="shared" si="75"/>
        <v>sábado</v>
      </c>
      <c r="G540" s="2" t="str">
        <f t="shared" si="76"/>
        <v>junio</v>
      </c>
      <c r="H540" s="2">
        <f>+IFERROR(VLOOKUP(A540,festivos!$A$1:$E$105,5,FALSE),0)</f>
        <v>0</v>
      </c>
      <c r="I540" s="2">
        <f>+IFERROR(VLOOKUP(A540,semanasanta!$A$1:$E$29,5,FALSE),0)</f>
        <v>0</v>
      </c>
      <c r="J540" s="2">
        <f>+IFERROR(VLOOKUP(A540,navidad!$A$1:$E$8,5,FALSE),0)</f>
        <v>0</v>
      </c>
      <c r="K540" s="2">
        <f t="shared" si="80"/>
        <v>0</v>
      </c>
      <c r="L540" s="2">
        <f t="shared" si="77"/>
        <v>0</v>
      </c>
      <c r="M540" s="2">
        <f>+IFERROR(VLOOKUP(A540,new_year!$A$1:$E$8,5,FALSE),0)</f>
        <v>0</v>
      </c>
      <c r="N540" s="2">
        <f t="shared" si="79"/>
        <v>0</v>
      </c>
      <c r="O540" s="2">
        <f t="shared" si="78"/>
        <v>0</v>
      </c>
      <c r="P540">
        <v>0</v>
      </c>
      <c r="Q540">
        <f>+IFERROR(VLOOKUP(A540,final_f1!$A$1:$E$8,5,FALSE),0)</f>
        <v>0</v>
      </c>
    </row>
    <row r="541" spans="1:17" x14ac:dyDescent="0.25">
      <c r="A541" s="1">
        <v>41448</v>
      </c>
      <c r="B541">
        <v>0</v>
      </c>
      <c r="C541" s="2">
        <f t="shared" si="72"/>
        <v>23</v>
      </c>
      <c r="D541" s="2">
        <f t="shared" si="73"/>
        <v>6</v>
      </c>
      <c r="E541" s="2">
        <f t="shared" si="74"/>
        <v>2013</v>
      </c>
      <c r="F541" s="2" t="str">
        <f t="shared" si="75"/>
        <v>domingo</v>
      </c>
      <c r="G541" s="2" t="str">
        <f t="shared" si="76"/>
        <v>junio</v>
      </c>
      <c r="H541" s="2">
        <f>+IFERROR(VLOOKUP(A541,festivos!$A$1:$E$105,5,FALSE),0)</f>
        <v>0</v>
      </c>
      <c r="I541" s="2">
        <f>+IFERROR(VLOOKUP(A541,semanasanta!$A$1:$E$29,5,FALSE),0)</f>
        <v>0</v>
      </c>
      <c r="J541" s="2">
        <f>+IFERROR(VLOOKUP(A541,navidad!$A$1:$E$8,5,FALSE),0)</f>
        <v>0</v>
      </c>
      <c r="K541" s="2">
        <f t="shared" si="80"/>
        <v>0</v>
      </c>
      <c r="L541" s="2">
        <f t="shared" si="77"/>
        <v>0</v>
      </c>
      <c r="M541" s="2">
        <f>+IFERROR(VLOOKUP(A541,new_year!$A$1:$E$8,5,FALSE),0)</f>
        <v>0</v>
      </c>
      <c r="N541" s="2">
        <f t="shared" si="79"/>
        <v>0</v>
      </c>
      <c r="O541" s="2">
        <f t="shared" si="78"/>
        <v>0</v>
      </c>
      <c r="P541">
        <v>0</v>
      </c>
      <c r="Q541">
        <f>+IFERROR(VLOOKUP(A541,final_f1!$A$1:$E$8,5,FALSE),0)</f>
        <v>0</v>
      </c>
    </row>
    <row r="542" spans="1:17" x14ac:dyDescent="0.25">
      <c r="A542" s="1">
        <v>41449</v>
      </c>
      <c r="B542">
        <v>788</v>
      </c>
      <c r="C542" s="2">
        <f t="shared" si="72"/>
        <v>24</v>
      </c>
      <c r="D542" s="2">
        <f t="shared" si="73"/>
        <v>6</v>
      </c>
      <c r="E542" s="2">
        <f t="shared" si="74"/>
        <v>2013</v>
      </c>
      <c r="F542" s="2" t="str">
        <f t="shared" si="75"/>
        <v>lunes</v>
      </c>
      <c r="G542" s="2" t="str">
        <f t="shared" si="76"/>
        <v>junio</v>
      </c>
      <c r="H542" s="2">
        <f>+IFERROR(VLOOKUP(A542,festivos!$A$1:$E$105,5,FALSE),0)</f>
        <v>0</v>
      </c>
      <c r="I542" s="2">
        <f>+IFERROR(VLOOKUP(A542,semanasanta!$A$1:$E$29,5,FALSE),0)</f>
        <v>0</v>
      </c>
      <c r="J542" s="2">
        <f>+IFERROR(VLOOKUP(A542,navidad!$A$1:$E$8,5,FALSE),0)</f>
        <v>0</v>
      </c>
      <c r="K542" s="2">
        <f t="shared" si="80"/>
        <v>0</v>
      </c>
      <c r="L542" s="2">
        <f t="shared" si="77"/>
        <v>0</v>
      </c>
      <c r="M542" s="2">
        <f>+IFERROR(VLOOKUP(A542,new_year!$A$1:$E$8,5,FALSE),0)</f>
        <v>0</v>
      </c>
      <c r="N542" s="2">
        <f t="shared" si="79"/>
        <v>0</v>
      </c>
      <c r="O542" s="2">
        <f t="shared" si="78"/>
        <v>0</v>
      </c>
      <c r="P542">
        <v>0</v>
      </c>
      <c r="Q542">
        <f>+IFERROR(VLOOKUP(A542,final_f1!$A$1:$E$8,5,FALSE),0)</f>
        <v>0</v>
      </c>
    </row>
    <row r="543" spans="1:17" x14ac:dyDescent="0.25">
      <c r="A543" s="1">
        <v>41450</v>
      </c>
      <c r="B543">
        <v>1308</v>
      </c>
      <c r="C543" s="2">
        <f t="shared" si="72"/>
        <v>25</v>
      </c>
      <c r="D543" s="2">
        <f t="shared" si="73"/>
        <v>6</v>
      </c>
      <c r="E543" s="2">
        <f t="shared" si="74"/>
        <v>2013</v>
      </c>
      <c r="F543" s="2" t="str">
        <f t="shared" si="75"/>
        <v>martes</v>
      </c>
      <c r="G543" s="2" t="str">
        <f t="shared" si="76"/>
        <v>junio</v>
      </c>
      <c r="H543" s="2">
        <f>+IFERROR(VLOOKUP(A543,festivos!$A$1:$E$105,5,FALSE),0)</f>
        <v>0</v>
      </c>
      <c r="I543" s="2">
        <f>+IFERROR(VLOOKUP(A543,semanasanta!$A$1:$E$29,5,FALSE),0)</f>
        <v>0</v>
      </c>
      <c r="J543" s="2">
        <f>+IFERROR(VLOOKUP(A543,navidad!$A$1:$E$8,5,FALSE),0)</f>
        <v>0</v>
      </c>
      <c r="K543" s="2">
        <f t="shared" si="80"/>
        <v>0</v>
      </c>
      <c r="L543" s="2">
        <f t="shared" si="77"/>
        <v>0</v>
      </c>
      <c r="M543" s="2">
        <f>+IFERROR(VLOOKUP(A543,new_year!$A$1:$E$8,5,FALSE),0)</f>
        <v>0</v>
      </c>
      <c r="N543" s="2">
        <f t="shared" si="79"/>
        <v>0</v>
      </c>
      <c r="O543" s="2">
        <f t="shared" si="78"/>
        <v>0</v>
      </c>
      <c r="P543">
        <v>0</v>
      </c>
      <c r="Q543">
        <f>+IFERROR(VLOOKUP(A543,final_f1!$A$1:$E$8,5,FALSE),0)</f>
        <v>0</v>
      </c>
    </row>
    <row r="544" spans="1:17" x14ac:dyDescent="0.25">
      <c r="A544" s="1">
        <v>41451</v>
      </c>
      <c r="B544">
        <v>1345</v>
      </c>
      <c r="C544" s="2">
        <f t="shared" si="72"/>
        <v>26</v>
      </c>
      <c r="D544" s="2">
        <f t="shared" si="73"/>
        <v>6</v>
      </c>
      <c r="E544" s="2">
        <f t="shared" si="74"/>
        <v>2013</v>
      </c>
      <c r="F544" s="2" t="str">
        <f t="shared" si="75"/>
        <v>miércoles</v>
      </c>
      <c r="G544" s="2" t="str">
        <f t="shared" si="76"/>
        <v>junio</v>
      </c>
      <c r="H544" s="2">
        <f>+IFERROR(VLOOKUP(A544,festivos!$A$1:$E$105,5,FALSE),0)</f>
        <v>0</v>
      </c>
      <c r="I544" s="2">
        <f>+IFERROR(VLOOKUP(A544,semanasanta!$A$1:$E$29,5,FALSE),0)</f>
        <v>0</v>
      </c>
      <c r="J544" s="2">
        <f>+IFERROR(VLOOKUP(A544,navidad!$A$1:$E$8,5,FALSE),0)</f>
        <v>0</v>
      </c>
      <c r="K544" s="2">
        <f t="shared" si="80"/>
        <v>0</v>
      </c>
      <c r="L544" s="2">
        <f t="shared" si="77"/>
        <v>0</v>
      </c>
      <c r="M544" s="2">
        <f>+IFERROR(VLOOKUP(A544,new_year!$A$1:$E$8,5,FALSE),0)</f>
        <v>0</v>
      </c>
      <c r="N544" s="2">
        <f t="shared" si="79"/>
        <v>0</v>
      </c>
      <c r="O544" s="2">
        <f t="shared" si="78"/>
        <v>0</v>
      </c>
      <c r="P544">
        <v>0</v>
      </c>
      <c r="Q544">
        <f>+IFERROR(VLOOKUP(A544,final_f1!$A$1:$E$8,5,FALSE),0)</f>
        <v>0</v>
      </c>
    </row>
    <row r="545" spans="1:17" x14ac:dyDescent="0.25">
      <c r="A545" s="1">
        <v>41452</v>
      </c>
      <c r="B545">
        <v>1510</v>
      </c>
      <c r="C545" s="2">
        <f t="shared" si="72"/>
        <v>27</v>
      </c>
      <c r="D545" s="2">
        <f t="shared" si="73"/>
        <v>6</v>
      </c>
      <c r="E545" s="2">
        <f t="shared" si="74"/>
        <v>2013</v>
      </c>
      <c r="F545" s="2" t="str">
        <f t="shared" si="75"/>
        <v>jueves</v>
      </c>
      <c r="G545" s="2" t="str">
        <f t="shared" si="76"/>
        <v>junio</v>
      </c>
      <c r="H545" s="2">
        <f>+IFERROR(VLOOKUP(A545,festivos!$A$1:$E$105,5,FALSE),0)</f>
        <v>0</v>
      </c>
      <c r="I545" s="2">
        <f>+IFERROR(VLOOKUP(A545,semanasanta!$A$1:$E$29,5,FALSE),0)</f>
        <v>0</v>
      </c>
      <c r="J545" s="2">
        <f>+IFERROR(VLOOKUP(A545,navidad!$A$1:$E$8,5,FALSE),0)</f>
        <v>0</v>
      </c>
      <c r="K545" s="2">
        <f t="shared" si="80"/>
        <v>0</v>
      </c>
      <c r="L545" s="2">
        <f t="shared" si="77"/>
        <v>0</v>
      </c>
      <c r="M545" s="2">
        <f>+IFERROR(VLOOKUP(A545,new_year!$A$1:$E$8,5,FALSE),0)</f>
        <v>0</v>
      </c>
      <c r="N545" s="2">
        <f t="shared" si="79"/>
        <v>0</v>
      </c>
      <c r="O545" s="2">
        <f t="shared" si="78"/>
        <v>0</v>
      </c>
      <c r="P545">
        <v>0</v>
      </c>
      <c r="Q545">
        <f>+IFERROR(VLOOKUP(A545,final_f1!$A$1:$E$8,5,FALSE),0)</f>
        <v>0</v>
      </c>
    </row>
    <row r="546" spans="1:17" x14ac:dyDescent="0.25">
      <c r="A546" s="1">
        <v>41453</v>
      </c>
      <c r="B546">
        <v>1656</v>
      </c>
      <c r="C546" s="2">
        <f t="shared" si="72"/>
        <v>28</v>
      </c>
      <c r="D546" s="2">
        <f t="shared" si="73"/>
        <v>6</v>
      </c>
      <c r="E546" s="2">
        <f t="shared" si="74"/>
        <v>2013</v>
      </c>
      <c r="F546" s="2" t="str">
        <f t="shared" si="75"/>
        <v>viernes</v>
      </c>
      <c r="G546" s="2" t="str">
        <f t="shared" si="76"/>
        <v>junio</v>
      </c>
      <c r="H546" s="2">
        <f>+IFERROR(VLOOKUP(A546,festivos!$A$1:$E$105,5,FALSE),0)</f>
        <v>0</v>
      </c>
      <c r="I546" s="2">
        <f>+IFERROR(VLOOKUP(A546,semanasanta!$A$1:$E$29,5,FALSE),0)</f>
        <v>0</v>
      </c>
      <c r="J546" s="2">
        <f>+IFERROR(VLOOKUP(A546,navidad!$A$1:$E$8,5,FALSE),0)</f>
        <v>0</v>
      </c>
      <c r="K546" s="2">
        <f t="shared" si="80"/>
        <v>0</v>
      </c>
      <c r="L546" s="2">
        <f t="shared" si="77"/>
        <v>0</v>
      </c>
      <c r="M546" s="2">
        <f>+IFERROR(VLOOKUP(A546,new_year!$A$1:$E$8,5,FALSE),0)</f>
        <v>0</v>
      </c>
      <c r="N546" s="2">
        <f t="shared" si="79"/>
        <v>0</v>
      </c>
      <c r="O546" s="2">
        <f t="shared" si="78"/>
        <v>0</v>
      </c>
      <c r="P546">
        <v>0</v>
      </c>
      <c r="Q546">
        <f>+IFERROR(VLOOKUP(A546,final_f1!$A$1:$E$8,5,FALSE),0)</f>
        <v>0</v>
      </c>
    </row>
    <row r="547" spans="1:17" x14ac:dyDescent="0.25">
      <c r="A547" s="1">
        <v>41454</v>
      </c>
      <c r="B547">
        <v>537</v>
      </c>
      <c r="C547" s="2">
        <f t="shared" si="72"/>
        <v>29</v>
      </c>
      <c r="D547" s="2">
        <f t="shared" si="73"/>
        <v>6</v>
      </c>
      <c r="E547" s="2">
        <f t="shared" si="74"/>
        <v>2013</v>
      </c>
      <c r="F547" s="2" t="str">
        <f t="shared" si="75"/>
        <v>sábado</v>
      </c>
      <c r="G547" s="2" t="str">
        <f t="shared" si="76"/>
        <v>junio</v>
      </c>
      <c r="H547" s="2">
        <f>+IFERROR(VLOOKUP(A547,festivos!$A$1:$E$105,5,FALSE),0)</f>
        <v>0</v>
      </c>
      <c r="I547" s="2">
        <f>+IFERROR(VLOOKUP(A547,semanasanta!$A$1:$E$29,5,FALSE),0)</f>
        <v>0</v>
      </c>
      <c r="J547" s="2">
        <f>+IFERROR(VLOOKUP(A547,navidad!$A$1:$E$8,5,FALSE),0)</f>
        <v>0</v>
      </c>
      <c r="K547" s="2">
        <f t="shared" si="80"/>
        <v>0</v>
      </c>
      <c r="L547" s="2">
        <f t="shared" si="77"/>
        <v>0</v>
      </c>
      <c r="M547" s="2">
        <f>+IFERROR(VLOOKUP(A547,new_year!$A$1:$E$8,5,FALSE),0)</f>
        <v>0</v>
      </c>
      <c r="N547" s="2">
        <f t="shared" si="79"/>
        <v>0</v>
      </c>
      <c r="O547" s="2">
        <f t="shared" si="78"/>
        <v>0</v>
      </c>
      <c r="P547">
        <v>0</v>
      </c>
      <c r="Q547">
        <f>+IFERROR(VLOOKUP(A547,final_f1!$A$1:$E$8,5,FALSE),0)</f>
        <v>0</v>
      </c>
    </row>
    <row r="548" spans="1:17" x14ac:dyDescent="0.25">
      <c r="A548" s="1">
        <v>41455</v>
      </c>
      <c r="B548">
        <v>20</v>
      </c>
      <c r="C548" s="2">
        <f t="shared" si="72"/>
        <v>30</v>
      </c>
      <c r="D548" s="2">
        <f t="shared" si="73"/>
        <v>6</v>
      </c>
      <c r="E548" s="2">
        <f t="shared" si="74"/>
        <v>2013</v>
      </c>
      <c r="F548" s="2" t="str">
        <f t="shared" si="75"/>
        <v>domingo</v>
      </c>
      <c r="G548" s="2" t="str">
        <f t="shared" si="76"/>
        <v>junio</v>
      </c>
      <c r="H548" s="2">
        <f>+IFERROR(VLOOKUP(A548,festivos!$A$1:$E$105,5,FALSE),0)</f>
        <v>0</v>
      </c>
      <c r="I548" s="2">
        <f>+IFERROR(VLOOKUP(A548,semanasanta!$A$1:$E$29,5,FALSE),0)</f>
        <v>0</v>
      </c>
      <c r="J548" s="2">
        <f>+IFERROR(VLOOKUP(A548,navidad!$A$1:$E$8,5,FALSE),0)</f>
        <v>0</v>
      </c>
      <c r="K548" s="2">
        <f t="shared" si="80"/>
        <v>0</v>
      </c>
      <c r="L548" s="2">
        <f t="shared" si="77"/>
        <v>0</v>
      </c>
      <c r="M548" s="2">
        <f>+IFERROR(VLOOKUP(A548,new_year!$A$1:$E$8,5,FALSE),0)</f>
        <v>0</v>
      </c>
      <c r="N548" s="2">
        <f t="shared" si="79"/>
        <v>0</v>
      </c>
      <c r="O548" s="2">
        <f t="shared" si="78"/>
        <v>0</v>
      </c>
      <c r="P548">
        <v>0</v>
      </c>
      <c r="Q548">
        <f>+IFERROR(VLOOKUP(A548,final_f1!$A$1:$E$8,5,FALSE),0)</f>
        <v>0</v>
      </c>
    </row>
    <row r="549" spans="1:17" x14ac:dyDescent="0.25">
      <c r="A549" s="1">
        <v>41456</v>
      </c>
      <c r="B549">
        <v>0</v>
      </c>
      <c r="C549" s="2">
        <f t="shared" si="72"/>
        <v>1</v>
      </c>
      <c r="D549" s="2">
        <f t="shared" si="73"/>
        <v>7</v>
      </c>
      <c r="E549" s="2">
        <f t="shared" si="74"/>
        <v>2013</v>
      </c>
      <c r="F549" s="2" t="str">
        <f t="shared" si="75"/>
        <v>lunes</v>
      </c>
      <c r="G549" s="2" t="str">
        <f t="shared" si="76"/>
        <v>julio</v>
      </c>
      <c r="H549" s="2">
        <f>+IFERROR(VLOOKUP(A549,festivos!$A$1:$E$105,5,FALSE),0)</f>
        <v>1</v>
      </c>
      <c r="I549" s="2">
        <f>+IFERROR(VLOOKUP(A549,semanasanta!$A$1:$E$29,5,FALSE),0)</f>
        <v>0</v>
      </c>
      <c r="J549" s="2">
        <f>+IFERROR(VLOOKUP(A549,navidad!$A$1:$E$8,5,FALSE),0)</f>
        <v>0</v>
      </c>
      <c r="K549" s="2">
        <f t="shared" si="80"/>
        <v>0</v>
      </c>
      <c r="L549" s="2">
        <f t="shared" si="77"/>
        <v>0</v>
      </c>
      <c r="M549" s="2">
        <f>+IFERROR(VLOOKUP(A549,new_year!$A$1:$E$8,5,FALSE),0)</f>
        <v>0</v>
      </c>
      <c r="N549" s="2">
        <f t="shared" si="79"/>
        <v>0</v>
      </c>
      <c r="O549" s="2">
        <f t="shared" si="78"/>
        <v>0</v>
      </c>
      <c r="P549">
        <v>0</v>
      </c>
      <c r="Q549">
        <f>+IFERROR(VLOOKUP(A549,final_f1!$A$1:$E$8,5,FALSE),0)</f>
        <v>0</v>
      </c>
    </row>
    <row r="550" spans="1:17" x14ac:dyDescent="0.25">
      <c r="A550" s="1">
        <v>41457</v>
      </c>
      <c r="B550">
        <v>689</v>
      </c>
      <c r="C550" s="2">
        <f t="shared" si="72"/>
        <v>2</v>
      </c>
      <c r="D550" s="2">
        <f t="shared" si="73"/>
        <v>7</v>
      </c>
      <c r="E550" s="2">
        <f t="shared" si="74"/>
        <v>2013</v>
      </c>
      <c r="F550" s="2" t="str">
        <f t="shared" si="75"/>
        <v>martes</v>
      </c>
      <c r="G550" s="2" t="str">
        <f t="shared" si="76"/>
        <v>julio</v>
      </c>
      <c r="H550" s="2">
        <f>+IFERROR(VLOOKUP(A550,festivos!$A$1:$E$105,5,FALSE),0)</f>
        <v>0</v>
      </c>
      <c r="I550" s="2">
        <f>+IFERROR(VLOOKUP(A550,semanasanta!$A$1:$E$29,5,FALSE),0)</f>
        <v>0</v>
      </c>
      <c r="J550" s="2">
        <f>+IFERROR(VLOOKUP(A550,navidad!$A$1:$E$8,5,FALSE),0)</f>
        <v>0</v>
      </c>
      <c r="K550" s="2">
        <f t="shared" si="80"/>
        <v>0</v>
      </c>
      <c r="L550" s="2">
        <f t="shared" si="77"/>
        <v>0</v>
      </c>
      <c r="M550" s="2">
        <f>+IFERROR(VLOOKUP(A550,new_year!$A$1:$E$8,5,FALSE),0)</f>
        <v>0</v>
      </c>
      <c r="N550" s="2">
        <f t="shared" si="79"/>
        <v>0</v>
      </c>
      <c r="O550" s="2">
        <f t="shared" si="78"/>
        <v>0</v>
      </c>
      <c r="P550">
        <v>0</v>
      </c>
      <c r="Q550">
        <f>+IFERROR(VLOOKUP(A550,final_f1!$A$1:$E$8,5,FALSE),0)</f>
        <v>0</v>
      </c>
    </row>
    <row r="551" spans="1:17" x14ac:dyDescent="0.25">
      <c r="A551" s="1">
        <v>41458</v>
      </c>
      <c r="B551">
        <v>1045</v>
      </c>
      <c r="C551" s="2">
        <f t="shared" si="72"/>
        <v>3</v>
      </c>
      <c r="D551" s="2">
        <f t="shared" si="73"/>
        <v>7</v>
      </c>
      <c r="E551" s="2">
        <f t="shared" si="74"/>
        <v>2013</v>
      </c>
      <c r="F551" s="2" t="str">
        <f t="shared" si="75"/>
        <v>miércoles</v>
      </c>
      <c r="G551" s="2" t="str">
        <f t="shared" si="76"/>
        <v>julio</v>
      </c>
      <c r="H551" s="2">
        <f>+IFERROR(VLOOKUP(A551,festivos!$A$1:$E$105,5,FALSE),0)</f>
        <v>0</v>
      </c>
      <c r="I551" s="2">
        <f>+IFERROR(VLOOKUP(A551,semanasanta!$A$1:$E$29,5,FALSE),0)</f>
        <v>0</v>
      </c>
      <c r="J551" s="2">
        <f>+IFERROR(VLOOKUP(A551,navidad!$A$1:$E$8,5,FALSE),0)</f>
        <v>0</v>
      </c>
      <c r="K551" s="2">
        <f t="shared" si="80"/>
        <v>0</v>
      </c>
      <c r="L551" s="2">
        <f t="shared" si="77"/>
        <v>0</v>
      </c>
      <c r="M551" s="2">
        <f>+IFERROR(VLOOKUP(A551,new_year!$A$1:$E$8,5,FALSE),0)</f>
        <v>0</v>
      </c>
      <c r="N551" s="2">
        <f t="shared" si="79"/>
        <v>0</v>
      </c>
      <c r="O551" s="2">
        <f t="shared" si="78"/>
        <v>0</v>
      </c>
      <c r="P551">
        <v>0</v>
      </c>
      <c r="Q551">
        <f>+IFERROR(VLOOKUP(A551,final_f1!$A$1:$E$8,5,FALSE),0)</f>
        <v>0</v>
      </c>
    </row>
    <row r="552" spans="1:17" x14ac:dyDescent="0.25">
      <c r="A552" s="1">
        <v>41459</v>
      </c>
      <c r="B552">
        <v>1101</v>
      </c>
      <c r="C552" s="2">
        <f t="shared" si="72"/>
        <v>4</v>
      </c>
      <c r="D552" s="2">
        <f t="shared" si="73"/>
        <v>7</v>
      </c>
      <c r="E552" s="2">
        <f t="shared" si="74"/>
        <v>2013</v>
      </c>
      <c r="F552" s="2" t="str">
        <f t="shared" si="75"/>
        <v>jueves</v>
      </c>
      <c r="G552" s="2" t="str">
        <f t="shared" si="76"/>
        <v>julio</v>
      </c>
      <c r="H552" s="2">
        <f>+IFERROR(VLOOKUP(A552,festivos!$A$1:$E$105,5,FALSE),0)</f>
        <v>0</v>
      </c>
      <c r="I552" s="2">
        <f>+IFERROR(VLOOKUP(A552,semanasanta!$A$1:$E$29,5,FALSE),0)</f>
        <v>0</v>
      </c>
      <c r="J552" s="2">
        <f>+IFERROR(VLOOKUP(A552,navidad!$A$1:$E$8,5,FALSE),0)</f>
        <v>0</v>
      </c>
      <c r="K552" s="2">
        <f t="shared" si="80"/>
        <v>0</v>
      </c>
      <c r="L552" s="2">
        <f t="shared" si="77"/>
        <v>0</v>
      </c>
      <c r="M552" s="2">
        <f>+IFERROR(VLOOKUP(A552,new_year!$A$1:$E$8,5,FALSE),0)</f>
        <v>0</v>
      </c>
      <c r="N552" s="2">
        <f t="shared" si="79"/>
        <v>0</v>
      </c>
      <c r="O552" s="2">
        <f t="shared" si="78"/>
        <v>0</v>
      </c>
      <c r="P552">
        <v>0</v>
      </c>
      <c r="Q552">
        <f>+IFERROR(VLOOKUP(A552,final_f1!$A$1:$E$8,5,FALSE),0)</f>
        <v>0</v>
      </c>
    </row>
    <row r="553" spans="1:17" x14ac:dyDescent="0.25">
      <c r="A553" s="1">
        <v>41460</v>
      </c>
      <c r="B553">
        <v>1185</v>
      </c>
      <c r="C553" s="2">
        <f t="shared" si="72"/>
        <v>5</v>
      </c>
      <c r="D553" s="2">
        <f t="shared" si="73"/>
        <v>7</v>
      </c>
      <c r="E553" s="2">
        <f t="shared" si="74"/>
        <v>2013</v>
      </c>
      <c r="F553" s="2" t="str">
        <f t="shared" si="75"/>
        <v>viernes</v>
      </c>
      <c r="G553" s="2" t="str">
        <f t="shared" si="76"/>
        <v>julio</v>
      </c>
      <c r="H553" s="2">
        <f>+IFERROR(VLOOKUP(A553,festivos!$A$1:$E$105,5,FALSE),0)</f>
        <v>0</v>
      </c>
      <c r="I553" s="2">
        <f>+IFERROR(VLOOKUP(A553,semanasanta!$A$1:$E$29,5,FALSE),0)</f>
        <v>0</v>
      </c>
      <c r="J553" s="2">
        <f>+IFERROR(VLOOKUP(A553,navidad!$A$1:$E$8,5,FALSE),0)</f>
        <v>0</v>
      </c>
      <c r="K553" s="2">
        <f t="shared" si="80"/>
        <v>0</v>
      </c>
      <c r="L553" s="2">
        <f t="shared" si="77"/>
        <v>0</v>
      </c>
      <c r="M553" s="2">
        <f>+IFERROR(VLOOKUP(A553,new_year!$A$1:$E$8,5,FALSE),0)</f>
        <v>0</v>
      </c>
      <c r="N553" s="2">
        <f t="shared" si="79"/>
        <v>0</v>
      </c>
      <c r="O553" s="2">
        <f t="shared" si="78"/>
        <v>0</v>
      </c>
      <c r="P553">
        <v>0</v>
      </c>
      <c r="Q553">
        <f>+IFERROR(VLOOKUP(A553,final_f1!$A$1:$E$8,5,FALSE),0)</f>
        <v>0</v>
      </c>
    </row>
    <row r="554" spans="1:17" x14ac:dyDescent="0.25">
      <c r="A554" s="1">
        <v>41461</v>
      </c>
      <c r="B554">
        <v>464</v>
      </c>
      <c r="C554" s="2">
        <f t="shared" si="72"/>
        <v>6</v>
      </c>
      <c r="D554" s="2">
        <f t="shared" si="73"/>
        <v>7</v>
      </c>
      <c r="E554" s="2">
        <f t="shared" si="74"/>
        <v>2013</v>
      </c>
      <c r="F554" s="2" t="str">
        <f t="shared" si="75"/>
        <v>sábado</v>
      </c>
      <c r="G554" s="2" t="str">
        <f t="shared" si="76"/>
        <v>julio</v>
      </c>
      <c r="H554" s="2">
        <f>+IFERROR(VLOOKUP(A554,festivos!$A$1:$E$105,5,FALSE),0)</f>
        <v>0</v>
      </c>
      <c r="I554" s="2">
        <f>+IFERROR(VLOOKUP(A554,semanasanta!$A$1:$E$29,5,FALSE),0)</f>
        <v>0</v>
      </c>
      <c r="J554" s="2">
        <f>+IFERROR(VLOOKUP(A554,navidad!$A$1:$E$8,5,FALSE),0)</f>
        <v>0</v>
      </c>
      <c r="K554" s="2">
        <f t="shared" si="80"/>
        <v>0</v>
      </c>
      <c r="L554" s="2">
        <f t="shared" si="77"/>
        <v>0</v>
      </c>
      <c r="M554" s="2">
        <f>+IFERROR(VLOOKUP(A554,new_year!$A$1:$E$8,5,FALSE),0)</f>
        <v>0</v>
      </c>
      <c r="N554" s="2">
        <f t="shared" si="79"/>
        <v>0</v>
      </c>
      <c r="O554" s="2">
        <f t="shared" si="78"/>
        <v>0</v>
      </c>
      <c r="P554">
        <v>0</v>
      </c>
      <c r="Q554">
        <f>+IFERROR(VLOOKUP(A554,final_f1!$A$1:$E$8,5,FALSE),0)</f>
        <v>0</v>
      </c>
    </row>
    <row r="555" spans="1:17" x14ac:dyDescent="0.25">
      <c r="A555" s="1">
        <v>41462</v>
      </c>
      <c r="B555">
        <v>0</v>
      </c>
      <c r="C555" s="2">
        <f t="shared" si="72"/>
        <v>7</v>
      </c>
      <c r="D555" s="2">
        <f t="shared" si="73"/>
        <v>7</v>
      </c>
      <c r="E555" s="2">
        <f t="shared" si="74"/>
        <v>2013</v>
      </c>
      <c r="F555" s="2" t="str">
        <f t="shared" si="75"/>
        <v>domingo</v>
      </c>
      <c r="G555" s="2" t="str">
        <f t="shared" si="76"/>
        <v>julio</v>
      </c>
      <c r="H555" s="2">
        <f>+IFERROR(VLOOKUP(A555,festivos!$A$1:$E$105,5,FALSE),0)</f>
        <v>0</v>
      </c>
      <c r="I555" s="2">
        <f>+IFERROR(VLOOKUP(A555,semanasanta!$A$1:$E$29,5,FALSE),0)</f>
        <v>0</v>
      </c>
      <c r="J555" s="2">
        <f>+IFERROR(VLOOKUP(A555,navidad!$A$1:$E$8,5,FALSE),0)</f>
        <v>0</v>
      </c>
      <c r="K555" s="2">
        <f t="shared" si="80"/>
        <v>0</v>
      </c>
      <c r="L555" s="2">
        <f t="shared" si="77"/>
        <v>0</v>
      </c>
      <c r="M555" s="2">
        <f>+IFERROR(VLOOKUP(A555,new_year!$A$1:$E$8,5,FALSE),0)</f>
        <v>0</v>
      </c>
      <c r="N555" s="2">
        <f t="shared" si="79"/>
        <v>0</v>
      </c>
      <c r="O555" s="2">
        <f t="shared" si="78"/>
        <v>0</v>
      </c>
      <c r="P555">
        <v>0</v>
      </c>
      <c r="Q555">
        <f>+IFERROR(VLOOKUP(A555,final_f1!$A$1:$E$8,5,FALSE),0)</f>
        <v>0</v>
      </c>
    </row>
    <row r="556" spans="1:17" x14ac:dyDescent="0.25">
      <c r="A556" s="1">
        <v>41463</v>
      </c>
      <c r="B556">
        <v>871</v>
      </c>
      <c r="C556" s="2">
        <f t="shared" si="72"/>
        <v>8</v>
      </c>
      <c r="D556" s="2">
        <f t="shared" si="73"/>
        <v>7</v>
      </c>
      <c r="E556" s="2">
        <f t="shared" si="74"/>
        <v>2013</v>
      </c>
      <c r="F556" s="2" t="str">
        <f t="shared" si="75"/>
        <v>lunes</v>
      </c>
      <c r="G556" s="2" t="str">
        <f t="shared" si="76"/>
        <v>julio</v>
      </c>
      <c r="H556" s="2">
        <f>+IFERROR(VLOOKUP(A556,festivos!$A$1:$E$105,5,FALSE),0)</f>
        <v>0</v>
      </c>
      <c r="I556" s="2">
        <f>+IFERROR(VLOOKUP(A556,semanasanta!$A$1:$E$29,5,FALSE),0)</f>
        <v>0</v>
      </c>
      <c r="J556" s="2">
        <f>+IFERROR(VLOOKUP(A556,navidad!$A$1:$E$8,5,FALSE),0)</f>
        <v>0</v>
      </c>
      <c r="K556" s="2">
        <f t="shared" si="80"/>
        <v>0</v>
      </c>
      <c r="L556" s="2">
        <f t="shared" si="77"/>
        <v>0</v>
      </c>
      <c r="M556" s="2">
        <f>+IFERROR(VLOOKUP(A556,new_year!$A$1:$E$8,5,FALSE),0)</f>
        <v>0</v>
      </c>
      <c r="N556" s="2">
        <f t="shared" si="79"/>
        <v>0</v>
      </c>
      <c r="O556" s="2">
        <f t="shared" si="78"/>
        <v>0</v>
      </c>
      <c r="P556">
        <v>0</v>
      </c>
      <c r="Q556">
        <f>+IFERROR(VLOOKUP(A556,final_f1!$A$1:$E$8,5,FALSE),0)</f>
        <v>0</v>
      </c>
    </row>
    <row r="557" spans="1:17" x14ac:dyDescent="0.25">
      <c r="A557" s="1">
        <v>41464</v>
      </c>
      <c r="B557">
        <v>1231</v>
      </c>
      <c r="C557" s="2">
        <f t="shared" si="72"/>
        <v>9</v>
      </c>
      <c r="D557" s="2">
        <f t="shared" si="73"/>
        <v>7</v>
      </c>
      <c r="E557" s="2">
        <f t="shared" si="74"/>
        <v>2013</v>
      </c>
      <c r="F557" s="2" t="str">
        <f t="shared" si="75"/>
        <v>martes</v>
      </c>
      <c r="G557" s="2" t="str">
        <f t="shared" si="76"/>
        <v>julio</v>
      </c>
      <c r="H557" s="2">
        <f>+IFERROR(VLOOKUP(A557,festivos!$A$1:$E$105,5,FALSE),0)</f>
        <v>0</v>
      </c>
      <c r="I557" s="2">
        <f>+IFERROR(VLOOKUP(A557,semanasanta!$A$1:$E$29,5,FALSE),0)</f>
        <v>0</v>
      </c>
      <c r="J557" s="2">
        <f>+IFERROR(VLOOKUP(A557,navidad!$A$1:$E$8,5,FALSE),0)</f>
        <v>0</v>
      </c>
      <c r="K557" s="2">
        <f t="shared" si="80"/>
        <v>0</v>
      </c>
      <c r="L557" s="2">
        <f t="shared" si="77"/>
        <v>0</v>
      </c>
      <c r="M557" s="2">
        <f>+IFERROR(VLOOKUP(A557,new_year!$A$1:$E$8,5,FALSE),0)</f>
        <v>0</v>
      </c>
      <c r="N557" s="2">
        <f t="shared" si="79"/>
        <v>0</v>
      </c>
      <c r="O557" s="2">
        <f t="shared" si="78"/>
        <v>0</v>
      </c>
      <c r="P557">
        <v>0</v>
      </c>
      <c r="Q557">
        <f>+IFERROR(VLOOKUP(A557,final_f1!$A$1:$E$8,5,FALSE),0)</f>
        <v>0</v>
      </c>
    </row>
    <row r="558" spans="1:17" x14ac:dyDescent="0.25">
      <c r="A558" s="1">
        <v>41465</v>
      </c>
      <c r="B558">
        <v>1270</v>
      </c>
      <c r="C558" s="2">
        <f t="shared" si="72"/>
        <v>10</v>
      </c>
      <c r="D558" s="2">
        <f t="shared" si="73"/>
        <v>7</v>
      </c>
      <c r="E558" s="2">
        <f t="shared" si="74"/>
        <v>2013</v>
      </c>
      <c r="F558" s="2" t="str">
        <f t="shared" si="75"/>
        <v>miércoles</v>
      </c>
      <c r="G558" s="2" t="str">
        <f t="shared" si="76"/>
        <v>julio</v>
      </c>
      <c r="H558" s="2">
        <f>+IFERROR(VLOOKUP(A558,festivos!$A$1:$E$105,5,FALSE),0)</f>
        <v>0</v>
      </c>
      <c r="I558" s="2">
        <f>+IFERROR(VLOOKUP(A558,semanasanta!$A$1:$E$29,5,FALSE),0)</f>
        <v>0</v>
      </c>
      <c r="J558" s="2">
        <f>+IFERROR(VLOOKUP(A558,navidad!$A$1:$E$8,5,FALSE),0)</f>
        <v>0</v>
      </c>
      <c r="K558" s="2">
        <f t="shared" si="80"/>
        <v>0</v>
      </c>
      <c r="L558" s="2">
        <f t="shared" si="77"/>
        <v>0</v>
      </c>
      <c r="M558" s="2">
        <f>+IFERROR(VLOOKUP(A558,new_year!$A$1:$E$8,5,FALSE),0)</f>
        <v>0</v>
      </c>
      <c r="N558" s="2">
        <f t="shared" si="79"/>
        <v>0</v>
      </c>
      <c r="O558" s="2">
        <f t="shared" si="78"/>
        <v>0</v>
      </c>
      <c r="P558">
        <v>0</v>
      </c>
      <c r="Q558">
        <f>+IFERROR(VLOOKUP(A558,final_f1!$A$1:$E$8,5,FALSE),0)</f>
        <v>0</v>
      </c>
    </row>
    <row r="559" spans="1:17" x14ac:dyDescent="0.25">
      <c r="A559" s="1">
        <v>41466</v>
      </c>
      <c r="B559">
        <v>1315</v>
      </c>
      <c r="C559" s="2">
        <f t="shared" si="72"/>
        <v>11</v>
      </c>
      <c r="D559" s="2">
        <f t="shared" si="73"/>
        <v>7</v>
      </c>
      <c r="E559" s="2">
        <f t="shared" si="74"/>
        <v>2013</v>
      </c>
      <c r="F559" s="2" t="str">
        <f t="shared" si="75"/>
        <v>jueves</v>
      </c>
      <c r="G559" s="2" t="str">
        <f t="shared" si="76"/>
        <v>julio</v>
      </c>
      <c r="H559" s="2">
        <f>+IFERROR(VLOOKUP(A559,festivos!$A$1:$E$105,5,FALSE),0)</f>
        <v>0</v>
      </c>
      <c r="I559" s="2">
        <f>+IFERROR(VLOOKUP(A559,semanasanta!$A$1:$E$29,5,FALSE),0)</f>
        <v>0</v>
      </c>
      <c r="J559" s="2">
        <f>+IFERROR(VLOOKUP(A559,navidad!$A$1:$E$8,5,FALSE),0)</f>
        <v>0</v>
      </c>
      <c r="K559" s="2">
        <f t="shared" si="80"/>
        <v>0</v>
      </c>
      <c r="L559" s="2">
        <f t="shared" si="77"/>
        <v>0</v>
      </c>
      <c r="M559" s="2">
        <f>+IFERROR(VLOOKUP(A559,new_year!$A$1:$E$8,5,FALSE),0)</f>
        <v>0</v>
      </c>
      <c r="N559" s="2">
        <f t="shared" si="79"/>
        <v>0</v>
      </c>
      <c r="O559" s="2">
        <f t="shared" si="78"/>
        <v>0</v>
      </c>
      <c r="P559">
        <v>0</v>
      </c>
      <c r="Q559">
        <f>+IFERROR(VLOOKUP(A559,final_f1!$A$1:$E$8,5,FALSE),0)</f>
        <v>0</v>
      </c>
    </row>
    <row r="560" spans="1:17" x14ac:dyDescent="0.25">
      <c r="A560" s="1">
        <v>41467</v>
      </c>
      <c r="B560">
        <v>1249</v>
      </c>
      <c r="C560" s="2">
        <f t="shared" si="72"/>
        <v>12</v>
      </c>
      <c r="D560" s="2">
        <f t="shared" si="73"/>
        <v>7</v>
      </c>
      <c r="E560" s="2">
        <f t="shared" si="74"/>
        <v>2013</v>
      </c>
      <c r="F560" s="2" t="str">
        <f t="shared" si="75"/>
        <v>viernes</v>
      </c>
      <c r="G560" s="2" t="str">
        <f t="shared" si="76"/>
        <v>julio</v>
      </c>
      <c r="H560" s="2">
        <f>+IFERROR(VLOOKUP(A560,festivos!$A$1:$E$105,5,FALSE),0)</f>
        <v>0</v>
      </c>
      <c r="I560" s="2">
        <f>+IFERROR(VLOOKUP(A560,semanasanta!$A$1:$E$29,5,FALSE),0)</f>
        <v>0</v>
      </c>
      <c r="J560" s="2">
        <f>+IFERROR(VLOOKUP(A560,navidad!$A$1:$E$8,5,FALSE),0)</f>
        <v>0</v>
      </c>
      <c r="K560" s="2">
        <f t="shared" si="80"/>
        <v>0</v>
      </c>
      <c r="L560" s="2">
        <f t="shared" si="77"/>
        <v>0</v>
      </c>
      <c r="M560" s="2">
        <f>+IFERROR(VLOOKUP(A560,new_year!$A$1:$E$8,5,FALSE),0)</f>
        <v>0</v>
      </c>
      <c r="N560" s="2">
        <f t="shared" si="79"/>
        <v>0</v>
      </c>
      <c r="O560" s="2">
        <f t="shared" si="78"/>
        <v>0</v>
      </c>
      <c r="P560">
        <v>0</v>
      </c>
      <c r="Q560">
        <f>+IFERROR(VLOOKUP(A560,final_f1!$A$1:$E$8,5,FALSE),0)</f>
        <v>0</v>
      </c>
    </row>
    <row r="561" spans="1:17" x14ac:dyDescent="0.25">
      <c r="A561" s="1">
        <v>41468</v>
      </c>
      <c r="B561">
        <v>358</v>
      </c>
      <c r="C561" s="2">
        <f t="shared" si="72"/>
        <v>13</v>
      </c>
      <c r="D561" s="2">
        <f t="shared" si="73"/>
        <v>7</v>
      </c>
      <c r="E561" s="2">
        <f t="shared" si="74"/>
        <v>2013</v>
      </c>
      <c r="F561" s="2" t="str">
        <f t="shared" si="75"/>
        <v>sábado</v>
      </c>
      <c r="G561" s="2" t="str">
        <f t="shared" si="76"/>
        <v>julio</v>
      </c>
      <c r="H561" s="2">
        <f>+IFERROR(VLOOKUP(A561,festivos!$A$1:$E$105,5,FALSE),0)</f>
        <v>0</v>
      </c>
      <c r="I561" s="2">
        <f>+IFERROR(VLOOKUP(A561,semanasanta!$A$1:$E$29,5,FALSE),0)</f>
        <v>0</v>
      </c>
      <c r="J561" s="2">
        <f>+IFERROR(VLOOKUP(A561,navidad!$A$1:$E$8,5,FALSE),0)</f>
        <v>0</v>
      </c>
      <c r="K561" s="2">
        <f t="shared" si="80"/>
        <v>0</v>
      </c>
      <c r="L561" s="2">
        <f t="shared" si="77"/>
        <v>0</v>
      </c>
      <c r="M561" s="2">
        <f>+IFERROR(VLOOKUP(A561,new_year!$A$1:$E$8,5,FALSE),0)</f>
        <v>0</v>
      </c>
      <c r="N561" s="2">
        <f t="shared" si="79"/>
        <v>0</v>
      </c>
      <c r="O561" s="2">
        <f t="shared" si="78"/>
        <v>0</v>
      </c>
      <c r="P561">
        <v>0</v>
      </c>
      <c r="Q561">
        <f>+IFERROR(VLOOKUP(A561,final_f1!$A$1:$E$8,5,FALSE),0)</f>
        <v>0</v>
      </c>
    </row>
    <row r="562" spans="1:17" x14ac:dyDescent="0.25">
      <c r="A562" s="1">
        <v>41469</v>
      </c>
      <c r="B562">
        <v>0</v>
      </c>
      <c r="C562" s="2">
        <f t="shared" si="72"/>
        <v>14</v>
      </c>
      <c r="D562" s="2">
        <f t="shared" si="73"/>
        <v>7</v>
      </c>
      <c r="E562" s="2">
        <f t="shared" si="74"/>
        <v>2013</v>
      </c>
      <c r="F562" s="2" t="str">
        <f t="shared" si="75"/>
        <v>domingo</v>
      </c>
      <c r="G562" s="2" t="str">
        <f t="shared" si="76"/>
        <v>julio</v>
      </c>
      <c r="H562" s="2">
        <f>+IFERROR(VLOOKUP(A562,festivos!$A$1:$E$105,5,FALSE),0)</f>
        <v>0</v>
      </c>
      <c r="I562" s="2">
        <f>+IFERROR(VLOOKUP(A562,semanasanta!$A$1:$E$29,5,FALSE),0)</f>
        <v>0</v>
      </c>
      <c r="J562" s="2">
        <f>+IFERROR(VLOOKUP(A562,navidad!$A$1:$E$8,5,FALSE),0)</f>
        <v>0</v>
      </c>
      <c r="K562" s="2">
        <f t="shared" si="80"/>
        <v>0</v>
      </c>
      <c r="L562" s="2">
        <f t="shared" si="77"/>
        <v>0</v>
      </c>
      <c r="M562" s="2">
        <f>+IFERROR(VLOOKUP(A562,new_year!$A$1:$E$8,5,FALSE),0)</f>
        <v>0</v>
      </c>
      <c r="N562" s="2">
        <f t="shared" si="79"/>
        <v>0</v>
      </c>
      <c r="O562" s="2">
        <f t="shared" si="78"/>
        <v>0</v>
      </c>
      <c r="P562">
        <v>0</v>
      </c>
      <c r="Q562">
        <f>+IFERROR(VLOOKUP(A562,final_f1!$A$1:$E$8,5,FALSE),0)</f>
        <v>0</v>
      </c>
    </row>
    <row r="563" spans="1:17" x14ac:dyDescent="0.25">
      <c r="A563" s="1">
        <v>41470</v>
      </c>
      <c r="B563">
        <v>629</v>
      </c>
      <c r="C563" s="2">
        <f t="shared" si="72"/>
        <v>15</v>
      </c>
      <c r="D563" s="2">
        <f t="shared" si="73"/>
        <v>7</v>
      </c>
      <c r="E563" s="2">
        <f t="shared" si="74"/>
        <v>2013</v>
      </c>
      <c r="F563" s="2" t="str">
        <f t="shared" si="75"/>
        <v>lunes</v>
      </c>
      <c r="G563" s="2" t="str">
        <f t="shared" si="76"/>
        <v>julio</v>
      </c>
      <c r="H563" s="2">
        <f>+IFERROR(VLOOKUP(A563,festivos!$A$1:$E$105,5,FALSE),0)</f>
        <v>0</v>
      </c>
      <c r="I563" s="2">
        <f>+IFERROR(VLOOKUP(A563,semanasanta!$A$1:$E$29,5,FALSE),0)</f>
        <v>0</v>
      </c>
      <c r="J563" s="2">
        <f>+IFERROR(VLOOKUP(A563,navidad!$A$1:$E$8,5,FALSE),0)</f>
        <v>0</v>
      </c>
      <c r="K563" s="2">
        <f t="shared" si="80"/>
        <v>0</v>
      </c>
      <c r="L563" s="2">
        <f t="shared" si="77"/>
        <v>0</v>
      </c>
      <c r="M563" s="2">
        <f>+IFERROR(VLOOKUP(A563,new_year!$A$1:$E$8,5,FALSE),0)</f>
        <v>0</v>
      </c>
      <c r="N563" s="2">
        <f t="shared" si="79"/>
        <v>0</v>
      </c>
      <c r="O563" s="2">
        <f t="shared" si="78"/>
        <v>0</v>
      </c>
      <c r="P563">
        <v>0</v>
      </c>
      <c r="Q563">
        <f>+IFERROR(VLOOKUP(A563,final_f1!$A$1:$E$8,5,FALSE),0)</f>
        <v>0</v>
      </c>
    </row>
    <row r="564" spans="1:17" x14ac:dyDescent="0.25">
      <c r="A564" s="1">
        <v>41471</v>
      </c>
      <c r="B564">
        <v>1029</v>
      </c>
      <c r="C564" s="2">
        <f t="shared" si="72"/>
        <v>16</v>
      </c>
      <c r="D564" s="2">
        <f t="shared" si="73"/>
        <v>7</v>
      </c>
      <c r="E564" s="2">
        <f t="shared" si="74"/>
        <v>2013</v>
      </c>
      <c r="F564" s="2" t="str">
        <f t="shared" si="75"/>
        <v>martes</v>
      </c>
      <c r="G564" s="2" t="str">
        <f t="shared" si="76"/>
        <v>julio</v>
      </c>
      <c r="H564" s="2">
        <f>+IFERROR(VLOOKUP(A564,festivos!$A$1:$E$105,5,FALSE),0)</f>
        <v>0</v>
      </c>
      <c r="I564" s="2">
        <f>+IFERROR(VLOOKUP(A564,semanasanta!$A$1:$E$29,5,FALSE),0)</f>
        <v>0</v>
      </c>
      <c r="J564" s="2">
        <f>+IFERROR(VLOOKUP(A564,navidad!$A$1:$E$8,5,FALSE),0)</f>
        <v>0</v>
      </c>
      <c r="K564" s="2">
        <f t="shared" si="80"/>
        <v>0</v>
      </c>
      <c r="L564" s="2">
        <f t="shared" si="77"/>
        <v>0</v>
      </c>
      <c r="M564" s="2">
        <f>+IFERROR(VLOOKUP(A564,new_year!$A$1:$E$8,5,FALSE),0)</f>
        <v>0</v>
      </c>
      <c r="N564" s="2">
        <f t="shared" si="79"/>
        <v>0</v>
      </c>
      <c r="O564" s="2">
        <f t="shared" si="78"/>
        <v>0</v>
      </c>
      <c r="P564">
        <v>0</v>
      </c>
      <c r="Q564">
        <f>+IFERROR(VLOOKUP(A564,final_f1!$A$1:$E$8,5,FALSE),0)</f>
        <v>0</v>
      </c>
    </row>
    <row r="565" spans="1:17" x14ac:dyDescent="0.25">
      <c r="A565" s="1">
        <v>41472</v>
      </c>
      <c r="B565">
        <v>1147</v>
      </c>
      <c r="C565" s="2">
        <f t="shared" si="72"/>
        <v>17</v>
      </c>
      <c r="D565" s="2">
        <f t="shared" si="73"/>
        <v>7</v>
      </c>
      <c r="E565" s="2">
        <f t="shared" si="74"/>
        <v>2013</v>
      </c>
      <c r="F565" s="2" t="str">
        <f t="shared" si="75"/>
        <v>miércoles</v>
      </c>
      <c r="G565" s="2" t="str">
        <f t="shared" si="76"/>
        <v>julio</v>
      </c>
      <c r="H565" s="2">
        <f>+IFERROR(VLOOKUP(A565,festivos!$A$1:$E$105,5,FALSE),0)</f>
        <v>0</v>
      </c>
      <c r="I565" s="2">
        <f>+IFERROR(VLOOKUP(A565,semanasanta!$A$1:$E$29,5,FALSE),0)</f>
        <v>0</v>
      </c>
      <c r="J565" s="2">
        <f>+IFERROR(VLOOKUP(A565,navidad!$A$1:$E$8,5,FALSE),0)</f>
        <v>0</v>
      </c>
      <c r="K565" s="2">
        <f t="shared" si="80"/>
        <v>0</v>
      </c>
      <c r="L565" s="2">
        <f t="shared" si="77"/>
        <v>0</v>
      </c>
      <c r="M565" s="2">
        <f>+IFERROR(VLOOKUP(A565,new_year!$A$1:$E$8,5,FALSE),0)</f>
        <v>0</v>
      </c>
      <c r="N565" s="2">
        <f t="shared" si="79"/>
        <v>0</v>
      </c>
      <c r="O565" s="2">
        <f t="shared" si="78"/>
        <v>0</v>
      </c>
      <c r="P565">
        <v>0</v>
      </c>
      <c r="Q565">
        <f>+IFERROR(VLOOKUP(A565,final_f1!$A$1:$E$8,5,FALSE),0)</f>
        <v>0</v>
      </c>
    </row>
    <row r="566" spans="1:17" x14ac:dyDescent="0.25">
      <c r="A566" s="1">
        <v>41473</v>
      </c>
      <c r="B566">
        <v>1288</v>
      </c>
      <c r="C566" s="2">
        <f t="shared" si="72"/>
        <v>18</v>
      </c>
      <c r="D566" s="2">
        <f t="shared" si="73"/>
        <v>7</v>
      </c>
      <c r="E566" s="2">
        <f t="shared" si="74"/>
        <v>2013</v>
      </c>
      <c r="F566" s="2" t="str">
        <f t="shared" si="75"/>
        <v>jueves</v>
      </c>
      <c r="G566" s="2" t="str">
        <f t="shared" si="76"/>
        <v>julio</v>
      </c>
      <c r="H566" s="2">
        <f>+IFERROR(VLOOKUP(A566,festivos!$A$1:$E$105,5,FALSE),0)</f>
        <v>0</v>
      </c>
      <c r="I566" s="2">
        <f>+IFERROR(VLOOKUP(A566,semanasanta!$A$1:$E$29,5,FALSE),0)</f>
        <v>0</v>
      </c>
      <c r="J566" s="2">
        <f>+IFERROR(VLOOKUP(A566,navidad!$A$1:$E$8,5,FALSE),0)</f>
        <v>0</v>
      </c>
      <c r="K566" s="2">
        <f t="shared" si="80"/>
        <v>0</v>
      </c>
      <c r="L566" s="2">
        <f t="shared" si="77"/>
        <v>0</v>
      </c>
      <c r="M566" s="2">
        <f>+IFERROR(VLOOKUP(A566,new_year!$A$1:$E$8,5,FALSE),0)</f>
        <v>0</v>
      </c>
      <c r="N566" s="2">
        <f t="shared" si="79"/>
        <v>0</v>
      </c>
      <c r="O566" s="2">
        <f t="shared" si="78"/>
        <v>0</v>
      </c>
      <c r="P566">
        <v>0</v>
      </c>
      <c r="Q566">
        <f>+IFERROR(VLOOKUP(A566,final_f1!$A$1:$E$8,5,FALSE),0)</f>
        <v>0</v>
      </c>
    </row>
    <row r="567" spans="1:17" x14ac:dyDescent="0.25">
      <c r="A567" s="1">
        <v>41474</v>
      </c>
      <c r="B567">
        <v>1175</v>
      </c>
      <c r="C567" s="2">
        <f t="shared" si="72"/>
        <v>19</v>
      </c>
      <c r="D567" s="2">
        <f t="shared" si="73"/>
        <v>7</v>
      </c>
      <c r="E567" s="2">
        <f t="shared" si="74"/>
        <v>2013</v>
      </c>
      <c r="F567" s="2" t="str">
        <f t="shared" si="75"/>
        <v>viernes</v>
      </c>
      <c r="G567" s="2" t="str">
        <f t="shared" si="76"/>
        <v>julio</v>
      </c>
      <c r="H567" s="2">
        <f>+IFERROR(VLOOKUP(A567,festivos!$A$1:$E$105,5,FALSE),0)</f>
        <v>0</v>
      </c>
      <c r="I567" s="2">
        <f>+IFERROR(VLOOKUP(A567,semanasanta!$A$1:$E$29,5,FALSE),0)</f>
        <v>0</v>
      </c>
      <c r="J567" s="2">
        <f>+IFERROR(VLOOKUP(A567,navidad!$A$1:$E$8,5,FALSE),0)</f>
        <v>0</v>
      </c>
      <c r="K567" s="2">
        <f t="shared" si="80"/>
        <v>0</v>
      </c>
      <c r="L567" s="2">
        <f t="shared" si="77"/>
        <v>0</v>
      </c>
      <c r="M567" s="2">
        <f>+IFERROR(VLOOKUP(A567,new_year!$A$1:$E$8,5,FALSE),0)</f>
        <v>0</v>
      </c>
      <c r="N567" s="2">
        <f t="shared" si="79"/>
        <v>0</v>
      </c>
      <c r="O567" s="2">
        <f t="shared" si="78"/>
        <v>0</v>
      </c>
      <c r="P567">
        <v>0</v>
      </c>
      <c r="Q567">
        <f>+IFERROR(VLOOKUP(A567,final_f1!$A$1:$E$8,5,FALSE),0)</f>
        <v>0</v>
      </c>
    </row>
    <row r="568" spans="1:17" x14ac:dyDescent="0.25">
      <c r="A568" s="1">
        <v>41475</v>
      </c>
      <c r="B568">
        <v>111</v>
      </c>
      <c r="C568" s="2">
        <f t="shared" si="72"/>
        <v>20</v>
      </c>
      <c r="D568" s="2">
        <f t="shared" si="73"/>
        <v>7</v>
      </c>
      <c r="E568" s="2">
        <f t="shared" si="74"/>
        <v>2013</v>
      </c>
      <c r="F568" s="2" t="str">
        <f t="shared" si="75"/>
        <v>sábado</v>
      </c>
      <c r="G568" s="2" t="str">
        <f t="shared" si="76"/>
        <v>julio</v>
      </c>
      <c r="H568" s="2">
        <f>+IFERROR(VLOOKUP(A568,festivos!$A$1:$E$105,5,FALSE),0)</f>
        <v>1</v>
      </c>
      <c r="I568" s="2">
        <f>+IFERROR(VLOOKUP(A568,semanasanta!$A$1:$E$29,5,FALSE),0)</f>
        <v>0</v>
      </c>
      <c r="J568" s="2">
        <f>+IFERROR(VLOOKUP(A568,navidad!$A$1:$E$8,5,FALSE),0)</f>
        <v>0</v>
      </c>
      <c r="K568" s="2">
        <f t="shared" si="80"/>
        <v>0</v>
      </c>
      <c r="L568" s="2">
        <f t="shared" si="77"/>
        <v>0</v>
      </c>
      <c r="M568" s="2">
        <f>+IFERROR(VLOOKUP(A568,new_year!$A$1:$E$8,5,FALSE),0)</f>
        <v>0</v>
      </c>
      <c r="N568" s="2">
        <f t="shared" si="79"/>
        <v>0</v>
      </c>
      <c r="O568" s="2">
        <f t="shared" si="78"/>
        <v>0</v>
      </c>
      <c r="P568">
        <v>0</v>
      </c>
      <c r="Q568">
        <f>+IFERROR(VLOOKUP(A568,final_f1!$A$1:$E$8,5,FALSE),0)</f>
        <v>0</v>
      </c>
    </row>
    <row r="569" spans="1:17" x14ac:dyDescent="0.25">
      <c r="A569" s="1">
        <v>41476</v>
      </c>
      <c r="B569">
        <v>0</v>
      </c>
      <c r="C569" s="2">
        <f t="shared" si="72"/>
        <v>21</v>
      </c>
      <c r="D569" s="2">
        <f t="shared" si="73"/>
        <v>7</v>
      </c>
      <c r="E569" s="2">
        <f t="shared" si="74"/>
        <v>2013</v>
      </c>
      <c r="F569" s="2" t="str">
        <f t="shared" si="75"/>
        <v>domingo</v>
      </c>
      <c r="G569" s="2" t="str">
        <f t="shared" si="76"/>
        <v>julio</v>
      </c>
      <c r="H569" s="2">
        <f>+IFERROR(VLOOKUP(A569,festivos!$A$1:$E$105,5,FALSE),0)</f>
        <v>0</v>
      </c>
      <c r="I569" s="2">
        <f>+IFERROR(VLOOKUP(A569,semanasanta!$A$1:$E$29,5,FALSE),0)</f>
        <v>0</v>
      </c>
      <c r="J569" s="2">
        <f>+IFERROR(VLOOKUP(A569,navidad!$A$1:$E$8,5,FALSE),0)</f>
        <v>0</v>
      </c>
      <c r="K569" s="2">
        <f t="shared" si="80"/>
        <v>0</v>
      </c>
      <c r="L569" s="2">
        <f t="shared" si="77"/>
        <v>0</v>
      </c>
      <c r="M569" s="2">
        <f>+IFERROR(VLOOKUP(A569,new_year!$A$1:$E$8,5,FALSE),0)</f>
        <v>0</v>
      </c>
      <c r="N569" s="2">
        <f t="shared" si="79"/>
        <v>0</v>
      </c>
      <c r="O569" s="2">
        <f t="shared" si="78"/>
        <v>0</v>
      </c>
      <c r="P569">
        <v>0</v>
      </c>
      <c r="Q569">
        <f>+IFERROR(VLOOKUP(A569,final_f1!$A$1:$E$8,5,FALSE),0)</f>
        <v>0</v>
      </c>
    </row>
    <row r="570" spans="1:17" x14ac:dyDescent="0.25">
      <c r="A570" s="1">
        <v>41477</v>
      </c>
      <c r="B570">
        <v>889</v>
      </c>
      <c r="C570" s="2">
        <f t="shared" si="72"/>
        <v>22</v>
      </c>
      <c r="D570" s="2">
        <f t="shared" si="73"/>
        <v>7</v>
      </c>
      <c r="E570" s="2">
        <f t="shared" si="74"/>
        <v>2013</v>
      </c>
      <c r="F570" s="2" t="str">
        <f t="shared" si="75"/>
        <v>lunes</v>
      </c>
      <c r="G570" s="2" t="str">
        <f t="shared" si="76"/>
        <v>julio</v>
      </c>
      <c r="H570" s="2">
        <f>+IFERROR(VLOOKUP(A570,festivos!$A$1:$E$105,5,FALSE),0)</f>
        <v>0</v>
      </c>
      <c r="I570" s="2">
        <f>+IFERROR(VLOOKUP(A570,semanasanta!$A$1:$E$29,5,FALSE),0)</f>
        <v>0</v>
      </c>
      <c r="J570" s="2">
        <f>+IFERROR(VLOOKUP(A570,navidad!$A$1:$E$8,5,FALSE),0)</f>
        <v>0</v>
      </c>
      <c r="K570" s="2">
        <f t="shared" si="80"/>
        <v>0</v>
      </c>
      <c r="L570" s="2">
        <f t="shared" si="77"/>
        <v>0</v>
      </c>
      <c r="M570" s="2">
        <f>+IFERROR(VLOOKUP(A570,new_year!$A$1:$E$8,5,FALSE),0)</f>
        <v>0</v>
      </c>
      <c r="N570" s="2">
        <f t="shared" si="79"/>
        <v>0</v>
      </c>
      <c r="O570" s="2">
        <f t="shared" si="78"/>
        <v>0</v>
      </c>
      <c r="P570">
        <v>0</v>
      </c>
      <c r="Q570">
        <f>+IFERROR(VLOOKUP(A570,final_f1!$A$1:$E$8,5,FALSE),0)</f>
        <v>0</v>
      </c>
    </row>
    <row r="571" spans="1:17" x14ac:dyDescent="0.25">
      <c r="A571" s="1">
        <v>41478</v>
      </c>
      <c r="B571">
        <v>933</v>
      </c>
      <c r="C571" s="2">
        <f t="shared" si="72"/>
        <v>23</v>
      </c>
      <c r="D571" s="2">
        <f t="shared" si="73"/>
        <v>7</v>
      </c>
      <c r="E571" s="2">
        <f t="shared" si="74"/>
        <v>2013</v>
      </c>
      <c r="F571" s="2" t="str">
        <f t="shared" si="75"/>
        <v>martes</v>
      </c>
      <c r="G571" s="2" t="str">
        <f t="shared" si="76"/>
        <v>julio</v>
      </c>
      <c r="H571" s="2">
        <f>+IFERROR(VLOOKUP(A571,festivos!$A$1:$E$105,5,FALSE),0)</f>
        <v>0</v>
      </c>
      <c r="I571" s="2">
        <f>+IFERROR(VLOOKUP(A571,semanasanta!$A$1:$E$29,5,FALSE),0)</f>
        <v>0</v>
      </c>
      <c r="J571" s="2">
        <f>+IFERROR(VLOOKUP(A571,navidad!$A$1:$E$8,5,FALSE),0)</f>
        <v>0</v>
      </c>
      <c r="K571" s="2">
        <f t="shared" si="80"/>
        <v>0</v>
      </c>
      <c r="L571" s="2">
        <f t="shared" si="77"/>
        <v>0</v>
      </c>
      <c r="M571" s="2">
        <f>+IFERROR(VLOOKUP(A571,new_year!$A$1:$E$8,5,FALSE),0)</f>
        <v>0</v>
      </c>
      <c r="N571" s="2">
        <f t="shared" si="79"/>
        <v>0</v>
      </c>
      <c r="O571" s="2">
        <f t="shared" si="78"/>
        <v>0</v>
      </c>
      <c r="P571">
        <v>0</v>
      </c>
      <c r="Q571">
        <f>+IFERROR(VLOOKUP(A571,final_f1!$A$1:$E$8,5,FALSE),0)</f>
        <v>0</v>
      </c>
    </row>
    <row r="572" spans="1:17" x14ac:dyDescent="0.25">
      <c r="A572" s="1">
        <v>41479</v>
      </c>
      <c r="B572">
        <v>1348</v>
      </c>
      <c r="C572" s="2">
        <f t="shared" si="72"/>
        <v>24</v>
      </c>
      <c r="D572" s="2">
        <f t="shared" si="73"/>
        <v>7</v>
      </c>
      <c r="E572" s="2">
        <f t="shared" si="74"/>
        <v>2013</v>
      </c>
      <c r="F572" s="2" t="str">
        <f t="shared" si="75"/>
        <v>miércoles</v>
      </c>
      <c r="G572" s="2" t="str">
        <f t="shared" si="76"/>
        <v>julio</v>
      </c>
      <c r="H572" s="2">
        <f>+IFERROR(VLOOKUP(A572,festivos!$A$1:$E$105,5,FALSE),0)</f>
        <v>0</v>
      </c>
      <c r="I572" s="2">
        <f>+IFERROR(VLOOKUP(A572,semanasanta!$A$1:$E$29,5,FALSE),0)</f>
        <v>0</v>
      </c>
      <c r="J572" s="2">
        <f>+IFERROR(VLOOKUP(A572,navidad!$A$1:$E$8,5,FALSE),0)</f>
        <v>0</v>
      </c>
      <c r="K572" s="2">
        <f t="shared" si="80"/>
        <v>0</v>
      </c>
      <c r="L572" s="2">
        <f t="shared" si="77"/>
        <v>0</v>
      </c>
      <c r="M572" s="2">
        <f>+IFERROR(VLOOKUP(A572,new_year!$A$1:$E$8,5,FALSE),0)</f>
        <v>0</v>
      </c>
      <c r="N572" s="2">
        <f t="shared" si="79"/>
        <v>0</v>
      </c>
      <c r="O572" s="2">
        <f t="shared" si="78"/>
        <v>0</v>
      </c>
      <c r="P572">
        <v>0</v>
      </c>
      <c r="Q572">
        <f>+IFERROR(VLOOKUP(A572,final_f1!$A$1:$E$8,5,FALSE),0)</f>
        <v>0</v>
      </c>
    </row>
    <row r="573" spans="1:17" x14ac:dyDescent="0.25">
      <c r="A573" s="1">
        <v>41480</v>
      </c>
      <c r="B573">
        <v>1224</v>
      </c>
      <c r="C573" s="2">
        <f t="shared" si="72"/>
        <v>25</v>
      </c>
      <c r="D573" s="2">
        <f t="shared" si="73"/>
        <v>7</v>
      </c>
      <c r="E573" s="2">
        <f t="shared" si="74"/>
        <v>2013</v>
      </c>
      <c r="F573" s="2" t="str">
        <f t="shared" si="75"/>
        <v>jueves</v>
      </c>
      <c r="G573" s="2" t="str">
        <f t="shared" si="76"/>
        <v>julio</v>
      </c>
      <c r="H573" s="2">
        <f>+IFERROR(VLOOKUP(A573,festivos!$A$1:$E$105,5,FALSE),0)</f>
        <v>0</v>
      </c>
      <c r="I573" s="2">
        <f>+IFERROR(VLOOKUP(A573,semanasanta!$A$1:$E$29,5,FALSE),0)</f>
        <v>0</v>
      </c>
      <c r="J573" s="2">
        <f>+IFERROR(VLOOKUP(A573,navidad!$A$1:$E$8,5,FALSE),0)</f>
        <v>0</v>
      </c>
      <c r="K573" s="2">
        <f t="shared" si="80"/>
        <v>0</v>
      </c>
      <c r="L573" s="2">
        <f t="shared" si="77"/>
        <v>0</v>
      </c>
      <c r="M573" s="2">
        <f>+IFERROR(VLOOKUP(A573,new_year!$A$1:$E$8,5,FALSE),0)</f>
        <v>0</v>
      </c>
      <c r="N573" s="2">
        <f t="shared" si="79"/>
        <v>0</v>
      </c>
      <c r="O573" s="2">
        <f t="shared" si="78"/>
        <v>0</v>
      </c>
      <c r="P573">
        <v>0</v>
      </c>
      <c r="Q573">
        <f>+IFERROR(VLOOKUP(A573,final_f1!$A$1:$E$8,5,FALSE),0)</f>
        <v>0</v>
      </c>
    </row>
    <row r="574" spans="1:17" x14ac:dyDescent="0.25">
      <c r="A574" s="1">
        <v>41481</v>
      </c>
      <c r="B574">
        <v>1268</v>
      </c>
      <c r="C574" s="2">
        <f t="shared" si="72"/>
        <v>26</v>
      </c>
      <c r="D574" s="2">
        <f t="shared" si="73"/>
        <v>7</v>
      </c>
      <c r="E574" s="2">
        <f t="shared" si="74"/>
        <v>2013</v>
      </c>
      <c r="F574" s="2" t="str">
        <f t="shared" si="75"/>
        <v>viernes</v>
      </c>
      <c r="G574" s="2" t="str">
        <f t="shared" si="76"/>
        <v>julio</v>
      </c>
      <c r="H574" s="2">
        <f>+IFERROR(VLOOKUP(A574,festivos!$A$1:$E$105,5,FALSE),0)</f>
        <v>0</v>
      </c>
      <c r="I574" s="2">
        <f>+IFERROR(VLOOKUP(A574,semanasanta!$A$1:$E$29,5,FALSE),0)</f>
        <v>0</v>
      </c>
      <c r="J574" s="2">
        <f>+IFERROR(VLOOKUP(A574,navidad!$A$1:$E$8,5,FALSE),0)</f>
        <v>0</v>
      </c>
      <c r="K574" s="2">
        <f t="shared" si="80"/>
        <v>0</v>
      </c>
      <c r="L574" s="2">
        <f t="shared" si="77"/>
        <v>0</v>
      </c>
      <c r="M574" s="2">
        <f>+IFERROR(VLOOKUP(A574,new_year!$A$1:$E$8,5,FALSE),0)</f>
        <v>0</v>
      </c>
      <c r="N574" s="2">
        <f t="shared" si="79"/>
        <v>0</v>
      </c>
      <c r="O574" s="2">
        <f t="shared" si="78"/>
        <v>0</v>
      </c>
      <c r="P574">
        <v>0</v>
      </c>
      <c r="Q574">
        <f>+IFERROR(VLOOKUP(A574,final_f1!$A$1:$E$8,5,FALSE),0)</f>
        <v>0</v>
      </c>
    </row>
    <row r="575" spans="1:17" x14ac:dyDescent="0.25">
      <c r="A575" s="1">
        <v>41482</v>
      </c>
      <c r="B575">
        <v>463</v>
      </c>
      <c r="C575" s="2">
        <f t="shared" si="72"/>
        <v>27</v>
      </c>
      <c r="D575" s="2">
        <f t="shared" si="73"/>
        <v>7</v>
      </c>
      <c r="E575" s="2">
        <f t="shared" si="74"/>
        <v>2013</v>
      </c>
      <c r="F575" s="2" t="str">
        <f t="shared" si="75"/>
        <v>sábado</v>
      </c>
      <c r="G575" s="2" t="str">
        <f t="shared" si="76"/>
        <v>julio</v>
      </c>
      <c r="H575" s="2">
        <f>+IFERROR(VLOOKUP(A575,festivos!$A$1:$E$105,5,FALSE),0)</f>
        <v>0</v>
      </c>
      <c r="I575" s="2">
        <f>+IFERROR(VLOOKUP(A575,semanasanta!$A$1:$E$29,5,FALSE),0)</f>
        <v>0</v>
      </c>
      <c r="J575" s="2">
        <f>+IFERROR(VLOOKUP(A575,navidad!$A$1:$E$8,5,FALSE),0)</f>
        <v>0</v>
      </c>
      <c r="K575" s="2">
        <f t="shared" si="80"/>
        <v>0</v>
      </c>
      <c r="L575" s="2">
        <f t="shared" si="77"/>
        <v>0</v>
      </c>
      <c r="M575" s="2">
        <f>+IFERROR(VLOOKUP(A575,new_year!$A$1:$E$8,5,FALSE),0)</f>
        <v>0</v>
      </c>
      <c r="N575" s="2">
        <f t="shared" si="79"/>
        <v>0</v>
      </c>
      <c r="O575" s="2">
        <f t="shared" si="78"/>
        <v>0</v>
      </c>
      <c r="P575">
        <v>0</v>
      </c>
      <c r="Q575">
        <f>+IFERROR(VLOOKUP(A575,final_f1!$A$1:$E$8,5,FALSE),0)</f>
        <v>0</v>
      </c>
    </row>
    <row r="576" spans="1:17" x14ac:dyDescent="0.25">
      <c r="A576" s="1">
        <v>41483</v>
      </c>
      <c r="B576">
        <v>0</v>
      </c>
      <c r="C576" s="2">
        <f t="shared" si="72"/>
        <v>28</v>
      </c>
      <c r="D576" s="2">
        <f t="shared" si="73"/>
        <v>7</v>
      </c>
      <c r="E576" s="2">
        <f t="shared" si="74"/>
        <v>2013</v>
      </c>
      <c r="F576" s="2" t="str">
        <f t="shared" si="75"/>
        <v>domingo</v>
      </c>
      <c r="G576" s="2" t="str">
        <f t="shared" si="76"/>
        <v>julio</v>
      </c>
      <c r="H576" s="2">
        <f>+IFERROR(VLOOKUP(A576,festivos!$A$1:$E$105,5,FALSE),0)</f>
        <v>0</v>
      </c>
      <c r="I576" s="2">
        <f>+IFERROR(VLOOKUP(A576,semanasanta!$A$1:$E$29,5,FALSE),0)</f>
        <v>0</v>
      </c>
      <c r="J576" s="2">
        <f>+IFERROR(VLOOKUP(A576,navidad!$A$1:$E$8,5,FALSE),0)</f>
        <v>0</v>
      </c>
      <c r="K576" s="2">
        <f t="shared" si="80"/>
        <v>0</v>
      </c>
      <c r="L576" s="2">
        <f t="shared" si="77"/>
        <v>0</v>
      </c>
      <c r="M576" s="2">
        <f>+IFERROR(VLOOKUP(A576,new_year!$A$1:$E$8,5,FALSE),0)</f>
        <v>0</v>
      </c>
      <c r="N576" s="2">
        <f t="shared" si="79"/>
        <v>0</v>
      </c>
      <c r="O576" s="2">
        <f t="shared" si="78"/>
        <v>0</v>
      </c>
      <c r="P576">
        <v>0</v>
      </c>
      <c r="Q576">
        <f>+IFERROR(VLOOKUP(A576,final_f1!$A$1:$E$8,5,FALSE),0)</f>
        <v>0</v>
      </c>
    </row>
    <row r="577" spans="1:17" x14ac:dyDescent="0.25">
      <c r="A577" s="1">
        <v>41484</v>
      </c>
      <c r="B577">
        <v>985</v>
      </c>
      <c r="C577" s="2">
        <f t="shared" si="72"/>
        <v>29</v>
      </c>
      <c r="D577" s="2">
        <f t="shared" si="73"/>
        <v>7</v>
      </c>
      <c r="E577" s="2">
        <f t="shared" si="74"/>
        <v>2013</v>
      </c>
      <c r="F577" s="2" t="str">
        <f t="shared" si="75"/>
        <v>lunes</v>
      </c>
      <c r="G577" s="2" t="str">
        <f t="shared" si="76"/>
        <v>julio</v>
      </c>
      <c r="H577" s="2">
        <f>+IFERROR(VLOOKUP(A577,festivos!$A$1:$E$105,5,FALSE),0)</f>
        <v>0</v>
      </c>
      <c r="I577" s="2">
        <f>+IFERROR(VLOOKUP(A577,semanasanta!$A$1:$E$29,5,FALSE),0)</f>
        <v>0</v>
      </c>
      <c r="J577" s="2">
        <f>+IFERROR(VLOOKUP(A577,navidad!$A$1:$E$8,5,FALSE),0)</f>
        <v>0</v>
      </c>
      <c r="K577" s="2">
        <f t="shared" si="80"/>
        <v>0</v>
      </c>
      <c r="L577" s="2">
        <f t="shared" si="77"/>
        <v>0</v>
      </c>
      <c r="M577" s="2">
        <f>+IFERROR(VLOOKUP(A577,new_year!$A$1:$E$8,5,FALSE),0)</f>
        <v>0</v>
      </c>
      <c r="N577" s="2">
        <f t="shared" si="79"/>
        <v>0</v>
      </c>
      <c r="O577" s="2">
        <f t="shared" si="78"/>
        <v>0</v>
      </c>
      <c r="P577">
        <v>0</v>
      </c>
      <c r="Q577">
        <f>+IFERROR(VLOOKUP(A577,final_f1!$A$1:$E$8,5,FALSE),0)</f>
        <v>0</v>
      </c>
    </row>
    <row r="578" spans="1:17" x14ac:dyDescent="0.25">
      <c r="A578" s="1">
        <v>41485</v>
      </c>
      <c r="B578">
        <v>1272</v>
      </c>
      <c r="C578" s="2">
        <f t="shared" si="72"/>
        <v>30</v>
      </c>
      <c r="D578" s="2">
        <f t="shared" si="73"/>
        <v>7</v>
      </c>
      <c r="E578" s="2">
        <f t="shared" si="74"/>
        <v>2013</v>
      </c>
      <c r="F578" s="2" t="str">
        <f t="shared" si="75"/>
        <v>martes</v>
      </c>
      <c r="G578" s="2" t="str">
        <f t="shared" si="76"/>
        <v>julio</v>
      </c>
      <c r="H578" s="2">
        <f>+IFERROR(VLOOKUP(A578,festivos!$A$1:$E$105,5,FALSE),0)</f>
        <v>0</v>
      </c>
      <c r="I578" s="2">
        <f>+IFERROR(VLOOKUP(A578,semanasanta!$A$1:$E$29,5,FALSE),0)</f>
        <v>0</v>
      </c>
      <c r="J578" s="2">
        <f>+IFERROR(VLOOKUP(A578,navidad!$A$1:$E$8,5,FALSE),0)</f>
        <v>0</v>
      </c>
      <c r="K578" s="2">
        <f t="shared" si="80"/>
        <v>0</v>
      </c>
      <c r="L578" s="2">
        <f t="shared" si="77"/>
        <v>0</v>
      </c>
      <c r="M578" s="2">
        <f>+IFERROR(VLOOKUP(A578,new_year!$A$1:$E$8,5,FALSE),0)</f>
        <v>0</v>
      </c>
      <c r="N578" s="2">
        <f t="shared" si="79"/>
        <v>0</v>
      </c>
      <c r="O578" s="2">
        <f t="shared" si="78"/>
        <v>0</v>
      </c>
      <c r="P578">
        <v>0</v>
      </c>
      <c r="Q578">
        <f>+IFERROR(VLOOKUP(A578,final_f1!$A$1:$E$8,5,FALSE),0)</f>
        <v>0</v>
      </c>
    </row>
    <row r="579" spans="1:17" x14ac:dyDescent="0.25">
      <c r="A579" s="1">
        <v>41486</v>
      </c>
      <c r="B579">
        <v>1666</v>
      </c>
      <c r="C579" s="2">
        <f t="shared" ref="C579:C642" si="81">+DAY(A579)</f>
        <v>31</v>
      </c>
      <c r="D579" s="2">
        <f t="shared" ref="D579:D642" si="82">+MONTH(A579)</f>
        <v>7</v>
      </c>
      <c r="E579" s="2">
        <f t="shared" ref="E579:E642" si="83">+YEAR(A579)</f>
        <v>2013</v>
      </c>
      <c r="F579" s="2" t="str">
        <f t="shared" ref="F579:F642" si="84">+TEXT(A579,"dddd")</f>
        <v>miércoles</v>
      </c>
      <c r="G579" s="2" t="str">
        <f t="shared" ref="G579:G642" si="85">+TEXT(A579,"MMMM")</f>
        <v>julio</v>
      </c>
      <c r="H579" s="2">
        <f>+IFERROR(VLOOKUP(A579,festivos!$A$1:$E$105,5,FALSE),0)</f>
        <v>0</v>
      </c>
      <c r="I579" s="2">
        <f>+IFERROR(VLOOKUP(A579,semanasanta!$A$1:$E$29,5,FALSE),0)</f>
        <v>0</v>
      </c>
      <c r="J579" s="2">
        <f>+IFERROR(VLOOKUP(A579,navidad!$A$1:$E$8,5,FALSE),0)</f>
        <v>0</v>
      </c>
      <c r="K579" s="2">
        <f t="shared" si="80"/>
        <v>0</v>
      </c>
      <c r="L579" s="2">
        <f t="shared" ref="L579:L642" si="86">+IF(J580=1,1,0)</f>
        <v>0</v>
      </c>
      <c r="M579" s="2">
        <f>+IFERROR(VLOOKUP(A579,new_year!$A$1:$E$8,5,FALSE),0)</f>
        <v>0</v>
      </c>
      <c r="N579" s="2">
        <f t="shared" si="79"/>
        <v>0</v>
      </c>
      <c r="O579" s="2">
        <f t="shared" ref="O579:O642" si="87">+IF(M580=1,1,0)</f>
        <v>0</v>
      </c>
      <c r="P579">
        <v>0</v>
      </c>
      <c r="Q579">
        <f>+IFERROR(VLOOKUP(A579,final_f1!$A$1:$E$8,5,FALSE),0)</f>
        <v>0</v>
      </c>
    </row>
    <row r="580" spans="1:17" x14ac:dyDescent="0.25">
      <c r="A580" s="1">
        <v>41487</v>
      </c>
      <c r="B580">
        <v>1173</v>
      </c>
      <c r="C580" s="2">
        <f t="shared" si="81"/>
        <v>1</v>
      </c>
      <c r="D580" s="2">
        <f t="shared" si="82"/>
        <v>8</v>
      </c>
      <c r="E580" s="2">
        <f t="shared" si="83"/>
        <v>2013</v>
      </c>
      <c r="F580" s="2" t="str">
        <f t="shared" si="84"/>
        <v>jueves</v>
      </c>
      <c r="G580" s="2" t="str">
        <f t="shared" si="85"/>
        <v>agosto</v>
      </c>
      <c r="H580" s="2">
        <f>+IFERROR(VLOOKUP(A580,festivos!$A$1:$E$105,5,FALSE),0)</f>
        <v>0</v>
      </c>
      <c r="I580" s="2">
        <f>+IFERROR(VLOOKUP(A580,semanasanta!$A$1:$E$29,5,FALSE),0)</f>
        <v>0</v>
      </c>
      <c r="J580" s="2">
        <f>+IFERROR(VLOOKUP(A580,navidad!$A$1:$E$8,5,FALSE),0)</f>
        <v>0</v>
      </c>
      <c r="K580" s="2">
        <f t="shared" si="80"/>
        <v>0</v>
      </c>
      <c r="L580" s="2">
        <f t="shared" si="86"/>
        <v>0</v>
      </c>
      <c r="M580" s="2">
        <f>+IFERROR(VLOOKUP(A580,new_year!$A$1:$E$8,5,FALSE),0)</f>
        <v>0</v>
      </c>
      <c r="N580" s="2">
        <f t="shared" ref="N580:N643" si="88">+IF(M579=1,1,0)</f>
        <v>0</v>
      </c>
      <c r="O580" s="2">
        <f t="shared" si="87"/>
        <v>0</v>
      </c>
      <c r="P580">
        <v>0</v>
      </c>
      <c r="Q580">
        <f>+IFERROR(VLOOKUP(A580,final_f1!$A$1:$E$8,5,FALSE),0)</f>
        <v>0</v>
      </c>
    </row>
    <row r="581" spans="1:17" x14ac:dyDescent="0.25">
      <c r="A581" s="1">
        <v>41488</v>
      </c>
      <c r="B581">
        <v>1155</v>
      </c>
      <c r="C581" s="2">
        <f t="shared" si="81"/>
        <v>2</v>
      </c>
      <c r="D581" s="2">
        <f t="shared" si="82"/>
        <v>8</v>
      </c>
      <c r="E581" s="2">
        <f t="shared" si="83"/>
        <v>2013</v>
      </c>
      <c r="F581" s="2" t="str">
        <f t="shared" si="84"/>
        <v>viernes</v>
      </c>
      <c r="G581" s="2" t="str">
        <f t="shared" si="85"/>
        <v>agosto</v>
      </c>
      <c r="H581" s="2">
        <f>+IFERROR(VLOOKUP(A581,festivos!$A$1:$E$105,5,FALSE),0)</f>
        <v>0</v>
      </c>
      <c r="I581" s="2">
        <f>+IFERROR(VLOOKUP(A581,semanasanta!$A$1:$E$29,5,FALSE),0)</f>
        <v>0</v>
      </c>
      <c r="J581" s="2">
        <f>+IFERROR(VLOOKUP(A581,navidad!$A$1:$E$8,5,FALSE),0)</f>
        <v>0</v>
      </c>
      <c r="K581" s="2">
        <f t="shared" ref="K581:K644" si="89">+IF(J580=1,1,0)</f>
        <v>0</v>
      </c>
      <c r="L581" s="2">
        <f t="shared" si="86"/>
        <v>0</v>
      </c>
      <c r="M581" s="2">
        <f>+IFERROR(VLOOKUP(A581,new_year!$A$1:$E$8,5,FALSE),0)</f>
        <v>0</v>
      </c>
      <c r="N581" s="2">
        <f t="shared" si="88"/>
        <v>0</v>
      </c>
      <c r="O581" s="2">
        <f t="shared" si="87"/>
        <v>0</v>
      </c>
      <c r="P581">
        <v>0</v>
      </c>
      <c r="Q581">
        <f>+IFERROR(VLOOKUP(A581,final_f1!$A$1:$E$8,5,FALSE),0)</f>
        <v>0</v>
      </c>
    </row>
    <row r="582" spans="1:17" x14ac:dyDescent="0.25">
      <c r="A582" s="1">
        <v>41489</v>
      </c>
      <c r="B582">
        <v>332</v>
      </c>
      <c r="C582" s="2">
        <f t="shared" si="81"/>
        <v>3</v>
      </c>
      <c r="D582" s="2">
        <f t="shared" si="82"/>
        <v>8</v>
      </c>
      <c r="E582" s="2">
        <f t="shared" si="83"/>
        <v>2013</v>
      </c>
      <c r="F582" s="2" t="str">
        <f t="shared" si="84"/>
        <v>sábado</v>
      </c>
      <c r="G582" s="2" t="str">
        <f t="shared" si="85"/>
        <v>agosto</v>
      </c>
      <c r="H582" s="2">
        <f>+IFERROR(VLOOKUP(A582,festivos!$A$1:$E$105,5,FALSE),0)</f>
        <v>0</v>
      </c>
      <c r="I582" s="2">
        <f>+IFERROR(VLOOKUP(A582,semanasanta!$A$1:$E$29,5,FALSE),0)</f>
        <v>0</v>
      </c>
      <c r="J582" s="2">
        <f>+IFERROR(VLOOKUP(A582,navidad!$A$1:$E$8,5,FALSE),0)</f>
        <v>0</v>
      </c>
      <c r="K582" s="2">
        <f t="shared" si="89"/>
        <v>0</v>
      </c>
      <c r="L582" s="2">
        <f t="shared" si="86"/>
        <v>0</v>
      </c>
      <c r="M582" s="2">
        <f>+IFERROR(VLOOKUP(A582,new_year!$A$1:$E$8,5,FALSE),0)</f>
        <v>0</v>
      </c>
      <c r="N582" s="2">
        <f t="shared" si="88"/>
        <v>0</v>
      </c>
      <c r="O582" s="2">
        <f t="shared" si="87"/>
        <v>0</v>
      </c>
      <c r="P582">
        <v>0</v>
      </c>
      <c r="Q582">
        <f>+IFERROR(VLOOKUP(A582,final_f1!$A$1:$E$8,5,FALSE),0)</f>
        <v>0</v>
      </c>
    </row>
    <row r="583" spans="1:17" x14ac:dyDescent="0.25">
      <c r="A583" s="1">
        <v>41490</v>
      </c>
      <c r="B583">
        <v>0</v>
      </c>
      <c r="C583" s="2">
        <f t="shared" si="81"/>
        <v>4</v>
      </c>
      <c r="D583" s="2">
        <f t="shared" si="82"/>
        <v>8</v>
      </c>
      <c r="E583" s="2">
        <f t="shared" si="83"/>
        <v>2013</v>
      </c>
      <c r="F583" s="2" t="str">
        <f t="shared" si="84"/>
        <v>domingo</v>
      </c>
      <c r="G583" s="2" t="str">
        <f t="shared" si="85"/>
        <v>agosto</v>
      </c>
      <c r="H583" s="2">
        <f>+IFERROR(VLOOKUP(A583,festivos!$A$1:$E$105,5,FALSE),0)</f>
        <v>0</v>
      </c>
      <c r="I583" s="2">
        <f>+IFERROR(VLOOKUP(A583,semanasanta!$A$1:$E$29,5,FALSE),0)</f>
        <v>0</v>
      </c>
      <c r="J583" s="2">
        <f>+IFERROR(VLOOKUP(A583,navidad!$A$1:$E$8,5,FALSE),0)</f>
        <v>0</v>
      </c>
      <c r="K583" s="2">
        <f t="shared" si="89"/>
        <v>0</v>
      </c>
      <c r="L583" s="2">
        <f t="shared" si="86"/>
        <v>0</v>
      </c>
      <c r="M583" s="2">
        <f>+IFERROR(VLOOKUP(A583,new_year!$A$1:$E$8,5,FALSE),0)</f>
        <v>0</v>
      </c>
      <c r="N583" s="2">
        <f t="shared" si="88"/>
        <v>0</v>
      </c>
      <c r="O583" s="2">
        <f t="shared" si="87"/>
        <v>0</v>
      </c>
      <c r="P583">
        <v>0</v>
      </c>
      <c r="Q583">
        <f>+IFERROR(VLOOKUP(A583,final_f1!$A$1:$E$8,5,FALSE),0)</f>
        <v>0</v>
      </c>
    </row>
    <row r="584" spans="1:17" x14ac:dyDescent="0.25">
      <c r="A584" s="1">
        <v>41491</v>
      </c>
      <c r="B584">
        <v>737</v>
      </c>
      <c r="C584" s="2">
        <f t="shared" si="81"/>
        <v>5</v>
      </c>
      <c r="D584" s="2">
        <f t="shared" si="82"/>
        <v>8</v>
      </c>
      <c r="E584" s="2">
        <f t="shared" si="83"/>
        <v>2013</v>
      </c>
      <c r="F584" s="2" t="str">
        <f t="shared" si="84"/>
        <v>lunes</v>
      </c>
      <c r="G584" s="2" t="str">
        <f t="shared" si="85"/>
        <v>agosto</v>
      </c>
      <c r="H584" s="2">
        <f>+IFERROR(VLOOKUP(A584,festivos!$A$1:$E$105,5,FALSE),0)</f>
        <v>0</v>
      </c>
      <c r="I584" s="2">
        <f>+IFERROR(VLOOKUP(A584,semanasanta!$A$1:$E$29,5,FALSE),0)</f>
        <v>0</v>
      </c>
      <c r="J584" s="2">
        <f>+IFERROR(VLOOKUP(A584,navidad!$A$1:$E$8,5,FALSE),0)</f>
        <v>0</v>
      </c>
      <c r="K584" s="2">
        <f t="shared" si="89"/>
        <v>0</v>
      </c>
      <c r="L584" s="2">
        <f t="shared" si="86"/>
        <v>0</v>
      </c>
      <c r="M584" s="2">
        <f>+IFERROR(VLOOKUP(A584,new_year!$A$1:$E$8,5,FALSE),0)</f>
        <v>0</v>
      </c>
      <c r="N584" s="2">
        <f t="shared" si="88"/>
        <v>0</v>
      </c>
      <c r="O584" s="2">
        <f t="shared" si="87"/>
        <v>0</v>
      </c>
      <c r="P584">
        <v>0</v>
      </c>
      <c r="Q584">
        <f>+IFERROR(VLOOKUP(A584,final_f1!$A$1:$E$8,5,FALSE),0)</f>
        <v>0</v>
      </c>
    </row>
    <row r="585" spans="1:17" x14ac:dyDescent="0.25">
      <c r="A585" s="1">
        <v>41492</v>
      </c>
      <c r="B585">
        <v>1170</v>
      </c>
      <c r="C585" s="2">
        <f t="shared" si="81"/>
        <v>6</v>
      </c>
      <c r="D585" s="2">
        <f t="shared" si="82"/>
        <v>8</v>
      </c>
      <c r="E585" s="2">
        <f t="shared" si="83"/>
        <v>2013</v>
      </c>
      <c r="F585" s="2" t="str">
        <f t="shared" si="84"/>
        <v>martes</v>
      </c>
      <c r="G585" s="2" t="str">
        <f t="shared" si="85"/>
        <v>agosto</v>
      </c>
      <c r="H585" s="2">
        <f>+IFERROR(VLOOKUP(A585,festivos!$A$1:$E$105,5,FALSE),0)</f>
        <v>0</v>
      </c>
      <c r="I585" s="2">
        <f>+IFERROR(VLOOKUP(A585,semanasanta!$A$1:$E$29,5,FALSE),0)</f>
        <v>0</v>
      </c>
      <c r="J585" s="2">
        <f>+IFERROR(VLOOKUP(A585,navidad!$A$1:$E$8,5,FALSE),0)</f>
        <v>0</v>
      </c>
      <c r="K585" s="2">
        <f t="shared" si="89"/>
        <v>0</v>
      </c>
      <c r="L585" s="2">
        <f t="shared" si="86"/>
        <v>0</v>
      </c>
      <c r="M585" s="2">
        <f>+IFERROR(VLOOKUP(A585,new_year!$A$1:$E$8,5,FALSE),0)</f>
        <v>0</v>
      </c>
      <c r="N585" s="2">
        <f t="shared" si="88"/>
        <v>0</v>
      </c>
      <c r="O585" s="2">
        <f t="shared" si="87"/>
        <v>0</v>
      </c>
      <c r="P585">
        <v>0</v>
      </c>
      <c r="Q585">
        <f>+IFERROR(VLOOKUP(A585,final_f1!$A$1:$E$8,5,FALSE),0)</f>
        <v>0</v>
      </c>
    </row>
    <row r="586" spans="1:17" x14ac:dyDescent="0.25">
      <c r="A586" s="1">
        <v>41493</v>
      </c>
      <c r="B586">
        <v>23</v>
      </c>
      <c r="C586" s="2">
        <f t="shared" si="81"/>
        <v>7</v>
      </c>
      <c r="D586" s="2">
        <f t="shared" si="82"/>
        <v>8</v>
      </c>
      <c r="E586" s="2">
        <f t="shared" si="83"/>
        <v>2013</v>
      </c>
      <c r="F586" s="2" t="str">
        <f t="shared" si="84"/>
        <v>miércoles</v>
      </c>
      <c r="G586" s="2" t="str">
        <f t="shared" si="85"/>
        <v>agosto</v>
      </c>
      <c r="H586" s="2">
        <f>+IFERROR(VLOOKUP(A586,festivos!$A$1:$E$105,5,FALSE),0)</f>
        <v>1</v>
      </c>
      <c r="I586" s="2">
        <f>+IFERROR(VLOOKUP(A586,semanasanta!$A$1:$E$29,5,FALSE),0)</f>
        <v>0</v>
      </c>
      <c r="J586" s="2">
        <f>+IFERROR(VLOOKUP(A586,navidad!$A$1:$E$8,5,FALSE),0)</f>
        <v>0</v>
      </c>
      <c r="K586" s="2">
        <f t="shared" si="89"/>
        <v>0</v>
      </c>
      <c r="L586" s="2">
        <f t="shared" si="86"/>
        <v>0</v>
      </c>
      <c r="M586" s="2">
        <f>+IFERROR(VLOOKUP(A586,new_year!$A$1:$E$8,5,FALSE),0)</f>
        <v>0</v>
      </c>
      <c r="N586" s="2">
        <f t="shared" si="88"/>
        <v>0</v>
      </c>
      <c r="O586" s="2">
        <f t="shared" si="87"/>
        <v>0</v>
      </c>
      <c r="P586">
        <v>0</v>
      </c>
      <c r="Q586">
        <f>+IFERROR(VLOOKUP(A586,final_f1!$A$1:$E$8,5,FALSE),0)</f>
        <v>0</v>
      </c>
    </row>
    <row r="587" spans="1:17" x14ac:dyDescent="0.25">
      <c r="A587" s="1">
        <v>41494</v>
      </c>
      <c r="B587">
        <v>836</v>
      </c>
      <c r="C587" s="2">
        <f t="shared" si="81"/>
        <v>8</v>
      </c>
      <c r="D587" s="2">
        <f t="shared" si="82"/>
        <v>8</v>
      </c>
      <c r="E587" s="2">
        <f t="shared" si="83"/>
        <v>2013</v>
      </c>
      <c r="F587" s="2" t="str">
        <f t="shared" si="84"/>
        <v>jueves</v>
      </c>
      <c r="G587" s="2" t="str">
        <f t="shared" si="85"/>
        <v>agosto</v>
      </c>
      <c r="H587" s="2">
        <f>+IFERROR(VLOOKUP(A587,festivos!$A$1:$E$105,5,FALSE),0)</f>
        <v>0</v>
      </c>
      <c r="I587" s="2">
        <f>+IFERROR(VLOOKUP(A587,semanasanta!$A$1:$E$29,5,FALSE),0)</f>
        <v>0</v>
      </c>
      <c r="J587" s="2">
        <f>+IFERROR(VLOOKUP(A587,navidad!$A$1:$E$8,5,FALSE),0)</f>
        <v>0</v>
      </c>
      <c r="K587" s="2">
        <f t="shared" si="89"/>
        <v>0</v>
      </c>
      <c r="L587" s="2">
        <f t="shared" si="86"/>
        <v>0</v>
      </c>
      <c r="M587" s="2">
        <f>+IFERROR(VLOOKUP(A587,new_year!$A$1:$E$8,5,FALSE),0)</f>
        <v>0</v>
      </c>
      <c r="N587" s="2">
        <f t="shared" si="88"/>
        <v>0</v>
      </c>
      <c r="O587" s="2">
        <f t="shared" si="87"/>
        <v>0</v>
      </c>
      <c r="P587">
        <v>0</v>
      </c>
      <c r="Q587">
        <f>+IFERROR(VLOOKUP(A587,final_f1!$A$1:$E$8,5,FALSE),0)</f>
        <v>0</v>
      </c>
    </row>
    <row r="588" spans="1:17" x14ac:dyDescent="0.25">
      <c r="A588" s="1">
        <v>41495</v>
      </c>
      <c r="B588">
        <v>1133</v>
      </c>
      <c r="C588" s="2">
        <f t="shared" si="81"/>
        <v>9</v>
      </c>
      <c r="D588" s="2">
        <f t="shared" si="82"/>
        <v>8</v>
      </c>
      <c r="E588" s="2">
        <f t="shared" si="83"/>
        <v>2013</v>
      </c>
      <c r="F588" s="2" t="str">
        <f t="shared" si="84"/>
        <v>viernes</v>
      </c>
      <c r="G588" s="2" t="str">
        <f t="shared" si="85"/>
        <v>agosto</v>
      </c>
      <c r="H588" s="2">
        <f>+IFERROR(VLOOKUP(A588,festivos!$A$1:$E$105,5,FALSE),0)</f>
        <v>0</v>
      </c>
      <c r="I588" s="2">
        <f>+IFERROR(VLOOKUP(A588,semanasanta!$A$1:$E$29,5,FALSE),0)</f>
        <v>0</v>
      </c>
      <c r="J588" s="2">
        <f>+IFERROR(VLOOKUP(A588,navidad!$A$1:$E$8,5,FALSE),0)</f>
        <v>0</v>
      </c>
      <c r="K588" s="2">
        <f t="shared" si="89"/>
        <v>0</v>
      </c>
      <c r="L588" s="2">
        <f t="shared" si="86"/>
        <v>0</v>
      </c>
      <c r="M588" s="2">
        <f>+IFERROR(VLOOKUP(A588,new_year!$A$1:$E$8,5,FALSE),0)</f>
        <v>0</v>
      </c>
      <c r="N588" s="2">
        <f t="shared" si="88"/>
        <v>0</v>
      </c>
      <c r="O588" s="2">
        <f t="shared" si="87"/>
        <v>0</v>
      </c>
      <c r="P588">
        <v>0</v>
      </c>
      <c r="Q588">
        <f>+IFERROR(VLOOKUP(A588,final_f1!$A$1:$E$8,5,FALSE),0)</f>
        <v>0</v>
      </c>
    </row>
    <row r="589" spans="1:17" x14ac:dyDescent="0.25">
      <c r="A589" s="1">
        <v>41496</v>
      </c>
      <c r="B589">
        <v>504</v>
      </c>
      <c r="C589" s="2">
        <f t="shared" si="81"/>
        <v>10</v>
      </c>
      <c r="D589" s="2">
        <f t="shared" si="82"/>
        <v>8</v>
      </c>
      <c r="E589" s="2">
        <f t="shared" si="83"/>
        <v>2013</v>
      </c>
      <c r="F589" s="2" t="str">
        <f t="shared" si="84"/>
        <v>sábado</v>
      </c>
      <c r="G589" s="2" t="str">
        <f t="shared" si="85"/>
        <v>agosto</v>
      </c>
      <c r="H589" s="2">
        <f>+IFERROR(VLOOKUP(A589,festivos!$A$1:$E$105,5,FALSE),0)</f>
        <v>0</v>
      </c>
      <c r="I589" s="2">
        <f>+IFERROR(VLOOKUP(A589,semanasanta!$A$1:$E$29,5,FALSE),0)</f>
        <v>0</v>
      </c>
      <c r="J589" s="2">
        <f>+IFERROR(VLOOKUP(A589,navidad!$A$1:$E$8,5,FALSE),0)</f>
        <v>0</v>
      </c>
      <c r="K589" s="2">
        <f t="shared" si="89"/>
        <v>0</v>
      </c>
      <c r="L589" s="2">
        <f t="shared" si="86"/>
        <v>0</v>
      </c>
      <c r="M589" s="2">
        <f>+IFERROR(VLOOKUP(A589,new_year!$A$1:$E$8,5,FALSE),0)</f>
        <v>0</v>
      </c>
      <c r="N589" s="2">
        <f t="shared" si="88"/>
        <v>0</v>
      </c>
      <c r="O589" s="2">
        <f t="shared" si="87"/>
        <v>0</v>
      </c>
      <c r="P589">
        <v>0</v>
      </c>
      <c r="Q589">
        <f>+IFERROR(VLOOKUP(A589,final_f1!$A$1:$E$8,5,FALSE),0)</f>
        <v>0</v>
      </c>
    </row>
    <row r="590" spans="1:17" x14ac:dyDescent="0.25">
      <c r="A590" s="1">
        <v>41497</v>
      </c>
      <c r="B590">
        <v>1</v>
      </c>
      <c r="C590" s="2">
        <f t="shared" si="81"/>
        <v>11</v>
      </c>
      <c r="D590" s="2">
        <f t="shared" si="82"/>
        <v>8</v>
      </c>
      <c r="E590" s="2">
        <f t="shared" si="83"/>
        <v>2013</v>
      </c>
      <c r="F590" s="2" t="str">
        <f t="shared" si="84"/>
        <v>domingo</v>
      </c>
      <c r="G590" s="2" t="str">
        <f t="shared" si="85"/>
        <v>agosto</v>
      </c>
      <c r="H590" s="2">
        <f>+IFERROR(VLOOKUP(A590,festivos!$A$1:$E$105,5,FALSE),0)</f>
        <v>0</v>
      </c>
      <c r="I590" s="2">
        <f>+IFERROR(VLOOKUP(A590,semanasanta!$A$1:$E$29,5,FALSE),0)</f>
        <v>0</v>
      </c>
      <c r="J590" s="2">
        <f>+IFERROR(VLOOKUP(A590,navidad!$A$1:$E$8,5,FALSE),0)</f>
        <v>0</v>
      </c>
      <c r="K590" s="2">
        <f t="shared" si="89"/>
        <v>0</v>
      </c>
      <c r="L590" s="2">
        <f t="shared" si="86"/>
        <v>0</v>
      </c>
      <c r="M590" s="2">
        <f>+IFERROR(VLOOKUP(A590,new_year!$A$1:$E$8,5,FALSE),0)</f>
        <v>0</v>
      </c>
      <c r="N590" s="2">
        <f t="shared" si="88"/>
        <v>0</v>
      </c>
      <c r="O590" s="2">
        <f t="shared" si="87"/>
        <v>0</v>
      </c>
      <c r="P590">
        <v>0</v>
      </c>
      <c r="Q590">
        <f>+IFERROR(VLOOKUP(A590,final_f1!$A$1:$E$8,5,FALSE),0)</f>
        <v>0</v>
      </c>
    </row>
    <row r="591" spans="1:17" x14ac:dyDescent="0.25">
      <c r="A591" s="1">
        <v>41498</v>
      </c>
      <c r="B591">
        <v>1036</v>
      </c>
      <c r="C591" s="2">
        <f t="shared" si="81"/>
        <v>12</v>
      </c>
      <c r="D591" s="2">
        <f t="shared" si="82"/>
        <v>8</v>
      </c>
      <c r="E591" s="2">
        <f t="shared" si="83"/>
        <v>2013</v>
      </c>
      <c r="F591" s="2" t="str">
        <f t="shared" si="84"/>
        <v>lunes</v>
      </c>
      <c r="G591" s="2" t="str">
        <f t="shared" si="85"/>
        <v>agosto</v>
      </c>
      <c r="H591" s="2">
        <f>+IFERROR(VLOOKUP(A591,festivos!$A$1:$E$105,5,FALSE),0)</f>
        <v>0</v>
      </c>
      <c r="I591" s="2">
        <f>+IFERROR(VLOOKUP(A591,semanasanta!$A$1:$E$29,5,FALSE),0)</f>
        <v>0</v>
      </c>
      <c r="J591" s="2">
        <f>+IFERROR(VLOOKUP(A591,navidad!$A$1:$E$8,5,FALSE),0)</f>
        <v>0</v>
      </c>
      <c r="K591" s="2">
        <f t="shared" si="89"/>
        <v>0</v>
      </c>
      <c r="L591" s="2">
        <f t="shared" si="86"/>
        <v>0</v>
      </c>
      <c r="M591" s="2">
        <f>+IFERROR(VLOOKUP(A591,new_year!$A$1:$E$8,5,FALSE),0)</f>
        <v>0</v>
      </c>
      <c r="N591" s="2">
        <f t="shared" si="88"/>
        <v>0</v>
      </c>
      <c r="O591" s="2">
        <f t="shared" si="87"/>
        <v>0</v>
      </c>
      <c r="P591">
        <v>0</v>
      </c>
      <c r="Q591">
        <f>+IFERROR(VLOOKUP(A591,final_f1!$A$1:$E$8,5,FALSE),0)</f>
        <v>0</v>
      </c>
    </row>
    <row r="592" spans="1:17" x14ac:dyDescent="0.25">
      <c r="A592" s="1">
        <v>41499</v>
      </c>
      <c r="B592">
        <v>1361</v>
      </c>
      <c r="C592" s="2">
        <f t="shared" si="81"/>
        <v>13</v>
      </c>
      <c r="D592" s="2">
        <f t="shared" si="82"/>
        <v>8</v>
      </c>
      <c r="E592" s="2">
        <f t="shared" si="83"/>
        <v>2013</v>
      </c>
      <c r="F592" s="2" t="str">
        <f t="shared" si="84"/>
        <v>martes</v>
      </c>
      <c r="G592" s="2" t="str">
        <f t="shared" si="85"/>
        <v>agosto</v>
      </c>
      <c r="H592" s="2">
        <f>+IFERROR(VLOOKUP(A592,festivos!$A$1:$E$105,5,FALSE),0)</f>
        <v>0</v>
      </c>
      <c r="I592" s="2">
        <f>+IFERROR(VLOOKUP(A592,semanasanta!$A$1:$E$29,5,FALSE),0)</f>
        <v>0</v>
      </c>
      <c r="J592" s="2">
        <f>+IFERROR(VLOOKUP(A592,navidad!$A$1:$E$8,5,FALSE),0)</f>
        <v>0</v>
      </c>
      <c r="K592" s="2">
        <f t="shared" si="89"/>
        <v>0</v>
      </c>
      <c r="L592" s="2">
        <f t="shared" si="86"/>
        <v>0</v>
      </c>
      <c r="M592" s="2">
        <f>+IFERROR(VLOOKUP(A592,new_year!$A$1:$E$8,5,FALSE),0)</f>
        <v>0</v>
      </c>
      <c r="N592" s="2">
        <f t="shared" si="88"/>
        <v>0</v>
      </c>
      <c r="O592" s="2">
        <f t="shared" si="87"/>
        <v>0</v>
      </c>
      <c r="P592">
        <v>0</v>
      </c>
      <c r="Q592">
        <f>+IFERROR(VLOOKUP(A592,final_f1!$A$1:$E$8,5,FALSE),0)</f>
        <v>0</v>
      </c>
    </row>
    <row r="593" spans="1:17" x14ac:dyDescent="0.25">
      <c r="A593" s="1">
        <v>41500</v>
      </c>
      <c r="B593">
        <v>1401</v>
      </c>
      <c r="C593" s="2">
        <f t="shared" si="81"/>
        <v>14</v>
      </c>
      <c r="D593" s="2">
        <f t="shared" si="82"/>
        <v>8</v>
      </c>
      <c r="E593" s="2">
        <f t="shared" si="83"/>
        <v>2013</v>
      </c>
      <c r="F593" s="2" t="str">
        <f t="shared" si="84"/>
        <v>miércoles</v>
      </c>
      <c r="G593" s="2" t="str">
        <f t="shared" si="85"/>
        <v>agosto</v>
      </c>
      <c r="H593" s="2">
        <f>+IFERROR(VLOOKUP(A593,festivos!$A$1:$E$105,5,FALSE),0)</f>
        <v>0</v>
      </c>
      <c r="I593" s="2">
        <f>+IFERROR(VLOOKUP(A593,semanasanta!$A$1:$E$29,5,FALSE),0)</f>
        <v>0</v>
      </c>
      <c r="J593" s="2">
        <f>+IFERROR(VLOOKUP(A593,navidad!$A$1:$E$8,5,FALSE),0)</f>
        <v>0</v>
      </c>
      <c r="K593" s="2">
        <f t="shared" si="89"/>
        <v>0</v>
      </c>
      <c r="L593" s="2">
        <f t="shared" si="86"/>
        <v>0</v>
      </c>
      <c r="M593" s="2">
        <f>+IFERROR(VLOOKUP(A593,new_year!$A$1:$E$8,5,FALSE),0)</f>
        <v>0</v>
      </c>
      <c r="N593" s="2">
        <f t="shared" si="88"/>
        <v>0</v>
      </c>
      <c r="O593" s="2">
        <f t="shared" si="87"/>
        <v>0</v>
      </c>
      <c r="P593">
        <v>0</v>
      </c>
      <c r="Q593">
        <f>+IFERROR(VLOOKUP(A593,final_f1!$A$1:$E$8,5,FALSE),0)</f>
        <v>0</v>
      </c>
    </row>
    <row r="594" spans="1:17" x14ac:dyDescent="0.25">
      <c r="A594" s="1">
        <v>41501</v>
      </c>
      <c r="B594">
        <v>1314</v>
      </c>
      <c r="C594" s="2">
        <f t="shared" si="81"/>
        <v>15</v>
      </c>
      <c r="D594" s="2">
        <f t="shared" si="82"/>
        <v>8</v>
      </c>
      <c r="E594" s="2">
        <f t="shared" si="83"/>
        <v>2013</v>
      </c>
      <c r="F594" s="2" t="str">
        <f t="shared" si="84"/>
        <v>jueves</v>
      </c>
      <c r="G594" s="2" t="str">
        <f t="shared" si="85"/>
        <v>agosto</v>
      </c>
      <c r="H594" s="2">
        <f>+IFERROR(VLOOKUP(A594,festivos!$A$1:$E$105,5,FALSE),0)</f>
        <v>0</v>
      </c>
      <c r="I594" s="2">
        <f>+IFERROR(VLOOKUP(A594,semanasanta!$A$1:$E$29,5,FALSE),0)</f>
        <v>0</v>
      </c>
      <c r="J594" s="2">
        <f>+IFERROR(VLOOKUP(A594,navidad!$A$1:$E$8,5,FALSE),0)</f>
        <v>0</v>
      </c>
      <c r="K594" s="2">
        <f t="shared" si="89"/>
        <v>0</v>
      </c>
      <c r="L594" s="2">
        <f t="shared" si="86"/>
        <v>0</v>
      </c>
      <c r="M594" s="2">
        <f>+IFERROR(VLOOKUP(A594,new_year!$A$1:$E$8,5,FALSE),0)</f>
        <v>0</v>
      </c>
      <c r="N594" s="2">
        <f t="shared" si="88"/>
        <v>0</v>
      </c>
      <c r="O594" s="2">
        <f t="shared" si="87"/>
        <v>0</v>
      </c>
      <c r="P594">
        <v>0</v>
      </c>
      <c r="Q594">
        <f>+IFERROR(VLOOKUP(A594,final_f1!$A$1:$E$8,5,FALSE),0)</f>
        <v>0</v>
      </c>
    </row>
    <row r="595" spans="1:17" x14ac:dyDescent="0.25">
      <c r="A595" s="1">
        <v>41502</v>
      </c>
      <c r="B595">
        <v>1200</v>
      </c>
      <c r="C595" s="2">
        <f t="shared" si="81"/>
        <v>16</v>
      </c>
      <c r="D595" s="2">
        <f t="shared" si="82"/>
        <v>8</v>
      </c>
      <c r="E595" s="2">
        <f t="shared" si="83"/>
        <v>2013</v>
      </c>
      <c r="F595" s="2" t="str">
        <f t="shared" si="84"/>
        <v>viernes</v>
      </c>
      <c r="G595" s="2" t="str">
        <f t="shared" si="85"/>
        <v>agosto</v>
      </c>
      <c r="H595" s="2">
        <f>+IFERROR(VLOOKUP(A595,festivos!$A$1:$E$105,5,FALSE),0)</f>
        <v>0</v>
      </c>
      <c r="I595" s="2">
        <f>+IFERROR(VLOOKUP(A595,semanasanta!$A$1:$E$29,5,FALSE),0)</f>
        <v>0</v>
      </c>
      <c r="J595" s="2">
        <f>+IFERROR(VLOOKUP(A595,navidad!$A$1:$E$8,5,FALSE),0)</f>
        <v>0</v>
      </c>
      <c r="K595" s="2">
        <f t="shared" si="89"/>
        <v>0</v>
      </c>
      <c r="L595" s="2">
        <f t="shared" si="86"/>
        <v>0</v>
      </c>
      <c r="M595" s="2">
        <f>+IFERROR(VLOOKUP(A595,new_year!$A$1:$E$8,5,FALSE),0)</f>
        <v>0</v>
      </c>
      <c r="N595" s="2">
        <f t="shared" si="88"/>
        <v>0</v>
      </c>
      <c r="O595" s="2">
        <f t="shared" si="87"/>
        <v>0</v>
      </c>
      <c r="P595">
        <v>0</v>
      </c>
      <c r="Q595">
        <f>+IFERROR(VLOOKUP(A595,final_f1!$A$1:$E$8,5,FALSE),0)</f>
        <v>0</v>
      </c>
    </row>
    <row r="596" spans="1:17" x14ac:dyDescent="0.25">
      <c r="A596" s="1">
        <v>41503</v>
      </c>
      <c r="B596">
        <v>299</v>
      </c>
      <c r="C596" s="2">
        <f t="shared" si="81"/>
        <v>17</v>
      </c>
      <c r="D596" s="2">
        <f t="shared" si="82"/>
        <v>8</v>
      </c>
      <c r="E596" s="2">
        <f t="shared" si="83"/>
        <v>2013</v>
      </c>
      <c r="F596" s="2" t="str">
        <f t="shared" si="84"/>
        <v>sábado</v>
      </c>
      <c r="G596" s="2" t="str">
        <f t="shared" si="85"/>
        <v>agosto</v>
      </c>
      <c r="H596" s="2">
        <f>+IFERROR(VLOOKUP(A596,festivos!$A$1:$E$105,5,FALSE),0)</f>
        <v>0</v>
      </c>
      <c r="I596" s="2">
        <f>+IFERROR(VLOOKUP(A596,semanasanta!$A$1:$E$29,5,FALSE),0)</f>
        <v>0</v>
      </c>
      <c r="J596" s="2">
        <f>+IFERROR(VLOOKUP(A596,navidad!$A$1:$E$8,5,FALSE),0)</f>
        <v>0</v>
      </c>
      <c r="K596" s="2">
        <f t="shared" si="89"/>
        <v>0</v>
      </c>
      <c r="L596" s="2">
        <f t="shared" si="86"/>
        <v>0</v>
      </c>
      <c r="M596" s="2">
        <f>+IFERROR(VLOOKUP(A596,new_year!$A$1:$E$8,5,FALSE),0)</f>
        <v>0</v>
      </c>
      <c r="N596" s="2">
        <f t="shared" si="88"/>
        <v>0</v>
      </c>
      <c r="O596" s="2">
        <f t="shared" si="87"/>
        <v>0</v>
      </c>
      <c r="P596">
        <v>0</v>
      </c>
      <c r="Q596">
        <f>+IFERROR(VLOOKUP(A596,final_f1!$A$1:$E$8,5,FALSE),0)</f>
        <v>0</v>
      </c>
    </row>
    <row r="597" spans="1:17" x14ac:dyDescent="0.25">
      <c r="A597" s="1">
        <v>41504</v>
      </c>
      <c r="B597">
        <v>0</v>
      </c>
      <c r="C597" s="2">
        <f t="shared" si="81"/>
        <v>18</v>
      </c>
      <c r="D597" s="2">
        <f t="shared" si="82"/>
        <v>8</v>
      </c>
      <c r="E597" s="2">
        <f t="shared" si="83"/>
        <v>2013</v>
      </c>
      <c r="F597" s="2" t="str">
        <f t="shared" si="84"/>
        <v>domingo</v>
      </c>
      <c r="G597" s="2" t="str">
        <f t="shared" si="85"/>
        <v>agosto</v>
      </c>
      <c r="H597" s="2">
        <f>+IFERROR(VLOOKUP(A597,festivos!$A$1:$E$105,5,FALSE),0)</f>
        <v>0</v>
      </c>
      <c r="I597" s="2">
        <f>+IFERROR(VLOOKUP(A597,semanasanta!$A$1:$E$29,5,FALSE),0)</f>
        <v>0</v>
      </c>
      <c r="J597" s="2">
        <f>+IFERROR(VLOOKUP(A597,navidad!$A$1:$E$8,5,FALSE),0)</f>
        <v>0</v>
      </c>
      <c r="K597" s="2">
        <f t="shared" si="89"/>
        <v>0</v>
      </c>
      <c r="L597" s="2">
        <f t="shared" si="86"/>
        <v>0</v>
      </c>
      <c r="M597" s="2">
        <f>+IFERROR(VLOOKUP(A597,new_year!$A$1:$E$8,5,FALSE),0)</f>
        <v>0</v>
      </c>
      <c r="N597" s="2">
        <f t="shared" si="88"/>
        <v>0</v>
      </c>
      <c r="O597" s="2">
        <f t="shared" si="87"/>
        <v>0</v>
      </c>
      <c r="P597">
        <v>0</v>
      </c>
      <c r="Q597">
        <f>+IFERROR(VLOOKUP(A597,final_f1!$A$1:$E$8,5,FALSE),0)</f>
        <v>0</v>
      </c>
    </row>
    <row r="598" spans="1:17" x14ac:dyDescent="0.25">
      <c r="A598" s="1">
        <v>41505</v>
      </c>
      <c r="B598">
        <v>0</v>
      </c>
      <c r="C598" s="2">
        <f t="shared" si="81"/>
        <v>19</v>
      </c>
      <c r="D598" s="2">
        <f t="shared" si="82"/>
        <v>8</v>
      </c>
      <c r="E598" s="2">
        <f t="shared" si="83"/>
        <v>2013</v>
      </c>
      <c r="F598" s="2" t="str">
        <f t="shared" si="84"/>
        <v>lunes</v>
      </c>
      <c r="G598" s="2" t="str">
        <f t="shared" si="85"/>
        <v>agosto</v>
      </c>
      <c r="H598" s="2">
        <f>+IFERROR(VLOOKUP(A598,festivos!$A$1:$E$105,5,FALSE),0)</f>
        <v>1</v>
      </c>
      <c r="I598" s="2">
        <f>+IFERROR(VLOOKUP(A598,semanasanta!$A$1:$E$29,5,FALSE),0)</f>
        <v>0</v>
      </c>
      <c r="J598" s="2">
        <f>+IFERROR(VLOOKUP(A598,navidad!$A$1:$E$8,5,FALSE),0)</f>
        <v>0</v>
      </c>
      <c r="K598" s="2">
        <f t="shared" si="89"/>
        <v>0</v>
      </c>
      <c r="L598" s="2">
        <f t="shared" si="86"/>
        <v>0</v>
      </c>
      <c r="M598" s="2">
        <f>+IFERROR(VLOOKUP(A598,new_year!$A$1:$E$8,5,FALSE),0)</f>
        <v>0</v>
      </c>
      <c r="N598" s="2">
        <f t="shared" si="88"/>
        <v>0</v>
      </c>
      <c r="O598" s="2">
        <f t="shared" si="87"/>
        <v>0</v>
      </c>
      <c r="P598">
        <v>0</v>
      </c>
      <c r="Q598">
        <f>+IFERROR(VLOOKUP(A598,final_f1!$A$1:$E$8,5,FALSE),0)</f>
        <v>0</v>
      </c>
    </row>
    <row r="599" spans="1:17" x14ac:dyDescent="0.25">
      <c r="A599" s="1">
        <v>41506</v>
      </c>
      <c r="B599">
        <v>755</v>
      </c>
      <c r="C599" s="2">
        <f t="shared" si="81"/>
        <v>20</v>
      </c>
      <c r="D599" s="2">
        <f t="shared" si="82"/>
        <v>8</v>
      </c>
      <c r="E599" s="2">
        <f t="shared" si="83"/>
        <v>2013</v>
      </c>
      <c r="F599" s="2" t="str">
        <f t="shared" si="84"/>
        <v>martes</v>
      </c>
      <c r="G599" s="2" t="str">
        <f t="shared" si="85"/>
        <v>agosto</v>
      </c>
      <c r="H599" s="2">
        <f>+IFERROR(VLOOKUP(A599,festivos!$A$1:$E$105,5,FALSE),0)</f>
        <v>0</v>
      </c>
      <c r="I599" s="2">
        <f>+IFERROR(VLOOKUP(A599,semanasanta!$A$1:$E$29,5,FALSE),0)</f>
        <v>0</v>
      </c>
      <c r="J599" s="2">
        <f>+IFERROR(VLOOKUP(A599,navidad!$A$1:$E$8,5,FALSE),0)</f>
        <v>0</v>
      </c>
      <c r="K599" s="2">
        <f t="shared" si="89"/>
        <v>0</v>
      </c>
      <c r="L599" s="2">
        <f t="shared" si="86"/>
        <v>0</v>
      </c>
      <c r="M599" s="2">
        <f>+IFERROR(VLOOKUP(A599,new_year!$A$1:$E$8,5,FALSE),0)</f>
        <v>0</v>
      </c>
      <c r="N599" s="2">
        <f t="shared" si="88"/>
        <v>0</v>
      </c>
      <c r="O599" s="2">
        <f t="shared" si="87"/>
        <v>0</v>
      </c>
      <c r="P599">
        <v>0</v>
      </c>
      <c r="Q599">
        <f>+IFERROR(VLOOKUP(A599,final_f1!$A$1:$E$8,5,FALSE),0)</f>
        <v>0</v>
      </c>
    </row>
    <row r="600" spans="1:17" x14ac:dyDescent="0.25">
      <c r="A600" s="1">
        <v>41507</v>
      </c>
      <c r="B600">
        <v>1064</v>
      </c>
      <c r="C600" s="2">
        <f t="shared" si="81"/>
        <v>21</v>
      </c>
      <c r="D600" s="2">
        <f t="shared" si="82"/>
        <v>8</v>
      </c>
      <c r="E600" s="2">
        <f t="shared" si="83"/>
        <v>2013</v>
      </c>
      <c r="F600" s="2" t="str">
        <f t="shared" si="84"/>
        <v>miércoles</v>
      </c>
      <c r="G600" s="2" t="str">
        <f t="shared" si="85"/>
        <v>agosto</v>
      </c>
      <c r="H600" s="2">
        <f>+IFERROR(VLOOKUP(A600,festivos!$A$1:$E$105,5,FALSE),0)</f>
        <v>0</v>
      </c>
      <c r="I600" s="2">
        <f>+IFERROR(VLOOKUP(A600,semanasanta!$A$1:$E$29,5,FALSE),0)</f>
        <v>0</v>
      </c>
      <c r="J600" s="2">
        <f>+IFERROR(VLOOKUP(A600,navidad!$A$1:$E$8,5,FALSE),0)</f>
        <v>0</v>
      </c>
      <c r="K600" s="2">
        <f t="shared" si="89"/>
        <v>0</v>
      </c>
      <c r="L600" s="2">
        <f t="shared" si="86"/>
        <v>0</v>
      </c>
      <c r="M600" s="2">
        <f>+IFERROR(VLOOKUP(A600,new_year!$A$1:$E$8,5,FALSE),0)</f>
        <v>0</v>
      </c>
      <c r="N600" s="2">
        <f t="shared" si="88"/>
        <v>0</v>
      </c>
      <c r="O600" s="2">
        <f t="shared" si="87"/>
        <v>0</v>
      </c>
      <c r="P600">
        <v>0</v>
      </c>
      <c r="Q600">
        <f>+IFERROR(VLOOKUP(A600,final_f1!$A$1:$E$8,5,FALSE),0)</f>
        <v>0</v>
      </c>
    </row>
    <row r="601" spans="1:17" x14ac:dyDescent="0.25">
      <c r="A601" s="1">
        <v>41508</v>
      </c>
      <c r="B601">
        <v>1015</v>
      </c>
      <c r="C601" s="2">
        <f t="shared" si="81"/>
        <v>22</v>
      </c>
      <c r="D601" s="2">
        <f t="shared" si="82"/>
        <v>8</v>
      </c>
      <c r="E601" s="2">
        <f t="shared" si="83"/>
        <v>2013</v>
      </c>
      <c r="F601" s="2" t="str">
        <f t="shared" si="84"/>
        <v>jueves</v>
      </c>
      <c r="G601" s="2" t="str">
        <f t="shared" si="85"/>
        <v>agosto</v>
      </c>
      <c r="H601" s="2">
        <f>+IFERROR(VLOOKUP(A601,festivos!$A$1:$E$105,5,FALSE),0)</f>
        <v>0</v>
      </c>
      <c r="I601" s="2">
        <f>+IFERROR(VLOOKUP(A601,semanasanta!$A$1:$E$29,5,FALSE),0)</f>
        <v>0</v>
      </c>
      <c r="J601" s="2">
        <f>+IFERROR(VLOOKUP(A601,navidad!$A$1:$E$8,5,FALSE),0)</f>
        <v>0</v>
      </c>
      <c r="K601" s="2">
        <f t="shared" si="89"/>
        <v>0</v>
      </c>
      <c r="L601" s="2">
        <f t="shared" si="86"/>
        <v>0</v>
      </c>
      <c r="M601" s="2">
        <f>+IFERROR(VLOOKUP(A601,new_year!$A$1:$E$8,5,FALSE),0)</f>
        <v>0</v>
      </c>
      <c r="N601" s="2">
        <f t="shared" si="88"/>
        <v>0</v>
      </c>
      <c r="O601" s="2">
        <f t="shared" si="87"/>
        <v>0</v>
      </c>
      <c r="P601">
        <v>0</v>
      </c>
      <c r="Q601">
        <f>+IFERROR(VLOOKUP(A601,final_f1!$A$1:$E$8,5,FALSE),0)</f>
        <v>0</v>
      </c>
    </row>
    <row r="602" spans="1:17" x14ac:dyDescent="0.25">
      <c r="A602" s="1">
        <v>41509</v>
      </c>
      <c r="B602">
        <v>1283</v>
      </c>
      <c r="C602" s="2">
        <f t="shared" si="81"/>
        <v>23</v>
      </c>
      <c r="D602" s="2">
        <f t="shared" si="82"/>
        <v>8</v>
      </c>
      <c r="E602" s="2">
        <f t="shared" si="83"/>
        <v>2013</v>
      </c>
      <c r="F602" s="2" t="str">
        <f t="shared" si="84"/>
        <v>viernes</v>
      </c>
      <c r="G602" s="2" t="str">
        <f t="shared" si="85"/>
        <v>agosto</v>
      </c>
      <c r="H602" s="2">
        <f>+IFERROR(VLOOKUP(A602,festivos!$A$1:$E$105,5,FALSE),0)</f>
        <v>0</v>
      </c>
      <c r="I602" s="2">
        <f>+IFERROR(VLOOKUP(A602,semanasanta!$A$1:$E$29,5,FALSE),0)</f>
        <v>0</v>
      </c>
      <c r="J602" s="2">
        <f>+IFERROR(VLOOKUP(A602,navidad!$A$1:$E$8,5,FALSE),0)</f>
        <v>0</v>
      </c>
      <c r="K602" s="2">
        <f t="shared" si="89"/>
        <v>0</v>
      </c>
      <c r="L602" s="2">
        <f t="shared" si="86"/>
        <v>0</v>
      </c>
      <c r="M602" s="2">
        <f>+IFERROR(VLOOKUP(A602,new_year!$A$1:$E$8,5,FALSE),0)</f>
        <v>0</v>
      </c>
      <c r="N602" s="2">
        <f t="shared" si="88"/>
        <v>0</v>
      </c>
      <c r="O602" s="2">
        <f t="shared" si="87"/>
        <v>0</v>
      </c>
      <c r="P602">
        <v>0</v>
      </c>
      <c r="Q602">
        <f>+IFERROR(VLOOKUP(A602,final_f1!$A$1:$E$8,5,FALSE),0)</f>
        <v>0</v>
      </c>
    </row>
    <row r="603" spans="1:17" x14ac:dyDescent="0.25">
      <c r="A603" s="1">
        <v>41510</v>
      </c>
      <c r="B603">
        <v>300</v>
      </c>
      <c r="C603" s="2">
        <f t="shared" si="81"/>
        <v>24</v>
      </c>
      <c r="D603" s="2">
        <f t="shared" si="82"/>
        <v>8</v>
      </c>
      <c r="E603" s="2">
        <f t="shared" si="83"/>
        <v>2013</v>
      </c>
      <c r="F603" s="2" t="str">
        <f t="shared" si="84"/>
        <v>sábado</v>
      </c>
      <c r="G603" s="2" t="str">
        <f t="shared" si="85"/>
        <v>agosto</v>
      </c>
      <c r="H603" s="2">
        <f>+IFERROR(VLOOKUP(A603,festivos!$A$1:$E$105,5,FALSE),0)</f>
        <v>0</v>
      </c>
      <c r="I603" s="2">
        <f>+IFERROR(VLOOKUP(A603,semanasanta!$A$1:$E$29,5,FALSE),0)</f>
        <v>0</v>
      </c>
      <c r="J603" s="2">
        <f>+IFERROR(VLOOKUP(A603,navidad!$A$1:$E$8,5,FALSE),0)</f>
        <v>0</v>
      </c>
      <c r="K603" s="2">
        <f t="shared" si="89"/>
        <v>0</v>
      </c>
      <c r="L603" s="2">
        <f t="shared" si="86"/>
        <v>0</v>
      </c>
      <c r="M603" s="2">
        <f>+IFERROR(VLOOKUP(A603,new_year!$A$1:$E$8,5,FALSE),0)</f>
        <v>0</v>
      </c>
      <c r="N603" s="2">
        <f t="shared" si="88"/>
        <v>0</v>
      </c>
      <c r="O603" s="2">
        <f t="shared" si="87"/>
        <v>0</v>
      </c>
      <c r="P603">
        <v>0</v>
      </c>
      <c r="Q603">
        <f>+IFERROR(VLOOKUP(A603,final_f1!$A$1:$E$8,5,FALSE),0)</f>
        <v>0</v>
      </c>
    </row>
    <row r="604" spans="1:17" x14ac:dyDescent="0.25">
      <c r="A604" s="1">
        <v>41511</v>
      </c>
      <c r="B604">
        <v>0</v>
      </c>
      <c r="C604" s="2">
        <f t="shared" si="81"/>
        <v>25</v>
      </c>
      <c r="D604" s="2">
        <f t="shared" si="82"/>
        <v>8</v>
      </c>
      <c r="E604" s="2">
        <f t="shared" si="83"/>
        <v>2013</v>
      </c>
      <c r="F604" s="2" t="str">
        <f t="shared" si="84"/>
        <v>domingo</v>
      </c>
      <c r="G604" s="2" t="str">
        <f t="shared" si="85"/>
        <v>agosto</v>
      </c>
      <c r="H604" s="2">
        <f>+IFERROR(VLOOKUP(A604,festivos!$A$1:$E$105,5,FALSE),0)</f>
        <v>0</v>
      </c>
      <c r="I604" s="2">
        <f>+IFERROR(VLOOKUP(A604,semanasanta!$A$1:$E$29,5,FALSE),0)</f>
        <v>0</v>
      </c>
      <c r="J604" s="2">
        <f>+IFERROR(VLOOKUP(A604,navidad!$A$1:$E$8,5,FALSE),0)</f>
        <v>0</v>
      </c>
      <c r="K604" s="2">
        <f t="shared" si="89"/>
        <v>0</v>
      </c>
      <c r="L604" s="2">
        <f t="shared" si="86"/>
        <v>0</v>
      </c>
      <c r="M604" s="2">
        <f>+IFERROR(VLOOKUP(A604,new_year!$A$1:$E$8,5,FALSE),0)</f>
        <v>0</v>
      </c>
      <c r="N604" s="2">
        <f t="shared" si="88"/>
        <v>0</v>
      </c>
      <c r="O604" s="2">
        <f t="shared" si="87"/>
        <v>0</v>
      </c>
      <c r="P604">
        <v>0</v>
      </c>
      <c r="Q604">
        <f>+IFERROR(VLOOKUP(A604,final_f1!$A$1:$E$8,5,FALSE),0)</f>
        <v>0</v>
      </c>
    </row>
    <row r="605" spans="1:17" x14ac:dyDescent="0.25">
      <c r="A605" s="1">
        <v>41512</v>
      </c>
      <c r="B605">
        <v>828</v>
      </c>
      <c r="C605" s="2">
        <f t="shared" si="81"/>
        <v>26</v>
      </c>
      <c r="D605" s="2">
        <f t="shared" si="82"/>
        <v>8</v>
      </c>
      <c r="E605" s="2">
        <f t="shared" si="83"/>
        <v>2013</v>
      </c>
      <c r="F605" s="2" t="str">
        <f t="shared" si="84"/>
        <v>lunes</v>
      </c>
      <c r="G605" s="2" t="str">
        <f t="shared" si="85"/>
        <v>agosto</v>
      </c>
      <c r="H605" s="2">
        <f>+IFERROR(VLOOKUP(A605,festivos!$A$1:$E$105,5,FALSE),0)</f>
        <v>0</v>
      </c>
      <c r="I605" s="2">
        <f>+IFERROR(VLOOKUP(A605,semanasanta!$A$1:$E$29,5,FALSE),0)</f>
        <v>0</v>
      </c>
      <c r="J605" s="2">
        <f>+IFERROR(VLOOKUP(A605,navidad!$A$1:$E$8,5,FALSE),0)</f>
        <v>0</v>
      </c>
      <c r="K605" s="2">
        <f t="shared" si="89"/>
        <v>0</v>
      </c>
      <c r="L605" s="2">
        <f t="shared" si="86"/>
        <v>0</v>
      </c>
      <c r="M605" s="2">
        <f>+IFERROR(VLOOKUP(A605,new_year!$A$1:$E$8,5,FALSE),0)</f>
        <v>0</v>
      </c>
      <c r="N605" s="2">
        <f t="shared" si="88"/>
        <v>0</v>
      </c>
      <c r="O605" s="2">
        <f t="shared" si="87"/>
        <v>0</v>
      </c>
      <c r="P605">
        <v>0</v>
      </c>
      <c r="Q605">
        <f>+IFERROR(VLOOKUP(A605,final_f1!$A$1:$E$8,5,FALSE),0)</f>
        <v>0</v>
      </c>
    </row>
    <row r="606" spans="1:17" x14ac:dyDescent="0.25">
      <c r="A606" s="1">
        <v>41513</v>
      </c>
      <c r="B606">
        <v>883</v>
      </c>
      <c r="C606" s="2">
        <f t="shared" si="81"/>
        <v>27</v>
      </c>
      <c r="D606" s="2">
        <f t="shared" si="82"/>
        <v>8</v>
      </c>
      <c r="E606" s="2">
        <f t="shared" si="83"/>
        <v>2013</v>
      </c>
      <c r="F606" s="2" t="str">
        <f t="shared" si="84"/>
        <v>martes</v>
      </c>
      <c r="G606" s="2" t="str">
        <f t="shared" si="85"/>
        <v>agosto</v>
      </c>
      <c r="H606" s="2">
        <f>+IFERROR(VLOOKUP(A606,festivos!$A$1:$E$105,5,FALSE),0)</f>
        <v>0</v>
      </c>
      <c r="I606" s="2">
        <f>+IFERROR(VLOOKUP(A606,semanasanta!$A$1:$E$29,5,FALSE),0)</f>
        <v>0</v>
      </c>
      <c r="J606" s="2">
        <f>+IFERROR(VLOOKUP(A606,navidad!$A$1:$E$8,5,FALSE),0)</f>
        <v>0</v>
      </c>
      <c r="K606" s="2">
        <f t="shared" si="89"/>
        <v>0</v>
      </c>
      <c r="L606" s="2">
        <f t="shared" si="86"/>
        <v>0</v>
      </c>
      <c r="M606" s="2">
        <f>+IFERROR(VLOOKUP(A606,new_year!$A$1:$E$8,5,FALSE),0)</f>
        <v>0</v>
      </c>
      <c r="N606" s="2">
        <f t="shared" si="88"/>
        <v>0</v>
      </c>
      <c r="O606" s="2">
        <f t="shared" si="87"/>
        <v>0</v>
      </c>
      <c r="P606">
        <v>0</v>
      </c>
      <c r="Q606">
        <f>+IFERROR(VLOOKUP(A606,final_f1!$A$1:$E$8,5,FALSE),0)</f>
        <v>0</v>
      </c>
    </row>
    <row r="607" spans="1:17" x14ac:dyDescent="0.25">
      <c r="A607" s="1">
        <v>41514</v>
      </c>
      <c r="B607">
        <v>1209</v>
      </c>
      <c r="C607" s="2">
        <f t="shared" si="81"/>
        <v>28</v>
      </c>
      <c r="D607" s="2">
        <f t="shared" si="82"/>
        <v>8</v>
      </c>
      <c r="E607" s="2">
        <f t="shared" si="83"/>
        <v>2013</v>
      </c>
      <c r="F607" s="2" t="str">
        <f t="shared" si="84"/>
        <v>miércoles</v>
      </c>
      <c r="G607" s="2" t="str">
        <f t="shared" si="85"/>
        <v>agosto</v>
      </c>
      <c r="H607" s="2">
        <f>+IFERROR(VLOOKUP(A607,festivos!$A$1:$E$105,5,FALSE),0)</f>
        <v>0</v>
      </c>
      <c r="I607" s="2">
        <f>+IFERROR(VLOOKUP(A607,semanasanta!$A$1:$E$29,5,FALSE),0)</f>
        <v>0</v>
      </c>
      <c r="J607" s="2">
        <f>+IFERROR(VLOOKUP(A607,navidad!$A$1:$E$8,5,FALSE),0)</f>
        <v>0</v>
      </c>
      <c r="K607" s="2">
        <f t="shared" si="89"/>
        <v>0</v>
      </c>
      <c r="L607" s="2">
        <f t="shared" si="86"/>
        <v>0</v>
      </c>
      <c r="M607" s="2">
        <f>+IFERROR(VLOOKUP(A607,new_year!$A$1:$E$8,5,FALSE),0)</f>
        <v>0</v>
      </c>
      <c r="N607" s="2">
        <f t="shared" si="88"/>
        <v>0</v>
      </c>
      <c r="O607" s="2">
        <f t="shared" si="87"/>
        <v>0</v>
      </c>
      <c r="P607">
        <v>0</v>
      </c>
      <c r="Q607">
        <f>+IFERROR(VLOOKUP(A607,final_f1!$A$1:$E$8,5,FALSE),0)</f>
        <v>0</v>
      </c>
    </row>
    <row r="608" spans="1:17" x14ac:dyDescent="0.25">
      <c r="A608" s="1">
        <v>41515</v>
      </c>
      <c r="B608">
        <v>1148</v>
      </c>
      <c r="C608" s="2">
        <f t="shared" si="81"/>
        <v>29</v>
      </c>
      <c r="D608" s="2">
        <f t="shared" si="82"/>
        <v>8</v>
      </c>
      <c r="E608" s="2">
        <f t="shared" si="83"/>
        <v>2013</v>
      </c>
      <c r="F608" s="2" t="str">
        <f t="shared" si="84"/>
        <v>jueves</v>
      </c>
      <c r="G608" s="2" t="str">
        <f t="shared" si="85"/>
        <v>agosto</v>
      </c>
      <c r="H608" s="2">
        <f>+IFERROR(VLOOKUP(A608,festivos!$A$1:$E$105,5,FALSE),0)</f>
        <v>0</v>
      </c>
      <c r="I608" s="2">
        <f>+IFERROR(VLOOKUP(A608,semanasanta!$A$1:$E$29,5,FALSE),0)</f>
        <v>0</v>
      </c>
      <c r="J608" s="2">
        <f>+IFERROR(VLOOKUP(A608,navidad!$A$1:$E$8,5,FALSE),0)</f>
        <v>0</v>
      </c>
      <c r="K608" s="2">
        <f t="shared" si="89"/>
        <v>0</v>
      </c>
      <c r="L608" s="2">
        <f t="shared" si="86"/>
        <v>0</v>
      </c>
      <c r="M608" s="2">
        <f>+IFERROR(VLOOKUP(A608,new_year!$A$1:$E$8,5,FALSE),0)</f>
        <v>0</v>
      </c>
      <c r="N608" s="2">
        <f t="shared" si="88"/>
        <v>0</v>
      </c>
      <c r="O608" s="2">
        <f t="shared" si="87"/>
        <v>0</v>
      </c>
      <c r="P608">
        <v>0</v>
      </c>
      <c r="Q608">
        <f>+IFERROR(VLOOKUP(A608,final_f1!$A$1:$E$8,5,FALSE),0)</f>
        <v>0</v>
      </c>
    </row>
    <row r="609" spans="1:17" x14ac:dyDescent="0.25">
      <c r="A609" s="1">
        <v>41516</v>
      </c>
      <c r="B609">
        <v>1265</v>
      </c>
      <c r="C609" s="2">
        <f t="shared" si="81"/>
        <v>30</v>
      </c>
      <c r="D609" s="2">
        <f t="shared" si="82"/>
        <v>8</v>
      </c>
      <c r="E609" s="2">
        <f t="shared" si="83"/>
        <v>2013</v>
      </c>
      <c r="F609" s="2" t="str">
        <f t="shared" si="84"/>
        <v>viernes</v>
      </c>
      <c r="G609" s="2" t="str">
        <f t="shared" si="85"/>
        <v>agosto</v>
      </c>
      <c r="H609" s="2">
        <f>+IFERROR(VLOOKUP(A609,festivos!$A$1:$E$105,5,FALSE),0)</f>
        <v>0</v>
      </c>
      <c r="I609" s="2">
        <f>+IFERROR(VLOOKUP(A609,semanasanta!$A$1:$E$29,5,FALSE),0)</f>
        <v>0</v>
      </c>
      <c r="J609" s="2">
        <f>+IFERROR(VLOOKUP(A609,navidad!$A$1:$E$8,5,FALSE),0)</f>
        <v>0</v>
      </c>
      <c r="K609" s="2">
        <f t="shared" si="89"/>
        <v>0</v>
      </c>
      <c r="L609" s="2">
        <f t="shared" si="86"/>
        <v>0</v>
      </c>
      <c r="M609" s="2">
        <f>+IFERROR(VLOOKUP(A609,new_year!$A$1:$E$8,5,FALSE),0)</f>
        <v>0</v>
      </c>
      <c r="N609" s="2">
        <f t="shared" si="88"/>
        <v>0</v>
      </c>
      <c r="O609" s="2">
        <f t="shared" si="87"/>
        <v>0</v>
      </c>
      <c r="P609">
        <v>0</v>
      </c>
      <c r="Q609">
        <f>+IFERROR(VLOOKUP(A609,final_f1!$A$1:$E$8,5,FALSE),0)</f>
        <v>0</v>
      </c>
    </row>
    <row r="610" spans="1:17" x14ac:dyDescent="0.25">
      <c r="A610" s="1">
        <v>41517</v>
      </c>
      <c r="B610">
        <v>431</v>
      </c>
      <c r="C610" s="2">
        <f t="shared" si="81"/>
        <v>31</v>
      </c>
      <c r="D610" s="2">
        <f t="shared" si="82"/>
        <v>8</v>
      </c>
      <c r="E610" s="2">
        <f t="shared" si="83"/>
        <v>2013</v>
      </c>
      <c r="F610" s="2" t="str">
        <f t="shared" si="84"/>
        <v>sábado</v>
      </c>
      <c r="G610" s="2" t="str">
        <f t="shared" si="85"/>
        <v>agosto</v>
      </c>
      <c r="H610" s="2">
        <f>+IFERROR(VLOOKUP(A610,festivos!$A$1:$E$105,5,FALSE),0)</f>
        <v>0</v>
      </c>
      <c r="I610" s="2">
        <f>+IFERROR(VLOOKUP(A610,semanasanta!$A$1:$E$29,5,FALSE),0)</f>
        <v>0</v>
      </c>
      <c r="J610" s="2">
        <f>+IFERROR(VLOOKUP(A610,navidad!$A$1:$E$8,5,FALSE),0)</f>
        <v>0</v>
      </c>
      <c r="K610" s="2">
        <f t="shared" si="89"/>
        <v>0</v>
      </c>
      <c r="L610" s="2">
        <f t="shared" si="86"/>
        <v>0</v>
      </c>
      <c r="M610" s="2">
        <f>+IFERROR(VLOOKUP(A610,new_year!$A$1:$E$8,5,FALSE),0)</f>
        <v>0</v>
      </c>
      <c r="N610" s="2">
        <f t="shared" si="88"/>
        <v>0</v>
      </c>
      <c r="O610" s="2">
        <f t="shared" si="87"/>
        <v>0</v>
      </c>
      <c r="P610">
        <v>0</v>
      </c>
      <c r="Q610">
        <f>+IFERROR(VLOOKUP(A610,final_f1!$A$1:$E$8,5,FALSE),0)</f>
        <v>0</v>
      </c>
    </row>
    <row r="611" spans="1:17" x14ac:dyDescent="0.25">
      <c r="A611" s="1">
        <v>41518</v>
      </c>
      <c r="B611">
        <v>0</v>
      </c>
      <c r="C611" s="2">
        <f t="shared" si="81"/>
        <v>1</v>
      </c>
      <c r="D611" s="2">
        <f t="shared" si="82"/>
        <v>9</v>
      </c>
      <c r="E611" s="2">
        <f t="shared" si="83"/>
        <v>2013</v>
      </c>
      <c r="F611" s="2" t="str">
        <f t="shared" si="84"/>
        <v>domingo</v>
      </c>
      <c r="G611" s="2" t="str">
        <f t="shared" si="85"/>
        <v>septiembre</v>
      </c>
      <c r="H611" s="2">
        <f>+IFERROR(VLOOKUP(A611,festivos!$A$1:$E$105,5,FALSE),0)</f>
        <v>0</v>
      </c>
      <c r="I611" s="2">
        <f>+IFERROR(VLOOKUP(A611,semanasanta!$A$1:$E$29,5,FALSE),0)</f>
        <v>0</v>
      </c>
      <c r="J611" s="2">
        <f>+IFERROR(VLOOKUP(A611,navidad!$A$1:$E$8,5,FALSE),0)</f>
        <v>0</v>
      </c>
      <c r="K611" s="2">
        <f t="shared" si="89"/>
        <v>0</v>
      </c>
      <c r="L611" s="2">
        <f t="shared" si="86"/>
        <v>0</v>
      </c>
      <c r="M611" s="2">
        <f>+IFERROR(VLOOKUP(A611,new_year!$A$1:$E$8,5,FALSE),0)</f>
        <v>0</v>
      </c>
      <c r="N611" s="2">
        <f t="shared" si="88"/>
        <v>0</v>
      </c>
      <c r="O611" s="2">
        <f t="shared" si="87"/>
        <v>0</v>
      </c>
      <c r="P611">
        <v>0</v>
      </c>
      <c r="Q611">
        <f>+IFERROR(VLOOKUP(A611,final_f1!$A$1:$E$8,5,FALSE),0)</f>
        <v>0</v>
      </c>
    </row>
    <row r="612" spans="1:17" x14ac:dyDescent="0.25">
      <c r="A612" s="1">
        <v>41519</v>
      </c>
      <c r="B612">
        <v>742</v>
      </c>
      <c r="C612" s="2">
        <f t="shared" si="81"/>
        <v>2</v>
      </c>
      <c r="D612" s="2">
        <f t="shared" si="82"/>
        <v>9</v>
      </c>
      <c r="E612" s="2">
        <f t="shared" si="83"/>
        <v>2013</v>
      </c>
      <c r="F612" s="2" t="str">
        <f t="shared" si="84"/>
        <v>lunes</v>
      </c>
      <c r="G612" s="2" t="str">
        <f t="shared" si="85"/>
        <v>septiembre</v>
      </c>
      <c r="H612" s="2">
        <f>+IFERROR(VLOOKUP(A612,festivos!$A$1:$E$105,5,FALSE),0)</f>
        <v>0</v>
      </c>
      <c r="I612" s="2">
        <f>+IFERROR(VLOOKUP(A612,semanasanta!$A$1:$E$29,5,FALSE),0)</f>
        <v>0</v>
      </c>
      <c r="J612" s="2">
        <f>+IFERROR(VLOOKUP(A612,navidad!$A$1:$E$8,5,FALSE),0)</f>
        <v>0</v>
      </c>
      <c r="K612" s="2">
        <f t="shared" si="89"/>
        <v>0</v>
      </c>
      <c r="L612" s="2">
        <f t="shared" si="86"/>
        <v>0</v>
      </c>
      <c r="M612" s="2">
        <f>+IFERROR(VLOOKUP(A612,new_year!$A$1:$E$8,5,FALSE),0)</f>
        <v>0</v>
      </c>
      <c r="N612" s="2">
        <f t="shared" si="88"/>
        <v>0</v>
      </c>
      <c r="O612" s="2">
        <f t="shared" si="87"/>
        <v>0</v>
      </c>
      <c r="P612">
        <v>0</v>
      </c>
      <c r="Q612">
        <f>+IFERROR(VLOOKUP(A612,final_f1!$A$1:$E$8,5,FALSE),0)</f>
        <v>0</v>
      </c>
    </row>
    <row r="613" spans="1:17" x14ac:dyDescent="0.25">
      <c r="A613" s="1">
        <v>41520</v>
      </c>
      <c r="B613">
        <v>907</v>
      </c>
      <c r="C613" s="2">
        <f t="shared" si="81"/>
        <v>3</v>
      </c>
      <c r="D613" s="2">
        <f t="shared" si="82"/>
        <v>9</v>
      </c>
      <c r="E613" s="2">
        <f t="shared" si="83"/>
        <v>2013</v>
      </c>
      <c r="F613" s="2" t="str">
        <f t="shared" si="84"/>
        <v>martes</v>
      </c>
      <c r="G613" s="2" t="str">
        <f t="shared" si="85"/>
        <v>septiembre</v>
      </c>
      <c r="H613" s="2">
        <f>+IFERROR(VLOOKUP(A613,festivos!$A$1:$E$105,5,FALSE),0)</f>
        <v>0</v>
      </c>
      <c r="I613" s="2">
        <f>+IFERROR(VLOOKUP(A613,semanasanta!$A$1:$E$29,5,FALSE),0)</f>
        <v>0</v>
      </c>
      <c r="J613" s="2">
        <f>+IFERROR(VLOOKUP(A613,navidad!$A$1:$E$8,5,FALSE),0)</f>
        <v>0</v>
      </c>
      <c r="K613" s="2">
        <f t="shared" si="89"/>
        <v>0</v>
      </c>
      <c r="L613" s="2">
        <f t="shared" si="86"/>
        <v>0</v>
      </c>
      <c r="M613" s="2">
        <f>+IFERROR(VLOOKUP(A613,new_year!$A$1:$E$8,5,FALSE),0)</f>
        <v>0</v>
      </c>
      <c r="N613" s="2">
        <f t="shared" si="88"/>
        <v>0</v>
      </c>
      <c r="O613" s="2">
        <f t="shared" si="87"/>
        <v>0</v>
      </c>
      <c r="P613">
        <v>0</v>
      </c>
      <c r="Q613">
        <f>+IFERROR(VLOOKUP(A613,final_f1!$A$1:$E$8,5,FALSE),0)</f>
        <v>0</v>
      </c>
    </row>
    <row r="614" spans="1:17" x14ac:dyDescent="0.25">
      <c r="A614" s="1">
        <v>41521</v>
      </c>
      <c r="B614">
        <v>1075</v>
      </c>
      <c r="C614" s="2">
        <f t="shared" si="81"/>
        <v>4</v>
      </c>
      <c r="D614" s="2">
        <f t="shared" si="82"/>
        <v>9</v>
      </c>
      <c r="E614" s="2">
        <f t="shared" si="83"/>
        <v>2013</v>
      </c>
      <c r="F614" s="2" t="str">
        <f t="shared" si="84"/>
        <v>miércoles</v>
      </c>
      <c r="G614" s="2" t="str">
        <f t="shared" si="85"/>
        <v>septiembre</v>
      </c>
      <c r="H614" s="2">
        <f>+IFERROR(VLOOKUP(A614,festivos!$A$1:$E$105,5,FALSE),0)</f>
        <v>0</v>
      </c>
      <c r="I614" s="2">
        <f>+IFERROR(VLOOKUP(A614,semanasanta!$A$1:$E$29,5,FALSE),0)</f>
        <v>0</v>
      </c>
      <c r="J614" s="2">
        <f>+IFERROR(VLOOKUP(A614,navidad!$A$1:$E$8,5,FALSE),0)</f>
        <v>0</v>
      </c>
      <c r="K614" s="2">
        <f t="shared" si="89"/>
        <v>0</v>
      </c>
      <c r="L614" s="2">
        <f t="shared" si="86"/>
        <v>0</v>
      </c>
      <c r="M614" s="2">
        <f>+IFERROR(VLOOKUP(A614,new_year!$A$1:$E$8,5,FALSE),0)</f>
        <v>0</v>
      </c>
      <c r="N614" s="2">
        <f t="shared" si="88"/>
        <v>0</v>
      </c>
      <c r="O614" s="2">
        <f t="shared" si="87"/>
        <v>0</v>
      </c>
      <c r="P614">
        <v>0</v>
      </c>
      <c r="Q614">
        <f>+IFERROR(VLOOKUP(A614,final_f1!$A$1:$E$8,5,FALSE),0)</f>
        <v>0</v>
      </c>
    </row>
    <row r="615" spans="1:17" x14ac:dyDescent="0.25">
      <c r="A615" s="1">
        <v>41522</v>
      </c>
      <c r="B615">
        <v>1152</v>
      </c>
      <c r="C615" s="2">
        <f t="shared" si="81"/>
        <v>5</v>
      </c>
      <c r="D615" s="2">
        <f t="shared" si="82"/>
        <v>9</v>
      </c>
      <c r="E615" s="2">
        <f t="shared" si="83"/>
        <v>2013</v>
      </c>
      <c r="F615" s="2" t="str">
        <f t="shared" si="84"/>
        <v>jueves</v>
      </c>
      <c r="G615" s="2" t="str">
        <f t="shared" si="85"/>
        <v>septiembre</v>
      </c>
      <c r="H615" s="2">
        <f>+IFERROR(VLOOKUP(A615,festivos!$A$1:$E$105,5,FALSE),0)</f>
        <v>0</v>
      </c>
      <c r="I615" s="2">
        <f>+IFERROR(VLOOKUP(A615,semanasanta!$A$1:$E$29,5,FALSE),0)</f>
        <v>0</v>
      </c>
      <c r="J615" s="2">
        <f>+IFERROR(VLOOKUP(A615,navidad!$A$1:$E$8,5,FALSE),0)</f>
        <v>0</v>
      </c>
      <c r="K615" s="2">
        <f t="shared" si="89"/>
        <v>0</v>
      </c>
      <c r="L615" s="2">
        <f t="shared" si="86"/>
        <v>0</v>
      </c>
      <c r="M615" s="2">
        <f>+IFERROR(VLOOKUP(A615,new_year!$A$1:$E$8,5,FALSE),0)</f>
        <v>0</v>
      </c>
      <c r="N615" s="2">
        <f t="shared" si="88"/>
        <v>0</v>
      </c>
      <c r="O615" s="2">
        <f t="shared" si="87"/>
        <v>0</v>
      </c>
      <c r="P615">
        <v>0</v>
      </c>
      <c r="Q615">
        <f>+IFERROR(VLOOKUP(A615,final_f1!$A$1:$E$8,5,FALSE),0)</f>
        <v>0</v>
      </c>
    </row>
    <row r="616" spans="1:17" x14ac:dyDescent="0.25">
      <c r="A616" s="1">
        <v>41523</v>
      </c>
      <c r="B616">
        <v>1087</v>
      </c>
      <c r="C616" s="2">
        <f t="shared" si="81"/>
        <v>6</v>
      </c>
      <c r="D616" s="2">
        <f t="shared" si="82"/>
        <v>9</v>
      </c>
      <c r="E616" s="2">
        <f t="shared" si="83"/>
        <v>2013</v>
      </c>
      <c r="F616" s="2" t="str">
        <f t="shared" si="84"/>
        <v>viernes</v>
      </c>
      <c r="G616" s="2" t="str">
        <f t="shared" si="85"/>
        <v>septiembre</v>
      </c>
      <c r="H616" s="2">
        <f>+IFERROR(VLOOKUP(A616,festivos!$A$1:$E$105,5,FALSE),0)</f>
        <v>0</v>
      </c>
      <c r="I616" s="2">
        <f>+IFERROR(VLOOKUP(A616,semanasanta!$A$1:$E$29,5,FALSE),0)</f>
        <v>0</v>
      </c>
      <c r="J616" s="2">
        <f>+IFERROR(VLOOKUP(A616,navidad!$A$1:$E$8,5,FALSE),0)</f>
        <v>0</v>
      </c>
      <c r="K616" s="2">
        <f t="shared" si="89"/>
        <v>0</v>
      </c>
      <c r="L616" s="2">
        <f t="shared" si="86"/>
        <v>0</v>
      </c>
      <c r="M616" s="2">
        <f>+IFERROR(VLOOKUP(A616,new_year!$A$1:$E$8,5,FALSE),0)</f>
        <v>0</v>
      </c>
      <c r="N616" s="2">
        <f t="shared" si="88"/>
        <v>0</v>
      </c>
      <c r="O616" s="2">
        <f t="shared" si="87"/>
        <v>0</v>
      </c>
      <c r="P616">
        <v>0</v>
      </c>
      <c r="Q616">
        <f>+IFERROR(VLOOKUP(A616,final_f1!$A$1:$E$8,5,FALSE),0)</f>
        <v>0</v>
      </c>
    </row>
    <row r="617" spans="1:17" x14ac:dyDescent="0.25">
      <c r="A617" s="1">
        <v>41524</v>
      </c>
      <c r="B617">
        <v>310</v>
      </c>
      <c r="C617" s="2">
        <f t="shared" si="81"/>
        <v>7</v>
      </c>
      <c r="D617" s="2">
        <f t="shared" si="82"/>
        <v>9</v>
      </c>
      <c r="E617" s="2">
        <f t="shared" si="83"/>
        <v>2013</v>
      </c>
      <c r="F617" s="2" t="str">
        <f t="shared" si="84"/>
        <v>sábado</v>
      </c>
      <c r="G617" s="2" t="str">
        <f t="shared" si="85"/>
        <v>septiembre</v>
      </c>
      <c r="H617" s="2">
        <f>+IFERROR(VLOOKUP(A617,festivos!$A$1:$E$105,5,FALSE),0)</f>
        <v>0</v>
      </c>
      <c r="I617" s="2">
        <f>+IFERROR(VLOOKUP(A617,semanasanta!$A$1:$E$29,5,FALSE),0)</f>
        <v>0</v>
      </c>
      <c r="J617" s="2">
        <f>+IFERROR(VLOOKUP(A617,navidad!$A$1:$E$8,5,FALSE),0)</f>
        <v>0</v>
      </c>
      <c r="K617" s="2">
        <f t="shared" si="89"/>
        <v>0</v>
      </c>
      <c r="L617" s="2">
        <f t="shared" si="86"/>
        <v>0</v>
      </c>
      <c r="M617" s="2">
        <f>+IFERROR(VLOOKUP(A617,new_year!$A$1:$E$8,5,FALSE),0)</f>
        <v>0</v>
      </c>
      <c r="N617" s="2">
        <f t="shared" si="88"/>
        <v>0</v>
      </c>
      <c r="O617" s="2">
        <f t="shared" si="87"/>
        <v>0</v>
      </c>
      <c r="P617">
        <v>0</v>
      </c>
      <c r="Q617">
        <f>+IFERROR(VLOOKUP(A617,final_f1!$A$1:$E$8,5,FALSE),0)</f>
        <v>0</v>
      </c>
    </row>
    <row r="618" spans="1:17" x14ac:dyDescent="0.25">
      <c r="A618" s="1">
        <v>41525</v>
      </c>
      <c r="B618">
        <v>0</v>
      </c>
      <c r="C618" s="2">
        <f t="shared" si="81"/>
        <v>8</v>
      </c>
      <c r="D618" s="2">
        <f t="shared" si="82"/>
        <v>9</v>
      </c>
      <c r="E618" s="2">
        <f t="shared" si="83"/>
        <v>2013</v>
      </c>
      <c r="F618" s="2" t="str">
        <f t="shared" si="84"/>
        <v>domingo</v>
      </c>
      <c r="G618" s="2" t="str">
        <f t="shared" si="85"/>
        <v>septiembre</v>
      </c>
      <c r="H618" s="2">
        <f>+IFERROR(VLOOKUP(A618,festivos!$A$1:$E$105,5,FALSE),0)</f>
        <v>0</v>
      </c>
      <c r="I618" s="2">
        <f>+IFERROR(VLOOKUP(A618,semanasanta!$A$1:$E$29,5,FALSE),0)</f>
        <v>0</v>
      </c>
      <c r="J618" s="2">
        <f>+IFERROR(VLOOKUP(A618,navidad!$A$1:$E$8,5,FALSE),0)</f>
        <v>0</v>
      </c>
      <c r="K618" s="2">
        <f t="shared" si="89"/>
        <v>0</v>
      </c>
      <c r="L618" s="2">
        <f t="shared" si="86"/>
        <v>0</v>
      </c>
      <c r="M618" s="2">
        <f>+IFERROR(VLOOKUP(A618,new_year!$A$1:$E$8,5,FALSE),0)</f>
        <v>0</v>
      </c>
      <c r="N618" s="2">
        <f t="shared" si="88"/>
        <v>0</v>
      </c>
      <c r="O618" s="2">
        <f t="shared" si="87"/>
        <v>0</v>
      </c>
      <c r="P618">
        <v>0</v>
      </c>
      <c r="Q618">
        <f>+IFERROR(VLOOKUP(A618,final_f1!$A$1:$E$8,5,FALSE),0)</f>
        <v>0</v>
      </c>
    </row>
    <row r="619" spans="1:17" x14ac:dyDescent="0.25">
      <c r="A619" s="1">
        <v>41526</v>
      </c>
      <c r="B619">
        <v>878</v>
      </c>
      <c r="C619" s="2">
        <f t="shared" si="81"/>
        <v>9</v>
      </c>
      <c r="D619" s="2">
        <f t="shared" si="82"/>
        <v>9</v>
      </c>
      <c r="E619" s="2">
        <f t="shared" si="83"/>
        <v>2013</v>
      </c>
      <c r="F619" s="2" t="str">
        <f t="shared" si="84"/>
        <v>lunes</v>
      </c>
      <c r="G619" s="2" t="str">
        <f t="shared" si="85"/>
        <v>septiembre</v>
      </c>
      <c r="H619" s="2">
        <f>+IFERROR(VLOOKUP(A619,festivos!$A$1:$E$105,5,FALSE),0)</f>
        <v>0</v>
      </c>
      <c r="I619" s="2">
        <f>+IFERROR(VLOOKUP(A619,semanasanta!$A$1:$E$29,5,FALSE),0)</f>
        <v>0</v>
      </c>
      <c r="J619" s="2">
        <f>+IFERROR(VLOOKUP(A619,navidad!$A$1:$E$8,5,FALSE),0)</f>
        <v>0</v>
      </c>
      <c r="K619" s="2">
        <f t="shared" si="89"/>
        <v>0</v>
      </c>
      <c r="L619" s="2">
        <f t="shared" si="86"/>
        <v>0</v>
      </c>
      <c r="M619" s="2">
        <f>+IFERROR(VLOOKUP(A619,new_year!$A$1:$E$8,5,FALSE),0)</f>
        <v>0</v>
      </c>
      <c r="N619" s="2">
        <f t="shared" si="88"/>
        <v>0</v>
      </c>
      <c r="O619" s="2">
        <f t="shared" si="87"/>
        <v>0</v>
      </c>
      <c r="P619">
        <v>0</v>
      </c>
      <c r="Q619">
        <f>+IFERROR(VLOOKUP(A619,final_f1!$A$1:$E$8,5,FALSE),0)</f>
        <v>0</v>
      </c>
    </row>
    <row r="620" spans="1:17" x14ac:dyDescent="0.25">
      <c r="A620" s="1">
        <v>41527</v>
      </c>
      <c r="B620">
        <v>1275</v>
      </c>
      <c r="C620" s="2">
        <f t="shared" si="81"/>
        <v>10</v>
      </c>
      <c r="D620" s="2">
        <f t="shared" si="82"/>
        <v>9</v>
      </c>
      <c r="E620" s="2">
        <f t="shared" si="83"/>
        <v>2013</v>
      </c>
      <c r="F620" s="2" t="str">
        <f t="shared" si="84"/>
        <v>martes</v>
      </c>
      <c r="G620" s="2" t="str">
        <f t="shared" si="85"/>
        <v>septiembre</v>
      </c>
      <c r="H620" s="2">
        <f>+IFERROR(VLOOKUP(A620,festivos!$A$1:$E$105,5,FALSE),0)</f>
        <v>0</v>
      </c>
      <c r="I620" s="2">
        <f>+IFERROR(VLOOKUP(A620,semanasanta!$A$1:$E$29,5,FALSE),0)</f>
        <v>0</v>
      </c>
      <c r="J620" s="2">
        <f>+IFERROR(VLOOKUP(A620,navidad!$A$1:$E$8,5,FALSE),0)</f>
        <v>0</v>
      </c>
      <c r="K620" s="2">
        <f t="shared" si="89"/>
        <v>0</v>
      </c>
      <c r="L620" s="2">
        <f t="shared" si="86"/>
        <v>0</v>
      </c>
      <c r="M620" s="2">
        <f>+IFERROR(VLOOKUP(A620,new_year!$A$1:$E$8,5,FALSE),0)</f>
        <v>0</v>
      </c>
      <c r="N620" s="2">
        <f t="shared" si="88"/>
        <v>0</v>
      </c>
      <c r="O620" s="2">
        <f t="shared" si="87"/>
        <v>0</v>
      </c>
      <c r="P620">
        <v>0</v>
      </c>
      <c r="Q620">
        <f>+IFERROR(VLOOKUP(A620,final_f1!$A$1:$E$8,5,FALSE),0)</f>
        <v>0</v>
      </c>
    </row>
    <row r="621" spans="1:17" x14ac:dyDescent="0.25">
      <c r="A621" s="1">
        <v>41528</v>
      </c>
      <c r="B621">
        <v>1284</v>
      </c>
      <c r="C621" s="2">
        <f t="shared" si="81"/>
        <v>11</v>
      </c>
      <c r="D621" s="2">
        <f t="shared" si="82"/>
        <v>9</v>
      </c>
      <c r="E621" s="2">
        <f t="shared" si="83"/>
        <v>2013</v>
      </c>
      <c r="F621" s="2" t="str">
        <f t="shared" si="84"/>
        <v>miércoles</v>
      </c>
      <c r="G621" s="2" t="str">
        <f t="shared" si="85"/>
        <v>septiembre</v>
      </c>
      <c r="H621" s="2">
        <f>+IFERROR(VLOOKUP(A621,festivos!$A$1:$E$105,5,FALSE),0)</f>
        <v>0</v>
      </c>
      <c r="I621" s="2">
        <f>+IFERROR(VLOOKUP(A621,semanasanta!$A$1:$E$29,5,FALSE),0)</f>
        <v>0</v>
      </c>
      <c r="J621" s="2">
        <f>+IFERROR(VLOOKUP(A621,navidad!$A$1:$E$8,5,FALSE),0)</f>
        <v>0</v>
      </c>
      <c r="K621" s="2">
        <f t="shared" si="89"/>
        <v>0</v>
      </c>
      <c r="L621" s="2">
        <f t="shared" si="86"/>
        <v>0</v>
      </c>
      <c r="M621" s="2">
        <f>+IFERROR(VLOOKUP(A621,new_year!$A$1:$E$8,5,FALSE),0)</f>
        <v>0</v>
      </c>
      <c r="N621" s="2">
        <f t="shared" si="88"/>
        <v>0</v>
      </c>
      <c r="O621" s="2">
        <f t="shared" si="87"/>
        <v>0</v>
      </c>
      <c r="P621">
        <v>0</v>
      </c>
      <c r="Q621">
        <f>+IFERROR(VLOOKUP(A621,final_f1!$A$1:$E$8,5,FALSE),0)</f>
        <v>0</v>
      </c>
    </row>
    <row r="622" spans="1:17" x14ac:dyDescent="0.25">
      <c r="A622" s="1">
        <v>41529</v>
      </c>
      <c r="B622">
        <v>1249</v>
      </c>
      <c r="C622" s="2">
        <f t="shared" si="81"/>
        <v>12</v>
      </c>
      <c r="D622" s="2">
        <f t="shared" si="82"/>
        <v>9</v>
      </c>
      <c r="E622" s="2">
        <f t="shared" si="83"/>
        <v>2013</v>
      </c>
      <c r="F622" s="2" t="str">
        <f t="shared" si="84"/>
        <v>jueves</v>
      </c>
      <c r="G622" s="2" t="str">
        <f t="shared" si="85"/>
        <v>septiembre</v>
      </c>
      <c r="H622" s="2">
        <f>+IFERROR(VLOOKUP(A622,festivos!$A$1:$E$105,5,FALSE),0)</f>
        <v>0</v>
      </c>
      <c r="I622" s="2">
        <f>+IFERROR(VLOOKUP(A622,semanasanta!$A$1:$E$29,5,FALSE),0)</f>
        <v>0</v>
      </c>
      <c r="J622" s="2">
        <f>+IFERROR(VLOOKUP(A622,navidad!$A$1:$E$8,5,FALSE),0)</f>
        <v>0</v>
      </c>
      <c r="K622" s="2">
        <f t="shared" si="89"/>
        <v>0</v>
      </c>
      <c r="L622" s="2">
        <f t="shared" si="86"/>
        <v>0</v>
      </c>
      <c r="M622" s="2">
        <f>+IFERROR(VLOOKUP(A622,new_year!$A$1:$E$8,5,FALSE),0)</f>
        <v>0</v>
      </c>
      <c r="N622" s="2">
        <f t="shared" si="88"/>
        <v>0</v>
      </c>
      <c r="O622" s="2">
        <f t="shared" si="87"/>
        <v>0</v>
      </c>
      <c r="P622">
        <v>0</v>
      </c>
      <c r="Q622">
        <f>+IFERROR(VLOOKUP(A622,final_f1!$A$1:$E$8,5,FALSE),0)</f>
        <v>0</v>
      </c>
    </row>
    <row r="623" spans="1:17" x14ac:dyDescent="0.25">
      <c r="A623" s="1">
        <v>41530</v>
      </c>
      <c r="B623">
        <v>1227</v>
      </c>
      <c r="C623" s="2">
        <f t="shared" si="81"/>
        <v>13</v>
      </c>
      <c r="D623" s="2">
        <f t="shared" si="82"/>
        <v>9</v>
      </c>
      <c r="E623" s="2">
        <f t="shared" si="83"/>
        <v>2013</v>
      </c>
      <c r="F623" s="2" t="str">
        <f t="shared" si="84"/>
        <v>viernes</v>
      </c>
      <c r="G623" s="2" t="str">
        <f t="shared" si="85"/>
        <v>septiembre</v>
      </c>
      <c r="H623" s="2">
        <f>+IFERROR(VLOOKUP(A623,festivos!$A$1:$E$105,5,FALSE),0)</f>
        <v>0</v>
      </c>
      <c r="I623" s="2">
        <f>+IFERROR(VLOOKUP(A623,semanasanta!$A$1:$E$29,5,FALSE),0)</f>
        <v>0</v>
      </c>
      <c r="J623" s="2">
        <f>+IFERROR(VLOOKUP(A623,navidad!$A$1:$E$8,5,FALSE),0)</f>
        <v>0</v>
      </c>
      <c r="K623" s="2">
        <f t="shared" si="89"/>
        <v>0</v>
      </c>
      <c r="L623" s="2">
        <f t="shared" si="86"/>
        <v>0</v>
      </c>
      <c r="M623" s="2">
        <f>+IFERROR(VLOOKUP(A623,new_year!$A$1:$E$8,5,FALSE),0)</f>
        <v>0</v>
      </c>
      <c r="N623" s="2">
        <f t="shared" si="88"/>
        <v>0</v>
      </c>
      <c r="O623" s="2">
        <f t="shared" si="87"/>
        <v>0</v>
      </c>
      <c r="P623">
        <v>0</v>
      </c>
      <c r="Q623">
        <f>+IFERROR(VLOOKUP(A623,final_f1!$A$1:$E$8,5,FALSE),0)</f>
        <v>0</v>
      </c>
    </row>
    <row r="624" spans="1:17" x14ac:dyDescent="0.25">
      <c r="A624" s="1">
        <v>41531</v>
      </c>
      <c r="B624">
        <v>303</v>
      </c>
      <c r="C624" s="2">
        <f t="shared" si="81"/>
        <v>14</v>
      </c>
      <c r="D624" s="2">
        <f t="shared" si="82"/>
        <v>9</v>
      </c>
      <c r="E624" s="2">
        <f t="shared" si="83"/>
        <v>2013</v>
      </c>
      <c r="F624" s="2" t="str">
        <f t="shared" si="84"/>
        <v>sábado</v>
      </c>
      <c r="G624" s="2" t="str">
        <f t="shared" si="85"/>
        <v>septiembre</v>
      </c>
      <c r="H624" s="2">
        <f>+IFERROR(VLOOKUP(A624,festivos!$A$1:$E$105,5,FALSE),0)</f>
        <v>0</v>
      </c>
      <c r="I624" s="2">
        <f>+IFERROR(VLOOKUP(A624,semanasanta!$A$1:$E$29,5,FALSE),0)</f>
        <v>0</v>
      </c>
      <c r="J624" s="2">
        <f>+IFERROR(VLOOKUP(A624,navidad!$A$1:$E$8,5,FALSE),0)</f>
        <v>0</v>
      </c>
      <c r="K624" s="2">
        <f t="shared" si="89"/>
        <v>0</v>
      </c>
      <c r="L624" s="2">
        <f t="shared" si="86"/>
        <v>0</v>
      </c>
      <c r="M624" s="2">
        <f>+IFERROR(VLOOKUP(A624,new_year!$A$1:$E$8,5,FALSE),0)</f>
        <v>0</v>
      </c>
      <c r="N624" s="2">
        <f t="shared" si="88"/>
        <v>0</v>
      </c>
      <c r="O624" s="2">
        <f t="shared" si="87"/>
        <v>0</v>
      </c>
      <c r="P624">
        <v>0</v>
      </c>
      <c r="Q624">
        <f>+IFERROR(VLOOKUP(A624,final_f1!$A$1:$E$8,5,FALSE),0)</f>
        <v>0</v>
      </c>
    </row>
    <row r="625" spans="1:17" x14ac:dyDescent="0.25">
      <c r="A625" s="1">
        <v>41532</v>
      </c>
      <c r="B625">
        <v>6</v>
      </c>
      <c r="C625" s="2">
        <f t="shared" si="81"/>
        <v>15</v>
      </c>
      <c r="D625" s="2">
        <f t="shared" si="82"/>
        <v>9</v>
      </c>
      <c r="E625" s="2">
        <f t="shared" si="83"/>
        <v>2013</v>
      </c>
      <c r="F625" s="2" t="str">
        <f t="shared" si="84"/>
        <v>domingo</v>
      </c>
      <c r="G625" s="2" t="str">
        <f t="shared" si="85"/>
        <v>septiembre</v>
      </c>
      <c r="H625" s="2">
        <f>+IFERROR(VLOOKUP(A625,festivos!$A$1:$E$105,5,FALSE),0)</f>
        <v>0</v>
      </c>
      <c r="I625" s="2">
        <f>+IFERROR(VLOOKUP(A625,semanasanta!$A$1:$E$29,5,FALSE),0)</f>
        <v>0</v>
      </c>
      <c r="J625" s="2">
        <f>+IFERROR(VLOOKUP(A625,navidad!$A$1:$E$8,5,FALSE),0)</f>
        <v>0</v>
      </c>
      <c r="K625" s="2">
        <f t="shared" si="89"/>
        <v>0</v>
      </c>
      <c r="L625" s="2">
        <f t="shared" si="86"/>
        <v>0</v>
      </c>
      <c r="M625" s="2">
        <f>+IFERROR(VLOOKUP(A625,new_year!$A$1:$E$8,5,FALSE),0)</f>
        <v>0</v>
      </c>
      <c r="N625" s="2">
        <f t="shared" si="88"/>
        <v>0</v>
      </c>
      <c r="O625" s="2">
        <f t="shared" si="87"/>
        <v>0</v>
      </c>
      <c r="P625">
        <v>0</v>
      </c>
      <c r="Q625">
        <f>+IFERROR(VLOOKUP(A625,final_f1!$A$1:$E$8,5,FALSE),0)</f>
        <v>0</v>
      </c>
    </row>
    <row r="626" spans="1:17" x14ac:dyDescent="0.25">
      <c r="A626" s="1">
        <v>41533</v>
      </c>
      <c r="B626">
        <v>912</v>
      </c>
      <c r="C626" s="2">
        <f t="shared" si="81"/>
        <v>16</v>
      </c>
      <c r="D626" s="2">
        <f t="shared" si="82"/>
        <v>9</v>
      </c>
      <c r="E626" s="2">
        <f t="shared" si="83"/>
        <v>2013</v>
      </c>
      <c r="F626" s="2" t="str">
        <f t="shared" si="84"/>
        <v>lunes</v>
      </c>
      <c r="G626" s="2" t="str">
        <f t="shared" si="85"/>
        <v>septiembre</v>
      </c>
      <c r="H626" s="2">
        <f>+IFERROR(VLOOKUP(A626,festivos!$A$1:$E$105,5,FALSE),0)</f>
        <v>0</v>
      </c>
      <c r="I626" s="2">
        <f>+IFERROR(VLOOKUP(A626,semanasanta!$A$1:$E$29,5,FALSE),0)</f>
        <v>0</v>
      </c>
      <c r="J626" s="2">
        <f>+IFERROR(VLOOKUP(A626,navidad!$A$1:$E$8,5,FALSE),0)</f>
        <v>0</v>
      </c>
      <c r="K626" s="2">
        <f t="shared" si="89"/>
        <v>0</v>
      </c>
      <c r="L626" s="2">
        <f t="shared" si="86"/>
        <v>0</v>
      </c>
      <c r="M626" s="2">
        <f>+IFERROR(VLOOKUP(A626,new_year!$A$1:$E$8,5,FALSE),0)</f>
        <v>0</v>
      </c>
      <c r="N626" s="2">
        <f t="shared" si="88"/>
        <v>0</v>
      </c>
      <c r="O626" s="2">
        <f t="shared" si="87"/>
        <v>0</v>
      </c>
      <c r="P626">
        <v>0</v>
      </c>
      <c r="Q626">
        <f>+IFERROR(VLOOKUP(A626,final_f1!$A$1:$E$8,5,FALSE),0)</f>
        <v>0</v>
      </c>
    </row>
    <row r="627" spans="1:17" x14ac:dyDescent="0.25">
      <c r="A627" s="1">
        <v>41534</v>
      </c>
      <c r="B627">
        <v>1124</v>
      </c>
      <c r="C627" s="2">
        <f t="shared" si="81"/>
        <v>17</v>
      </c>
      <c r="D627" s="2">
        <f t="shared" si="82"/>
        <v>9</v>
      </c>
      <c r="E627" s="2">
        <f t="shared" si="83"/>
        <v>2013</v>
      </c>
      <c r="F627" s="2" t="str">
        <f t="shared" si="84"/>
        <v>martes</v>
      </c>
      <c r="G627" s="2" t="str">
        <f t="shared" si="85"/>
        <v>septiembre</v>
      </c>
      <c r="H627" s="2">
        <f>+IFERROR(VLOOKUP(A627,festivos!$A$1:$E$105,5,FALSE),0)</f>
        <v>0</v>
      </c>
      <c r="I627" s="2">
        <f>+IFERROR(VLOOKUP(A627,semanasanta!$A$1:$E$29,5,FALSE),0)</f>
        <v>0</v>
      </c>
      <c r="J627" s="2">
        <f>+IFERROR(VLOOKUP(A627,navidad!$A$1:$E$8,5,FALSE),0)</f>
        <v>0</v>
      </c>
      <c r="K627" s="2">
        <f t="shared" si="89"/>
        <v>0</v>
      </c>
      <c r="L627" s="2">
        <f t="shared" si="86"/>
        <v>0</v>
      </c>
      <c r="M627" s="2">
        <f>+IFERROR(VLOOKUP(A627,new_year!$A$1:$E$8,5,FALSE),0)</f>
        <v>0</v>
      </c>
      <c r="N627" s="2">
        <f t="shared" si="88"/>
        <v>0</v>
      </c>
      <c r="O627" s="2">
        <f t="shared" si="87"/>
        <v>0</v>
      </c>
      <c r="P627">
        <v>0</v>
      </c>
      <c r="Q627">
        <f>+IFERROR(VLOOKUP(A627,final_f1!$A$1:$E$8,5,FALSE),0)</f>
        <v>0</v>
      </c>
    </row>
    <row r="628" spans="1:17" x14ac:dyDescent="0.25">
      <c r="A628" s="1">
        <v>41535</v>
      </c>
      <c r="B628">
        <v>1225</v>
      </c>
      <c r="C628" s="2">
        <f t="shared" si="81"/>
        <v>18</v>
      </c>
      <c r="D628" s="2">
        <f t="shared" si="82"/>
        <v>9</v>
      </c>
      <c r="E628" s="2">
        <f t="shared" si="83"/>
        <v>2013</v>
      </c>
      <c r="F628" s="2" t="str">
        <f t="shared" si="84"/>
        <v>miércoles</v>
      </c>
      <c r="G628" s="2" t="str">
        <f t="shared" si="85"/>
        <v>septiembre</v>
      </c>
      <c r="H628" s="2">
        <f>+IFERROR(VLOOKUP(A628,festivos!$A$1:$E$105,5,FALSE),0)</f>
        <v>0</v>
      </c>
      <c r="I628" s="2">
        <f>+IFERROR(VLOOKUP(A628,semanasanta!$A$1:$E$29,5,FALSE),0)</f>
        <v>0</v>
      </c>
      <c r="J628" s="2">
        <f>+IFERROR(VLOOKUP(A628,navidad!$A$1:$E$8,5,FALSE),0)</f>
        <v>0</v>
      </c>
      <c r="K628" s="2">
        <f t="shared" si="89"/>
        <v>0</v>
      </c>
      <c r="L628" s="2">
        <f t="shared" si="86"/>
        <v>0</v>
      </c>
      <c r="M628" s="2">
        <f>+IFERROR(VLOOKUP(A628,new_year!$A$1:$E$8,5,FALSE),0)</f>
        <v>0</v>
      </c>
      <c r="N628" s="2">
        <f t="shared" si="88"/>
        <v>0</v>
      </c>
      <c r="O628" s="2">
        <f t="shared" si="87"/>
        <v>0</v>
      </c>
      <c r="P628">
        <v>0</v>
      </c>
      <c r="Q628">
        <f>+IFERROR(VLOOKUP(A628,final_f1!$A$1:$E$8,5,FALSE),0)</f>
        <v>0</v>
      </c>
    </row>
    <row r="629" spans="1:17" x14ac:dyDescent="0.25">
      <c r="A629" s="1">
        <v>41536</v>
      </c>
      <c r="B629">
        <v>1233</v>
      </c>
      <c r="C629" s="2">
        <f t="shared" si="81"/>
        <v>19</v>
      </c>
      <c r="D629" s="2">
        <f t="shared" si="82"/>
        <v>9</v>
      </c>
      <c r="E629" s="2">
        <f t="shared" si="83"/>
        <v>2013</v>
      </c>
      <c r="F629" s="2" t="str">
        <f t="shared" si="84"/>
        <v>jueves</v>
      </c>
      <c r="G629" s="2" t="str">
        <f t="shared" si="85"/>
        <v>septiembre</v>
      </c>
      <c r="H629" s="2">
        <f>+IFERROR(VLOOKUP(A629,festivos!$A$1:$E$105,5,FALSE),0)</f>
        <v>0</v>
      </c>
      <c r="I629" s="2">
        <f>+IFERROR(VLOOKUP(A629,semanasanta!$A$1:$E$29,5,FALSE),0)</f>
        <v>0</v>
      </c>
      <c r="J629" s="2">
        <f>+IFERROR(VLOOKUP(A629,navidad!$A$1:$E$8,5,FALSE),0)</f>
        <v>0</v>
      </c>
      <c r="K629" s="2">
        <f t="shared" si="89"/>
        <v>0</v>
      </c>
      <c r="L629" s="2">
        <f t="shared" si="86"/>
        <v>0</v>
      </c>
      <c r="M629" s="2">
        <f>+IFERROR(VLOOKUP(A629,new_year!$A$1:$E$8,5,FALSE),0)</f>
        <v>0</v>
      </c>
      <c r="N629" s="2">
        <f t="shared" si="88"/>
        <v>0</v>
      </c>
      <c r="O629" s="2">
        <f t="shared" si="87"/>
        <v>0</v>
      </c>
      <c r="P629">
        <v>0</v>
      </c>
      <c r="Q629">
        <f>+IFERROR(VLOOKUP(A629,final_f1!$A$1:$E$8,5,FALSE),0)</f>
        <v>0</v>
      </c>
    </row>
    <row r="630" spans="1:17" x14ac:dyDescent="0.25">
      <c r="A630" s="1">
        <v>41537</v>
      </c>
      <c r="B630">
        <v>1143</v>
      </c>
      <c r="C630" s="2">
        <f t="shared" si="81"/>
        <v>20</v>
      </c>
      <c r="D630" s="2">
        <f t="shared" si="82"/>
        <v>9</v>
      </c>
      <c r="E630" s="2">
        <f t="shared" si="83"/>
        <v>2013</v>
      </c>
      <c r="F630" s="2" t="str">
        <f t="shared" si="84"/>
        <v>viernes</v>
      </c>
      <c r="G630" s="2" t="str">
        <f t="shared" si="85"/>
        <v>septiembre</v>
      </c>
      <c r="H630" s="2">
        <f>+IFERROR(VLOOKUP(A630,festivos!$A$1:$E$105,5,FALSE),0)</f>
        <v>0</v>
      </c>
      <c r="I630" s="2">
        <f>+IFERROR(VLOOKUP(A630,semanasanta!$A$1:$E$29,5,FALSE),0)</f>
        <v>0</v>
      </c>
      <c r="J630" s="2">
        <f>+IFERROR(VLOOKUP(A630,navidad!$A$1:$E$8,5,FALSE),0)</f>
        <v>0</v>
      </c>
      <c r="K630" s="2">
        <f t="shared" si="89"/>
        <v>0</v>
      </c>
      <c r="L630" s="2">
        <f t="shared" si="86"/>
        <v>0</v>
      </c>
      <c r="M630" s="2">
        <f>+IFERROR(VLOOKUP(A630,new_year!$A$1:$E$8,5,FALSE),0)</f>
        <v>0</v>
      </c>
      <c r="N630" s="2">
        <f t="shared" si="88"/>
        <v>0</v>
      </c>
      <c r="O630" s="2">
        <f t="shared" si="87"/>
        <v>0</v>
      </c>
      <c r="P630">
        <v>0</v>
      </c>
      <c r="Q630">
        <f>+IFERROR(VLOOKUP(A630,final_f1!$A$1:$E$8,5,FALSE),0)</f>
        <v>0</v>
      </c>
    </row>
    <row r="631" spans="1:17" x14ac:dyDescent="0.25">
      <c r="A631" s="1">
        <v>41538</v>
      </c>
      <c r="B631">
        <v>300</v>
      </c>
      <c r="C631" s="2">
        <f t="shared" si="81"/>
        <v>21</v>
      </c>
      <c r="D631" s="2">
        <f t="shared" si="82"/>
        <v>9</v>
      </c>
      <c r="E631" s="2">
        <f t="shared" si="83"/>
        <v>2013</v>
      </c>
      <c r="F631" s="2" t="str">
        <f t="shared" si="84"/>
        <v>sábado</v>
      </c>
      <c r="G631" s="2" t="str">
        <f t="shared" si="85"/>
        <v>septiembre</v>
      </c>
      <c r="H631" s="2">
        <f>+IFERROR(VLOOKUP(A631,festivos!$A$1:$E$105,5,FALSE),0)</f>
        <v>0</v>
      </c>
      <c r="I631" s="2">
        <f>+IFERROR(VLOOKUP(A631,semanasanta!$A$1:$E$29,5,FALSE),0)</f>
        <v>0</v>
      </c>
      <c r="J631" s="2">
        <f>+IFERROR(VLOOKUP(A631,navidad!$A$1:$E$8,5,FALSE),0)</f>
        <v>0</v>
      </c>
      <c r="K631" s="2">
        <f t="shared" si="89"/>
        <v>0</v>
      </c>
      <c r="L631" s="2">
        <f t="shared" si="86"/>
        <v>0</v>
      </c>
      <c r="M631" s="2">
        <f>+IFERROR(VLOOKUP(A631,new_year!$A$1:$E$8,5,FALSE),0)</f>
        <v>0</v>
      </c>
      <c r="N631" s="2">
        <f t="shared" si="88"/>
        <v>0</v>
      </c>
      <c r="O631" s="2">
        <f t="shared" si="87"/>
        <v>0</v>
      </c>
      <c r="P631">
        <v>0</v>
      </c>
      <c r="Q631">
        <f>+IFERROR(VLOOKUP(A631,final_f1!$A$1:$E$8,5,FALSE),0)</f>
        <v>0</v>
      </c>
    </row>
    <row r="632" spans="1:17" x14ac:dyDescent="0.25">
      <c r="A632" s="1">
        <v>41539</v>
      </c>
      <c r="B632">
        <v>0</v>
      </c>
      <c r="C632" s="2">
        <f t="shared" si="81"/>
        <v>22</v>
      </c>
      <c r="D632" s="2">
        <f t="shared" si="82"/>
        <v>9</v>
      </c>
      <c r="E632" s="2">
        <f t="shared" si="83"/>
        <v>2013</v>
      </c>
      <c r="F632" s="2" t="str">
        <f t="shared" si="84"/>
        <v>domingo</v>
      </c>
      <c r="G632" s="2" t="str">
        <f t="shared" si="85"/>
        <v>septiembre</v>
      </c>
      <c r="H632" s="2">
        <f>+IFERROR(VLOOKUP(A632,festivos!$A$1:$E$105,5,FALSE),0)</f>
        <v>0</v>
      </c>
      <c r="I632" s="2">
        <f>+IFERROR(VLOOKUP(A632,semanasanta!$A$1:$E$29,5,FALSE),0)</f>
        <v>0</v>
      </c>
      <c r="J632" s="2">
        <f>+IFERROR(VLOOKUP(A632,navidad!$A$1:$E$8,5,FALSE),0)</f>
        <v>0</v>
      </c>
      <c r="K632" s="2">
        <f t="shared" si="89"/>
        <v>0</v>
      </c>
      <c r="L632" s="2">
        <f t="shared" si="86"/>
        <v>0</v>
      </c>
      <c r="M632" s="2">
        <f>+IFERROR(VLOOKUP(A632,new_year!$A$1:$E$8,5,FALSE),0)</f>
        <v>0</v>
      </c>
      <c r="N632" s="2">
        <f t="shared" si="88"/>
        <v>0</v>
      </c>
      <c r="O632" s="2">
        <f t="shared" si="87"/>
        <v>0</v>
      </c>
      <c r="P632">
        <v>0</v>
      </c>
      <c r="Q632">
        <f>+IFERROR(VLOOKUP(A632,final_f1!$A$1:$E$8,5,FALSE),0)</f>
        <v>0</v>
      </c>
    </row>
    <row r="633" spans="1:17" x14ac:dyDescent="0.25">
      <c r="A633" s="1">
        <v>41540</v>
      </c>
      <c r="B633">
        <v>851</v>
      </c>
      <c r="C633" s="2">
        <f t="shared" si="81"/>
        <v>23</v>
      </c>
      <c r="D633" s="2">
        <f t="shared" si="82"/>
        <v>9</v>
      </c>
      <c r="E633" s="2">
        <f t="shared" si="83"/>
        <v>2013</v>
      </c>
      <c r="F633" s="2" t="str">
        <f t="shared" si="84"/>
        <v>lunes</v>
      </c>
      <c r="G633" s="2" t="str">
        <f t="shared" si="85"/>
        <v>septiembre</v>
      </c>
      <c r="H633" s="2">
        <f>+IFERROR(VLOOKUP(A633,festivos!$A$1:$E$105,5,FALSE),0)</f>
        <v>0</v>
      </c>
      <c r="I633" s="2">
        <f>+IFERROR(VLOOKUP(A633,semanasanta!$A$1:$E$29,5,FALSE),0)</f>
        <v>0</v>
      </c>
      <c r="J633" s="2">
        <f>+IFERROR(VLOOKUP(A633,navidad!$A$1:$E$8,5,FALSE),0)</f>
        <v>0</v>
      </c>
      <c r="K633" s="2">
        <f t="shared" si="89"/>
        <v>0</v>
      </c>
      <c r="L633" s="2">
        <f t="shared" si="86"/>
        <v>0</v>
      </c>
      <c r="M633" s="2">
        <f>+IFERROR(VLOOKUP(A633,new_year!$A$1:$E$8,5,FALSE),0)</f>
        <v>0</v>
      </c>
      <c r="N633" s="2">
        <f t="shared" si="88"/>
        <v>0</v>
      </c>
      <c r="O633" s="2">
        <f t="shared" si="87"/>
        <v>0</v>
      </c>
      <c r="P633">
        <v>0</v>
      </c>
      <c r="Q633">
        <f>+IFERROR(VLOOKUP(A633,final_f1!$A$1:$E$8,5,FALSE),0)</f>
        <v>0</v>
      </c>
    </row>
    <row r="634" spans="1:17" x14ac:dyDescent="0.25">
      <c r="A634" s="1">
        <v>41541</v>
      </c>
      <c r="B634">
        <v>1121</v>
      </c>
      <c r="C634" s="2">
        <f t="shared" si="81"/>
        <v>24</v>
      </c>
      <c r="D634" s="2">
        <f t="shared" si="82"/>
        <v>9</v>
      </c>
      <c r="E634" s="2">
        <f t="shared" si="83"/>
        <v>2013</v>
      </c>
      <c r="F634" s="2" t="str">
        <f t="shared" si="84"/>
        <v>martes</v>
      </c>
      <c r="G634" s="2" t="str">
        <f t="shared" si="85"/>
        <v>septiembre</v>
      </c>
      <c r="H634" s="2">
        <f>+IFERROR(VLOOKUP(A634,festivos!$A$1:$E$105,5,FALSE),0)</f>
        <v>0</v>
      </c>
      <c r="I634" s="2">
        <f>+IFERROR(VLOOKUP(A634,semanasanta!$A$1:$E$29,5,FALSE),0)</f>
        <v>0</v>
      </c>
      <c r="J634" s="2">
        <f>+IFERROR(VLOOKUP(A634,navidad!$A$1:$E$8,5,FALSE),0)</f>
        <v>0</v>
      </c>
      <c r="K634" s="2">
        <f t="shared" si="89"/>
        <v>0</v>
      </c>
      <c r="L634" s="2">
        <f t="shared" si="86"/>
        <v>0</v>
      </c>
      <c r="M634" s="2">
        <f>+IFERROR(VLOOKUP(A634,new_year!$A$1:$E$8,5,FALSE),0)</f>
        <v>0</v>
      </c>
      <c r="N634" s="2">
        <f t="shared" si="88"/>
        <v>0</v>
      </c>
      <c r="O634" s="2">
        <f t="shared" si="87"/>
        <v>0</v>
      </c>
      <c r="P634">
        <v>0</v>
      </c>
      <c r="Q634">
        <f>+IFERROR(VLOOKUP(A634,final_f1!$A$1:$E$8,5,FALSE),0)</f>
        <v>0</v>
      </c>
    </row>
    <row r="635" spans="1:17" x14ac:dyDescent="0.25">
      <c r="A635" s="1">
        <v>41542</v>
      </c>
      <c r="B635">
        <v>1276</v>
      </c>
      <c r="C635" s="2">
        <f t="shared" si="81"/>
        <v>25</v>
      </c>
      <c r="D635" s="2">
        <f t="shared" si="82"/>
        <v>9</v>
      </c>
      <c r="E635" s="2">
        <f t="shared" si="83"/>
        <v>2013</v>
      </c>
      <c r="F635" s="2" t="str">
        <f t="shared" si="84"/>
        <v>miércoles</v>
      </c>
      <c r="G635" s="2" t="str">
        <f t="shared" si="85"/>
        <v>septiembre</v>
      </c>
      <c r="H635" s="2">
        <f>+IFERROR(VLOOKUP(A635,festivos!$A$1:$E$105,5,FALSE),0)</f>
        <v>0</v>
      </c>
      <c r="I635" s="2">
        <f>+IFERROR(VLOOKUP(A635,semanasanta!$A$1:$E$29,5,FALSE),0)</f>
        <v>0</v>
      </c>
      <c r="J635" s="2">
        <f>+IFERROR(VLOOKUP(A635,navidad!$A$1:$E$8,5,FALSE),0)</f>
        <v>0</v>
      </c>
      <c r="K635" s="2">
        <f t="shared" si="89"/>
        <v>0</v>
      </c>
      <c r="L635" s="2">
        <f t="shared" si="86"/>
        <v>0</v>
      </c>
      <c r="M635" s="2">
        <f>+IFERROR(VLOOKUP(A635,new_year!$A$1:$E$8,5,FALSE),0)</f>
        <v>0</v>
      </c>
      <c r="N635" s="2">
        <f t="shared" si="88"/>
        <v>0</v>
      </c>
      <c r="O635" s="2">
        <f t="shared" si="87"/>
        <v>0</v>
      </c>
      <c r="P635">
        <v>0</v>
      </c>
      <c r="Q635">
        <f>+IFERROR(VLOOKUP(A635,final_f1!$A$1:$E$8,5,FALSE),0)</f>
        <v>0</v>
      </c>
    </row>
    <row r="636" spans="1:17" x14ac:dyDescent="0.25">
      <c r="A636" s="1">
        <v>41543</v>
      </c>
      <c r="B636">
        <v>1388</v>
      </c>
      <c r="C636" s="2">
        <f t="shared" si="81"/>
        <v>26</v>
      </c>
      <c r="D636" s="2">
        <f t="shared" si="82"/>
        <v>9</v>
      </c>
      <c r="E636" s="2">
        <f t="shared" si="83"/>
        <v>2013</v>
      </c>
      <c r="F636" s="2" t="str">
        <f t="shared" si="84"/>
        <v>jueves</v>
      </c>
      <c r="G636" s="2" t="str">
        <f t="shared" si="85"/>
        <v>septiembre</v>
      </c>
      <c r="H636" s="2">
        <f>+IFERROR(VLOOKUP(A636,festivos!$A$1:$E$105,5,FALSE),0)</f>
        <v>0</v>
      </c>
      <c r="I636" s="2">
        <f>+IFERROR(VLOOKUP(A636,semanasanta!$A$1:$E$29,5,FALSE),0)</f>
        <v>0</v>
      </c>
      <c r="J636" s="2">
        <f>+IFERROR(VLOOKUP(A636,navidad!$A$1:$E$8,5,FALSE),0)</f>
        <v>0</v>
      </c>
      <c r="K636" s="2">
        <f t="shared" si="89"/>
        <v>0</v>
      </c>
      <c r="L636" s="2">
        <f t="shared" si="86"/>
        <v>0</v>
      </c>
      <c r="M636" s="2">
        <f>+IFERROR(VLOOKUP(A636,new_year!$A$1:$E$8,5,FALSE),0)</f>
        <v>0</v>
      </c>
      <c r="N636" s="2">
        <f t="shared" si="88"/>
        <v>0</v>
      </c>
      <c r="O636" s="2">
        <f t="shared" si="87"/>
        <v>0</v>
      </c>
      <c r="P636">
        <v>0</v>
      </c>
      <c r="Q636">
        <f>+IFERROR(VLOOKUP(A636,final_f1!$A$1:$E$8,5,FALSE),0)</f>
        <v>0</v>
      </c>
    </row>
    <row r="637" spans="1:17" x14ac:dyDescent="0.25">
      <c r="A637" s="1">
        <v>41544</v>
      </c>
      <c r="B637">
        <v>1307</v>
      </c>
      <c r="C637" s="2">
        <f t="shared" si="81"/>
        <v>27</v>
      </c>
      <c r="D637" s="2">
        <f t="shared" si="82"/>
        <v>9</v>
      </c>
      <c r="E637" s="2">
        <f t="shared" si="83"/>
        <v>2013</v>
      </c>
      <c r="F637" s="2" t="str">
        <f t="shared" si="84"/>
        <v>viernes</v>
      </c>
      <c r="G637" s="2" t="str">
        <f t="shared" si="85"/>
        <v>septiembre</v>
      </c>
      <c r="H637" s="2">
        <f>+IFERROR(VLOOKUP(A637,festivos!$A$1:$E$105,5,FALSE),0)</f>
        <v>0</v>
      </c>
      <c r="I637" s="2">
        <f>+IFERROR(VLOOKUP(A637,semanasanta!$A$1:$E$29,5,FALSE),0)</f>
        <v>0</v>
      </c>
      <c r="J637" s="2">
        <f>+IFERROR(VLOOKUP(A637,navidad!$A$1:$E$8,5,FALSE),0)</f>
        <v>0</v>
      </c>
      <c r="K637" s="2">
        <f t="shared" si="89"/>
        <v>0</v>
      </c>
      <c r="L637" s="2">
        <f t="shared" si="86"/>
        <v>0</v>
      </c>
      <c r="M637" s="2">
        <f>+IFERROR(VLOOKUP(A637,new_year!$A$1:$E$8,5,FALSE),0)</f>
        <v>0</v>
      </c>
      <c r="N637" s="2">
        <f t="shared" si="88"/>
        <v>0</v>
      </c>
      <c r="O637" s="2">
        <f t="shared" si="87"/>
        <v>0</v>
      </c>
      <c r="P637">
        <v>0</v>
      </c>
      <c r="Q637">
        <f>+IFERROR(VLOOKUP(A637,final_f1!$A$1:$E$8,5,FALSE),0)</f>
        <v>0</v>
      </c>
    </row>
    <row r="638" spans="1:17" x14ac:dyDescent="0.25">
      <c r="A638" s="1">
        <v>41545</v>
      </c>
      <c r="B638">
        <v>376</v>
      </c>
      <c r="C638" s="2">
        <f t="shared" si="81"/>
        <v>28</v>
      </c>
      <c r="D638" s="2">
        <f t="shared" si="82"/>
        <v>9</v>
      </c>
      <c r="E638" s="2">
        <f t="shared" si="83"/>
        <v>2013</v>
      </c>
      <c r="F638" s="2" t="str">
        <f t="shared" si="84"/>
        <v>sábado</v>
      </c>
      <c r="G638" s="2" t="str">
        <f t="shared" si="85"/>
        <v>septiembre</v>
      </c>
      <c r="H638" s="2">
        <f>+IFERROR(VLOOKUP(A638,festivos!$A$1:$E$105,5,FALSE),0)</f>
        <v>0</v>
      </c>
      <c r="I638" s="2">
        <f>+IFERROR(VLOOKUP(A638,semanasanta!$A$1:$E$29,5,FALSE),0)</f>
        <v>0</v>
      </c>
      <c r="J638" s="2">
        <f>+IFERROR(VLOOKUP(A638,navidad!$A$1:$E$8,5,FALSE),0)</f>
        <v>0</v>
      </c>
      <c r="K638" s="2">
        <f t="shared" si="89"/>
        <v>0</v>
      </c>
      <c r="L638" s="2">
        <f t="shared" si="86"/>
        <v>0</v>
      </c>
      <c r="M638" s="2">
        <f>+IFERROR(VLOOKUP(A638,new_year!$A$1:$E$8,5,FALSE),0)</f>
        <v>0</v>
      </c>
      <c r="N638" s="2">
        <f t="shared" si="88"/>
        <v>0</v>
      </c>
      <c r="O638" s="2">
        <f t="shared" si="87"/>
        <v>0</v>
      </c>
      <c r="P638">
        <v>0</v>
      </c>
      <c r="Q638">
        <f>+IFERROR(VLOOKUP(A638,final_f1!$A$1:$E$8,5,FALSE),0)</f>
        <v>0</v>
      </c>
    </row>
    <row r="639" spans="1:17" x14ac:dyDescent="0.25">
      <c r="A639" s="1">
        <v>41546</v>
      </c>
      <c r="B639">
        <v>0</v>
      </c>
      <c r="C639" s="2">
        <f t="shared" si="81"/>
        <v>29</v>
      </c>
      <c r="D639" s="2">
        <f t="shared" si="82"/>
        <v>9</v>
      </c>
      <c r="E639" s="2">
        <f t="shared" si="83"/>
        <v>2013</v>
      </c>
      <c r="F639" s="2" t="str">
        <f t="shared" si="84"/>
        <v>domingo</v>
      </c>
      <c r="G639" s="2" t="str">
        <f t="shared" si="85"/>
        <v>septiembre</v>
      </c>
      <c r="H639" s="2">
        <f>+IFERROR(VLOOKUP(A639,festivos!$A$1:$E$105,5,FALSE),0)</f>
        <v>0</v>
      </c>
      <c r="I639" s="2">
        <f>+IFERROR(VLOOKUP(A639,semanasanta!$A$1:$E$29,5,FALSE),0)</f>
        <v>0</v>
      </c>
      <c r="J639" s="2">
        <f>+IFERROR(VLOOKUP(A639,navidad!$A$1:$E$8,5,FALSE),0)</f>
        <v>0</v>
      </c>
      <c r="K639" s="2">
        <f t="shared" si="89"/>
        <v>0</v>
      </c>
      <c r="L639" s="2">
        <f t="shared" si="86"/>
        <v>0</v>
      </c>
      <c r="M639" s="2">
        <f>+IFERROR(VLOOKUP(A639,new_year!$A$1:$E$8,5,FALSE),0)</f>
        <v>0</v>
      </c>
      <c r="N639" s="2">
        <f t="shared" si="88"/>
        <v>0</v>
      </c>
      <c r="O639" s="2">
        <f t="shared" si="87"/>
        <v>0</v>
      </c>
      <c r="P639">
        <v>0</v>
      </c>
      <c r="Q639">
        <f>+IFERROR(VLOOKUP(A639,final_f1!$A$1:$E$8,5,FALSE),0)</f>
        <v>0</v>
      </c>
    </row>
    <row r="640" spans="1:17" x14ac:dyDescent="0.25">
      <c r="A640" s="1">
        <v>41547</v>
      </c>
      <c r="B640">
        <v>1099</v>
      </c>
      <c r="C640" s="2">
        <f t="shared" si="81"/>
        <v>30</v>
      </c>
      <c r="D640" s="2">
        <f t="shared" si="82"/>
        <v>9</v>
      </c>
      <c r="E640" s="2">
        <f t="shared" si="83"/>
        <v>2013</v>
      </c>
      <c r="F640" s="2" t="str">
        <f t="shared" si="84"/>
        <v>lunes</v>
      </c>
      <c r="G640" s="2" t="str">
        <f t="shared" si="85"/>
        <v>septiembre</v>
      </c>
      <c r="H640" s="2">
        <f>+IFERROR(VLOOKUP(A640,festivos!$A$1:$E$105,5,FALSE),0)</f>
        <v>0</v>
      </c>
      <c r="I640" s="2">
        <f>+IFERROR(VLOOKUP(A640,semanasanta!$A$1:$E$29,5,FALSE),0)</f>
        <v>0</v>
      </c>
      <c r="J640" s="2">
        <f>+IFERROR(VLOOKUP(A640,navidad!$A$1:$E$8,5,FALSE),0)</f>
        <v>0</v>
      </c>
      <c r="K640" s="2">
        <f t="shared" si="89"/>
        <v>0</v>
      </c>
      <c r="L640" s="2">
        <f t="shared" si="86"/>
        <v>0</v>
      </c>
      <c r="M640" s="2">
        <f>+IFERROR(VLOOKUP(A640,new_year!$A$1:$E$8,5,FALSE),0)</f>
        <v>0</v>
      </c>
      <c r="N640" s="2">
        <f t="shared" si="88"/>
        <v>0</v>
      </c>
      <c r="O640" s="2">
        <f t="shared" si="87"/>
        <v>0</v>
      </c>
      <c r="P640">
        <v>0</v>
      </c>
      <c r="Q640">
        <f>+IFERROR(VLOOKUP(A640,final_f1!$A$1:$E$8,5,FALSE),0)</f>
        <v>0</v>
      </c>
    </row>
    <row r="641" spans="1:17" x14ac:dyDescent="0.25">
      <c r="A641" s="1">
        <v>41548</v>
      </c>
      <c r="B641">
        <v>1093</v>
      </c>
      <c r="C641" s="2">
        <f t="shared" si="81"/>
        <v>1</v>
      </c>
      <c r="D641" s="2">
        <f t="shared" si="82"/>
        <v>10</v>
      </c>
      <c r="E641" s="2">
        <f t="shared" si="83"/>
        <v>2013</v>
      </c>
      <c r="F641" s="2" t="str">
        <f t="shared" si="84"/>
        <v>martes</v>
      </c>
      <c r="G641" s="2" t="str">
        <f t="shared" si="85"/>
        <v>octubre</v>
      </c>
      <c r="H641" s="2">
        <f>+IFERROR(VLOOKUP(A641,festivos!$A$1:$E$105,5,FALSE),0)</f>
        <v>0</v>
      </c>
      <c r="I641" s="2">
        <f>+IFERROR(VLOOKUP(A641,semanasanta!$A$1:$E$29,5,FALSE),0)</f>
        <v>0</v>
      </c>
      <c r="J641" s="2">
        <f>+IFERROR(VLOOKUP(A641,navidad!$A$1:$E$8,5,FALSE),0)</f>
        <v>0</v>
      </c>
      <c r="K641" s="2">
        <f t="shared" si="89"/>
        <v>0</v>
      </c>
      <c r="L641" s="2">
        <f t="shared" si="86"/>
        <v>0</v>
      </c>
      <c r="M641" s="2">
        <f>+IFERROR(VLOOKUP(A641,new_year!$A$1:$E$8,5,FALSE),0)</f>
        <v>0</v>
      </c>
      <c r="N641" s="2">
        <f t="shared" si="88"/>
        <v>0</v>
      </c>
      <c r="O641" s="2">
        <f t="shared" si="87"/>
        <v>0</v>
      </c>
      <c r="P641">
        <v>0</v>
      </c>
      <c r="Q641">
        <f>+IFERROR(VLOOKUP(A641,final_f1!$A$1:$E$8,5,FALSE),0)</f>
        <v>0</v>
      </c>
    </row>
    <row r="642" spans="1:17" x14ac:dyDescent="0.25">
      <c r="A642" s="1">
        <v>41549</v>
      </c>
      <c r="B642">
        <v>749</v>
      </c>
      <c r="C642" s="2">
        <f t="shared" si="81"/>
        <v>2</v>
      </c>
      <c r="D642" s="2">
        <f t="shared" si="82"/>
        <v>10</v>
      </c>
      <c r="E642" s="2">
        <f t="shared" si="83"/>
        <v>2013</v>
      </c>
      <c r="F642" s="2" t="str">
        <f t="shared" si="84"/>
        <v>miércoles</v>
      </c>
      <c r="G642" s="2" t="str">
        <f t="shared" si="85"/>
        <v>octubre</v>
      </c>
      <c r="H642" s="2">
        <f>+IFERROR(VLOOKUP(A642,festivos!$A$1:$E$105,5,FALSE),0)</f>
        <v>0</v>
      </c>
      <c r="I642" s="2">
        <f>+IFERROR(VLOOKUP(A642,semanasanta!$A$1:$E$29,5,FALSE),0)</f>
        <v>0</v>
      </c>
      <c r="J642" s="2">
        <f>+IFERROR(VLOOKUP(A642,navidad!$A$1:$E$8,5,FALSE),0)</f>
        <v>0</v>
      </c>
      <c r="K642" s="2">
        <f t="shared" si="89"/>
        <v>0</v>
      </c>
      <c r="L642" s="2">
        <f t="shared" si="86"/>
        <v>0</v>
      </c>
      <c r="M642" s="2">
        <f>+IFERROR(VLOOKUP(A642,new_year!$A$1:$E$8,5,FALSE),0)</f>
        <v>0</v>
      </c>
      <c r="N642" s="2">
        <f t="shared" si="88"/>
        <v>0</v>
      </c>
      <c r="O642" s="2">
        <f t="shared" si="87"/>
        <v>0</v>
      </c>
      <c r="P642">
        <v>0</v>
      </c>
      <c r="Q642">
        <f>+IFERROR(VLOOKUP(A642,final_f1!$A$1:$E$8,5,FALSE),0)</f>
        <v>0</v>
      </c>
    </row>
    <row r="643" spans="1:17" x14ac:dyDescent="0.25">
      <c r="A643" s="1">
        <v>41550</v>
      </c>
      <c r="B643">
        <v>1235</v>
      </c>
      <c r="C643" s="2">
        <f t="shared" ref="C643:C706" si="90">+DAY(A643)</f>
        <v>3</v>
      </c>
      <c r="D643" s="2">
        <f t="shared" ref="D643:D706" si="91">+MONTH(A643)</f>
        <v>10</v>
      </c>
      <c r="E643" s="2">
        <f t="shared" ref="E643:E706" si="92">+YEAR(A643)</f>
        <v>2013</v>
      </c>
      <c r="F643" s="2" t="str">
        <f t="shared" ref="F643:F706" si="93">+TEXT(A643,"dddd")</f>
        <v>jueves</v>
      </c>
      <c r="G643" s="2" t="str">
        <f t="shared" ref="G643:G706" si="94">+TEXT(A643,"MMMM")</f>
        <v>octubre</v>
      </c>
      <c r="H643" s="2">
        <f>+IFERROR(VLOOKUP(A643,festivos!$A$1:$E$105,5,FALSE),0)</f>
        <v>0</v>
      </c>
      <c r="I643" s="2">
        <f>+IFERROR(VLOOKUP(A643,semanasanta!$A$1:$E$29,5,FALSE),0)</f>
        <v>0</v>
      </c>
      <c r="J643" s="2">
        <f>+IFERROR(VLOOKUP(A643,navidad!$A$1:$E$8,5,FALSE),0)</f>
        <v>0</v>
      </c>
      <c r="K643" s="2">
        <f t="shared" si="89"/>
        <v>0</v>
      </c>
      <c r="L643" s="2">
        <f t="shared" ref="L643:L706" si="95">+IF(J644=1,1,0)</f>
        <v>0</v>
      </c>
      <c r="M643" s="2">
        <f>+IFERROR(VLOOKUP(A643,new_year!$A$1:$E$8,5,FALSE),0)</f>
        <v>0</v>
      </c>
      <c r="N643" s="2">
        <f t="shared" si="88"/>
        <v>0</v>
      </c>
      <c r="O643" s="2">
        <f t="shared" ref="O643:O706" si="96">+IF(M644=1,1,0)</f>
        <v>0</v>
      </c>
      <c r="P643">
        <v>0</v>
      </c>
      <c r="Q643">
        <f>+IFERROR(VLOOKUP(A643,final_f1!$A$1:$E$8,5,FALSE),0)</f>
        <v>0</v>
      </c>
    </row>
    <row r="644" spans="1:17" x14ac:dyDescent="0.25">
      <c r="A644" s="1">
        <v>41551</v>
      </c>
      <c r="B644">
        <v>1340</v>
      </c>
      <c r="C644" s="2">
        <f t="shared" si="90"/>
        <v>4</v>
      </c>
      <c r="D644" s="2">
        <f t="shared" si="91"/>
        <v>10</v>
      </c>
      <c r="E644" s="2">
        <f t="shared" si="92"/>
        <v>2013</v>
      </c>
      <c r="F644" s="2" t="str">
        <f t="shared" si="93"/>
        <v>viernes</v>
      </c>
      <c r="G644" s="2" t="str">
        <f t="shared" si="94"/>
        <v>octubre</v>
      </c>
      <c r="H644" s="2">
        <f>+IFERROR(VLOOKUP(A644,festivos!$A$1:$E$105,5,FALSE),0)</f>
        <v>0</v>
      </c>
      <c r="I644" s="2">
        <f>+IFERROR(VLOOKUP(A644,semanasanta!$A$1:$E$29,5,FALSE),0)</f>
        <v>0</v>
      </c>
      <c r="J644" s="2">
        <f>+IFERROR(VLOOKUP(A644,navidad!$A$1:$E$8,5,FALSE),0)</f>
        <v>0</v>
      </c>
      <c r="K644" s="2">
        <f t="shared" si="89"/>
        <v>0</v>
      </c>
      <c r="L644" s="2">
        <f t="shared" si="95"/>
        <v>0</v>
      </c>
      <c r="M644" s="2">
        <f>+IFERROR(VLOOKUP(A644,new_year!$A$1:$E$8,5,FALSE),0)</f>
        <v>0</v>
      </c>
      <c r="N644" s="2">
        <f t="shared" ref="N644:N707" si="97">+IF(M643=1,1,0)</f>
        <v>0</v>
      </c>
      <c r="O644" s="2">
        <f t="shared" si="96"/>
        <v>0</v>
      </c>
      <c r="P644">
        <v>0</v>
      </c>
      <c r="Q644">
        <f>+IFERROR(VLOOKUP(A644,final_f1!$A$1:$E$8,5,FALSE),0)</f>
        <v>0</v>
      </c>
    </row>
    <row r="645" spans="1:17" x14ac:dyDescent="0.25">
      <c r="A645" s="1">
        <v>41552</v>
      </c>
      <c r="B645">
        <v>338</v>
      </c>
      <c r="C645" s="2">
        <f t="shared" si="90"/>
        <v>5</v>
      </c>
      <c r="D645" s="2">
        <f t="shared" si="91"/>
        <v>10</v>
      </c>
      <c r="E645" s="2">
        <f t="shared" si="92"/>
        <v>2013</v>
      </c>
      <c r="F645" s="2" t="str">
        <f t="shared" si="93"/>
        <v>sábado</v>
      </c>
      <c r="G645" s="2" t="str">
        <f t="shared" si="94"/>
        <v>octubre</v>
      </c>
      <c r="H645" s="2">
        <f>+IFERROR(VLOOKUP(A645,festivos!$A$1:$E$105,5,FALSE),0)</f>
        <v>0</v>
      </c>
      <c r="I645" s="2">
        <f>+IFERROR(VLOOKUP(A645,semanasanta!$A$1:$E$29,5,FALSE),0)</f>
        <v>0</v>
      </c>
      <c r="J645" s="2">
        <f>+IFERROR(VLOOKUP(A645,navidad!$A$1:$E$8,5,FALSE),0)</f>
        <v>0</v>
      </c>
      <c r="K645" s="2">
        <f t="shared" ref="K645:K708" si="98">+IF(J644=1,1,0)</f>
        <v>0</v>
      </c>
      <c r="L645" s="2">
        <f t="shared" si="95"/>
        <v>0</v>
      </c>
      <c r="M645" s="2">
        <f>+IFERROR(VLOOKUP(A645,new_year!$A$1:$E$8,5,FALSE),0)</f>
        <v>0</v>
      </c>
      <c r="N645" s="2">
        <f t="shared" si="97"/>
        <v>0</v>
      </c>
      <c r="O645" s="2">
        <f t="shared" si="96"/>
        <v>0</v>
      </c>
      <c r="P645">
        <v>0</v>
      </c>
      <c r="Q645">
        <f>+IFERROR(VLOOKUP(A645,final_f1!$A$1:$E$8,5,FALSE),0)</f>
        <v>0</v>
      </c>
    </row>
    <row r="646" spans="1:17" x14ac:dyDescent="0.25">
      <c r="A646" s="1">
        <v>41553</v>
      </c>
      <c r="B646">
        <v>0</v>
      </c>
      <c r="C646" s="2">
        <f t="shared" si="90"/>
        <v>6</v>
      </c>
      <c r="D646" s="2">
        <f t="shared" si="91"/>
        <v>10</v>
      </c>
      <c r="E646" s="2">
        <f t="shared" si="92"/>
        <v>2013</v>
      </c>
      <c r="F646" s="2" t="str">
        <f t="shared" si="93"/>
        <v>domingo</v>
      </c>
      <c r="G646" s="2" t="str">
        <f t="shared" si="94"/>
        <v>octubre</v>
      </c>
      <c r="H646" s="2">
        <f>+IFERROR(VLOOKUP(A646,festivos!$A$1:$E$105,5,FALSE),0)</f>
        <v>0</v>
      </c>
      <c r="I646" s="2">
        <f>+IFERROR(VLOOKUP(A646,semanasanta!$A$1:$E$29,5,FALSE),0)</f>
        <v>0</v>
      </c>
      <c r="J646" s="2">
        <f>+IFERROR(VLOOKUP(A646,navidad!$A$1:$E$8,5,FALSE),0)</f>
        <v>0</v>
      </c>
      <c r="K646" s="2">
        <f t="shared" si="98"/>
        <v>0</v>
      </c>
      <c r="L646" s="2">
        <f t="shared" si="95"/>
        <v>0</v>
      </c>
      <c r="M646" s="2">
        <f>+IFERROR(VLOOKUP(A646,new_year!$A$1:$E$8,5,FALSE),0)</f>
        <v>0</v>
      </c>
      <c r="N646" s="2">
        <f t="shared" si="97"/>
        <v>0</v>
      </c>
      <c r="O646" s="2">
        <f t="shared" si="96"/>
        <v>0</v>
      </c>
      <c r="P646">
        <v>0</v>
      </c>
      <c r="Q646">
        <f>+IFERROR(VLOOKUP(A646,final_f1!$A$1:$E$8,5,FALSE),0)</f>
        <v>0</v>
      </c>
    </row>
    <row r="647" spans="1:17" x14ac:dyDescent="0.25">
      <c r="A647" s="1">
        <v>41554</v>
      </c>
      <c r="B647">
        <v>983</v>
      </c>
      <c r="C647" s="2">
        <f t="shared" si="90"/>
        <v>7</v>
      </c>
      <c r="D647" s="2">
        <f t="shared" si="91"/>
        <v>10</v>
      </c>
      <c r="E647" s="2">
        <f t="shared" si="92"/>
        <v>2013</v>
      </c>
      <c r="F647" s="2" t="str">
        <f t="shared" si="93"/>
        <v>lunes</v>
      </c>
      <c r="G647" s="2" t="str">
        <f t="shared" si="94"/>
        <v>octubre</v>
      </c>
      <c r="H647" s="2">
        <f>+IFERROR(VLOOKUP(A647,festivos!$A$1:$E$105,5,FALSE),0)</f>
        <v>0</v>
      </c>
      <c r="I647" s="2">
        <f>+IFERROR(VLOOKUP(A647,semanasanta!$A$1:$E$29,5,FALSE),0)</f>
        <v>0</v>
      </c>
      <c r="J647" s="2">
        <f>+IFERROR(VLOOKUP(A647,navidad!$A$1:$E$8,5,FALSE),0)</f>
        <v>0</v>
      </c>
      <c r="K647" s="2">
        <f t="shared" si="98"/>
        <v>0</v>
      </c>
      <c r="L647" s="2">
        <f t="shared" si="95"/>
        <v>0</v>
      </c>
      <c r="M647" s="2">
        <f>+IFERROR(VLOOKUP(A647,new_year!$A$1:$E$8,5,FALSE),0)</f>
        <v>0</v>
      </c>
      <c r="N647" s="2">
        <f t="shared" si="97"/>
        <v>0</v>
      </c>
      <c r="O647" s="2">
        <f t="shared" si="96"/>
        <v>0</v>
      </c>
      <c r="P647">
        <v>0</v>
      </c>
      <c r="Q647">
        <f>+IFERROR(VLOOKUP(A647,final_f1!$A$1:$E$8,5,FALSE),0)</f>
        <v>0</v>
      </c>
    </row>
    <row r="648" spans="1:17" x14ac:dyDescent="0.25">
      <c r="A648" s="1">
        <v>41555</v>
      </c>
      <c r="B648">
        <v>1252</v>
      </c>
      <c r="C648" s="2">
        <f t="shared" si="90"/>
        <v>8</v>
      </c>
      <c r="D648" s="2">
        <f t="shared" si="91"/>
        <v>10</v>
      </c>
      <c r="E648" s="2">
        <f t="shared" si="92"/>
        <v>2013</v>
      </c>
      <c r="F648" s="2" t="str">
        <f t="shared" si="93"/>
        <v>martes</v>
      </c>
      <c r="G648" s="2" t="str">
        <f t="shared" si="94"/>
        <v>octubre</v>
      </c>
      <c r="H648" s="2">
        <f>+IFERROR(VLOOKUP(A648,festivos!$A$1:$E$105,5,FALSE),0)</f>
        <v>0</v>
      </c>
      <c r="I648" s="2">
        <f>+IFERROR(VLOOKUP(A648,semanasanta!$A$1:$E$29,5,FALSE),0)</f>
        <v>0</v>
      </c>
      <c r="J648" s="2">
        <f>+IFERROR(VLOOKUP(A648,navidad!$A$1:$E$8,5,FALSE),0)</f>
        <v>0</v>
      </c>
      <c r="K648" s="2">
        <f t="shared" si="98"/>
        <v>0</v>
      </c>
      <c r="L648" s="2">
        <f t="shared" si="95"/>
        <v>0</v>
      </c>
      <c r="M648" s="2">
        <f>+IFERROR(VLOOKUP(A648,new_year!$A$1:$E$8,5,FALSE),0)</f>
        <v>0</v>
      </c>
      <c r="N648" s="2">
        <f t="shared" si="97"/>
        <v>0</v>
      </c>
      <c r="O648" s="2">
        <f t="shared" si="96"/>
        <v>0</v>
      </c>
      <c r="P648">
        <v>0</v>
      </c>
      <c r="Q648">
        <f>+IFERROR(VLOOKUP(A648,final_f1!$A$1:$E$8,5,FALSE),0)</f>
        <v>0</v>
      </c>
    </row>
    <row r="649" spans="1:17" x14ac:dyDescent="0.25">
      <c r="A649" s="1">
        <v>41556</v>
      </c>
      <c r="B649">
        <v>1292</v>
      </c>
      <c r="C649" s="2">
        <f t="shared" si="90"/>
        <v>9</v>
      </c>
      <c r="D649" s="2">
        <f t="shared" si="91"/>
        <v>10</v>
      </c>
      <c r="E649" s="2">
        <f t="shared" si="92"/>
        <v>2013</v>
      </c>
      <c r="F649" s="2" t="str">
        <f t="shared" si="93"/>
        <v>miércoles</v>
      </c>
      <c r="G649" s="2" t="str">
        <f t="shared" si="94"/>
        <v>octubre</v>
      </c>
      <c r="H649" s="2">
        <f>+IFERROR(VLOOKUP(A649,festivos!$A$1:$E$105,5,FALSE),0)</f>
        <v>0</v>
      </c>
      <c r="I649" s="2">
        <f>+IFERROR(VLOOKUP(A649,semanasanta!$A$1:$E$29,5,FALSE),0)</f>
        <v>0</v>
      </c>
      <c r="J649" s="2">
        <f>+IFERROR(VLOOKUP(A649,navidad!$A$1:$E$8,5,FALSE),0)</f>
        <v>0</v>
      </c>
      <c r="K649" s="2">
        <f t="shared" si="98"/>
        <v>0</v>
      </c>
      <c r="L649" s="2">
        <f t="shared" si="95"/>
        <v>0</v>
      </c>
      <c r="M649" s="2">
        <f>+IFERROR(VLOOKUP(A649,new_year!$A$1:$E$8,5,FALSE),0)</f>
        <v>0</v>
      </c>
      <c r="N649" s="2">
        <f t="shared" si="97"/>
        <v>0</v>
      </c>
      <c r="O649" s="2">
        <f t="shared" si="96"/>
        <v>0</v>
      </c>
      <c r="P649">
        <v>0</v>
      </c>
      <c r="Q649">
        <f>+IFERROR(VLOOKUP(A649,final_f1!$A$1:$E$8,5,FALSE),0)</f>
        <v>0</v>
      </c>
    </row>
    <row r="650" spans="1:17" x14ac:dyDescent="0.25">
      <c r="A650" s="1">
        <v>41557</v>
      </c>
      <c r="B650">
        <v>1358</v>
      </c>
      <c r="C650" s="2">
        <f t="shared" si="90"/>
        <v>10</v>
      </c>
      <c r="D650" s="2">
        <f t="shared" si="91"/>
        <v>10</v>
      </c>
      <c r="E650" s="2">
        <f t="shared" si="92"/>
        <v>2013</v>
      </c>
      <c r="F650" s="2" t="str">
        <f t="shared" si="93"/>
        <v>jueves</v>
      </c>
      <c r="G650" s="2" t="str">
        <f t="shared" si="94"/>
        <v>octubre</v>
      </c>
      <c r="H650" s="2">
        <f>+IFERROR(VLOOKUP(A650,festivos!$A$1:$E$105,5,FALSE),0)</f>
        <v>0</v>
      </c>
      <c r="I650" s="2">
        <f>+IFERROR(VLOOKUP(A650,semanasanta!$A$1:$E$29,5,FALSE),0)</f>
        <v>0</v>
      </c>
      <c r="J650" s="2">
        <f>+IFERROR(VLOOKUP(A650,navidad!$A$1:$E$8,5,FALSE),0)</f>
        <v>0</v>
      </c>
      <c r="K650" s="2">
        <f t="shared" si="98"/>
        <v>0</v>
      </c>
      <c r="L650" s="2">
        <f t="shared" si="95"/>
        <v>0</v>
      </c>
      <c r="M650" s="2">
        <f>+IFERROR(VLOOKUP(A650,new_year!$A$1:$E$8,5,FALSE),0)</f>
        <v>0</v>
      </c>
      <c r="N650" s="2">
        <f t="shared" si="97"/>
        <v>0</v>
      </c>
      <c r="O650" s="2">
        <f t="shared" si="96"/>
        <v>0</v>
      </c>
      <c r="P650">
        <v>0</v>
      </c>
      <c r="Q650">
        <f>+IFERROR(VLOOKUP(A650,final_f1!$A$1:$E$8,5,FALSE),0)</f>
        <v>0</v>
      </c>
    </row>
    <row r="651" spans="1:17" x14ac:dyDescent="0.25">
      <c r="A651" s="1">
        <v>41558</v>
      </c>
      <c r="B651">
        <v>1283</v>
      </c>
      <c r="C651" s="2">
        <f t="shared" si="90"/>
        <v>11</v>
      </c>
      <c r="D651" s="2">
        <f t="shared" si="91"/>
        <v>10</v>
      </c>
      <c r="E651" s="2">
        <f t="shared" si="92"/>
        <v>2013</v>
      </c>
      <c r="F651" s="2" t="str">
        <f t="shared" si="93"/>
        <v>viernes</v>
      </c>
      <c r="G651" s="2" t="str">
        <f t="shared" si="94"/>
        <v>octubre</v>
      </c>
      <c r="H651" s="2">
        <f>+IFERROR(VLOOKUP(A651,festivos!$A$1:$E$105,5,FALSE),0)</f>
        <v>0</v>
      </c>
      <c r="I651" s="2">
        <f>+IFERROR(VLOOKUP(A651,semanasanta!$A$1:$E$29,5,FALSE),0)</f>
        <v>0</v>
      </c>
      <c r="J651" s="2">
        <f>+IFERROR(VLOOKUP(A651,navidad!$A$1:$E$8,5,FALSE),0)</f>
        <v>0</v>
      </c>
      <c r="K651" s="2">
        <f t="shared" si="98"/>
        <v>0</v>
      </c>
      <c r="L651" s="2">
        <f t="shared" si="95"/>
        <v>0</v>
      </c>
      <c r="M651" s="2">
        <f>+IFERROR(VLOOKUP(A651,new_year!$A$1:$E$8,5,FALSE),0)</f>
        <v>0</v>
      </c>
      <c r="N651" s="2">
        <f t="shared" si="97"/>
        <v>0</v>
      </c>
      <c r="O651" s="2">
        <f t="shared" si="96"/>
        <v>0</v>
      </c>
      <c r="P651">
        <v>0</v>
      </c>
      <c r="Q651">
        <f>+IFERROR(VLOOKUP(A651,final_f1!$A$1:$E$8,5,FALSE),0)</f>
        <v>0</v>
      </c>
    </row>
    <row r="652" spans="1:17" x14ac:dyDescent="0.25">
      <c r="A652" s="1">
        <v>41559</v>
      </c>
      <c r="B652">
        <v>288</v>
      </c>
      <c r="C652" s="2">
        <f t="shared" si="90"/>
        <v>12</v>
      </c>
      <c r="D652" s="2">
        <f t="shared" si="91"/>
        <v>10</v>
      </c>
      <c r="E652" s="2">
        <f t="shared" si="92"/>
        <v>2013</v>
      </c>
      <c r="F652" s="2" t="str">
        <f t="shared" si="93"/>
        <v>sábado</v>
      </c>
      <c r="G652" s="2" t="str">
        <f t="shared" si="94"/>
        <v>octubre</v>
      </c>
      <c r="H652" s="2">
        <f>+IFERROR(VLOOKUP(A652,festivos!$A$1:$E$105,5,FALSE),0)</f>
        <v>0</v>
      </c>
      <c r="I652" s="2">
        <f>+IFERROR(VLOOKUP(A652,semanasanta!$A$1:$E$29,5,FALSE),0)</f>
        <v>0</v>
      </c>
      <c r="J652" s="2">
        <f>+IFERROR(VLOOKUP(A652,navidad!$A$1:$E$8,5,FALSE),0)</f>
        <v>0</v>
      </c>
      <c r="K652" s="2">
        <f t="shared" si="98"/>
        <v>0</v>
      </c>
      <c r="L652" s="2">
        <f t="shared" si="95"/>
        <v>0</v>
      </c>
      <c r="M652" s="2">
        <f>+IFERROR(VLOOKUP(A652,new_year!$A$1:$E$8,5,FALSE),0)</f>
        <v>0</v>
      </c>
      <c r="N652" s="2">
        <f t="shared" si="97"/>
        <v>0</v>
      </c>
      <c r="O652" s="2">
        <f t="shared" si="96"/>
        <v>0</v>
      </c>
      <c r="P652">
        <v>0</v>
      </c>
      <c r="Q652">
        <f>+IFERROR(VLOOKUP(A652,final_f1!$A$1:$E$8,5,FALSE),0)</f>
        <v>0</v>
      </c>
    </row>
    <row r="653" spans="1:17" x14ac:dyDescent="0.25">
      <c r="A653" s="1">
        <v>41560</v>
      </c>
      <c r="B653">
        <v>0</v>
      </c>
      <c r="C653" s="2">
        <f t="shared" si="90"/>
        <v>13</v>
      </c>
      <c r="D653" s="2">
        <f t="shared" si="91"/>
        <v>10</v>
      </c>
      <c r="E653" s="2">
        <f t="shared" si="92"/>
        <v>2013</v>
      </c>
      <c r="F653" s="2" t="str">
        <f t="shared" si="93"/>
        <v>domingo</v>
      </c>
      <c r="G653" s="2" t="str">
        <f t="shared" si="94"/>
        <v>octubre</v>
      </c>
      <c r="H653" s="2">
        <f>+IFERROR(VLOOKUP(A653,festivos!$A$1:$E$105,5,FALSE),0)</f>
        <v>0</v>
      </c>
      <c r="I653" s="2">
        <f>+IFERROR(VLOOKUP(A653,semanasanta!$A$1:$E$29,5,FALSE),0)</f>
        <v>0</v>
      </c>
      <c r="J653" s="2">
        <f>+IFERROR(VLOOKUP(A653,navidad!$A$1:$E$8,5,FALSE),0)</f>
        <v>0</v>
      </c>
      <c r="K653" s="2">
        <f t="shared" si="98"/>
        <v>0</v>
      </c>
      <c r="L653" s="2">
        <f t="shared" si="95"/>
        <v>0</v>
      </c>
      <c r="M653" s="2">
        <f>+IFERROR(VLOOKUP(A653,new_year!$A$1:$E$8,5,FALSE),0)</f>
        <v>0</v>
      </c>
      <c r="N653" s="2">
        <f t="shared" si="97"/>
        <v>0</v>
      </c>
      <c r="O653" s="2">
        <f t="shared" si="96"/>
        <v>0</v>
      </c>
      <c r="P653">
        <v>0</v>
      </c>
      <c r="Q653">
        <f>+IFERROR(VLOOKUP(A653,final_f1!$A$1:$E$8,5,FALSE),0)</f>
        <v>0</v>
      </c>
    </row>
    <row r="654" spans="1:17" x14ac:dyDescent="0.25">
      <c r="A654" s="1">
        <v>41561</v>
      </c>
      <c r="B654">
        <v>0</v>
      </c>
      <c r="C654" s="2">
        <f t="shared" si="90"/>
        <v>14</v>
      </c>
      <c r="D654" s="2">
        <f t="shared" si="91"/>
        <v>10</v>
      </c>
      <c r="E654" s="2">
        <f t="shared" si="92"/>
        <v>2013</v>
      </c>
      <c r="F654" s="2" t="str">
        <f t="shared" si="93"/>
        <v>lunes</v>
      </c>
      <c r="G654" s="2" t="str">
        <f t="shared" si="94"/>
        <v>octubre</v>
      </c>
      <c r="H654" s="2">
        <f>+IFERROR(VLOOKUP(A654,festivos!$A$1:$E$105,5,FALSE),0)</f>
        <v>1</v>
      </c>
      <c r="I654" s="2">
        <f>+IFERROR(VLOOKUP(A654,semanasanta!$A$1:$E$29,5,FALSE),0)</f>
        <v>0</v>
      </c>
      <c r="J654" s="2">
        <f>+IFERROR(VLOOKUP(A654,navidad!$A$1:$E$8,5,FALSE),0)</f>
        <v>0</v>
      </c>
      <c r="K654" s="2">
        <f t="shared" si="98"/>
        <v>0</v>
      </c>
      <c r="L654" s="2">
        <f t="shared" si="95"/>
        <v>0</v>
      </c>
      <c r="M654" s="2">
        <f>+IFERROR(VLOOKUP(A654,new_year!$A$1:$E$8,5,FALSE),0)</f>
        <v>0</v>
      </c>
      <c r="N654" s="2">
        <f t="shared" si="97"/>
        <v>0</v>
      </c>
      <c r="O654" s="2">
        <f t="shared" si="96"/>
        <v>0</v>
      </c>
      <c r="P654">
        <v>0</v>
      </c>
      <c r="Q654">
        <f>+IFERROR(VLOOKUP(A654,final_f1!$A$1:$E$8,5,FALSE),0)</f>
        <v>0</v>
      </c>
    </row>
    <row r="655" spans="1:17" x14ac:dyDescent="0.25">
      <c r="A655" s="1">
        <v>41562</v>
      </c>
      <c r="B655">
        <v>651</v>
      </c>
      <c r="C655" s="2">
        <f t="shared" si="90"/>
        <v>15</v>
      </c>
      <c r="D655" s="2">
        <f t="shared" si="91"/>
        <v>10</v>
      </c>
      <c r="E655" s="2">
        <f t="shared" si="92"/>
        <v>2013</v>
      </c>
      <c r="F655" s="2" t="str">
        <f t="shared" si="93"/>
        <v>martes</v>
      </c>
      <c r="G655" s="2" t="str">
        <f t="shared" si="94"/>
        <v>octubre</v>
      </c>
      <c r="H655" s="2">
        <f>+IFERROR(VLOOKUP(A655,festivos!$A$1:$E$105,5,FALSE),0)</f>
        <v>0</v>
      </c>
      <c r="I655" s="2">
        <f>+IFERROR(VLOOKUP(A655,semanasanta!$A$1:$E$29,5,FALSE),0)</f>
        <v>0</v>
      </c>
      <c r="J655" s="2">
        <f>+IFERROR(VLOOKUP(A655,navidad!$A$1:$E$8,5,FALSE),0)</f>
        <v>0</v>
      </c>
      <c r="K655" s="2">
        <f t="shared" si="98"/>
        <v>0</v>
      </c>
      <c r="L655" s="2">
        <f t="shared" si="95"/>
        <v>0</v>
      </c>
      <c r="M655" s="2">
        <f>+IFERROR(VLOOKUP(A655,new_year!$A$1:$E$8,5,FALSE),0)</f>
        <v>0</v>
      </c>
      <c r="N655" s="2">
        <f t="shared" si="97"/>
        <v>0</v>
      </c>
      <c r="O655" s="2">
        <f t="shared" si="96"/>
        <v>0</v>
      </c>
      <c r="P655">
        <v>0</v>
      </c>
      <c r="Q655">
        <f>+IFERROR(VLOOKUP(A655,final_f1!$A$1:$E$8,5,FALSE),0)</f>
        <v>0</v>
      </c>
    </row>
    <row r="656" spans="1:17" x14ac:dyDescent="0.25">
      <c r="A656" s="1">
        <v>41563</v>
      </c>
      <c r="B656">
        <v>1070</v>
      </c>
      <c r="C656" s="2">
        <f t="shared" si="90"/>
        <v>16</v>
      </c>
      <c r="D656" s="2">
        <f t="shared" si="91"/>
        <v>10</v>
      </c>
      <c r="E656" s="2">
        <f t="shared" si="92"/>
        <v>2013</v>
      </c>
      <c r="F656" s="2" t="str">
        <f t="shared" si="93"/>
        <v>miércoles</v>
      </c>
      <c r="G656" s="2" t="str">
        <f t="shared" si="94"/>
        <v>octubre</v>
      </c>
      <c r="H656" s="2">
        <f>+IFERROR(VLOOKUP(A656,festivos!$A$1:$E$105,5,FALSE),0)</f>
        <v>0</v>
      </c>
      <c r="I656" s="2">
        <f>+IFERROR(VLOOKUP(A656,semanasanta!$A$1:$E$29,5,FALSE),0)</f>
        <v>0</v>
      </c>
      <c r="J656" s="2">
        <f>+IFERROR(VLOOKUP(A656,navidad!$A$1:$E$8,5,FALSE),0)</f>
        <v>0</v>
      </c>
      <c r="K656" s="2">
        <f t="shared" si="98"/>
        <v>0</v>
      </c>
      <c r="L656" s="2">
        <f t="shared" si="95"/>
        <v>0</v>
      </c>
      <c r="M656" s="2">
        <f>+IFERROR(VLOOKUP(A656,new_year!$A$1:$E$8,5,FALSE),0)</f>
        <v>0</v>
      </c>
      <c r="N656" s="2">
        <f t="shared" si="97"/>
        <v>0</v>
      </c>
      <c r="O656" s="2">
        <f t="shared" si="96"/>
        <v>0</v>
      </c>
      <c r="P656">
        <v>0</v>
      </c>
      <c r="Q656">
        <f>+IFERROR(VLOOKUP(A656,final_f1!$A$1:$E$8,5,FALSE),0)</f>
        <v>0</v>
      </c>
    </row>
    <row r="657" spans="1:17" x14ac:dyDescent="0.25">
      <c r="A657" s="1">
        <v>41564</v>
      </c>
      <c r="B657">
        <v>1161</v>
      </c>
      <c r="C657" s="2">
        <f t="shared" si="90"/>
        <v>17</v>
      </c>
      <c r="D657" s="2">
        <f t="shared" si="91"/>
        <v>10</v>
      </c>
      <c r="E657" s="2">
        <f t="shared" si="92"/>
        <v>2013</v>
      </c>
      <c r="F657" s="2" t="str">
        <f t="shared" si="93"/>
        <v>jueves</v>
      </c>
      <c r="G657" s="2" t="str">
        <f t="shared" si="94"/>
        <v>octubre</v>
      </c>
      <c r="H657" s="2">
        <f>+IFERROR(VLOOKUP(A657,festivos!$A$1:$E$105,5,FALSE),0)</f>
        <v>0</v>
      </c>
      <c r="I657" s="2">
        <f>+IFERROR(VLOOKUP(A657,semanasanta!$A$1:$E$29,5,FALSE),0)</f>
        <v>0</v>
      </c>
      <c r="J657" s="2">
        <f>+IFERROR(VLOOKUP(A657,navidad!$A$1:$E$8,5,FALSE),0)</f>
        <v>0</v>
      </c>
      <c r="K657" s="2">
        <f t="shared" si="98"/>
        <v>0</v>
      </c>
      <c r="L657" s="2">
        <f t="shared" si="95"/>
        <v>0</v>
      </c>
      <c r="M657" s="2">
        <f>+IFERROR(VLOOKUP(A657,new_year!$A$1:$E$8,5,FALSE),0)</f>
        <v>0</v>
      </c>
      <c r="N657" s="2">
        <f t="shared" si="97"/>
        <v>0</v>
      </c>
      <c r="O657" s="2">
        <f t="shared" si="96"/>
        <v>0</v>
      </c>
      <c r="P657">
        <v>0</v>
      </c>
      <c r="Q657">
        <f>+IFERROR(VLOOKUP(A657,final_f1!$A$1:$E$8,5,FALSE),0)</f>
        <v>0</v>
      </c>
    </row>
    <row r="658" spans="1:17" x14ac:dyDescent="0.25">
      <c r="A658" s="1">
        <v>41565</v>
      </c>
      <c r="B658">
        <v>1124</v>
      </c>
      <c r="C658" s="2">
        <f t="shared" si="90"/>
        <v>18</v>
      </c>
      <c r="D658" s="2">
        <f t="shared" si="91"/>
        <v>10</v>
      </c>
      <c r="E658" s="2">
        <f t="shared" si="92"/>
        <v>2013</v>
      </c>
      <c r="F658" s="2" t="str">
        <f t="shared" si="93"/>
        <v>viernes</v>
      </c>
      <c r="G658" s="2" t="str">
        <f t="shared" si="94"/>
        <v>octubre</v>
      </c>
      <c r="H658" s="2">
        <f>+IFERROR(VLOOKUP(A658,festivos!$A$1:$E$105,5,FALSE),0)</f>
        <v>0</v>
      </c>
      <c r="I658" s="2">
        <f>+IFERROR(VLOOKUP(A658,semanasanta!$A$1:$E$29,5,FALSE),0)</f>
        <v>0</v>
      </c>
      <c r="J658" s="2">
        <f>+IFERROR(VLOOKUP(A658,navidad!$A$1:$E$8,5,FALSE),0)</f>
        <v>0</v>
      </c>
      <c r="K658" s="2">
        <f t="shared" si="98"/>
        <v>0</v>
      </c>
      <c r="L658" s="2">
        <f t="shared" si="95"/>
        <v>0</v>
      </c>
      <c r="M658" s="2">
        <f>+IFERROR(VLOOKUP(A658,new_year!$A$1:$E$8,5,FALSE),0)</f>
        <v>0</v>
      </c>
      <c r="N658" s="2">
        <f t="shared" si="97"/>
        <v>0</v>
      </c>
      <c r="O658" s="2">
        <f t="shared" si="96"/>
        <v>0</v>
      </c>
      <c r="P658">
        <v>0</v>
      </c>
      <c r="Q658">
        <f>+IFERROR(VLOOKUP(A658,final_f1!$A$1:$E$8,5,FALSE),0)</f>
        <v>0</v>
      </c>
    </row>
    <row r="659" spans="1:17" x14ac:dyDescent="0.25">
      <c r="A659" s="1">
        <v>41566</v>
      </c>
      <c r="B659">
        <v>299</v>
      </c>
      <c r="C659" s="2">
        <f t="shared" si="90"/>
        <v>19</v>
      </c>
      <c r="D659" s="2">
        <f t="shared" si="91"/>
        <v>10</v>
      </c>
      <c r="E659" s="2">
        <f t="shared" si="92"/>
        <v>2013</v>
      </c>
      <c r="F659" s="2" t="str">
        <f t="shared" si="93"/>
        <v>sábado</v>
      </c>
      <c r="G659" s="2" t="str">
        <f t="shared" si="94"/>
        <v>octubre</v>
      </c>
      <c r="H659" s="2">
        <f>+IFERROR(VLOOKUP(A659,festivos!$A$1:$E$105,5,FALSE),0)</f>
        <v>0</v>
      </c>
      <c r="I659" s="2">
        <f>+IFERROR(VLOOKUP(A659,semanasanta!$A$1:$E$29,5,FALSE),0)</f>
        <v>0</v>
      </c>
      <c r="J659" s="2">
        <f>+IFERROR(VLOOKUP(A659,navidad!$A$1:$E$8,5,FALSE),0)</f>
        <v>0</v>
      </c>
      <c r="K659" s="2">
        <f t="shared" si="98"/>
        <v>0</v>
      </c>
      <c r="L659" s="2">
        <f t="shared" si="95"/>
        <v>0</v>
      </c>
      <c r="M659" s="2">
        <f>+IFERROR(VLOOKUP(A659,new_year!$A$1:$E$8,5,FALSE),0)</f>
        <v>0</v>
      </c>
      <c r="N659" s="2">
        <f t="shared" si="97"/>
        <v>0</v>
      </c>
      <c r="O659" s="2">
        <f t="shared" si="96"/>
        <v>0</v>
      </c>
      <c r="P659">
        <v>0</v>
      </c>
      <c r="Q659">
        <f>+IFERROR(VLOOKUP(A659,final_f1!$A$1:$E$8,5,FALSE),0)</f>
        <v>0</v>
      </c>
    </row>
    <row r="660" spans="1:17" x14ac:dyDescent="0.25">
      <c r="A660" s="1">
        <v>41567</v>
      </c>
      <c r="B660">
        <v>0</v>
      </c>
      <c r="C660" s="2">
        <f t="shared" si="90"/>
        <v>20</v>
      </c>
      <c r="D660" s="2">
        <f t="shared" si="91"/>
        <v>10</v>
      </c>
      <c r="E660" s="2">
        <f t="shared" si="92"/>
        <v>2013</v>
      </c>
      <c r="F660" s="2" t="str">
        <f t="shared" si="93"/>
        <v>domingo</v>
      </c>
      <c r="G660" s="2" t="str">
        <f t="shared" si="94"/>
        <v>octubre</v>
      </c>
      <c r="H660" s="2">
        <f>+IFERROR(VLOOKUP(A660,festivos!$A$1:$E$105,5,FALSE),0)</f>
        <v>0</v>
      </c>
      <c r="I660" s="2">
        <f>+IFERROR(VLOOKUP(A660,semanasanta!$A$1:$E$29,5,FALSE),0)</f>
        <v>0</v>
      </c>
      <c r="J660" s="2">
        <f>+IFERROR(VLOOKUP(A660,navidad!$A$1:$E$8,5,FALSE),0)</f>
        <v>0</v>
      </c>
      <c r="K660" s="2">
        <f t="shared" si="98"/>
        <v>0</v>
      </c>
      <c r="L660" s="2">
        <f t="shared" si="95"/>
        <v>0</v>
      </c>
      <c r="M660" s="2">
        <f>+IFERROR(VLOOKUP(A660,new_year!$A$1:$E$8,5,FALSE),0)</f>
        <v>0</v>
      </c>
      <c r="N660" s="2">
        <f t="shared" si="97"/>
        <v>0</v>
      </c>
      <c r="O660" s="2">
        <f t="shared" si="96"/>
        <v>0</v>
      </c>
      <c r="P660">
        <v>0</v>
      </c>
      <c r="Q660">
        <f>+IFERROR(VLOOKUP(A660,final_f1!$A$1:$E$8,5,FALSE),0)</f>
        <v>0</v>
      </c>
    </row>
    <row r="661" spans="1:17" x14ac:dyDescent="0.25">
      <c r="A661" s="1">
        <v>41568</v>
      </c>
      <c r="B661">
        <v>853</v>
      </c>
      <c r="C661" s="2">
        <f t="shared" si="90"/>
        <v>21</v>
      </c>
      <c r="D661" s="2">
        <f t="shared" si="91"/>
        <v>10</v>
      </c>
      <c r="E661" s="2">
        <f t="shared" si="92"/>
        <v>2013</v>
      </c>
      <c r="F661" s="2" t="str">
        <f t="shared" si="93"/>
        <v>lunes</v>
      </c>
      <c r="G661" s="2" t="str">
        <f t="shared" si="94"/>
        <v>octubre</v>
      </c>
      <c r="H661" s="2">
        <f>+IFERROR(VLOOKUP(A661,festivos!$A$1:$E$105,5,FALSE),0)</f>
        <v>0</v>
      </c>
      <c r="I661" s="2">
        <f>+IFERROR(VLOOKUP(A661,semanasanta!$A$1:$E$29,5,FALSE),0)</f>
        <v>0</v>
      </c>
      <c r="J661" s="2">
        <f>+IFERROR(VLOOKUP(A661,navidad!$A$1:$E$8,5,FALSE),0)</f>
        <v>0</v>
      </c>
      <c r="K661" s="2">
        <f t="shared" si="98"/>
        <v>0</v>
      </c>
      <c r="L661" s="2">
        <f t="shared" si="95"/>
        <v>0</v>
      </c>
      <c r="M661" s="2">
        <f>+IFERROR(VLOOKUP(A661,new_year!$A$1:$E$8,5,FALSE),0)</f>
        <v>0</v>
      </c>
      <c r="N661" s="2">
        <f t="shared" si="97"/>
        <v>0</v>
      </c>
      <c r="O661" s="2">
        <f t="shared" si="96"/>
        <v>0</v>
      </c>
      <c r="P661">
        <v>0</v>
      </c>
      <c r="Q661">
        <f>+IFERROR(VLOOKUP(A661,final_f1!$A$1:$E$8,5,FALSE),0)</f>
        <v>0</v>
      </c>
    </row>
    <row r="662" spans="1:17" x14ac:dyDescent="0.25">
      <c r="A662" s="1">
        <v>41569</v>
      </c>
      <c r="B662">
        <v>995</v>
      </c>
      <c r="C662" s="2">
        <f t="shared" si="90"/>
        <v>22</v>
      </c>
      <c r="D662" s="2">
        <f t="shared" si="91"/>
        <v>10</v>
      </c>
      <c r="E662" s="2">
        <f t="shared" si="92"/>
        <v>2013</v>
      </c>
      <c r="F662" s="2" t="str">
        <f t="shared" si="93"/>
        <v>martes</v>
      </c>
      <c r="G662" s="2" t="str">
        <f t="shared" si="94"/>
        <v>octubre</v>
      </c>
      <c r="H662" s="2">
        <f>+IFERROR(VLOOKUP(A662,festivos!$A$1:$E$105,5,FALSE),0)</f>
        <v>0</v>
      </c>
      <c r="I662" s="2">
        <f>+IFERROR(VLOOKUP(A662,semanasanta!$A$1:$E$29,5,FALSE),0)</f>
        <v>0</v>
      </c>
      <c r="J662" s="2">
        <f>+IFERROR(VLOOKUP(A662,navidad!$A$1:$E$8,5,FALSE),0)</f>
        <v>0</v>
      </c>
      <c r="K662" s="2">
        <f t="shared" si="98"/>
        <v>0</v>
      </c>
      <c r="L662" s="2">
        <f t="shared" si="95"/>
        <v>0</v>
      </c>
      <c r="M662" s="2">
        <f>+IFERROR(VLOOKUP(A662,new_year!$A$1:$E$8,5,FALSE),0)</f>
        <v>0</v>
      </c>
      <c r="N662" s="2">
        <f t="shared" si="97"/>
        <v>0</v>
      </c>
      <c r="O662" s="2">
        <f t="shared" si="96"/>
        <v>0</v>
      </c>
      <c r="P662">
        <v>0</v>
      </c>
      <c r="Q662">
        <f>+IFERROR(VLOOKUP(A662,final_f1!$A$1:$E$8,5,FALSE),0)</f>
        <v>0</v>
      </c>
    </row>
    <row r="663" spans="1:17" x14ac:dyDescent="0.25">
      <c r="A663" s="1">
        <v>41570</v>
      </c>
      <c r="B663">
        <v>1115</v>
      </c>
      <c r="C663" s="2">
        <f t="shared" si="90"/>
        <v>23</v>
      </c>
      <c r="D663" s="2">
        <f t="shared" si="91"/>
        <v>10</v>
      </c>
      <c r="E663" s="2">
        <f t="shared" si="92"/>
        <v>2013</v>
      </c>
      <c r="F663" s="2" t="str">
        <f t="shared" si="93"/>
        <v>miércoles</v>
      </c>
      <c r="G663" s="2" t="str">
        <f t="shared" si="94"/>
        <v>octubre</v>
      </c>
      <c r="H663" s="2">
        <f>+IFERROR(VLOOKUP(A663,festivos!$A$1:$E$105,5,FALSE),0)</f>
        <v>0</v>
      </c>
      <c r="I663" s="2">
        <f>+IFERROR(VLOOKUP(A663,semanasanta!$A$1:$E$29,5,FALSE),0)</f>
        <v>0</v>
      </c>
      <c r="J663" s="2">
        <f>+IFERROR(VLOOKUP(A663,navidad!$A$1:$E$8,5,FALSE),0)</f>
        <v>0</v>
      </c>
      <c r="K663" s="2">
        <f t="shared" si="98"/>
        <v>0</v>
      </c>
      <c r="L663" s="2">
        <f t="shared" si="95"/>
        <v>0</v>
      </c>
      <c r="M663" s="2">
        <f>+IFERROR(VLOOKUP(A663,new_year!$A$1:$E$8,5,FALSE),0)</f>
        <v>0</v>
      </c>
      <c r="N663" s="2">
        <f t="shared" si="97"/>
        <v>0</v>
      </c>
      <c r="O663" s="2">
        <f t="shared" si="96"/>
        <v>0</v>
      </c>
      <c r="P663">
        <v>0</v>
      </c>
      <c r="Q663">
        <f>+IFERROR(VLOOKUP(A663,final_f1!$A$1:$E$8,5,FALSE),0)</f>
        <v>0</v>
      </c>
    </row>
    <row r="664" spans="1:17" x14ac:dyDescent="0.25">
      <c r="A664" s="1">
        <v>41571</v>
      </c>
      <c r="B664">
        <v>1237</v>
      </c>
      <c r="C664" s="2">
        <f t="shared" si="90"/>
        <v>24</v>
      </c>
      <c r="D664" s="2">
        <f t="shared" si="91"/>
        <v>10</v>
      </c>
      <c r="E664" s="2">
        <f t="shared" si="92"/>
        <v>2013</v>
      </c>
      <c r="F664" s="2" t="str">
        <f t="shared" si="93"/>
        <v>jueves</v>
      </c>
      <c r="G664" s="2" t="str">
        <f t="shared" si="94"/>
        <v>octubre</v>
      </c>
      <c r="H664" s="2">
        <f>+IFERROR(VLOOKUP(A664,festivos!$A$1:$E$105,5,FALSE),0)</f>
        <v>0</v>
      </c>
      <c r="I664" s="2">
        <f>+IFERROR(VLOOKUP(A664,semanasanta!$A$1:$E$29,5,FALSE),0)</f>
        <v>0</v>
      </c>
      <c r="J664" s="2">
        <f>+IFERROR(VLOOKUP(A664,navidad!$A$1:$E$8,5,FALSE),0)</f>
        <v>0</v>
      </c>
      <c r="K664" s="2">
        <f t="shared" si="98"/>
        <v>0</v>
      </c>
      <c r="L664" s="2">
        <f t="shared" si="95"/>
        <v>0</v>
      </c>
      <c r="M664" s="2">
        <f>+IFERROR(VLOOKUP(A664,new_year!$A$1:$E$8,5,FALSE),0)</f>
        <v>0</v>
      </c>
      <c r="N664" s="2">
        <f t="shared" si="97"/>
        <v>0</v>
      </c>
      <c r="O664" s="2">
        <f t="shared" si="96"/>
        <v>0</v>
      </c>
      <c r="P664">
        <v>0</v>
      </c>
      <c r="Q664">
        <f>+IFERROR(VLOOKUP(A664,final_f1!$A$1:$E$8,5,FALSE),0)</f>
        <v>0</v>
      </c>
    </row>
    <row r="665" spans="1:17" x14ac:dyDescent="0.25">
      <c r="A665" s="1">
        <v>41572</v>
      </c>
      <c r="B665">
        <v>1180</v>
      </c>
      <c r="C665" s="2">
        <f t="shared" si="90"/>
        <v>25</v>
      </c>
      <c r="D665" s="2">
        <f t="shared" si="91"/>
        <v>10</v>
      </c>
      <c r="E665" s="2">
        <f t="shared" si="92"/>
        <v>2013</v>
      </c>
      <c r="F665" s="2" t="str">
        <f t="shared" si="93"/>
        <v>viernes</v>
      </c>
      <c r="G665" s="2" t="str">
        <f t="shared" si="94"/>
        <v>octubre</v>
      </c>
      <c r="H665" s="2">
        <f>+IFERROR(VLOOKUP(A665,festivos!$A$1:$E$105,5,FALSE),0)</f>
        <v>0</v>
      </c>
      <c r="I665" s="2">
        <f>+IFERROR(VLOOKUP(A665,semanasanta!$A$1:$E$29,5,FALSE),0)</f>
        <v>0</v>
      </c>
      <c r="J665" s="2">
        <f>+IFERROR(VLOOKUP(A665,navidad!$A$1:$E$8,5,FALSE),0)</f>
        <v>0</v>
      </c>
      <c r="K665" s="2">
        <f t="shared" si="98"/>
        <v>0</v>
      </c>
      <c r="L665" s="2">
        <f t="shared" si="95"/>
        <v>0</v>
      </c>
      <c r="M665" s="2">
        <f>+IFERROR(VLOOKUP(A665,new_year!$A$1:$E$8,5,FALSE),0)</f>
        <v>0</v>
      </c>
      <c r="N665" s="2">
        <f t="shared" si="97"/>
        <v>0</v>
      </c>
      <c r="O665" s="2">
        <f t="shared" si="96"/>
        <v>0</v>
      </c>
      <c r="P665">
        <v>0</v>
      </c>
      <c r="Q665">
        <f>+IFERROR(VLOOKUP(A665,final_f1!$A$1:$E$8,5,FALSE),0)</f>
        <v>0</v>
      </c>
    </row>
    <row r="666" spans="1:17" x14ac:dyDescent="0.25">
      <c r="A666" s="1">
        <v>41573</v>
      </c>
      <c r="B666">
        <v>277</v>
      </c>
      <c r="C666" s="2">
        <f t="shared" si="90"/>
        <v>26</v>
      </c>
      <c r="D666" s="2">
        <f t="shared" si="91"/>
        <v>10</v>
      </c>
      <c r="E666" s="2">
        <f t="shared" si="92"/>
        <v>2013</v>
      </c>
      <c r="F666" s="2" t="str">
        <f t="shared" si="93"/>
        <v>sábado</v>
      </c>
      <c r="G666" s="2" t="str">
        <f t="shared" si="94"/>
        <v>octubre</v>
      </c>
      <c r="H666" s="2">
        <f>+IFERROR(VLOOKUP(A666,festivos!$A$1:$E$105,5,FALSE),0)</f>
        <v>0</v>
      </c>
      <c r="I666" s="2">
        <f>+IFERROR(VLOOKUP(A666,semanasanta!$A$1:$E$29,5,FALSE),0)</f>
        <v>0</v>
      </c>
      <c r="J666" s="2">
        <f>+IFERROR(VLOOKUP(A666,navidad!$A$1:$E$8,5,FALSE),0)</f>
        <v>0</v>
      </c>
      <c r="K666" s="2">
        <f t="shared" si="98"/>
        <v>0</v>
      </c>
      <c r="L666" s="2">
        <f t="shared" si="95"/>
        <v>0</v>
      </c>
      <c r="M666" s="2">
        <f>+IFERROR(VLOOKUP(A666,new_year!$A$1:$E$8,5,FALSE),0)</f>
        <v>0</v>
      </c>
      <c r="N666" s="2">
        <f t="shared" si="97"/>
        <v>0</v>
      </c>
      <c r="O666" s="2">
        <f t="shared" si="96"/>
        <v>0</v>
      </c>
      <c r="P666">
        <v>0</v>
      </c>
      <c r="Q666">
        <f>+IFERROR(VLOOKUP(A666,final_f1!$A$1:$E$8,5,FALSE),0)</f>
        <v>0</v>
      </c>
    </row>
    <row r="667" spans="1:17" x14ac:dyDescent="0.25">
      <c r="A667" s="1">
        <v>41574</v>
      </c>
      <c r="B667">
        <v>0</v>
      </c>
      <c r="C667" s="2">
        <f t="shared" si="90"/>
        <v>27</v>
      </c>
      <c r="D667" s="2">
        <f t="shared" si="91"/>
        <v>10</v>
      </c>
      <c r="E667" s="2">
        <f t="shared" si="92"/>
        <v>2013</v>
      </c>
      <c r="F667" s="2" t="str">
        <f t="shared" si="93"/>
        <v>domingo</v>
      </c>
      <c r="G667" s="2" t="str">
        <f t="shared" si="94"/>
        <v>octubre</v>
      </c>
      <c r="H667" s="2">
        <f>+IFERROR(VLOOKUP(A667,festivos!$A$1:$E$105,5,FALSE),0)</f>
        <v>0</v>
      </c>
      <c r="I667" s="2">
        <f>+IFERROR(VLOOKUP(A667,semanasanta!$A$1:$E$29,5,FALSE),0)</f>
        <v>0</v>
      </c>
      <c r="J667" s="2">
        <f>+IFERROR(VLOOKUP(A667,navidad!$A$1:$E$8,5,FALSE),0)</f>
        <v>0</v>
      </c>
      <c r="K667" s="2">
        <f t="shared" si="98"/>
        <v>0</v>
      </c>
      <c r="L667" s="2">
        <f t="shared" si="95"/>
        <v>0</v>
      </c>
      <c r="M667" s="2">
        <f>+IFERROR(VLOOKUP(A667,new_year!$A$1:$E$8,5,FALSE),0)</f>
        <v>0</v>
      </c>
      <c r="N667" s="2">
        <f t="shared" si="97"/>
        <v>0</v>
      </c>
      <c r="O667" s="2">
        <f t="shared" si="96"/>
        <v>0</v>
      </c>
      <c r="P667">
        <v>0</v>
      </c>
      <c r="Q667">
        <f>+IFERROR(VLOOKUP(A667,final_f1!$A$1:$E$8,5,FALSE),0)</f>
        <v>0</v>
      </c>
    </row>
    <row r="668" spans="1:17" x14ac:dyDescent="0.25">
      <c r="A668" s="1">
        <v>41575</v>
      </c>
      <c r="B668">
        <v>897</v>
      </c>
      <c r="C668" s="2">
        <f t="shared" si="90"/>
        <v>28</v>
      </c>
      <c r="D668" s="2">
        <f t="shared" si="91"/>
        <v>10</v>
      </c>
      <c r="E668" s="2">
        <f t="shared" si="92"/>
        <v>2013</v>
      </c>
      <c r="F668" s="2" t="str">
        <f t="shared" si="93"/>
        <v>lunes</v>
      </c>
      <c r="G668" s="2" t="str">
        <f t="shared" si="94"/>
        <v>octubre</v>
      </c>
      <c r="H668" s="2">
        <f>+IFERROR(VLOOKUP(A668,festivos!$A$1:$E$105,5,FALSE),0)</f>
        <v>0</v>
      </c>
      <c r="I668" s="2">
        <f>+IFERROR(VLOOKUP(A668,semanasanta!$A$1:$E$29,5,FALSE),0)</f>
        <v>0</v>
      </c>
      <c r="J668" s="2">
        <f>+IFERROR(VLOOKUP(A668,navidad!$A$1:$E$8,5,FALSE),0)</f>
        <v>0</v>
      </c>
      <c r="K668" s="2">
        <f t="shared" si="98"/>
        <v>0</v>
      </c>
      <c r="L668" s="2">
        <f t="shared" si="95"/>
        <v>0</v>
      </c>
      <c r="M668" s="2">
        <f>+IFERROR(VLOOKUP(A668,new_year!$A$1:$E$8,5,FALSE),0)</f>
        <v>0</v>
      </c>
      <c r="N668" s="2">
        <f t="shared" si="97"/>
        <v>0</v>
      </c>
      <c r="O668" s="2">
        <f t="shared" si="96"/>
        <v>0</v>
      </c>
      <c r="P668">
        <v>0</v>
      </c>
      <c r="Q668">
        <f>+IFERROR(VLOOKUP(A668,final_f1!$A$1:$E$8,5,FALSE),0)</f>
        <v>0</v>
      </c>
    </row>
    <row r="669" spans="1:17" x14ac:dyDescent="0.25">
      <c r="A669" s="1">
        <v>41576</v>
      </c>
      <c r="B669">
        <v>1249</v>
      </c>
      <c r="C669" s="2">
        <f t="shared" si="90"/>
        <v>29</v>
      </c>
      <c r="D669" s="2">
        <f t="shared" si="91"/>
        <v>10</v>
      </c>
      <c r="E669" s="2">
        <f t="shared" si="92"/>
        <v>2013</v>
      </c>
      <c r="F669" s="2" t="str">
        <f t="shared" si="93"/>
        <v>martes</v>
      </c>
      <c r="G669" s="2" t="str">
        <f t="shared" si="94"/>
        <v>octubre</v>
      </c>
      <c r="H669" s="2">
        <f>+IFERROR(VLOOKUP(A669,festivos!$A$1:$E$105,5,FALSE),0)</f>
        <v>0</v>
      </c>
      <c r="I669" s="2">
        <f>+IFERROR(VLOOKUP(A669,semanasanta!$A$1:$E$29,5,FALSE),0)</f>
        <v>0</v>
      </c>
      <c r="J669" s="2">
        <f>+IFERROR(VLOOKUP(A669,navidad!$A$1:$E$8,5,FALSE),0)</f>
        <v>0</v>
      </c>
      <c r="K669" s="2">
        <f t="shared" si="98"/>
        <v>0</v>
      </c>
      <c r="L669" s="2">
        <f t="shared" si="95"/>
        <v>0</v>
      </c>
      <c r="M669" s="2">
        <f>+IFERROR(VLOOKUP(A669,new_year!$A$1:$E$8,5,FALSE),0)</f>
        <v>0</v>
      </c>
      <c r="N669" s="2">
        <f t="shared" si="97"/>
        <v>0</v>
      </c>
      <c r="O669" s="2">
        <f t="shared" si="96"/>
        <v>0</v>
      </c>
      <c r="P669">
        <v>0</v>
      </c>
      <c r="Q669">
        <f>+IFERROR(VLOOKUP(A669,final_f1!$A$1:$E$8,5,FALSE),0)</f>
        <v>0</v>
      </c>
    </row>
    <row r="670" spans="1:17" x14ac:dyDescent="0.25">
      <c r="A670" s="1">
        <v>41577</v>
      </c>
      <c r="B670">
        <v>1413</v>
      </c>
      <c r="C670" s="2">
        <f t="shared" si="90"/>
        <v>30</v>
      </c>
      <c r="D670" s="2">
        <f t="shared" si="91"/>
        <v>10</v>
      </c>
      <c r="E670" s="2">
        <f t="shared" si="92"/>
        <v>2013</v>
      </c>
      <c r="F670" s="2" t="str">
        <f t="shared" si="93"/>
        <v>miércoles</v>
      </c>
      <c r="G670" s="2" t="str">
        <f t="shared" si="94"/>
        <v>octubre</v>
      </c>
      <c r="H670" s="2">
        <f>+IFERROR(VLOOKUP(A670,festivos!$A$1:$E$105,5,FALSE),0)</f>
        <v>0</v>
      </c>
      <c r="I670" s="2">
        <f>+IFERROR(VLOOKUP(A670,semanasanta!$A$1:$E$29,5,FALSE),0)</f>
        <v>0</v>
      </c>
      <c r="J670" s="2">
        <f>+IFERROR(VLOOKUP(A670,navidad!$A$1:$E$8,5,FALSE),0)</f>
        <v>0</v>
      </c>
      <c r="K670" s="2">
        <f t="shared" si="98"/>
        <v>0</v>
      </c>
      <c r="L670" s="2">
        <f t="shared" si="95"/>
        <v>0</v>
      </c>
      <c r="M670" s="2">
        <f>+IFERROR(VLOOKUP(A670,new_year!$A$1:$E$8,5,FALSE),0)</f>
        <v>0</v>
      </c>
      <c r="N670" s="2">
        <f t="shared" si="97"/>
        <v>0</v>
      </c>
      <c r="O670" s="2">
        <f t="shared" si="96"/>
        <v>0</v>
      </c>
      <c r="P670">
        <v>0</v>
      </c>
      <c r="Q670">
        <f>+IFERROR(VLOOKUP(A670,final_f1!$A$1:$E$8,5,FALSE),0)</f>
        <v>0</v>
      </c>
    </row>
    <row r="671" spans="1:17" x14ac:dyDescent="0.25">
      <c r="A671" s="1">
        <v>41578</v>
      </c>
      <c r="B671">
        <v>1969</v>
      </c>
      <c r="C671" s="2">
        <f t="shared" si="90"/>
        <v>31</v>
      </c>
      <c r="D671" s="2">
        <f t="shared" si="91"/>
        <v>10</v>
      </c>
      <c r="E671" s="2">
        <f t="shared" si="92"/>
        <v>2013</v>
      </c>
      <c r="F671" s="2" t="str">
        <f t="shared" si="93"/>
        <v>jueves</v>
      </c>
      <c r="G671" s="2" t="str">
        <f t="shared" si="94"/>
        <v>octubre</v>
      </c>
      <c r="H671" s="2">
        <f>+IFERROR(VLOOKUP(A671,festivos!$A$1:$E$105,5,FALSE),0)</f>
        <v>0</v>
      </c>
      <c r="I671" s="2">
        <f>+IFERROR(VLOOKUP(A671,semanasanta!$A$1:$E$29,5,FALSE),0)</f>
        <v>0</v>
      </c>
      <c r="J671" s="2">
        <f>+IFERROR(VLOOKUP(A671,navidad!$A$1:$E$8,5,FALSE),0)</f>
        <v>0</v>
      </c>
      <c r="K671" s="2">
        <f t="shared" si="98"/>
        <v>0</v>
      </c>
      <c r="L671" s="2">
        <f t="shared" si="95"/>
        <v>0</v>
      </c>
      <c r="M671" s="2">
        <f>+IFERROR(VLOOKUP(A671,new_year!$A$1:$E$8,5,FALSE),0)</f>
        <v>0</v>
      </c>
      <c r="N671" s="2">
        <f t="shared" si="97"/>
        <v>0</v>
      </c>
      <c r="O671" s="2">
        <f t="shared" si="96"/>
        <v>0</v>
      </c>
      <c r="P671">
        <v>0</v>
      </c>
      <c r="Q671">
        <f>+IFERROR(VLOOKUP(A671,final_f1!$A$1:$E$8,5,FALSE),0)</f>
        <v>0</v>
      </c>
    </row>
    <row r="672" spans="1:17" x14ac:dyDescent="0.25">
      <c r="A672" s="1">
        <v>41579</v>
      </c>
      <c r="B672">
        <v>1143</v>
      </c>
      <c r="C672" s="2">
        <f t="shared" si="90"/>
        <v>1</v>
      </c>
      <c r="D672" s="2">
        <f t="shared" si="91"/>
        <v>11</v>
      </c>
      <c r="E672" s="2">
        <f t="shared" si="92"/>
        <v>2013</v>
      </c>
      <c r="F672" s="2" t="str">
        <f t="shared" si="93"/>
        <v>viernes</v>
      </c>
      <c r="G672" s="2" t="str">
        <f t="shared" si="94"/>
        <v>noviembre</v>
      </c>
      <c r="H672" s="2">
        <f>+IFERROR(VLOOKUP(A672,festivos!$A$1:$E$105,5,FALSE),0)</f>
        <v>0</v>
      </c>
      <c r="I672" s="2">
        <f>+IFERROR(VLOOKUP(A672,semanasanta!$A$1:$E$29,5,FALSE),0)</f>
        <v>0</v>
      </c>
      <c r="J672" s="2">
        <f>+IFERROR(VLOOKUP(A672,navidad!$A$1:$E$8,5,FALSE),0)</f>
        <v>0</v>
      </c>
      <c r="K672" s="2">
        <f t="shared" si="98"/>
        <v>0</v>
      </c>
      <c r="L672" s="2">
        <f t="shared" si="95"/>
        <v>0</v>
      </c>
      <c r="M672" s="2">
        <f>+IFERROR(VLOOKUP(A672,new_year!$A$1:$E$8,5,FALSE),0)</f>
        <v>0</v>
      </c>
      <c r="N672" s="2">
        <f t="shared" si="97"/>
        <v>0</v>
      </c>
      <c r="O672" s="2">
        <f t="shared" si="96"/>
        <v>0</v>
      </c>
      <c r="P672">
        <v>0</v>
      </c>
      <c r="Q672">
        <f>+IFERROR(VLOOKUP(A672,final_f1!$A$1:$E$8,5,FALSE),0)</f>
        <v>0</v>
      </c>
    </row>
    <row r="673" spans="1:17" x14ac:dyDescent="0.25">
      <c r="A673" s="1">
        <v>41580</v>
      </c>
      <c r="B673">
        <v>274</v>
      </c>
      <c r="C673" s="2">
        <f t="shared" si="90"/>
        <v>2</v>
      </c>
      <c r="D673" s="2">
        <f t="shared" si="91"/>
        <v>11</v>
      </c>
      <c r="E673" s="2">
        <f t="shared" si="92"/>
        <v>2013</v>
      </c>
      <c r="F673" s="2" t="str">
        <f t="shared" si="93"/>
        <v>sábado</v>
      </c>
      <c r="G673" s="2" t="str">
        <f t="shared" si="94"/>
        <v>noviembre</v>
      </c>
      <c r="H673" s="2">
        <f>+IFERROR(VLOOKUP(A673,festivos!$A$1:$E$105,5,FALSE),0)</f>
        <v>0</v>
      </c>
      <c r="I673" s="2">
        <f>+IFERROR(VLOOKUP(A673,semanasanta!$A$1:$E$29,5,FALSE),0)</f>
        <v>0</v>
      </c>
      <c r="J673" s="2">
        <f>+IFERROR(VLOOKUP(A673,navidad!$A$1:$E$8,5,FALSE),0)</f>
        <v>0</v>
      </c>
      <c r="K673" s="2">
        <f t="shared" si="98"/>
        <v>0</v>
      </c>
      <c r="L673" s="2">
        <f t="shared" si="95"/>
        <v>0</v>
      </c>
      <c r="M673" s="2">
        <f>+IFERROR(VLOOKUP(A673,new_year!$A$1:$E$8,5,FALSE),0)</f>
        <v>0</v>
      </c>
      <c r="N673" s="2">
        <f t="shared" si="97"/>
        <v>0</v>
      </c>
      <c r="O673" s="2">
        <f t="shared" si="96"/>
        <v>0</v>
      </c>
      <c r="P673">
        <v>0</v>
      </c>
      <c r="Q673">
        <f>+IFERROR(VLOOKUP(A673,final_f1!$A$1:$E$8,5,FALSE),0)</f>
        <v>0</v>
      </c>
    </row>
    <row r="674" spans="1:17" x14ac:dyDescent="0.25">
      <c r="A674" s="1">
        <v>41581</v>
      </c>
      <c r="B674">
        <v>0</v>
      </c>
      <c r="C674" s="2">
        <f t="shared" si="90"/>
        <v>3</v>
      </c>
      <c r="D674" s="2">
        <f t="shared" si="91"/>
        <v>11</v>
      </c>
      <c r="E674" s="2">
        <f t="shared" si="92"/>
        <v>2013</v>
      </c>
      <c r="F674" s="2" t="str">
        <f t="shared" si="93"/>
        <v>domingo</v>
      </c>
      <c r="G674" s="2" t="str">
        <f t="shared" si="94"/>
        <v>noviembre</v>
      </c>
      <c r="H674" s="2">
        <f>+IFERROR(VLOOKUP(A674,festivos!$A$1:$E$105,5,FALSE),0)</f>
        <v>0</v>
      </c>
      <c r="I674" s="2">
        <f>+IFERROR(VLOOKUP(A674,semanasanta!$A$1:$E$29,5,FALSE),0)</f>
        <v>0</v>
      </c>
      <c r="J674" s="2">
        <f>+IFERROR(VLOOKUP(A674,navidad!$A$1:$E$8,5,FALSE),0)</f>
        <v>0</v>
      </c>
      <c r="K674" s="2">
        <f t="shared" si="98"/>
        <v>0</v>
      </c>
      <c r="L674" s="2">
        <f t="shared" si="95"/>
        <v>0</v>
      </c>
      <c r="M674" s="2">
        <f>+IFERROR(VLOOKUP(A674,new_year!$A$1:$E$8,5,FALSE),0)</f>
        <v>0</v>
      </c>
      <c r="N674" s="2">
        <f t="shared" si="97"/>
        <v>0</v>
      </c>
      <c r="O674" s="2">
        <f t="shared" si="96"/>
        <v>0</v>
      </c>
      <c r="P674">
        <v>0</v>
      </c>
      <c r="Q674">
        <f>+IFERROR(VLOOKUP(A674,final_f1!$A$1:$E$8,5,FALSE),0)</f>
        <v>0</v>
      </c>
    </row>
    <row r="675" spans="1:17" x14ac:dyDescent="0.25">
      <c r="A675" s="1">
        <v>41582</v>
      </c>
      <c r="B675">
        <v>0</v>
      </c>
      <c r="C675" s="2">
        <f t="shared" si="90"/>
        <v>4</v>
      </c>
      <c r="D675" s="2">
        <f t="shared" si="91"/>
        <v>11</v>
      </c>
      <c r="E675" s="2">
        <f t="shared" si="92"/>
        <v>2013</v>
      </c>
      <c r="F675" s="2" t="str">
        <f t="shared" si="93"/>
        <v>lunes</v>
      </c>
      <c r="G675" s="2" t="str">
        <f t="shared" si="94"/>
        <v>noviembre</v>
      </c>
      <c r="H675" s="2">
        <f>+IFERROR(VLOOKUP(A675,festivos!$A$1:$E$105,5,FALSE),0)</f>
        <v>1</v>
      </c>
      <c r="I675" s="2">
        <f>+IFERROR(VLOOKUP(A675,semanasanta!$A$1:$E$29,5,FALSE),0)</f>
        <v>0</v>
      </c>
      <c r="J675" s="2">
        <f>+IFERROR(VLOOKUP(A675,navidad!$A$1:$E$8,5,FALSE),0)</f>
        <v>0</v>
      </c>
      <c r="K675" s="2">
        <f t="shared" si="98"/>
        <v>0</v>
      </c>
      <c r="L675" s="2">
        <f t="shared" si="95"/>
        <v>0</v>
      </c>
      <c r="M675" s="2">
        <f>+IFERROR(VLOOKUP(A675,new_year!$A$1:$E$8,5,FALSE),0)</f>
        <v>0</v>
      </c>
      <c r="N675" s="2">
        <f t="shared" si="97"/>
        <v>0</v>
      </c>
      <c r="O675" s="2">
        <f t="shared" si="96"/>
        <v>0</v>
      </c>
      <c r="P675">
        <v>0</v>
      </c>
      <c r="Q675">
        <f>+IFERROR(VLOOKUP(A675,final_f1!$A$1:$E$8,5,FALSE),0)</f>
        <v>0</v>
      </c>
    </row>
    <row r="676" spans="1:17" x14ac:dyDescent="0.25">
      <c r="A676" s="1">
        <v>41583</v>
      </c>
      <c r="B676">
        <v>883</v>
      </c>
      <c r="C676" s="2">
        <f t="shared" si="90"/>
        <v>5</v>
      </c>
      <c r="D676" s="2">
        <f t="shared" si="91"/>
        <v>11</v>
      </c>
      <c r="E676" s="2">
        <f t="shared" si="92"/>
        <v>2013</v>
      </c>
      <c r="F676" s="2" t="str">
        <f t="shared" si="93"/>
        <v>martes</v>
      </c>
      <c r="G676" s="2" t="str">
        <f t="shared" si="94"/>
        <v>noviembre</v>
      </c>
      <c r="H676" s="2">
        <f>+IFERROR(VLOOKUP(A676,festivos!$A$1:$E$105,5,FALSE),0)</f>
        <v>0</v>
      </c>
      <c r="I676" s="2">
        <f>+IFERROR(VLOOKUP(A676,semanasanta!$A$1:$E$29,5,FALSE),0)</f>
        <v>0</v>
      </c>
      <c r="J676" s="2">
        <f>+IFERROR(VLOOKUP(A676,navidad!$A$1:$E$8,5,FALSE),0)</f>
        <v>0</v>
      </c>
      <c r="K676" s="2">
        <f t="shared" si="98"/>
        <v>0</v>
      </c>
      <c r="L676" s="2">
        <f t="shared" si="95"/>
        <v>0</v>
      </c>
      <c r="M676" s="2">
        <f>+IFERROR(VLOOKUP(A676,new_year!$A$1:$E$8,5,FALSE),0)</f>
        <v>0</v>
      </c>
      <c r="N676" s="2">
        <f t="shared" si="97"/>
        <v>0</v>
      </c>
      <c r="O676" s="2">
        <f t="shared" si="96"/>
        <v>0</v>
      </c>
      <c r="P676">
        <v>0</v>
      </c>
      <c r="Q676">
        <f>+IFERROR(VLOOKUP(A676,final_f1!$A$1:$E$8,5,FALSE),0)</f>
        <v>0</v>
      </c>
    </row>
    <row r="677" spans="1:17" x14ac:dyDescent="0.25">
      <c r="A677" s="1">
        <v>41584</v>
      </c>
      <c r="B677">
        <v>1058</v>
      </c>
      <c r="C677" s="2">
        <f t="shared" si="90"/>
        <v>6</v>
      </c>
      <c r="D677" s="2">
        <f t="shared" si="91"/>
        <v>11</v>
      </c>
      <c r="E677" s="2">
        <f t="shared" si="92"/>
        <v>2013</v>
      </c>
      <c r="F677" s="2" t="str">
        <f t="shared" si="93"/>
        <v>miércoles</v>
      </c>
      <c r="G677" s="2" t="str">
        <f t="shared" si="94"/>
        <v>noviembre</v>
      </c>
      <c r="H677" s="2">
        <f>+IFERROR(VLOOKUP(A677,festivos!$A$1:$E$105,5,FALSE),0)</f>
        <v>0</v>
      </c>
      <c r="I677" s="2">
        <f>+IFERROR(VLOOKUP(A677,semanasanta!$A$1:$E$29,5,FALSE),0)</f>
        <v>0</v>
      </c>
      <c r="J677" s="2">
        <f>+IFERROR(VLOOKUP(A677,navidad!$A$1:$E$8,5,FALSE),0)</f>
        <v>0</v>
      </c>
      <c r="K677" s="2">
        <f t="shared" si="98"/>
        <v>0</v>
      </c>
      <c r="L677" s="2">
        <f t="shared" si="95"/>
        <v>0</v>
      </c>
      <c r="M677" s="2">
        <f>+IFERROR(VLOOKUP(A677,new_year!$A$1:$E$8,5,FALSE),0)</f>
        <v>0</v>
      </c>
      <c r="N677" s="2">
        <f t="shared" si="97"/>
        <v>0</v>
      </c>
      <c r="O677" s="2">
        <f t="shared" si="96"/>
        <v>0</v>
      </c>
      <c r="P677">
        <v>0</v>
      </c>
      <c r="Q677">
        <f>+IFERROR(VLOOKUP(A677,final_f1!$A$1:$E$8,5,FALSE),0)</f>
        <v>0</v>
      </c>
    </row>
    <row r="678" spans="1:17" x14ac:dyDescent="0.25">
      <c r="A678" s="1">
        <v>41585</v>
      </c>
      <c r="B678">
        <v>1395</v>
      </c>
      <c r="C678" s="2">
        <f t="shared" si="90"/>
        <v>7</v>
      </c>
      <c r="D678" s="2">
        <f t="shared" si="91"/>
        <v>11</v>
      </c>
      <c r="E678" s="2">
        <f t="shared" si="92"/>
        <v>2013</v>
      </c>
      <c r="F678" s="2" t="str">
        <f t="shared" si="93"/>
        <v>jueves</v>
      </c>
      <c r="G678" s="2" t="str">
        <f t="shared" si="94"/>
        <v>noviembre</v>
      </c>
      <c r="H678" s="2">
        <f>+IFERROR(VLOOKUP(A678,festivos!$A$1:$E$105,5,FALSE),0)</f>
        <v>0</v>
      </c>
      <c r="I678" s="2">
        <f>+IFERROR(VLOOKUP(A678,semanasanta!$A$1:$E$29,5,FALSE),0)</f>
        <v>0</v>
      </c>
      <c r="J678" s="2">
        <f>+IFERROR(VLOOKUP(A678,navidad!$A$1:$E$8,5,FALSE),0)</f>
        <v>0</v>
      </c>
      <c r="K678" s="2">
        <f t="shared" si="98"/>
        <v>0</v>
      </c>
      <c r="L678" s="2">
        <f t="shared" si="95"/>
        <v>0</v>
      </c>
      <c r="M678" s="2">
        <f>+IFERROR(VLOOKUP(A678,new_year!$A$1:$E$8,5,FALSE),0)</f>
        <v>0</v>
      </c>
      <c r="N678" s="2">
        <f t="shared" si="97"/>
        <v>0</v>
      </c>
      <c r="O678" s="2">
        <f t="shared" si="96"/>
        <v>0</v>
      </c>
      <c r="P678">
        <v>0</v>
      </c>
      <c r="Q678">
        <f>+IFERROR(VLOOKUP(A678,final_f1!$A$1:$E$8,5,FALSE),0)</f>
        <v>0</v>
      </c>
    </row>
    <row r="679" spans="1:17" x14ac:dyDescent="0.25">
      <c r="A679" s="1">
        <v>41586</v>
      </c>
      <c r="B679">
        <v>1291</v>
      </c>
      <c r="C679" s="2">
        <f t="shared" si="90"/>
        <v>8</v>
      </c>
      <c r="D679" s="2">
        <f t="shared" si="91"/>
        <v>11</v>
      </c>
      <c r="E679" s="2">
        <f t="shared" si="92"/>
        <v>2013</v>
      </c>
      <c r="F679" s="2" t="str">
        <f t="shared" si="93"/>
        <v>viernes</v>
      </c>
      <c r="G679" s="2" t="str">
        <f t="shared" si="94"/>
        <v>noviembre</v>
      </c>
      <c r="H679" s="2">
        <f>+IFERROR(VLOOKUP(A679,festivos!$A$1:$E$105,5,FALSE),0)</f>
        <v>0</v>
      </c>
      <c r="I679" s="2">
        <f>+IFERROR(VLOOKUP(A679,semanasanta!$A$1:$E$29,5,FALSE),0)</f>
        <v>0</v>
      </c>
      <c r="J679" s="2">
        <f>+IFERROR(VLOOKUP(A679,navidad!$A$1:$E$8,5,FALSE),0)</f>
        <v>0</v>
      </c>
      <c r="K679" s="2">
        <f t="shared" si="98"/>
        <v>0</v>
      </c>
      <c r="L679" s="2">
        <f t="shared" si="95"/>
        <v>0</v>
      </c>
      <c r="M679" s="2">
        <f>+IFERROR(VLOOKUP(A679,new_year!$A$1:$E$8,5,FALSE),0)</f>
        <v>0</v>
      </c>
      <c r="N679" s="2">
        <f t="shared" si="97"/>
        <v>0</v>
      </c>
      <c r="O679" s="2">
        <f t="shared" si="96"/>
        <v>0</v>
      </c>
      <c r="P679">
        <v>0</v>
      </c>
      <c r="Q679">
        <f>+IFERROR(VLOOKUP(A679,final_f1!$A$1:$E$8,5,FALSE),0)</f>
        <v>0</v>
      </c>
    </row>
    <row r="680" spans="1:17" x14ac:dyDescent="0.25">
      <c r="A680" s="1">
        <v>41587</v>
      </c>
      <c r="B680">
        <v>278</v>
      </c>
      <c r="C680" s="2">
        <f t="shared" si="90"/>
        <v>9</v>
      </c>
      <c r="D680" s="2">
        <f t="shared" si="91"/>
        <v>11</v>
      </c>
      <c r="E680" s="2">
        <f t="shared" si="92"/>
        <v>2013</v>
      </c>
      <c r="F680" s="2" t="str">
        <f t="shared" si="93"/>
        <v>sábado</v>
      </c>
      <c r="G680" s="2" t="str">
        <f t="shared" si="94"/>
        <v>noviembre</v>
      </c>
      <c r="H680" s="2">
        <f>+IFERROR(VLOOKUP(A680,festivos!$A$1:$E$105,5,FALSE),0)</f>
        <v>0</v>
      </c>
      <c r="I680" s="2">
        <f>+IFERROR(VLOOKUP(A680,semanasanta!$A$1:$E$29,5,FALSE),0)</f>
        <v>0</v>
      </c>
      <c r="J680" s="2">
        <f>+IFERROR(VLOOKUP(A680,navidad!$A$1:$E$8,5,FALSE),0)</f>
        <v>0</v>
      </c>
      <c r="K680" s="2">
        <f t="shared" si="98"/>
        <v>0</v>
      </c>
      <c r="L680" s="2">
        <f t="shared" si="95"/>
        <v>0</v>
      </c>
      <c r="M680" s="2">
        <f>+IFERROR(VLOOKUP(A680,new_year!$A$1:$E$8,5,FALSE),0)</f>
        <v>0</v>
      </c>
      <c r="N680" s="2">
        <f t="shared" si="97"/>
        <v>0</v>
      </c>
      <c r="O680" s="2">
        <f t="shared" si="96"/>
        <v>0</v>
      </c>
      <c r="P680">
        <v>0</v>
      </c>
      <c r="Q680">
        <f>+IFERROR(VLOOKUP(A680,final_f1!$A$1:$E$8,5,FALSE),0)</f>
        <v>0</v>
      </c>
    </row>
    <row r="681" spans="1:17" x14ac:dyDescent="0.25">
      <c r="A681" s="1">
        <v>41588</v>
      </c>
      <c r="B681">
        <v>2</v>
      </c>
      <c r="C681" s="2">
        <f t="shared" si="90"/>
        <v>10</v>
      </c>
      <c r="D681" s="2">
        <f t="shared" si="91"/>
        <v>11</v>
      </c>
      <c r="E681" s="2">
        <f t="shared" si="92"/>
        <v>2013</v>
      </c>
      <c r="F681" s="2" t="str">
        <f t="shared" si="93"/>
        <v>domingo</v>
      </c>
      <c r="G681" s="2" t="str">
        <f t="shared" si="94"/>
        <v>noviembre</v>
      </c>
      <c r="H681" s="2">
        <f>+IFERROR(VLOOKUP(A681,festivos!$A$1:$E$105,5,FALSE),0)</f>
        <v>0</v>
      </c>
      <c r="I681" s="2">
        <f>+IFERROR(VLOOKUP(A681,semanasanta!$A$1:$E$29,5,FALSE),0)</f>
        <v>0</v>
      </c>
      <c r="J681" s="2">
        <f>+IFERROR(VLOOKUP(A681,navidad!$A$1:$E$8,5,FALSE),0)</f>
        <v>0</v>
      </c>
      <c r="K681" s="2">
        <f t="shared" si="98"/>
        <v>0</v>
      </c>
      <c r="L681" s="2">
        <f t="shared" si="95"/>
        <v>0</v>
      </c>
      <c r="M681" s="2">
        <f>+IFERROR(VLOOKUP(A681,new_year!$A$1:$E$8,5,FALSE),0)</f>
        <v>0</v>
      </c>
      <c r="N681" s="2">
        <f t="shared" si="97"/>
        <v>0</v>
      </c>
      <c r="O681" s="2">
        <f t="shared" si="96"/>
        <v>0</v>
      </c>
      <c r="P681">
        <v>0</v>
      </c>
      <c r="Q681">
        <f>+IFERROR(VLOOKUP(A681,final_f1!$A$1:$E$8,5,FALSE),0)</f>
        <v>0</v>
      </c>
    </row>
    <row r="682" spans="1:17" x14ac:dyDescent="0.25">
      <c r="A682" s="1">
        <v>41589</v>
      </c>
      <c r="B682">
        <v>0</v>
      </c>
      <c r="C682" s="2">
        <f t="shared" si="90"/>
        <v>11</v>
      </c>
      <c r="D682" s="2">
        <f t="shared" si="91"/>
        <v>11</v>
      </c>
      <c r="E682" s="2">
        <f t="shared" si="92"/>
        <v>2013</v>
      </c>
      <c r="F682" s="2" t="str">
        <f t="shared" si="93"/>
        <v>lunes</v>
      </c>
      <c r="G682" s="2" t="str">
        <f t="shared" si="94"/>
        <v>noviembre</v>
      </c>
      <c r="H682" s="2">
        <f>+IFERROR(VLOOKUP(A682,festivos!$A$1:$E$105,5,FALSE),0)</f>
        <v>1</v>
      </c>
      <c r="I682" s="2">
        <f>+IFERROR(VLOOKUP(A682,semanasanta!$A$1:$E$29,5,FALSE),0)</f>
        <v>0</v>
      </c>
      <c r="J682" s="2">
        <f>+IFERROR(VLOOKUP(A682,navidad!$A$1:$E$8,5,FALSE),0)</f>
        <v>0</v>
      </c>
      <c r="K682" s="2">
        <f t="shared" si="98"/>
        <v>0</v>
      </c>
      <c r="L682" s="2">
        <f t="shared" si="95"/>
        <v>0</v>
      </c>
      <c r="M682" s="2">
        <f>+IFERROR(VLOOKUP(A682,new_year!$A$1:$E$8,5,FALSE),0)</f>
        <v>0</v>
      </c>
      <c r="N682" s="2">
        <f t="shared" si="97"/>
        <v>0</v>
      </c>
      <c r="O682" s="2">
        <f t="shared" si="96"/>
        <v>0</v>
      </c>
      <c r="P682">
        <v>0</v>
      </c>
      <c r="Q682">
        <f>+IFERROR(VLOOKUP(A682,final_f1!$A$1:$E$8,5,FALSE),0)</f>
        <v>0</v>
      </c>
    </row>
    <row r="683" spans="1:17" x14ac:dyDescent="0.25">
      <c r="A683" s="1">
        <v>41590</v>
      </c>
      <c r="B683">
        <v>917</v>
      </c>
      <c r="C683" s="2">
        <f t="shared" si="90"/>
        <v>12</v>
      </c>
      <c r="D683" s="2">
        <f t="shared" si="91"/>
        <v>11</v>
      </c>
      <c r="E683" s="2">
        <f t="shared" si="92"/>
        <v>2013</v>
      </c>
      <c r="F683" s="2" t="str">
        <f t="shared" si="93"/>
        <v>martes</v>
      </c>
      <c r="G683" s="2" t="str">
        <f t="shared" si="94"/>
        <v>noviembre</v>
      </c>
      <c r="H683" s="2">
        <f>+IFERROR(VLOOKUP(A683,festivos!$A$1:$E$105,5,FALSE),0)</f>
        <v>0</v>
      </c>
      <c r="I683" s="2">
        <f>+IFERROR(VLOOKUP(A683,semanasanta!$A$1:$E$29,5,FALSE),0)</f>
        <v>0</v>
      </c>
      <c r="J683" s="2">
        <f>+IFERROR(VLOOKUP(A683,navidad!$A$1:$E$8,5,FALSE),0)</f>
        <v>0</v>
      </c>
      <c r="K683" s="2">
        <f t="shared" si="98"/>
        <v>0</v>
      </c>
      <c r="L683" s="2">
        <f t="shared" si="95"/>
        <v>0</v>
      </c>
      <c r="M683" s="2">
        <f>+IFERROR(VLOOKUP(A683,new_year!$A$1:$E$8,5,FALSE),0)</f>
        <v>0</v>
      </c>
      <c r="N683" s="2">
        <f t="shared" si="97"/>
        <v>0</v>
      </c>
      <c r="O683" s="2">
        <f t="shared" si="96"/>
        <v>0</v>
      </c>
      <c r="P683">
        <v>0</v>
      </c>
      <c r="Q683">
        <f>+IFERROR(VLOOKUP(A683,final_f1!$A$1:$E$8,5,FALSE),0)</f>
        <v>0</v>
      </c>
    </row>
    <row r="684" spans="1:17" x14ac:dyDescent="0.25">
      <c r="A684" s="1">
        <v>41591</v>
      </c>
      <c r="B684">
        <v>1228</v>
      </c>
      <c r="C684" s="2">
        <f t="shared" si="90"/>
        <v>13</v>
      </c>
      <c r="D684" s="2">
        <f t="shared" si="91"/>
        <v>11</v>
      </c>
      <c r="E684" s="2">
        <f t="shared" si="92"/>
        <v>2013</v>
      </c>
      <c r="F684" s="2" t="str">
        <f t="shared" si="93"/>
        <v>miércoles</v>
      </c>
      <c r="G684" s="2" t="str">
        <f t="shared" si="94"/>
        <v>noviembre</v>
      </c>
      <c r="H684" s="2">
        <f>+IFERROR(VLOOKUP(A684,festivos!$A$1:$E$105,5,FALSE),0)</f>
        <v>0</v>
      </c>
      <c r="I684" s="2">
        <f>+IFERROR(VLOOKUP(A684,semanasanta!$A$1:$E$29,5,FALSE),0)</f>
        <v>0</v>
      </c>
      <c r="J684" s="2">
        <f>+IFERROR(VLOOKUP(A684,navidad!$A$1:$E$8,5,FALSE),0)</f>
        <v>0</v>
      </c>
      <c r="K684" s="2">
        <f t="shared" si="98"/>
        <v>0</v>
      </c>
      <c r="L684" s="2">
        <f t="shared" si="95"/>
        <v>0</v>
      </c>
      <c r="M684" s="2">
        <f>+IFERROR(VLOOKUP(A684,new_year!$A$1:$E$8,5,FALSE),0)</f>
        <v>0</v>
      </c>
      <c r="N684" s="2">
        <f t="shared" si="97"/>
        <v>0</v>
      </c>
      <c r="O684" s="2">
        <f t="shared" si="96"/>
        <v>0</v>
      </c>
      <c r="P684">
        <v>0</v>
      </c>
      <c r="Q684">
        <f>+IFERROR(VLOOKUP(A684,final_f1!$A$1:$E$8,5,FALSE),0)</f>
        <v>0</v>
      </c>
    </row>
    <row r="685" spans="1:17" x14ac:dyDescent="0.25">
      <c r="A685" s="1">
        <v>41592</v>
      </c>
      <c r="B685">
        <v>1334</v>
      </c>
      <c r="C685" s="2">
        <f t="shared" si="90"/>
        <v>14</v>
      </c>
      <c r="D685" s="2">
        <f t="shared" si="91"/>
        <v>11</v>
      </c>
      <c r="E685" s="2">
        <f t="shared" si="92"/>
        <v>2013</v>
      </c>
      <c r="F685" s="2" t="str">
        <f t="shared" si="93"/>
        <v>jueves</v>
      </c>
      <c r="G685" s="2" t="str">
        <f t="shared" si="94"/>
        <v>noviembre</v>
      </c>
      <c r="H685" s="2">
        <f>+IFERROR(VLOOKUP(A685,festivos!$A$1:$E$105,5,FALSE),0)</f>
        <v>0</v>
      </c>
      <c r="I685" s="2">
        <f>+IFERROR(VLOOKUP(A685,semanasanta!$A$1:$E$29,5,FALSE),0)</f>
        <v>0</v>
      </c>
      <c r="J685" s="2">
        <f>+IFERROR(VLOOKUP(A685,navidad!$A$1:$E$8,5,FALSE),0)</f>
        <v>0</v>
      </c>
      <c r="K685" s="2">
        <f t="shared" si="98"/>
        <v>0</v>
      </c>
      <c r="L685" s="2">
        <f t="shared" si="95"/>
        <v>0</v>
      </c>
      <c r="M685" s="2">
        <f>+IFERROR(VLOOKUP(A685,new_year!$A$1:$E$8,5,FALSE),0)</f>
        <v>0</v>
      </c>
      <c r="N685" s="2">
        <f t="shared" si="97"/>
        <v>0</v>
      </c>
      <c r="O685" s="2">
        <f t="shared" si="96"/>
        <v>0</v>
      </c>
      <c r="P685">
        <v>0</v>
      </c>
      <c r="Q685">
        <f>+IFERROR(VLOOKUP(A685,final_f1!$A$1:$E$8,5,FALSE),0)</f>
        <v>0</v>
      </c>
    </row>
    <row r="686" spans="1:17" x14ac:dyDescent="0.25">
      <c r="A686" s="1">
        <v>41593</v>
      </c>
      <c r="B686">
        <v>1394</v>
      </c>
      <c r="C686" s="2">
        <f t="shared" si="90"/>
        <v>15</v>
      </c>
      <c r="D686" s="2">
        <f t="shared" si="91"/>
        <v>11</v>
      </c>
      <c r="E686" s="2">
        <f t="shared" si="92"/>
        <v>2013</v>
      </c>
      <c r="F686" s="2" t="str">
        <f t="shared" si="93"/>
        <v>viernes</v>
      </c>
      <c r="G686" s="2" t="str">
        <f t="shared" si="94"/>
        <v>noviembre</v>
      </c>
      <c r="H686" s="2">
        <f>+IFERROR(VLOOKUP(A686,festivos!$A$1:$E$105,5,FALSE),0)</f>
        <v>0</v>
      </c>
      <c r="I686" s="2">
        <f>+IFERROR(VLOOKUP(A686,semanasanta!$A$1:$E$29,5,FALSE),0)</f>
        <v>0</v>
      </c>
      <c r="J686" s="2">
        <f>+IFERROR(VLOOKUP(A686,navidad!$A$1:$E$8,5,FALSE),0)</f>
        <v>0</v>
      </c>
      <c r="K686" s="2">
        <f t="shared" si="98"/>
        <v>0</v>
      </c>
      <c r="L686" s="2">
        <f t="shared" si="95"/>
        <v>0</v>
      </c>
      <c r="M686" s="2">
        <f>+IFERROR(VLOOKUP(A686,new_year!$A$1:$E$8,5,FALSE),0)</f>
        <v>0</v>
      </c>
      <c r="N686" s="2">
        <f t="shared" si="97"/>
        <v>0</v>
      </c>
      <c r="O686" s="2">
        <f t="shared" si="96"/>
        <v>0</v>
      </c>
      <c r="P686">
        <v>0</v>
      </c>
      <c r="Q686">
        <f>+IFERROR(VLOOKUP(A686,final_f1!$A$1:$E$8,5,FALSE),0)</f>
        <v>0</v>
      </c>
    </row>
    <row r="687" spans="1:17" x14ac:dyDescent="0.25">
      <c r="A687" s="1">
        <v>41594</v>
      </c>
      <c r="B687">
        <v>314</v>
      </c>
      <c r="C687" s="2">
        <f t="shared" si="90"/>
        <v>16</v>
      </c>
      <c r="D687" s="2">
        <f t="shared" si="91"/>
        <v>11</v>
      </c>
      <c r="E687" s="2">
        <f t="shared" si="92"/>
        <v>2013</v>
      </c>
      <c r="F687" s="2" t="str">
        <f t="shared" si="93"/>
        <v>sábado</v>
      </c>
      <c r="G687" s="2" t="str">
        <f t="shared" si="94"/>
        <v>noviembre</v>
      </c>
      <c r="H687" s="2">
        <f>+IFERROR(VLOOKUP(A687,festivos!$A$1:$E$105,5,FALSE),0)</f>
        <v>0</v>
      </c>
      <c r="I687" s="2">
        <f>+IFERROR(VLOOKUP(A687,semanasanta!$A$1:$E$29,5,FALSE),0)</f>
        <v>0</v>
      </c>
      <c r="J687" s="2">
        <f>+IFERROR(VLOOKUP(A687,navidad!$A$1:$E$8,5,FALSE),0)</f>
        <v>0</v>
      </c>
      <c r="K687" s="2">
        <f t="shared" si="98"/>
        <v>0</v>
      </c>
      <c r="L687" s="2">
        <f t="shared" si="95"/>
        <v>0</v>
      </c>
      <c r="M687" s="2">
        <f>+IFERROR(VLOOKUP(A687,new_year!$A$1:$E$8,5,FALSE),0)</f>
        <v>0</v>
      </c>
      <c r="N687" s="2">
        <f t="shared" si="97"/>
        <v>0</v>
      </c>
      <c r="O687" s="2">
        <f t="shared" si="96"/>
        <v>0</v>
      </c>
      <c r="P687">
        <v>0</v>
      </c>
      <c r="Q687">
        <f>+IFERROR(VLOOKUP(A687,final_f1!$A$1:$E$8,5,FALSE),0)</f>
        <v>0</v>
      </c>
    </row>
    <row r="688" spans="1:17" x14ac:dyDescent="0.25">
      <c r="A688" s="1">
        <v>41595</v>
      </c>
      <c r="B688">
        <v>0</v>
      </c>
      <c r="C688" s="2">
        <f t="shared" si="90"/>
        <v>17</v>
      </c>
      <c r="D688" s="2">
        <f t="shared" si="91"/>
        <v>11</v>
      </c>
      <c r="E688" s="2">
        <f t="shared" si="92"/>
        <v>2013</v>
      </c>
      <c r="F688" s="2" t="str">
        <f t="shared" si="93"/>
        <v>domingo</v>
      </c>
      <c r="G688" s="2" t="str">
        <f t="shared" si="94"/>
        <v>noviembre</v>
      </c>
      <c r="H688" s="2">
        <f>+IFERROR(VLOOKUP(A688,festivos!$A$1:$E$105,5,FALSE),0)</f>
        <v>0</v>
      </c>
      <c r="I688" s="2">
        <f>+IFERROR(VLOOKUP(A688,semanasanta!$A$1:$E$29,5,FALSE),0)</f>
        <v>0</v>
      </c>
      <c r="J688" s="2">
        <f>+IFERROR(VLOOKUP(A688,navidad!$A$1:$E$8,5,FALSE),0)</f>
        <v>0</v>
      </c>
      <c r="K688" s="2">
        <f t="shared" si="98"/>
        <v>0</v>
      </c>
      <c r="L688" s="2">
        <f t="shared" si="95"/>
        <v>0</v>
      </c>
      <c r="M688" s="2">
        <f>+IFERROR(VLOOKUP(A688,new_year!$A$1:$E$8,5,FALSE),0)</f>
        <v>0</v>
      </c>
      <c r="N688" s="2">
        <f t="shared" si="97"/>
        <v>0</v>
      </c>
      <c r="O688" s="2">
        <f t="shared" si="96"/>
        <v>0</v>
      </c>
      <c r="P688">
        <v>0</v>
      </c>
      <c r="Q688">
        <f>+IFERROR(VLOOKUP(A688,final_f1!$A$1:$E$8,5,FALSE),0)</f>
        <v>0</v>
      </c>
    </row>
    <row r="689" spans="1:17" x14ac:dyDescent="0.25">
      <c r="A689" s="1">
        <v>41596</v>
      </c>
      <c r="B689">
        <v>883</v>
      </c>
      <c r="C689" s="2">
        <f t="shared" si="90"/>
        <v>18</v>
      </c>
      <c r="D689" s="2">
        <f t="shared" si="91"/>
        <v>11</v>
      </c>
      <c r="E689" s="2">
        <f t="shared" si="92"/>
        <v>2013</v>
      </c>
      <c r="F689" s="2" t="str">
        <f t="shared" si="93"/>
        <v>lunes</v>
      </c>
      <c r="G689" s="2" t="str">
        <f t="shared" si="94"/>
        <v>noviembre</v>
      </c>
      <c r="H689" s="2">
        <f>+IFERROR(VLOOKUP(A689,festivos!$A$1:$E$105,5,FALSE),0)</f>
        <v>0</v>
      </c>
      <c r="I689" s="2">
        <f>+IFERROR(VLOOKUP(A689,semanasanta!$A$1:$E$29,5,FALSE),0)</f>
        <v>0</v>
      </c>
      <c r="J689" s="2">
        <f>+IFERROR(VLOOKUP(A689,navidad!$A$1:$E$8,5,FALSE),0)</f>
        <v>0</v>
      </c>
      <c r="K689" s="2">
        <f t="shared" si="98"/>
        <v>0</v>
      </c>
      <c r="L689" s="2">
        <f t="shared" si="95"/>
        <v>0</v>
      </c>
      <c r="M689" s="2">
        <f>+IFERROR(VLOOKUP(A689,new_year!$A$1:$E$8,5,FALSE),0)</f>
        <v>0</v>
      </c>
      <c r="N689" s="2">
        <f t="shared" si="97"/>
        <v>0</v>
      </c>
      <c r="O689" s="2">
        <f t="shared" si="96"/>
        <v>0</v>
      </c>
      <c r="P689">
        <v>0</v>
      </c>
      <c r="Q689">
        <f>+IFERROR(VLOOKUP(A689,final_f1!$A$1:$E$8,5,FALSE),0)</f>
        <v>0</v>
      </c>
    </row>
    <row r="690" spans="1:17" x14ac:dyDescent="0.25">
      <c r="A690" s="1">
        <v>41597</v>
      </c>
      <c r="B690">
        <v>1157</v>
      </c>
      <c r="C690" s="2">
        <f t="shared" si="90"/>
        <v>19</v>
      </c>
      <c r="D690" s="2">
        <f t="shared" si="91"/>
        <v>11</v>
      </c>
      <c r="E690" s="2">
        <f t="shared" si="92"/>
        <v>2013</v>
      </c>
      <c r="F690" s="2" t="str">
        <f t="shared" si="93"/>
        <v>martes</v>
      </c>
      <c r="G690" s="2" t="str">
        <f t="shared" si="94"/>
        <v>noviembre</v>
      </c>
      <c r="H690" s="2">
        <f>+IFERROR(VLOOKUP(A690,festivos!$A$1:$E$105,5,FALSE),0)</f>
        <v>0</v>
      </c>
      <c r="I690" s="2">
        <f>+IFERROR(VLOOKUP(A690,semanasanta!$A$1:$E$29,5,FALSE),0)</f>
        <v>0</v>
      </c>
      <c r="J690" s="2">
        <f>+IFERROR(VLOOKUP(A690,navidad!$A$1:$E$8,5,FALSE),0)</f>
        <v>0</v>
      </c>
      <c r="K690" s="2">
        <f t="shared" si="98"/>
        <v>0</v>
      </c>
      <c r="L690" s="2">
        <f t="shared" si="95"/>
        <v>0</v>
      </c>
      <c r="M690" s="2">
        <f>+IFERROR(VLOOKUP(A690,new_year!$A$1:$E$8,5,FALSE),0)</f>
        <v>0</v>
      </c>
      <c r="N690" s="2">
        <f t="shared" si="97"/>
        <v>0</v>
      </c>
      <c r="O690" s="2">
        <f t="shared" si="96"/>
        <v>0</v>
      </c>
      <c r="P690">
        <v>0</v>
      </c>
      <c r="Q690">
        <f>+IFERROR(VLOOKUP(A690,final_f1!$A$1:$E$8,5,FALSE),0)</f>
        <v>0</v>
      </c>
    </row>
    <row r="691" spans="1:17" x14ac:dyDescent="0.25">
      <c r="A691" s="1">
        <v>41598</v>
      </c>
      <c r="B691">
        <v>1301</v>
      </c>
      <c r="C691" s="2">
        <f t="shared" si="90"/>
        <v>20</v>
      </c>
      <c r="D691" s="2">
        <f t="shared" si="91"/>
        <v>11</v>
      </c>
      <c r="E691" s="2">
        <f t="shared" si="92"/>
        <v>2013</v>
      </c>
      <c r="F691" s="2" t="str">
        <f t="shared" si="93"/>
        <v>miércoles</v>
      </c>
      <c r="G691" s="2" t="str">
        <f t="shared" si="94"/>
        <v>noviembre</v>
      </c>
      <c r="H691" s="2">
        <f>+IFERROR(VLOOKUP(A691,festivos!$A$1:$E$105,5,FALSE),0)</f>
        <v>0</v>
      </c>
      <c r="I691" s="2">
        <f>+IFERROR(VLOOKUP(A691,semanasanta!$A$1:$E$29,5,FALSE),0)</f>
        <v>0</v>
      </c>
      <c r="J691" s="2">
        <f>+IFERROR(VLOOKUP(A691,navidad!$A$1:$E$8,5,FALSE),0)</f>
        <v>0</v>
      </c>
      <c r="K691" s="2">
        <f t="shared" si="98"/>
        <v>0</v>
      </c>
      <c r="L691" s="2">
        <f t="shared" si="95"/>
        <v>0</v>
      </c>
      <c r="M691" s="2">
        <f>+IFERROR(VLOOKUP(A691,new_year!$A$1:$E$8,5,FALSE),0)</f>
        <v>0</v>
      </c>
      <c r="N691" s="2">
        <f t="shared" si="97"/>
        <v>0</v>
      </c>
      <c r="O691" s="2">
        <f t="shared" si="96"/>
        <v>0</v>
      </c>
      <c r="P691">
        <v>0</v>
      </c>
      <c r="Q691">
        <f>+IFERROR(VLOOKUP(A691,final_f1!$A$1:$E$8,5,FALSE),0)</f>
        <v>0</v>
      </c>
    </row>
    <row r="692" spans="1:17" x14ac:dyDescent="0.25">
      <c r="A692" s="1">
        <v>41599</v>
      </c>
      <c r="B692">
        <v>1290</v>
      </c>
      <c r="C692" s="2">
        <f t="shared" si="90"/>
        <v>21</v>
      </c>
      <c r="D692" s="2">
        <f t="shared" si="91"/>
        <v>11</v>
      </c>
      <c r="E692" s="2">
        <f t="shared" si="92"/>
        <v>2013</v>
      </c>
      <c r="F692" s="2" t="str">
        <f t="shared" si="93"/>
        <v>jueves</v>
      </c>
      <c r="G692" s="2" t="str">
        <f t="shared" si="94"/>
        <v>noviembre</v>
      </c>
      <c r="H692" s="2">
        <f>+IFERROR(VLOOKUP(A692,festivos!$A$1:$E$105,5,FALSE),0)</f>
        <v>0</v>
      </c>
      <c r="I692" s="2">
        <f>+IFERROR(VLOOKUP(A692,semanasanta!$A$1:$E$29,5,FALSE),0)</f>
        <v>0</v>
      </c>
      <c r="J692" s="2">
        <f>+IFERROR(VLOOKUP(A692,navidad!$A$1:$E$8,5,FALSE),0)</f>
        <v>0</v>
      </c>
      <c r="K692" s="2">
        <f t="shared" si="98"/>
        <v>0</v>
      </c>
      <c r="L692" s="2">
        <f t="shared" si="95"/>
        <v>0</v>
      </c>
      <c r="M692" s="2">
        <f>+IFERROR(VLOOKUP(A692,new_year!$A$1:$E$8,5,FALSE),0)</f>
        <v>0</v>
      </c>
      <c r="N692" s="2">
        <f t="shared" si="97"/>
        <v>0</v>
      </c>
      <c r="O692" s="2">
        <f t="shared" si="96"/>
        <v>0</v>
      </c>
      <c r="P692">
        <v>0</v>
      </c>
      <c r="Q692">
        <f>+IFERROR(VLOOKUP(A692,final_f1!$A$1:$E$8,5,FALSE),0)</f>
        <v>0</v>
      </c>
    </row>
    <row r="693" spans="1:17" x14ac:dyDescent="0.25">
      <c r="A693" s="1">
        <v>41600</v>
      </c>
      <c r="B693">
        <v>1277</v>
      </c>
      <c r="C693" s="2">
        <f t="shared" si="90"/>
        <v>22</v>
      </c>
      <c r="D693" s="2">
        <f t="shared" si="91"/>
        <v>11</v>
      </c>
      <c r="E693" s="2">
        <f t="shared" si="92"/>
        <v>2013</v>
      </c>
      <c r="F693" s="2" t="str">
        <f t="shared" si="93"/>
        <v>viernes</v>
      </c>
      <c r="G693" s="2" t="str">
        <f t="shared" si="94"/>
        <v>noviembre</v>
      </c>
      <c r="H693" s="2">
        <f>+IFERROR(VLOOKUP(A693,festivos!$A$1:$E$105,5,FALSE),0)</f>
        <v>0</v>
      </c>
      <c r="I693" s="2">
        <f>+IFERROR(VLOOKUP(A693,semanasanta!$A$1:$E$29,5,FALSE),0)</f>
        <v>0</v>
      </c>
      <c r="J693" s="2">
        <f>+IFERROR(VLOOKUP(A693,navidad!$A$1:$E$8,5,FALSE),0)</f>
        <v>0</v>
      </c>
      <c r="K693" s="2">
        <f t="shared" si="98"/>
        <v>0</v>
      </c>
      <c r="L693" s="2">
        <f t="shared" si="95"/>
        <v>0</v>
      </c>
      <c r="M693" s="2">
        <f>+IFERROR(VLOOKUP(A693,new_year!$A$1:$E$8,5,FALSE),0)</f>
        <v>0</v>
      </c>
      <c r="N693" s="2">
        <f t="shared" si="97"/>
        <v>0</v>
      </c>
      <c r="O693" s="2">
        <f t="shared" si="96"/>
        <v>0</v>
      </c>
      <c r="P693">
        <v>0</v>
      </c>
      <c r="Q693">
        <f>+IFERROR(VLOOKUP(A693,final_f1!$A$1:$E$8,5,FALSE),0)</f>
        <v>0</v>
      </c>
    </row>
    <row r="694" spans="1:17" x14ac:dyDescent="0.25">
      <c r="A694" s="1">
        <v>41601</v>
      </c>
      <c r="B694">
        <v>354</v>
      </c>
      <c r="C694" s="2">
        <f t="shared" si="90"/>
        <v>23</v>
      </c>
      <c r="D694" s="2">
        <f t="shared" si="91"/>
        <v>11</v>
      </c>
      <c r="E694" s="2">
        <f t="shared" si="92"/>
        <v>2013</v>
      </c>
      <c r="F694" s="2" t="str">
        <f t="shared" si="93"/>
        <v>sábado</v>
      </c>
      <c r="G694" s="2" t="str">
        <f t="shared" si="94"/>
        <v>noviembre</v>
      </c>
      <c r="H694" s="2">
        <f>+IFERROR(VLOOKUP(A694,festivos!$A$1:$E$105,5,FALSE),0)</f>
        <v>0</v>
      </c>
      <c r="I694" s="2">
        <f>+IFERROR(VLOOKUP(A694,semanasanta!$A$1:$E$29,5,FALSE),0)</f>
        <v>0</v>
      </c>
      <c r="J694" s="2">
        <f>+IFERROR(VLOOKUP(A694,navidad!$A$1:$E$8,5,FALSE),0)</f>
        <v>0</v>
      </c>
      <c r="K694" s="2">
        <f t="shared" si="98"/>
        <v>0</v>
      </c>
      <c r="L694" s="2">
        <f t="shared" si="95"/>
        <v>0</v>
      </c>
      <c r="M694" s="2">
        <f>+IFERROR(VLOOKUP(A694,new_year!$A$1:$E$8,5,FALSE),0)</f>
        <v>0</v>
      </c>
      <c r="N694" s="2">
        <f t="shared" si="97"/>
        <v>0</v>
      </c>
      <c r="O694" s="2">
        <f t="shared" si="96"/>
        <v>0</v>
      </c>
      <c r="P694">
        <v>0</v>
      </c>
      <c r="Q694">
        <f>+IFERROR(VLOOKUP(A694,final_f1!$A$1:$E$8,5,FALSE),0)</f>
        <v>0</v>
      </c>
    </row>
    <row r="695" spans="1:17" x14ac:dyDescent="0.25">
      <c r="A695" s="1">
        <v>41602</v>
      </c>
      <c r="B695">
        <v>0</v>
      </c>
      <c r="C695" s="2">
        <f t="shared" si="90"/>
        <v>24</v>
      </c>
      <c r="D695" s="2">
        <f t="shared" si="91"/>
        <v>11</v>
      </c>
      <c r="E695" s="2">
        <f t="shared" si="92"/>
        <v>2013</v>
      </c>
      <c r="F695" s="2" t="str">
        <f t="shared" si="93"/>
        <v>domingo</v>
      </c>
      <c r="G695" s="2" t="str">
        <f t="shared" si="94"/>
        <v>noviembre</v>
      </c>
      <c r="H695" s="2">
        <f>+IFERROR(VLOOKUP(A695,festivos!$A$1:$E$105,5,FALSE),0)</f>
        <v>0</v>
      </c>
      <c r="I695" s="2">
        <f>+IFERROR(VLOOKUP(A695,semanasanta!$A$1:$E$29,5,FALSE),0)</f>
        <v>0</v>
      </c>
      <c r="J695" s="2">
        <f>+IFERROR(VLOOKUP(A695,navidad!$A$1:$E$8,5,FALSE),0)</f>
        <v>0</v>
      </c>
      <c r="K695" s="2">
        <f t="shared" si="98"/>
        <v>0</v>
      </c>
      <c r="L695" s="2">
        <f t="shared" si="95"/>
        <v>0</v>
      </c>
      <c r="M695" s="2">
        <f>+IFERROR(VLOOKUP(A695,new_year!$A$1:$E$8,5,FALSE),0)</f>
        <v>0</v>
      </c>
      <c r="N695" s="2">
        <f t="shared" si="97"/>
        <v>0</v>
      </c>
      <c r="O695" s="2">
        <f t="shared" si="96"/>
        <v>0</v>
      </c>
      <c r="P695">
        <v>0</v>
      </c>
      <c r="Q695">
        <f>+IFERROR(VLOOKUP(A695,final_f1!$A$1:$E$8,5,FALSE),0)</f>
        <v>0</v>
      </c>
    </row>
    <row r="696" spans="1:17" x14ac:dyDescent="0.25">
      <c r="A696" s="1">
        <v>41603</v>
      </c>
      <c r="B696">
        <v>957</v>
      </c>
      <c r="C696" s="2">
        <f t="shared" si="90"/>
        <v>25</v>
      </c>
      <c r="D696" s="2">
        <f t="shared" si="91"/>
        <v>11</v>
      </c>
      <c r="E696" s="2">
        <f t="shared" si="92"/>
        <v>2013</v>
      </c>
      <c r="F696" s="2" t="str">
        <f t="shared" si="93"/>
        <v>lunes</v>
      </c>
      <c r="G696" s="2" t="str">
        <f t="shared" si="94"/>
        <v>noviembre</v>
      </c>
      <c r="H696" s="2">
        <f>+IFERROR(VLOOKUP(A696,festivos!$A$1:$E$105,5,FALSE),0)</f>
        <v>0</v>
      </c>
      <c r="I696" s="2">
        <f>+IFERROR(VLOOKUP(A696,semanasanta!$A$1:$E$29,5,FALSE),0)</f>
        <v>0</v>
      </c>
      <c r="J696" s="2">
        <f>+IFERROR(VLOOKUP(A696,navidad!$A$1:$E$8,5,FALSE),0)</f>
        <v>0</v>
      </c>
      <c r="K696" s="2">
        <f t="shared" si="98"/>
        <v>0</v>
      </c>
      <c r="L696" s="2">
        <f t="shared" si="95"/>
        <v>0</v>
      </c>
      <c r="M696" s="2">
        <f>+IFERROR(VLOOKUP(A696,new_year!$A$1:$E$8,5,FALSE),0)</f>
        <v>0</v>
      </c>
      <c r="N696" s="2">
        <f t="shared" si="97"/>
        <v>0</v>
      </c>
      <c r="O696" s="2">
        <f t="shared" si="96"/>
        <v>0</v>
      </c>
      <c r="P696">
        <v>0</v>
      </c>
      <c r="Q696">
        <f>+IFERROR(VLOOKUP(A696,final_f1!$A$1:$E$8,5,FALSE),0)</f>
        <v>1</v>
      </c>
    </row>
    <row r="697" spans="1:17" x14ac:dyDescent="0.25">
      <c r="A697" s="1">
        <v>41604</v>
      </c>
      <c r="B697">
        <v>1307</v>
      </c>
      <c r="C697" s="2">
        <f t="shared" si="90"/>
        <v>26</v>
      </c>
      <c r="D697" s="2">
        <f t="shared" si="91"/>
        <v>11</v>
      </c>
      <c r="E697" s="2">
        <f t="shared" si="92"/>
        <v>2013</v>
      </c>
      <c r="F697" s="2" t="str">
        <f t="shared" si="93"/>
        <v>martes</v>
      </c>
      <c r="G697" s="2" t="str">
        <f t="shared" si="94"/>
        <v>noviembre</v>
      </c>
      <c r="H697" s="2">
        <f>+IFERROR(VLOOKUP(A697,festivos!$A$1:$E$105,5,FALSE),0)</f>
        <v>0</v>
      </c>
      <c r="I697" s="2">
        <f>+IFERROR(VLOOKUP(A697,semanasanta!$A$1:$E$29,5,FALSE),0)</f>
        <v>0</v>
      </c>
      <c r="J697" s="2">
        <f>+IFERROR(VLOOKUP(A697,navidad!$A$1:$E$8,5,FALSE),0)</f>
        <v>0</v>
      </c>
      <c r="K697" s="2">
        <f t="shared" si="98"/>
        <v>0</v>
      </c>
      <c r="L697" s="2">
        <f t="shared" si="95"/>
        <v>0</v>
      </c>
      <c r="M697" s="2">
        <f>+IFERROR(VLOOKUP(A697,new_year!$A$1:$E$8,5,FALSE),0)</f>
        <v>0</v>
      </c>
      <c r="N697" s="2">
        <f t="shared" si="97"/>
        <v>0</v>
      </c>
      <c r="O697" s="2">
        <f t="shared" si="96"/>
        <v>0</v>
      </c>
      <c r="P697">
        <v>0</v>
      </c>
      <c r="Q697">
        <f>+IFERROR(VLOOKUP(A697,final_f1!$A$1:$E$8,5,FALSE),0)</f>
        <v>0</v>
      </c>
    </row>
    <row r="698" spans="1:17" x14ac:dyDescent="0.25">
      <c r="A698" s="1">
        <v>41605</v>
      </c>
      <c r="B698">
        <v>1439</v>
      </c>
      <c r="C698" s="2">
        <f t="shared" si="90"/>
        <v>27</v>
      </c>
      <c r="D698" s="2">
        <f t="shared" si="91"/>
        <v>11</v>
      </c>
      <c r="E698" s="2">
        <f t="shared" si="92"/>
        <v>2013</v>
      </c>
      <c r="F698" s="2" t="str">
        <f t="shared" si="93"/>
        <v>miércoles</v>
      </c>
      <c r="G698" s="2" t="str">
        <f t="shared" si="94"/>
        <v>noviembre</v>
      </c>
      <c r="H698" s="2">
        <f>+IFERROR(VLOOKUP(A698,festivos!$A$1:$E$105,5,FALSE),0)</f>
        <v>0</v>
      </c>
      <c r="I698" s="2">
        <f>+IFERROR(VLOOKUP(A698,semanasanta!$A$1:$E$29,5,FALSE),0)</f>
        <v>0</v>
      </c>
      <c r="J698" s="2">
        <f>+IFERROR(VLOOKUP(A698,navidad!$A$1:$E$8,5,FALSE),0)</f>
        <v>0</v>
      </c>
      <c r="K698" s="2">
        <f t="shared" si="98"/>
        <v>0</v>
      </c>
      <c r="L698" s="2">
        <f t="shared" si="95"/>
        <v>0</v>
      </c>
      <c r="M698" s="2">
        <f>+IFERROR(VLOOKUP(A698,new_year!$A$1:$E$8,5,FALSE),0)</f>
        <v>0</v>
      </c>
      <c r="N698" s="2">
        <f t="shared" si="97"/>
        <v>0</v>
      </c>
      <c r="O698" s="2">
        <f t="shared" si="96"/>
        <v>0</v>
      </c>
      <c r="P698">
        <v>0</v>
      </c>
      <c r="Q698">
        <f>+IFERROR(VLOOKUP(A698,final_f1!$A$1:$E$8,5,FALSE),0)</f>
        <v>0</v>
      </c>
    </row>
    <row r="699" spans="1:17" x14ac:dyDescent="0.25">
      <c r="A699" s="1">
        <v>41606</v>
      </c>
      <c r="B699">
        <v>1389</v>
      </c>
      <c r="C699" s="2">
        <f t="shared" si="90"/>
        <v>28</v>
      </c>
      <c r="D699" s="2">
        <f t="shared" si="91"/>
        <v>11</v>
      </c>
      <c r="E699" s="2">
        <f t="shared" si="92"/>
        <v>2013</v>
      </c>
      <c r="F699" s="2" t="str">
        <f t="shared" si="93"/>
        <v>jueves</v>
      </c>
      <c r="G699" s="2" t="str">
        <f t="shared" si="94"/>
        <v>noviembre</v>
      </c>
      <c r="H699" s="2">
        <f>+IFERROR(VLOOKUP(A699,festivos!$A$1:$E$105,5,FALSE),0)</f>
        <v>0</v>
      </c>
      <c r="I699" s="2">
        <f>+IFERROR(VLOOKUP(A699,semanasanta!$A$1:$E$29,5,FALSE),0)</f>
        <v>0</v>
      </c>
      <c r="J699" s="2">
        <f>+IFERROR(VLOOKUP(A699,navidad!$A$1:$E$8,5,FALSE),0)</f>
        <v>0</v>
      </c>
      <c r="K699" s="2">
        <f t="shared" si="98"/>
        <v>0</v>
      </c>
      <c r="L699" s="2">
        <f t="shared" si="95"/>
        <v>0</v>
      </c>
      <c r="M699" s="2">
        <f>+IFERROR(VLOOKUP(A699,new_year!$A$1:$E$8,5,FALSE),0)</f>
        <v>0</v>
      </c>
      <c r="N699" s="2">
        <f t="shared" si="97"/>
        <v>0</v>
      </c>
      <c r="O699" s="2">
        <f t="shared" si="96"/>
        <v>0</v>
      </c>
      <c r="P699">
        <v>0</v>
      </c>
      <c r="Q699">
        <f>+IFERROR(VLOOKUP(A699,final_f1!$A$1:$E$8,5,FALSE),0)</f>
        <v>0</v>
      </c>
    </row>
    <row r="700" spans="1:17" x14ac:dyDescent="0.25">
      <c r="A700" s="1">
        <v>41607</v>
      </c>
      <c r="B700">
        <v>1656</v>
      </c>
      <c r="C700" s="2">
        <f t="shared" si="90"/>
        <v>29</v>
      </c>
      <c r="D700" s="2">
        <f t="shared" si="91"/>
        <v>11</v>
      </c>
      <c r="E700" s="2">
        <f t="shared" si="92"/>
        <v>2013</v>
      </c>
      <c r="F700" s="2" t="str">
        <f t="shared" si="93"/>
        <v>viernes</v>
      </c>
      <c r="G700" s="2" t="str">
        <f t="shared" si="94"/>
        <v>noviembre</v>
      </c>
      <c r="H700" s="2">
        <f>+IFERROR(VLOOKUP(A700,festivos!$A$1:$E$105,5,FALSE),0)</f>
        <v>0</v>
      </c>
      <c r="I700" s="2">
        <f>+IFERROR(VLOOKUP(A700,semanasanta!$A$1:$E$29,5,FALSE),0)</f>
        <v>0</v>
      </c>
      <c r="J700" s="2">
        <f>+IFERROR(VLOOKUP(A700,navidad!$A$1:$E$8,5,FALSE),0)</f>
        <v>0</v>
      </c>
      <c r="K700" s="2">
        <f t="shared" si="98"/>
        <v>0</v>
      </c>
      <c r="L700" s="2">
        <f t="shared" si="95"/>
        <v>0</v>
      </c>
      <c r="M700" s="2">
        <f>+IFERROR(VLOOKUP(A700,new_year!$A$1:$E$8,5,FALSE),0)</f>
        <v>0</v>
      </c>
      <c r="N700" s="2">
        <f t="shared" si="97"/>
        <v>0</v>
      </c>
      <c r="O700" s="2">
        <f t="shared" si="96"/>
        <v>0</v>
      </c>
      <c r="P700">
        <v>0</v>
      </c>
      <c r="Q700">
        <f>+IFERROR(VLOOKUP(A700,final_f1!$A$1:$E$8,5,FALSE),0)</f>
        <v>0</v>
      </c>
    </row>
    <row r="701" spans="1:17" x14ac:dyDescent="0.25">
      <c r="A701" s="1">
        <v>41608</v>
      </c>
      <c r="B701">
        <v>558</v>
      </c>
      <c r="C701" s="2">
        <f t="shared" si="90"/>
        <v>30</v>
      </c>
      <c r="D701" s="2">
        <f t="shared" si="91"/>
        <v>11</v>
      </c>
      <c r="E701" s="2">
        <f t="shared" si="92"/>
        <v>2013</v>
      </c>
      <c r="F701" s="2" t="str">
        <f t="shared" si="93"/>
        <v>sábado</v>
      </c>
      <c r="G701" s="2" t="str">
        <f t="shared" si="94"/>
        <v>noviembre</v>
      </c>
      <c r="H701" s="2">
        <f>+IFERROR(VLOOKUP(A701,festivos!$A$1:$E$105,5,FALSE),0)</f>
        <v>0</v>
      </c>
      <c r="I701" s="2">
        <f>+IFERROR(VLOOKUP(A701,semanasanta!$A$1:$E$29,5,FALSE),0)</f>
        <v>0</v>
      </c>
      <c r="J701" s="2">
        <f>+IFERROR(VLOOKUP(A701,navidad!$A$1:$E$8,5,FALSE),0)</f>
        <v>0</v>
      </c>
      <c r="K701" s="2">
        <f t="shared" si="98"/>
        <v>0</v>
      </c>
      <c r="L701" s="2">
        <f t="shared" si="95"/>
        <v>0</v>
      </c>
      <c r="M701" s="2">
        <f>+IFERROR(VLOOKUP(A701,new_year!$A$1:$E$8,5,FALSE),0)</f>
        <v>0</v>
      </c>
      <c r="N701" s="2">
        <f t="shared" si="97"/>
        <v>0</v>
      </c>
      <c r="O701" s="2">
        <f t="shared" si="96"/>
        <v>0</v>
      </c>
      <c r="P701">
        <v>0</v>
      </c>
      <c r="Q701">
        <f>+IFERROR(VLOOKUP(A701,final_f1!$A$1:$E$8,5,FALSE),0)</f>
        <v>0</v>
      </c>
    </row>
    <row r="702" spans="1:17" x14ac:dyDescent="0.25">
      <c r="A702" s="1">
        <v>41609</v>
      </c>
      <c r="B702">
        <v>7</v>
      </c>
      <c r="C702" s="2">
        <f t="shared" si="90"/>
        <v>1</v>
      </c>
      <c r="D702" s="2">
        <f t="shared" si="91"/>
        <v>12</v>
      </c>
      <c r="E702" s="2">
        <f t="shared" si="92"/>
        <v>2013</v>
      </c>
      <c r="F702" s="2" t="str">
        <f t="shared" si="93"/>
        <v>domingo</v>
      </c>
      <c r="G702" s="2" t="str">
        <f t="shared" si="94"/>
        <v>diciembre</v>
      </c>
      <c r="H702" s="2">
        <f>+IFERROR(VLOOKUP(A702,festivos!$A$1:$E$105,5,FALSE),0)</f>
        <v>0</v>
      </c>
      <c r="I702" s="2">
        <f>+IFERROR(VLOOKUP(A702,semanasanta!$A$1:$E$29,5,FALSE),0)</f>
        <v>0</v>
      </c>
      <c r="J702" s="2">
        <f>+IFERROR(VLOOKUP(A702,navidad!$A$1:$E$8,5,FALSE),0)</f>
        <v>0</v>
      </c>
      <c r="K702" s="2">
        <f t="shared" si="98"/>
        <v>0</v>
      </c>
      <c r="L702" s="2">
        <f t="shared" si="95"/>
        <v>0</v>
      </c>
      <c r="M702" s="2">
        <f>+IFERROR(VLOOKUP(A702,new_year!$A$1:$E$8,5,FALSE),0)</f>
        <v>0</v>
      </c>
      <c r="N702" s="2">
        <f t="shared" si="97"/>
        <v>0</v>
      </c>
      <c r="O702" s="2">
        <f t="shared" si="96"/>
        <v>0</v>
      </c>
      <c r="P702">
        <v>0</v>
      </c>
      <c r="Q702">
        <f>+IFERROR(VLOOKUP(A702,final_f1!$A$1:$E$8,5,FALSE),0)</f>
        <v>0</v>
      </c>
    </row>
    <row r="703" spans="1:17" x14ac:dyDescent="0.25">
      <c r="A703" s="1">
        <v>41610</v>
      </c>
      <c r="B703">
        <v>792</v>
      </c>
      <c r="C703" s="2">
        <f t="shared" si="90"/>
        <v>2</v>
      </c>
      <c r="D703" s="2">
        <f t="shared" si="91"/>
        <v>12</v>
      </c>
      <c r="E703" s="2">
        <f t="shared" si="92"/>
        <v>2013</v>
      </c>
      <c r="F703" s="2" t="str">
        <f t="shared" si="93"/>
        <v>lunes</v>
      </c>
      <c r="G703" s="2" t="str">
        <f t="shared" si="94"/>
        <v>diciembre</v>
      </c>
      <c r="H703" s="2">
        <f>+IFERROR(VLOOKUP(A703,festivos!$A$1:$E$105,5,FALSE),0)</f>
        <v>0</v>
      </c>
      <c r="I703" s="2">
        <f>+IFERROR(VLOOKUP(A703,semanasanta!$A$1:$E$29,5,FALSE),0)</f>
        <v>0</v>
      </c>
      <c r="J703" s="2">
        <f>+IFERROR(VLOOKUP(A703,navidad!$A$1:$E$8,5,FALSE),0)</f>
        <v>0</v>
      </c>
      <c r="K703" s="2">
        <f t="shared" si="98"/>
        <v>0</v>
      </c>
      <c r="L703" s="2">
        <f t="shared" si="95"/>
        <v>0</v>
      </c>
      <c r="M703" s="2">
        <f>+IFERROR(VLOOKUP(A703,new_year!$A$1:$E$8,5,FALSE),0)</f>
        <v>0</v>
      </c>
      <c r="N703" s="2">
        <f t="shared" si="97"/>
        <v>0</v>
      </c>
      <c r="O703" s="2">
        <f t="shared" si="96"/>
        <v>0</v>
      </c>
      <c r="P703">
        <v>0</v>
      </c>
      <c r="Q703">
        <f>+IFERROR(VLOOKUP(A703,final_f1!$A$1:$E$8,5,FALSE),0)</f>
        <v>0</v>
      </c>
    </row>
    <row r="704" spans="1:17" x14ac:dyDescent="0.25">
      <c r="A704" s="1">
        <v>41611</v>
      </c>
      <c r="B704">
        <v>1064</v>
      </c>
      <c r="C704" s="2">
        <f t="shared" si="90"/>
        <v>3</v>
      </c>
      <c r="D704" s="2">
        <f t="shared" si="91"/>
        <v>12</v>
      </c>
      <c r="E704" s="2">
        <f t="shared" si="92"/>
        <v>2013</v>
      </c>
      <c r="F704" s="2" t="str">
        <f t="shared" si="93"/>
        <v>martes</v>
      </c>
      <c r="G704" s="2" t="str">
        <f t="shared" si="94"/>
        <v>diciembre</v>
      </c>
      <c r="H704" s="2">
        <f>+IFERROR(VLOOKUP(A704,festivos!$A$1:$E$105,5,FALSE),0)</f>
        <v>0</v>
      </c>
      <c r="I704" s="2">
        <f>+IFERROR(VLOOKUP(A704,semanasanta!$A$1:$E$29,5,FALSE),0)</f>
        <v>0</v>
      </c>
      <c r="J704" s="2">
        <f>+IFERROR(VLOOKUP(A704,navidad!$A$1:$E$8,5,FALSE),0)</f>
        <v>0</v>
      </c>
      <c r="K704" s="2">
        <f t="shared" si="98"/>
        <v>0</v>
      </c>
      <c r="L704" s="2">
        <f t="shared" si="95"/>
        <v>0</v>
      </c>
      <c r="M704" s="2">
        <f>+IFERROR(VLOOKUP(A704,new_year!$A$1:$E$8,5,FALSE),0)</f>
        <v>0</v>
      </c>
      <c r="N704" s="2">
        <f t="shared" si="97"/>
        <v>0</v>
      </c>
      <c r="O704" s="2">
        <f t="shared" si="96"/>
        <v>0</v>
      </c>
      <c r="P704">
        <v>0</v>
      </c>
      <c r="Q704">
        <f>+IFERROR(VLOOKUP(A704,final_f1!$A$1:$E$8,5,FALSE),0)</f>
        <v>0</v>
      </c>
    </row>
    <row r="705" spans="1:17" x14ac:dyDescent="0.25">
      <c r="A705" s="1">
        <v>41612</v>
      </c>
      <c r="B705">
        <v>1170</v>
      </c>
      <c r="C705" s="2">
        <f t="shared" si="90"/>
        <v>4</v>
      </c>
      <c r="D705" s="2">
        <f t="shared" si="91"/>
        <v>12</v>
      </c>
      <c r="E705" s="2">
        <f t="shared" si="92"/>
        <v>2013</v>
      </c>
      <c r="F705" s="2" t="str">
        <f t="shared" si="93"/>
        <v>miércoles</v>
      </c>
      <c r="G705" s="2" t="str">
        <f t="shared" si="94"/>
        <v>diciembre</v>
      </c>
      <c r="H705" s="2">
        <f>+IFERROR(VLOOKUP(A705,festivos!$A$1:$E$105,5,FALSE),0)</f>
        <v>0</v>
      </c>
      <c r="I705" s="2">
        <f>+IFERROR(VLOOKUP(A705,semanasanta!$A$1:$E$29,5,FALSE),0)</f>
        <v>0</v>
      </c>
      <c r="J705" s="2">
        <f>+IFERROR(VLOOKUP(A705,navidad!$A$1:$E$8,5,FALSE),0)</f>
        <v>0</v>
      </c>
      <c r="K705" s="2">
        <f t="shared" si="98"/>
        <v>0</v>
      </c>
      <c r="L705" s="2">
        <f t="shared" si="95"/>
        <v>0</v>
      </c>
      <c r="M705" s="2">
        <f>+IFERROR(VLOOKUP(A705,new_year!$A$1:$E$8,5,FALSE),0)</f>
        <v>0</v>
      </c>
      <c r="N705" s="2">
        <f t="shared" si="97"/>
        <v>0</v>
      </c>
      <c r="O705" s="2">
        <f t="shared" si="96"/>
        <v>0</v>
      </c>
      <c r="P705">
        <v>0</v>
      </c>
      <c r="Q705">
        <f>+IFERROR(VLOOKUP(A705,final_f1!$A$1:$E$8,5,FALSE),0)</f>
        <v>0</v>
      </c>
    </row>
    <row r="706" spans="1:17" x14ac:dyDescent="0.25">
      <c r="A706" s="1">
        <v>41613</v>
      </c>
      <c r="B706">
        <v>1313</v>
      </c>
      <c r="C706" s="2">
        <f t="shared" si="90"/>
        <v>5</v>
      </c>
      <c r="D706" s="2">
        <f t="shared" si="91"/>
        <v>12</v>
      </c>
      <c r="E706" s="2">
        <f t="shared" si="92"/>
        <v>2013</v>
      </c>
      <c r="F706" s="2" t="str">
        <f t="shared" si="93"/>
        <v>jueves</v>
      </c>
      <c r="G706" s="2" t="str">
        <f t="shared" si="94"/>
        <v>diciembre</v>
      </c>
      <c r="H706" s="2">
        <f>+IFERROR(VLOOKUP(A706,festivos!$A$1:$E$105,5,FALSE),0)</f>
        <v>0</v>
      </c>
      <c r="I706" s="2">
        <f>+IFERROR(VLOOKUP(A706,semanasanta!$A$1:$E$29,5,FALSE),0)</f>
        <v>0</v>
      </c>
      <c r="J706" s="2">
        <f>+IFERROR(VLOOKUP(A706,navidad!$A$1:$E$8,5,FALSE),0)</f>
        <v>0</v>
      </c>
      <c r="K706" s="2">
        <f t="shared" si="98"/>
        <v>0</v>
      </c>
      <c r="L706" s="2">
        <f t="shared" si="95"/>
        <v>0</v>
      </c>
      <c r="M706" s="2">
        <f>+IFERROR(VLOOKUP(A706,new_year!$A$1:$E$8,5,FALSE),0)</f>
        <v>0</v>
      </c>
      <c r="N706" s="2">
        <f t="shared" si="97"/>
        <v>0</v>
      </c>
      <c r="O706" s="2">
        <f t="shared" si="96"/>
        <v>0</v>
      </c>
      <c r="P706">
        <v>0</v>
      </c>
      <c r="Q706">
        <f>+IFERROR(VLOOKUP(A706,final_f1!$A$1:$E$8,5,FALSE),0)</f>
        <v>0</v>
      </c>
    </row>
    <row r="707" spans="1:17" x14ac:dyDescent="0.25">
      <c r="A707" s="1">
        <v>41614</v>
      </c>
      <c r="B707">
        <v>1433</v>
      </c>
      <c r="C707" s="2">
        <f t="shared" ref="C707:C770" si="99">+DAY(A707)</f>
        <v>6</v>
      </c>
      <c r="D707" s="2">
        <f t="shared" ref="D707:D770" si="100">+MONTH(A707)</f>
        <v>12</v>
      </c>
      <c r="E707" s="2">
        <f t="shared" ref="E707:E770" si="101">+YEAR(A707)</f>
        <v>2013</v>
      </c>
      <c r="F707" s="2" t="str">
        <f t="shared" ref="F707:F770" si="102">+TEXT(A707,"dddd")</f>
        <v>viernes</v>
      </c>
      <c r="G707" s="2" t="str">
        <f t="shared" ref="G707:G770" si="103">+TEXT(A707,"MMMM")</f>
        <v>diciembre</v>
      </c>
      <c r="H707" s="2">
        <f>+IFERROR(VLOOKUP(A707,festivos!$A$1:$E$105,5,FALSE),0)</f>
        <v>0</v>
      </c>
      <c r="I707" s="2">
        <f>+IFERROR(VLOOKUP(A707,semanasanta!$A$1:$E$29,5,FALSE),0)</f>
        <v>0</v>
      </c>
      <c r="J707" s="2">
        <f>+IFERROR(VLOOKUP(A707,navidad!$A$1:$E$8,5,FALSE),0)</f>
        <v>0</v>
      </c>
      <c r="K707" s="2">
        <f t="shared" si="98"/>
        <v>0</v>
      </c>
      <c r="L707" s="2">
        <f t="shared" ref="L707:L770" si="104">+IF(J708=1,1,0)</f>
        <v>0</v>
      </c>
      <c r="M707" s="2">
        <f>+IFERROR(VLOOKUP(A707,new_year!$A$1:$E$8,5,FALSE),0)</f>
        <v>0</v>
      </c>
      <c r="N707" s="2">
        <f t="shared" si="97"/>
        <v>0</v>
      </c>
      <c r="O707" s="2">
        <f t="shared" ref="O707:O770" si="105">+IF(M708=1,1,0)</f>
        <v>0</v>
      </c>
      <c r="P707">
        <v>0</v>
      </c>
      <c r="Q707">
        <f>+IFERROR(VLOOKUP(A707,final_f1!$A$1:$E$8,5,FALSE),0)</f>
        <v>0</v>
      </c>
    </row>
    <row r="708" spans="1:17" x14ac:dyDescent="0.25">
      <c r="A708" s="1">
        <v>41615</v>
      </c>
      <c r="B708">
        <v>400</v>
      </c>
      <c r="C708" s="2">
        <f t="shared" si="99"/>
        <v>7</v>
      </c>
      <c r="D708" s="2">
        <f t="shared" si="100"/>
        <v>12</v>
      </c>
      <c r="E708" s="2">
        <f t="shared" si="101"/>
        <v>2013</v>
      </c>
      <c r="F708" s="2" t="str">
        <f t="shared" si="102"/>
        <v>sábado</v>
      </c>
      <c r="G708" s="2" t="str">
        <f t="shared" si="103"/>
        <v>diciembre</v>
      </c>
      <c r="H708" s="2">
        <f>+IFERROR(VLOOKUP(A708,festivos!$A$1:$E$105,5,FALSE),0)</f>
        <v>0</v>
      </c>
      <c r="I708" s="2">
        <f>+IFERROR(VLOOKUP(A708,semanasanta!$A$1:$E$29,5,FALSE),0)</f>
        <v>0</v>
      </c>
      <c r="J708" s="2">
        <f>+IFERROR(VLOOKUP(A708,navidad!$A$1:$E$8,5,FALSE),0)</f>
        <v>0</v>
      </c>
      <c r="K708" s="2">
        <f t="shared" si="98"/>
        <v>0</v>
      </c>
      <c r="L708" s="2">
        <f t="shared" si="104"/>
        <v>0</v>
      </c>
      <c r="M708" s="2">
        <f>+IFERROR(VLOOKUP(A708,new_year!$A$1:$E$8,5,FALSE),0)</f>
        <v>0</v>
      </c>
      <c r="N708" s="2">
        <f t="shared" ref="N708:N771" si="106">+IF(M707=1,1,0)</f>
        <v>0</v>
      </c>
      <c r="O708" s="2">
        <f t="shared" si="105"/>
        <v>0</v>
      </c>
      <c r="P708">
        <v>0</v>
      </c>
      <c r="Q708">
        <f>+IFERROR(VLOOKUP(A708,final_f1!$A$1:$E$8,5,FALSE),0)</f>
        <v>0</v>
      </c>
    </row>
    <row r="709" spans="1:17" x14ac:dyDescent="0.25">
      <c r="A709" s="1">
        <v>41616</v>
      </c>
      <c r="B709">
        <v>0</v>
      </c>
      <c r="C709" s="2">
        <f t="shared" si="99"/>
        <v>8</v>
      </c>
      <c r="D709" s="2">
        <f t="shared" si="100"/>
        <v>12</v>
      </c>
      <c r="E709" s="2">
        <f t="shared" si="101"/>
        <v>2013</v>
      </c>
      <c r="F709" s="2" t="str">
        <f t="shared" si="102"/>
        <v>domingo</v>
      </c>
      <c r="G709" s="2" t="str">
        <f t="shared" si="103"/>
        <v>diciembre</v>
      </c>
      <c r="H709" s="2">
        <f>+IFERROR(VLOOKUP(A709,festivos!$A$1:$E$105,5,FALSE),0)</f>
        <v>1</v>
      </c>
      <c r="I709" s="2">
        <f>+IFERROR(VLOOKUP(A709,semanasanta!$A$1:$E$29,5,FALSE),0)</f>
        <v>0</v>
      </c>
      <c r="J709" s="2">
        <f>+IFERROR(VLOOKUP(A709,navidad!$A$1:$E$8,5,FALSE),0)</f>
        <v>0</v>
      </c>
      <c r="K709" s="2">
        <f t="shared" ref="K709:K772" si="107">+IF(J708=1,1,0)</f>
        <v>0</v>
      </c>
      <c r="L709" s="2">
        <f t="shared" si="104"/>
        <v>0</v>
      </c>
      <c r="M709" s="2">
        <f>+IFERROR(VLOOKUP(A709,new_year!$A$1:$E$8,5,FALSE),0)</f>
        <v>0</v>
      </c>
      <c r="N709" s="2">
        <f t="shared" si="106"/>
        <v>0</v>
      </c>
      <c r="O709" s="2">
        <f t="shared" si="105"/>
        <v>0</v>
      </c>
      <c r="P709">
        <v>0</v>
      </c>
      <c r="Q709">
        <f>+IFERROR(VLOOKUP(A709,final_f1!$A$1:$E$8,5,FALSE),0)</f>
        <v>0</v>
      </c>
    </row>
    <row r="710" spans="1:17" x14ac:dyDescent="0.25">
      <c r="A710" s="1">
        <v>41617</v>
      </c>
      <c r="B710">
        <v>1101</v>
      </c>
      <c r="C710" s="2">
        <f t="shared" si="99"/>
        <v>9</v>
      </c>
      <c r="D710" s="2">
        <f t="shared" si="100"/>
        <v>12</v>
      </c>
      <c r="E710" s="2">
        <f t="shared" si="101"/>
        <v>2013</v>
      </c>
      <c r="F710" s="2" t="str">
        <f t="shared" si="102"/>
        <v>lunes</v>
      </c>
      <c r="G710" s="2" t="str">
        <f t="shared" si="103"/>
        <v>diciembre</v>
      </c>
      <c r="H710" s="2">
        <f>+IFERROR(VLOOKUP(A710,festivos!$A$1:$E$105,5,FALSE),0)</f>
        <v>0</v>
      </c>
      <c r="I710" s="2">
        <f>+IFERROR(VLOOKUP(A710,semanasanta!$A$1:$E$29,5,FALSE),0)</f>
        <v>0</v>
      </c>
      <c r="J710" s="2">
        <f>+IFERROR(VLOOKUP(A710,navidad!$A$1:$E$8,5,FALSE),0)</f>
        <v>0</v>
      </c>
      <c r="K710" s="2">
        <f t="shared" si="107"/>
        <v>0</v>
      </c>
      <c r="L710" s="2">
        <f t="shared" si="104"/>
        <v>0</v>
      </c>
      <c r="M710" s="2">
        <f>+IFERROR(VLOOKUP(A710,new_year!$A$1:$E$8,5,FALSE),0)</f>
        <v>0</v>
      </c>
      <c r="N710" s="2">
        <f t="shared" si="106"/>
        <v>0</v>
      </c>
      <c r="O710" s="2">
        <f t="shared" si="105"/>
        <v>0</v>
      </c>
      <c r="P710">
        <v>0</v>
      </c>
      <c r="Q710">
        <f>+IFERROR(VLOOKUP(A710,final_f1!$A$1:$E$8,5,FALSE),0)</f>
        <v>0</v>
      </c>
    </row>
    <row r="711" spans="1:17" x14ac:dyDescent="0.25">
      <c r="A711" s="1">
        <v>41618</v>
      </c>
      <c r="B711">
        <v>1314</v>
      </c>
      <c r="C711" s="2">
        <f t="shared" si="99"/>
        <v>10</v>
      </c>
      <c r="D711" s="2">
        <f t="shared" si="100"/>
        <v>12</v>
      </c>
      <c r="E711" s="2">
        <f t="shared" si="101"/>
        <v>2013</v>
      </c>
      <c r="F711" s="2" t="str">
        <f t="shared" si="102"/>
        <v>martes</v>
      </c>
      <c r="G711" s="2" t="str">
        <f t="shared" si="103"/>
        <v>diciembre</v>
      </c>
      <c r="H711" s="2">
        <f>+IFERROR(VLOOKUP(A711,festivos!$A$1:$E$105,5,FALSE),0)</f>
        <v>0</v>
      </c>
      <c r="I711" s="2">
        <f>+IFERROR(VLOOKUP(A711,semanasanta!$A$1:$E$29,5,FALSE),0)</f>
        <v>0</v>
      </c>
      <c r="J711" s="2">
        <f>+IFERROR(VLOOKUP(A711,navidad!$A$1:$E$8,5,FALSE),0)</f>
        <v>0</v>
      </c>
      <c r="K711" s="2">
        <f t="shared" si="107"/>
        <v>0</v>
      </c>
      <c r="L711" s="2">
        <f t="shared" si="104"/>
        <v>0</v>
      </c>
      <c r="M711" s="2">
        <f>+IFERROR(VLOOKUP(A711,new_year!$A$1:$E$8,5,FALSE),0)</f>
        <v>0</v>
      </c>
      <c r="N711" s="2">
        <f t="shared" si="106"/>
        <v>0</v>
      </c>
      <c r="O711" s="2">
        <f t="shared" si="105"/>
        <v>0</v>
      </c>
      <c r="P711">
        <v>0</v>
      </c>
      <c r="Q711">
        <f>+IFERROR(VLOOKUP(A711,final_f1!$A$1:$E$8,5,FALSE),0)</f>
        <v>0</v>
      </c>
    </row>
    <row r="712" spans="1:17" x14ac:dyDescent="0.25">
      <c r="A712" s="1">
        <v>41619</v>
      </c>
      <c r="B712">
        <v>1439</v>
      </c>
      <c r="C712" s="2">
        <f t="shared" si="99"/>
        <v>11</v>
      </c>
      <c r="D712" s="2">
        <f t="shared" si="100"/>
        <v>12</v>
      </c>
      <c r="E712" s="2">
        <f t="shared" si="101"/>
        <v>2013</v>
      </c>
      <c r="F712" s="2" t="str">
        <f t="shared" si="102"/>
        <v>miércoles</v>
      </c>
      <c r="G712" s="2" t="str">
        <f t="shared" si="103"/>
        <v>diciembre</v>
      </c>
      <c r="H712" s="2">
        <f>+IFERROR(VLOOKUP(A712,festivos!$A$1:$E$105,5,FALSE),0)</f>
        <v>0</v>
      </c>
      <c r="I712" s="2">
        <f>+IFERROR(VLOOKUP(A712,semanasanta!$A$1:$E$29,5,FALSE),0)</f>
        <v>0</v>
      </c>
      <c r="J712" s="2">
        <f>+IFERROR(VLOOKUP(A712,navidad!$A$1:$E$8,5,FALSE),0)</f>
        <v>0</v>
      </c>
      <c r="K712" s="2">
        <f t="shared" si="107"/>
        <v>0</v>
      </c>
      <c r="L712" s="2">
        <f t="shared" si="104"/>
        <v>0</v>
      </c>
      <c r="M712" s="2">
        <f>+IFERROR(VLOOKUP(A712,new_year!$A$1:$E$8,5,FALSE),0)</f>
        <v>0</v>
      </c>
      <c r="N712" s="2">
        <f t="shared" si="106"/>
        <v>0</v>
      </c>
      <c r="O712" s="2">
        <f t="shared" si="105"/>
        <v>0</v>
      </c>
      <c r="P712">
        <v>0</v>
      </c>
      <c r="Q712">
        <f>+IFERROR(VLOOKUP(A712,final_f1!$A$1:$E$8,5,FALSE),0)</f>
        <v>0</v>
      </c>
    </row>
    <row r="713" spans="1:17" x14ac:dyDescent="0.25">
      <c r="A713" s="1">
        <v>41620</v>
      </c>
      <c r="B713">
        <v>1574</v>
      </c>
      <c r="C713" s="2">
        <f t="shared" si="99"/>
        <v>12</v>
      </c>
      <c r="D713" s="2">
        <f t="shared" si="100"/>
        <v>12</v>
      </c>
      <c r="E713" s="2">
        <f t="shared" si="101"/>
        <v>2013</v>
      </c>
      <c r="F713" s="2" t="str">
        <f t="shared" si="102"/>
        <v>jueves</v>
      </c>
      <c r="G713" s="2" t="str">
        <f t="shared" si="103"/>
        <v>diciembre</v>
      </c>
      <c r="H713" s="2">
        <f>+IFERROR(VLOOKUP(A713,festivos!$A$1:$E$105,5,FALSE),0)</f>
        <v>0</v>
      </c>
      <c r="I713" s="2">
        <f>+IFERROR(VLOOKUP(A713,semanasanta!$A$1:$E$29,5,FALSE),0)</f>
        <v>0</v>
      </c>
      <c r="J713" s="2">
        <f>+IFERROR(VLOOKUP(A713,navidad!$A$1:$E$8,5,FALSE),0)</f>
        <v>0</v>
      </c>
      <c r="K713" s="2">
        <f t="shared" si="107"/>
        <v>0</v>
      </c>
      <c r="L713" s="2">
        <f t="shared" si="104"/>
        <v>0</v>
      </c>
      <c r="M713" s="2">
        <f>+IFERROR(VLOOKUP(A713,new_year!$A$1:$E$8,5,FALSE),0)</f>
        <v>0</v>
      </c>
      <c r="N713" s="2">
        <f t="shared" si="106"/>
        <v>0</v>
      </c>
      <c r="O713" s="2">
        <f t="shared" si="105"/>
        <v>0</v>
      </c>
      <c r="P713">
        <v>0</v>
      </c>
      <c r="Q713">
        <f>+IFERROR(VLOOKUP(A713,final_f1!$A$1:$E$8,5,FALSE),0)</f>
        <v>0</v>
      </c>
    </row>
    <row r="714" spans="1:17" x14ac:dyDescent="0.25">
      <c r="A714" s="1">
        <v>41621</v>
      </c>
      <c r="B714">
        <v>1790</v>
      </c>
      <c r="C714" s="2">
        <f t="shared" si="99"/>
        <v>13</v>
      </c>
      <c r="D714" s="2">
        <f t="shared" si="100"/>
        <v>12</v>
      </c>
      <c r="E714" s="2">
        <f t="shared" si="101"/>
        <v>2013</v>
      </c>
      <c r="F714" s="2" t="str">
        <f t="shared" si="102"/>
        <v>viernes</v>
      </c>
      <c r="G714" s="2" t="str">
        <f t="shared" si="103"/>
        <v>diciembre</v>
      </c>
      <c r="H714" s="2">
        <f>+IFERROR(VLOOKUP(A714,festivos!$A$1:$E$105,5,FALSE),0)</f>
        <v>0</v>
      </c>
      <c r="I714" s="2">
        <f>+IFERROR(VLOOKUP(A714,semanasanta!$A$1:$E$29,5,FALSE),0)</f>
        <v>0</v>
      </c>
      <c r="J714" s="2">
        <f>+IFERROR(VLOOKUP(A714,navidad!$A$1:$E$8,5,FALSE),0)</f>
        <v>0</v>
      </c>
      <c r="K714" s="2">
        <f t="shared" si="107"/>
        <v>0</v>
      </c>
      <c r="L714" s="2">
        <f t="shared" si="104"/>
        <v>0</v>
      </c>
      <c r="M714" s="2">
        <f>+IFERROR(VLOOKUP(A714,new_year!$A$1:$E$8,5,FALSE),0)</f>
        <v>0</v>
      </c>
      <c r="N714" s="2">
        <f t="shared" si="106"/>
        <v>0</v>
      </c>
      <c r="O714" s="2">
        <f t="shared" si="105"/>
        <v>0</v>
      </c>
      <c r="P714">
        <v>0</v>
      </c>
      <c r="Q714">
        <f>+IFERROR(VLOOKUP(A714,final_f1!$A$1:$E$8,5,FALSE),0)</f>
        <v>0</v>
      </c>
    </row>
    <row r="715" spans="1:17" x14ac:dyDescent="0.25">
      <c r="A715" s="1">
        <v>41622</v>
      </c>
      <c r="B715">
        <v>450</v>
      </c>
      <c r="C715" s="2">
        <f t="shared" si="99"/>
        <v>14</v>
      </c>
      <c r="D715" s="2">
        <f t="shared" si="100"/>
        <v>12</v>
      </c>
      <c r="E715" s="2">
        <f t="shared" si="101"/>
        <v>2013</v>
      </c>
      <c r="F715" s="2" t="str">
        <f t="shared" si="102"/>
        <v>sábado</v>
      </c>
      <c r="G715" s="2" t="str">
        <f t="shared" si="103"/>
        <v>diciembre</v>
      </c>
      <c r="H715" s="2">
        <f>+IFERROR(VLOOKUP(A715,festivos!$A$1:$E$105,5,FALSE),0)</f>
        <v>0</v>
      </c>
      <c r="I715" s="2">
        <f>+IFERROR(VLOOKUP(A715,semanasanta!$A$1:$E$29,5,FALSE),0)</f>
        <v>0</v>
      </c>
      <c r="J715" s="2">
        <f>+IFERROR(VLOOKUP(A715,navidad!$A$1:$E$8,5,FALSE),0)</f>
        <v>0</v>
      </c>
      <c r="K715" s="2">
        <f t="shared" si="107"/>
        <v>0</v>
      </c>
      <c r="L715" s="2">
        <f t="shared" si="104"/>
        <v>0</v>
      </c>
      <c r="M715" s="2">
        <f>+IFERROR(VLOOKUP(A715,new_year!$A$1:$E$8,5,FALSE),0)</f>
        <v>0</v>
      </c>
      <c r="N715" s="2">
        <f t="shared" si="106"/>
        <v>0</v>
      </c>
      <c r="O715" s="2">
        <f t="shared" si="105"/>
        <v>0</v>
      </c>
      <c r="P715">
        <v>0</v>
      </c>
      <c r="Q715">
        <f>+IFERROR(VLOOKUP(A715,final_f1!$A$1:$E$8,5,FALSE),0)</f>
        <v>0</v>
      </c>
    </row>
    <row r="716" spans="1:17" x14ac:dyDescent="0.25">
      <c r="A716" s="1">
        <v>41623</v>
      </c>
      <c r="B716">
        <v>3</v>
      </c>
      <c r="C716" s="2">
        <f t="shared" si="99"/>
        <v>15</v>
      </c>
      <c r="D716" s="2">
        <f t="shared" si="100"/>
        <v>12</v>
      </c>
      <c r="E716" s="2">
        <f t="shared" si="101"/>
        <v>2013</v>
      </c>
      <c r="F716" s="2" t="str">
        <f t="shared" si="102"/>
        <v>domingo</v>
      </c>
      <c r="G716" s="2" t="str">
        <f t="shared" si="103"/>
        <v>diciembre</v>
      </c>
      <c r="H716" s="2">
        <f>+IFERROR(VLOOKUP(A716,festivos!$A$1:$E$105,5,FALSE),0)</f>
        <v>0</v>
      </c>
      <c r="I716" s="2">
        <f>+IFERROR(VLOOKUP(A716,semanasanta!$A$1:$E$29,5,FALSE),0)</f>
        <v>0</v>
      </c>
      <c r="J716" s="2">
        <f>+IFERROR(VLOOKUP(A716,navidad!$A$1:$E$8,5,FALSE),0)</f>
        <v>0</v>
      </c>
      <c r="K716" s="2">
        <f t="shared" si="107"/>
        <v>0</v>
      </c>
      <c r="L716" s="2">
        <f t="shared" si="104"/>
        <v>0</v>
      </c>
      <c r="M716" s="2">
        <f>+IFERROR(VLOOKUP(A716,new_year!$A$1:$E$8,5,FALSE),0)</f>
        <v>0</v>
      </c>
      <c r="N716" s="2">
        <f t="shared" si="106"/>
        <v>0</v>
      </c>
      <c r="O716" s="2">
        <f t="shared" si="105"/>
        <v>0</v>
      </c>
      <c r="P716">
        <v>0</v>
      </c>
      <c r="Q716">
        <f>+IFERROR(VLOOKUP(A716,final_f1!$A$1:$E$8,5,FALSE),0)</f>
        <v>0</v>
      </c>
    </row>
    <row r="717" spans="1:17" x14ac:dyDescent="0.25">
      <c r="A717" s="1">
        <v>41624</v>
      </c>
      <c r="B717">
        <v>1043</v>
      </c>
      <c r="C717" s="2">
        <f t="shared" si="99"/>
        <v>16</v>
      </c>
      <c r="D717" s="2">
        <f t="shared" si="100"/>
        <v>12</v>
      </c>
      <c r="E717" s="2">
        <f t="shared" si="101"/>
        <v>2013</v>
      </c>
      <c r="F717" s="2" t="str">
        <f t="shared" si="102"/>
        <v>lunes</v>
      </c>
      <c r="G717" s="2" t="str">
        <f t="shared" si="103"/>
        <v>diciembre</v>
      </c>
      <c r="H717" s="2">
        <f>+IFERROR(VLOOKUP(A717,festivos!$A$1:$E$105,5,FALSE),0)</f>
        <v>0</v>
      </c>
      <c r="I717" s="2">
        <f>+IFERROR(VLOOKUP(A717,semanasanta!$A$1:$E$29,5,FALSE),0)</f>
        <v>0</v>
      </c>
      <c r="J717" s="2">
        <f>+IFERROR(VLOOKUP(A717,navidad!$A$1:$E$8,5,FALSE),0)</f>
        <v>0</v>
      </c>
      <c r="K717" s="2">
        <f t="shared" si="107"/>
        <v>0</v>
      </c>
      <c r="L717" s="2">
        <f t="shared" si="104"/>
        <v>0</v>
      </c>
      <c r="M717" s="2">
        <f>+IFERROR(VLOOKUP(A717,new_year!$A$1:$E$8,5,FALSE),0)</f>
        <v>0</v>
      </c>
      <c r="N717" s="2">
        <f t="shared" si="106"/>
        <v>0</v>
      </c>
      <c r="O717" s="2">
        <f t="shared" si="105"/>
        <v>0</v>
      </c>
      <c r="P717">
        <v>0</v>
      </c>
      <c r="Q717">
        <f>+IFERROR(VLOOKUP(A717,final_f1!$A$1:$E$8,5,FALSE),0)</f>
        <v>0</v>
      </c>
    </row>
    <row r="718" spans="1:17" x14ac:dyDescent="0.25">
      <c r="A718" s="1">
        <v>41625</v>
      </c>
      <c r="B718">
        <v>1439</v>
      </c>
      <c r="C718" s="2">
        <f t="shared" si="99"/>
        <v>17</v>
      </c>
      <c r="D718" s="2">
        <f t="shared" si="100"/>
        <v>12</v>
      </c>
      <c r="E718" s="2">
        <f t="shared" si="101"/>
        <v>2013</v>
      </c>
      <c r="F718" s="2" t="str">
        <f t="shared" si="102"/>
        <v>martes</v>
      </c>
      <c r="G718" s="2" t="str">
        <f t="shared" si="103"/>
        <v>diciembre</v>
      </c>
      <c r="H718" s="2">
        <f>+IFERROR(VLOOKUP(A718,festivos!$A$1:$E$105,5,FALSE),0)</f>
        <v>0</v>
      </c>
      <c r="I718" s="2">
        <f>+IFERROR(VLOOKUP(A718,semanasanta!$A$1:$E$29,5,FALSE),0)</f>
        <v>0</v>
      </c>
      <c r="J718" s="2">
        <f>+IFERROR(VLOOKUP(A718,navidad!$A$1:$E$8,5,FALSE),0)</f>
        <v>0</v>
      </c>
      <c r="K718" s="2">
        <f t="shared" si="107"/>
        <v>0</v>
      </c>
      <c r="L718" s="2">
        <f t="shared" si="104"/>
        <v>0</v>
      </c>
      <c r="M718" s="2">
        <f>+IFERROR(VLOOKUP(A718,new_year!$A$1:$E$8,5,FALSE),0)</f>
        <v>0</v>
      </c>
      <c r="N718" s="2">
        <f t="shared" si="106"/>
        <v>0</v>
      </c>
      <c r="O718" s="2">
        <f t="shared" si="105"/>
        <v>0</v>
      </c>
      <c r="P718">
        <v>0</v>
      </c>
      <c r="Q718">
        <f>+IFERROR(VLOOKUP(A718,final_f1!$A$1:$E$8,5,FALSE),0)</f>
        <v>0</v>
      </c>
    </row>
    <row r="719" spans="1:17" x14ac:dyDescent="0.25">
      <c r="A719" s="1">
        <v>41626</v>
      </c>
      <c r="B719">
        <v>1686</v>
      </c>
      <c r="C719" s="2">
        <f t="shared" si="99"/>
        <v>18</v>
      </c>
      <c r="D719" s="2">
        <f t="shared" si="100"/>
        <v>12</v>
      </c>
      <c r="E719" s="2">
        <f t="shared" si="101"/>
        <v>2013</v>
      </c>
      <c r="F719" s="2" t="str">
        <f t="shared" si="102"/>
        <v>miércoles</v>
      </c>
      <c r="G719" s="2" t="str">
        <f t="shared" si="103"/>
        <v>diciembre</v>
      </c>
      <c r="H719" s="2">
        <f>+IFERROR(VLOOKUP(A719,festivos!$A$1:$E$105,5,FALSE),0)</f>
        <v>0</v>
      </c>
      <c r="I719" s="2">
        <f>+IFERROR(VLOOKUP(A719,semanasanta!$A$1:$E$29,5,FALSE),0)</f>
        <v>0</v>
      </c>
      <c r="J719" s="2">
        <f>+IFERROR(VLOOKUP(A719,navidad!$A$1:$E$8,5,FALSE),0)</f>
        <v>0</v>
      </c>
      <c r="K719" s="2">
        <f t="shared" si="107"/>
        <v>0</v>
      </c>
      <c r="L719" s="2">
        <f t="shared" si="104"/>
        <v>0</v>
      </c>
      <c r="M719" s="2">
        <f>+IFERROR(VLOOKUP(A719,new_year!$A$1:$E$8,5,FALSE),0)</f>
        <v>0</v>
      </c>
      <c r="N719" s="2">
        <f t="shared" si="106"/>
        <v>0</v>
      </c>
      <c r="O719" s="2">
        <f t="shared" si="105"/>
        <v>0</v>
      </c>
      <c r="P719">
        <v>0</v>
      </c>
      <c r="Q719">
        <f>+IFERROR(VLOOKUP(A719,final_f1!$A$1:$E$8,5,FALSE),0)</f>
        <v>0</v>
      </c>
    </row>
    <row r="720" spans="1:17" x14ac:dyDescent="0.25">
      <c r="A720" s="1">
        <v>41627</v>
      </c>
      <c r="B720">
        <v>1810</v>
      </c>
      <c r="C720" s="2">
        <f t="shared" si="99"/>
        <v>19</v>
      </c>
      <c r="D720" s="2">
        <f t="shared" si="100"/>
        <v>12</v>
      </c>
      <c r="E720" s="2">
        <f t="shared" si="101"/>
        <v>2013</v>
      </c>
      <c r="F720" s="2" t="str">
        <f t="shared" si="102"/>
        <v>jueves</v>
      </c>
      <c r="G720" s="2" t="str">
        <f t="shared" si="103"/>
        <v>diciembre</v>
      </c>
      <c r="H720" s="2">
        <f>+IFERROR(VLOOKUP(A720,festivos!$A$1:$E$105,5,FALSE),0)</f>
        <v>0</v>
      </c>
      <c r="I720" s="2">
        <f>+IFERROR(VLOOKUP(A720,semanasanta!$A$1:$E$29,5,FALSE),0)</f>
        <v>0</v>
      </c>
      <c r="J720" s="2">
        <f>+IFERROR(VLOOKUP(A720,navidad!$A$1:$E$8,5,FALSE),0)</f>
        <v>0</v>
      </c>
      <c r="K720" s="2">
        <f t="shared" si="107"/>
        <v>0</v>
      </c>
      <c r="L720" s="2">
        <f t="shared" si="104"/>
        <v>0</v>
      </c>
      <c r="M720" s="2">
        <f>+IFERROR(VLOOKUP(A720,new_year!$A$1:$E$8,5,FALSE),0)</f>
        <v>0</v>
      </c>
      <c r="N720" s="2">
        <f t="shared" si="106"/>
        <v>0</v>
      </c>
      <c r="O720" s="2">
        <f t="shared" si="105"/>
        <v>0</v>
      </c>
      <c r="P720">
        <v>0</v>
      </c>
      <c r="Q720">
        <f>+IFERROR(VLOOKUP(A720,final_f1!$A$1:$E$8,5,FALSE),0)</f>
        <v>0</v>
      </c>
    </row>
    <row r="721" spans="1:17" x14ac:dyDescent="0.25">
      <c r="A721" s="1">
        <v>41628</v>
      </c>
      <c r="B721">
        <v>1866</v>
      </c>
      <c r="C721" s="2">
        <f t="shared" si="99"/>
        <v>20</v>
      </c>
      <c r="D721" s="2">
        <f t="shared" si="100"/>
        <v>12</v>
      </c>
      <c r="E721" s="2">
        <f t="shared" si="101"/>
        <v>2013</v>
      </c>
      <c r="F721" s="2" t="str">
        <f t="shared" si="102"/>
        <v>viernes</v>
      </c>
      <c r="G721" s="2" t="str">
        <f t="shared" si="103"/>
        <v>diciembre</v>
      </c>
      <c r="H721" s="2">
        <f>+IFERROR(VLOOKUP(A721,festivos!$A$1:$E$105,5,FALSE),0)</f>
        <v>0</v>
      </c>
      <c r="I721" s="2">
        <f>+IFERROR(VLOOKUP(A721,semanasanta!$A$1:$E$29,5,FALSE),0)</f>
        <v>0</v>
      </c>
      <c r="J721" s="2">
        <f>+IFERROR(VLOOKUP(A721,navidad!$A$1:$E$8,5,FALSE),0)</f>
        <v>0</v>
      </c>
      <c r="K721" s="2">
        <f t="shared" si="107"/>
        <v>0</v>
      </c>
      <c r="L721" s="2">
        <f t="shared" si="104"/>
        <v>0</v>
      </c>
      <c r="M721" s="2">
        <f>+IFERROR(VLOOKUP(A721,new_year!$A$1:$E$8,5,FALSE),0)</f>
        <v>0</v>
      </c>
      <c r="N721" s="2">
        <f t="shared" si="106"/>
        <v>0</v>
      </c>
      <c r="O721" s="2">
        <f t="shared" si="105"/>
        <v>0</v>
      </c>
      <c r="P721">
        <v>0</v>
      </c>
      <c r="Q721">
        <f>+IFERROR(VLOOKUP(A721,final_f1!$A$1:$E$8,5,FALSE),0)</f>
        <v>0</v>
      </c>
    </row>
    <row r="722" spans="1:17" x14ac:dyDescent="0.25">
      <c r="A722" s="1">
        <v>41629</v>
      </c>
      <c r="B722">
        <v>621</v>
      </c>
      <c r="C722" s="2">
        <f t="shared" si="99"/>
        <v>21</v>
      </c>
      <c r="D722" s="2">
        <f t="shared" si="100"/>
        <v>12</v>
      </c>
      <c r="E722" s="2">
        <f t="shared" si="101"/>
        <v>2013</v>
      </c>
      <c r="F722" s="2" t="str">
        <f t="shared" si="102"/>
        <v>sábado</v>
      </c>
      <c r="G722" s="2" t="str">
        <f t="shared" si="103"/>
        <v>diciembre</v>
      </c>
      <c r="H722" s="2">
        <f>+IFERROR(VLOOKUP(A722,festivos!$A$1:$E$105,5,FALSE),0)</f>
        <v>0</v>
      </c>
      <c r="I722" s="2">
        <f>+IFERROR(VLOOKUP(A722,semanasanta!$A$1:$E$29,5,FALSE),0)</f>
        <v>0</v>
      </c>
      <c r="J722" s="2">
        <f>+IFERROR(VLOOKUP(A722,navidad!$A$1:$E$8,5,FALSE),0)</f>
        <v>0</v>
      </c>
      <c r="K722" s="2">
        <f t="shared" si="107"/>
        <v>0</v>
      </c>
      <c r="L722" s="2">
        <f t="shared" si="104"/>
        <v>0</v>
      </c>
      <c r="M722" s="2">
        <f>+IFERROR(VLOOKUP(A722,new_year!$A$1:$E$8,5,FALSE),0)</f>
        <v>0</v>
      </c>
      <c r="N722" s="2">
        <f t="shared" si="106"/>
        <v>0</v>
      </c>
      <c r="O722" s="2">
        <f t="shared" si="105"/>
        <v>0</v>
      </c>
      <c r="P722">
        <v>0</v>
      </c>
      <c r="Q722">
        <f>+IFERROR(VLOOKUP(A722,final_f1!$A$1:$E$8,5,FALSE),0)</f>
        <v>0</v>
      </c>
    </row>
    <row r="723" spans="1:17" x14ac:dyDescent="0.25">
      <c r="A723" s="1">
        <v>41630</v>
      </c>
      <c r="B723">
        <v>1</v>
      </c>
      <c r="C723" s="2">
        <f t="shared" si="99"/>
        <v>22</v>
      </c>
      <c r="D723" s="2">
        <f t="shared" si="100"/>
        <v>12</v>
      </c>
      <c r="E723" s="2">
        <f t="shared" si="101"/>
        <v>2013</v>
      </c>
      <c r="F723" s="2" t="str">
        <f t="shared" si="102"/>
        <v>domingo</v>
      </c>
      <c r="G723" s="2" t="str">
        <f t="shared" si="103"/>
        <v>diciembre</v>
      </c>
      <c r="H723" s="2">
        <f>+IFERROR(VLOOKUP(A723,festivos!$A$1:$E$105,5,FALSE),0)</f>
        <v>0</v>
      </c>
      <c r="I723" s="2">
        <f>+IFERROR(VLOOKUP(A723,semanasanta!$A$1:$E$29,5,FALSE),0)</f>
        <v>0</v>
      </c>
      <c r="J723" s="2">
        <f>+IFERROR(VLOOKUP(A723,navidad!$A$1:$E$8,5,FALSE),0)</f>
        <v>0</v>
      </c>
      <c r="K723" s="2">
        <f t="shared" si="107"/>
        <v>0</v>
      </c>
      <c r="L723" s="2">
        <f t="shared" si="104"/>
        <v>0</v>
      </c>
      <c r="M723" s="2">
        <f>+IFERROR(VLOOKUP(A723,new_year!$A$1:$E$8,5,FALSE),0)</f>
        <v>0</v>
      </c>
      <c r="N723" s="2">
        <f t="shared" si="106"/>
        <v>0</v>
      </c>
      <c r="O723" s="2">
        <f t="shared" si="105"/>
        <v>0</v>
      </c>
      <c r="P723">
        <v>0</v>
      </c>
      <c r="Q723">
        <f>+IFERROR(VLOOKUP(A723,final_f1!$A$1:$E$8,5,FALSE),0)</f>
        <v>0</v>
      </c>
    </row>
    <row r="724" spans="1:17" x14ac:dyDescent="0.25">
      <c r="A724" s="1">
        <v>41631</v>
      </c>
      <c r="B724">
        <v>1591</v>
      </c>
      <c r="C724" s="2">
        <f t="shared" si="99"/>
        <v>23</v>
      </c>
      <c r="D724" s="2">
        <f t="shared" si="100"/>
        <v>12</v>
      </c>
      <c r="E724" s="2">
        <f t="shared" si="101"/>
        <v>2013</v>
      </c>
      <c r="F724" s="2" t="str">
        <f t="shared" si="102"/>
        <v>lunes</v>
      </c>
      <c r="G724" s="2" t="str">
        <f t="shared" si="103"/>
        <v>diciembre</v>
      </c>
      <c r="H724" s="2">
        <f>+IFERROR(VLOOKUP(A724,festivos!$A$1:$E$105,5,FALSE),0)</f>
        <v>0</v>
      </c>
      <c r="I724" s="2">
        <f>+IFERROR(VLOOKUP(A724,semanasanta!$A$1:$E$29,5,FALSE),0)</f>
        <v>0</v>
      </c>
      <c r="J724" s="2">
        <f>+IFERROR(VLOOKUP(A724,navidad!$A$1:$E$8,5,FALSE),0)</f>
        <v>0</v>
      </c>
      <c r="K724" s="2">
        <f t="shared" si="107"/>
        <v>0</v>
      </c>
      <c r="L724" s="2">
        <f t="shared" si="104"/>
        <v>0</v>
      </c>
      <c r="M724" s="2">
        <f>+IFERROR(VLOOKUP(A724,new_year!$A$1:$E$8,5,FALSE),0)</f>
        <v>0</v>
      </c>
      <c r="N724" s="2">
        <f t="shared" si="106"/>
        <v>0</v>
      </c>
      <c r="O724" s="2">
        <f t="shared" si="105"/>
        <v>0</v>
      </c>
      <c r="P724">
        <v>0</v>
      </c>
      <c r="Q724">
        <f>+IFERROR(VLOOKUP(A724,final_f1!$A$1:$E$8,5,FALSE),0)</f>
        <v>0</v>
      </c>
    </row>
    <row r="725" spans="1:17" x14ac:dyDescent="0.25">
      <c r="A725" s="1">
        <v>41632</v>
      </c>
      <c r="B725">
        <v>1168</v>
      </c>
      <c r="C725" s="2">
        <f t="shared" si="99"/>
        <v>24</v>
      </c>
      <c r="D725" s="2">
        <f t="shared" si="100"/>
        <v>12</v>
      </c>
      <c r="E725" s="2">
        <f t="shared" si="101"/>
        <v>2013</v>
      </c>
      <c r="F725" s="2" t="str">
        <f t="shared" si="102"/>
        <v>martes</v>
      </c>
      <c r="G725" s="2" t="str">
        <f t="shared" si="103"/>
        <v>diciembre</v>
      </c>
      <c r="H725" s="2">
        <f>+IFERROR(VLOOKUP(A725,festivos!$A$1:$E$105,5,FALSE),0)</f>
        <v>0</v>
      </c>
      <c r="I725" s="2">
        <f>+IFERROR(VLOOKUP(A725,semanasanta!$A$1:$E$29,5,FALSE),0)</f>
        <v>0</v>
      </c>
      <c r="J725" s="2">
        <f>+IFERROR(VLOOKUP(A725,navidad!$A$1:$E$8,5,FALSE),0)</f>
        <v>0</v>
      </c>
      <c r="K725" s="2">
        <f t="shared" si="107"/>
        <v>0</v>
      </c>
      <c r="L725" s="2">
        <f t="shared" si="104"/>
        <v>1</v>
      </c>
      <c r="M725" s="2">
        <f>+IFERROR(VLOOKUP(A725,new_year!$A$1:$E$8,5,FALSE),0)</f>
        <v>0</v>
      </c>
      <c r="N725" s="2">
        <f t="shared" si="106"/>
        <v>0</v>
      </c>
      <c r="O725" s="2">
        <f t="shared" si="105"/>
        <v>0</v>
      </c>
      <c r="P725">
        <v>0</v>
      </c>
      <c r="Q725">
        <f>+IFERROR(VLOOKUP(A725,final_f1!$A$1:$E$8,5,FALSE),0)</f>
        <v>0</v>
      </c>
    </row>
    <row r="726" spans="1:17" x14ac:dyDescent="0.25">
      <c r="A726" s="1">
        <v>41633</v>
      </c>
      <c r="B726">
        <v>0</v>
      </c>
      <c r="C726" s="2">
        <f t="shared" si="99"/>
        <v>25</v>
      </c>
      <c r="D726" s="2">
        <f t="shared" si="100"/>
        <v>12</v>
      </c>
      <c r="E726" s="2">
        <f t="shared" si="101"/>
        <v>2013</v>
      </c>
      <c r="F726" s="2" t="str">
        <f t="shared" si="102"/>
        <v>miércoles</v>
      </c>
      <c r="G726" s="2" t="str">
        <f t="shared" si="103"/>
        <v>diciembre</v>
      </c>
      <c r="H726" s="2">
        <f>+IFERROR(VLOOKUP(A726,festivos!$A$1:$E$105,5,FALSE),0)</f>
        <v>0</v>
      </c>
      <c r="I726" s="2">
        <f>+IFERROR(VLOOKUP(A726,semanasanta!$A$1:$E$29,5,FALSE),0)</f>
        <v>0</v>
      </c>
      <c r="J726" s="2">
        <f>+IFERROR(VLOOKUP(A726,navidad!$A$1:$E$8,5,FALSE),0)</f>
        <v>1</v>
      </c>
      <c r="K726" s="2">
        <f t="shared" si="107"/>
        <v>0</v>
      </c>
      <c r="L726" s="2">
        <f t="shared" si="104"/>
        <v>0</v>
      </c>
      <c r="M726" s="2">
        <f>+IFERROR(VLOOKUP(A726,new_year!$A$1:$E$8,5,FALSE),0)</f>
        <v>0</v>
      </c>
      <c r="N726" s="2">
        <f t="shared" si="106"/>
        <v>0</v>
      </c>
      <c r="O726" s="2">
        <f t="shared" si="105"/>
        <v>0</v>
      </c>
      <c r="P726">
        <v>0</v>
      </c>
      <c r="Q726">
        <f>+IFERROR(VLOOKUP(A726,final_f1!$A$1:$E$8,5,FALSE),0)</f>
        <v>0</v>
      </c>
    </row>
    <row r="727" spans="1:17" x14ac:dyDescent="0.25">
      <c r="A727" s="1">
        <v>41634</v>
      </c>
      <c r="B727">
        <v>1322</v>
      </c>
      <c r="C727" s="2">
        <f t="shared" si="99"/>
        <v>26</v>
      </c>
      <c r="D727" s="2">
        <f t="shared" si="100"/>
        <v>12</v>
      </c>
      <c r="E727" s="2">
        <f t="shared" si="101"/>
        <v>2013</v>
      </c>
      <c r="F727" s="2" t="str">
        <f t="shared" si="102"/>
        <v>jueves</v>
      </c>
      <c r="G727" s="2" t="str">
        <f t="shared" si="103"/>
        <v>diciembre</v>
      </c>
      <c r="H727" s="2">
        <f>+IFERROR(VLOOKUP(A727,festivos!$A$1:$E$105,5,FALSE),0)</f>
        <v>0</v>
      </c>
      <c r="I727" s="2">
        <f>+IFERROR(VLOOKUP(A727,semanasanta!$A$1:$E$29,5,FALSE),0)</f>
        <v>0</v>
      </c>
      <c r="J727" s="2">
        <f>+IFERROR(VLOOKUP(A727,navidad!$A$1:$E$8,5,FALSE),0)</f>
        <v>0</v>
      </c>
      <c r="K727" s="2">
        <f t="shared" si="107"/>
        <v>1</v>
      </c>
      <c r="L727" s="2">
        <f t="shared" si="104"/>
        <v>0</v>
      </c>
      <c r="M727" s="2">
        <f>+IFERROR(VLOOKUP(A727,new_year!$A$1:$E$8,5,FALSE),0)</f>
        <v>0</v>
      </c>
      <c r="N727" s="2">
        <f t="shared" si="106"/>
        <v>0</v>
      </c>
      <c r="O727" s="2">
        <f t="shared" si="105"/>
        <v>0</v>
      </c>
      <c r="P727">
        <v>0</v>
      </c>
      <c r="Q727">
        <f>+IFERROR(VLOOKUP(A727,final_f1!$A$1:$E$8,5,FALSE),0)</f>
        <v>0</v>
      </c>
    </row>
    <row r="728" spans="1:17" x14ac:dyDescent="0.25">
      <c r="A728" s="1">
        <v>41635</v>
      </c>
      <c r="B728">
        <v>2016</v>
      </c>
      <c r="C728" s="2">
        <f t="shared" si="99"/>
        <v>27</v>
      </c>
      <c r="D728" s="2">
        <f t="shared" si="100"/>
        <v>12</v>
      </c>
      <c r="E728" s="2">
        <f t="shared" si="101"/>
        <v>2013</v>
      </c>
      <c r="F728" s="2" t="str">
        <f t="shared" si="102"/>
        <v>viernes</v>
      </c>
      <c r="G728" s="2" t="str">
        <f t="shared" si="103"/>
        <v>diciembre</v>
      </c>
      <c r="H728" s="2">
        <f>+IFERROR(VLOOKUP(A728,festivos!$A$1:$E$105,5,FALSE),0)</f>
        <v>0</v>
      </c>
      <c r="I728" s="2">
        <f>+IFERROR(VLOOKUP(A728,semanasanta!$A$1:$E$29,5,FALSE),0)</f>
        <v>0</v>
      </c>
      <c r="J728" s="2">
        <f>+IFERROR(VLOOKUP(A728,navidad!$A$1:$E$8,5,FALSE),0)</f>
        <v>0</v>
      </c>
      <c r="K728" s="2">
        <f t="shared" si="107"/>
        <v>0</v>
      </c>
      <c r="L728" s="2">
        <f t="shared" si="104"/>
        <v>0</v>
      </c>
      <c r="M728" s="2">
        <f>+IFERROR(VLOOKUP(A728,new_year!$A$1:$E$8,5,FALSE),0)</f>
        <v>0</v>
      </c>
      <c r="N728" s="2">
        <f t="shared" si="106"/>
        <v>0</v>
      </c>
      <c r="O728" s="2">
        <f t="shared" si="105"/>
        <v>0</v>
      </c>
      <c r="P728">
        <v>0</v>
      </c>
      <c r="Q728">
        <f>+IFERROR(VLOOKUP(A728,final_f1!$A$1:$E$8,5,FALSE),0)</f>
        <v>0</v>
      </c>
    </row>
    <row r="729" spans="1:17" x14ac:dyDescent="0.25">
      <c r="A729" s="1">
        <v>41636</v>
      </c>
      <c r="B729">
        <v>1043</v>
      </c>
      <c r="C729" s="2">
        <f t="shared" si="99"/>
        <v>28</v>
      </c>
      <c r="D729" s="2">
        <f t="shared" si="100"/>
        <v>12</v>
      </c>
      <c r="E729" s="2">
        <f t="shared" si="101"/>
        <v>2013</v>
      </c>
      <c r="F729" s="2" t="str">
        <f t="shared" si="102"/>
        <v>sábado</v>
      </c>
      <c r="G729" s="2" t="str">
        <f t="shared" si="103"/>
        <v>diciembre</v>
      </c>
      <c r="H729" s="2">
        <f>+IFERROR(VLOOKUP(A729,festivos!$A$1:$E$105,5,FALSE),0)</f>
        <v>0</v>
      </c>
      <c r="I729" s="2">
        <f>+IFERROR(VLOOKUP(A729,semanasanta!$A$1:$E$29,5,FALSE),0)</f>
        <v>0</v>
      </c>
      <c r="J729" s="2">
        <f>+IFERROR(VLOOKUP(A729,navidad!$A$1:$E$8,5,FALSE),0)</f>
        <v>0</v>
      </c>
      <c r="K729" s="2">
        <f t="shared" si="107"/>
        <v>0</v>
      </c>
      <c r="L729" s="2">
        <f t="shared" si="104"/>
        <v>0</v>
      </c>
      <c r="M729" s="2">
        <f>+IFERROR(VLOOKUP(A729,new_year!$A$1:$E$8,5,FALSE),0)</f>
        <v>0</v>
      </c>
      <c r="N729" s="2">
        <f t="shared" si="106"/>
        <v>0</v>
      </c>
      <c r="O729" s="2">
        <f t="shared" si="105"/>
        <v>0</v>
      </c>
      <c r="P729">
        <v>0</v>
      </c>
      <c r="Q729">
        <f>+IFERROR(VLOOKUP(A729,final_f1!$A$1:$E$8,5,FALSE),0)</f>
        <v>0</v>
      </c>
    </row>
    <row r="730" spans="1:17" x14ac:dyDescent="0.25">
      <c r="A730" s="1">
        <v>41637</v>
      </c>
      <c r="B730">
        <v>1</v>
      </c>
      <c r="C730" s="2">
        <f t="shared" si="99"/>
        <v>29</v>
      </c>
      <c r="D730" s="2">
        <f t="shared" si="100"/>
        <v>12</v>
      </c>
      <c r="E730" s="2">
        <f t="shared" si="101"/>
        <v>2013</v>
      </c>
      <c r="F730" s="2" t="str">
        <f t="shared" si="102"/>
        <v>domingo</v>
      </c>
      <c r="G730" s="2" t="str">
        <f t="shared" si="103"/>
        <v>diciembre</v>
      </c>
      <c r="H730" s="2">
        <f>+IFERROR(VLOOKUP(A730,festivos!$A$1:$E$105,5,FALSE),0)</f>
        <v>0</v>
      </c>
      <c r="I730" s="2">
        <f>+IFERROR(VLOOKUP(A730,semanasanta!$A$1:$E$29,5,FALSE),0)</f>
        <v>0</v>
      </c>
      <c r="J730" s="2">
        <f>+IFERROR(VLOOKUP(A730,navidad!$A$1:$E$8,5,FALSE),0)</f>
        <v>0</v>
      </c>
      <c r="K730" s="2">
        <f t="shared" si="107"/>
        <v>0</v>
      </c>
      <c r="L730" s="2">
        <f t="shared" si="104"/>
        <v>0</v>
      </c>
      <c r="M730" s="2">
        <f>+IFERROR(VLOOKUP(A730,new_year!$A$1:$E$8,5,FALSE),0)</f>
        <v>0</v>
      </c>
      <c r="N730" s="2">
        <f t="shared" si="106"/>
        <v>0</v>
      </c>
      <c r="O730" s="2">
        <f t="shared" si="105"/>
        <v>0</v>
      </c>
      <c r="P730">
        <v>0</v>
      </c>
      <c r="Q730">
        <f>+IFERROR(VLOOKUP(A730,final_f1!$A$1:$E$8,5,FALSE),0)</f>
        <v>0</v>
      </c>
    </row>
    <row r="731" spans="1:17" x14ac:dyDescent="0.25">
      <c r="A731" s="1">
        <v>41638</v>
      </c>
      <c r="B731">
        <v>1927</v>
      </c>
      <c r="C731" s="2">
        <f t="shared" si="99"/>
        <v>30</v>
      </c>
      <c r="D731" s="2">
        <f t="shared" si="100"/>
        <v>12</v>
      </c>
      <c r="E731" s="2">
        <f t="shared" si="101"/>
        <v>2013</v>
      </c>
      <c r="F731" s="2" t="str">
        <f t="shared" si="102"/>
        <v>lunes</v>
      </c>
      <c r="G731" s="2" t="str">
        <f t="shared" si="103"/>
        <v>diciembre</v>
      </c>
      <c r="H731" s="2">
        <f>+IFERROR(VLOOKUP(A731,festivos!$A$1:$E$105,5,FALSE),0)</f>
        <v>0</v>
      </c>
      <c r="I731" s="2">
        <f>+IFERROR(VLOOKUP(A731,semanasanta!$A$1:$E$29,5,FALSE),0)</f>
        <v>0</v>
      </c>
      <c r="J731" s="2">
        <f>+IFERROR(VLOOKUP(A731,navidad!$A$1:$E$8,5,FALSE),0)</f>
        <v>0</v>
      </c>
      <c r="K731" s="2">
        <f t="shared" si="107"/>
        <v>0</v>
      </c>
      <c r="L731" s="2">
        <f t="shared" si="104"/>
        <v>0</v>
      </c>
      <c r="M731" s="2">
        <f>+IFERROR(VLOOKUP(A731,new_year!$A$1:$E$8,5,FALSE),0)</f>
        <v>0</v>
      </c>
      <c r="N731" s="2">
        <f t="shared" si="106"/>
        <v>0</v>
      </c>
      <c r="O731" s="2">
        <f t="shared" si="105"/>
        <v>0</v>
      </c>
      <c r="P731">
        <v>0</v>
      </c>
      <c r="Q731">
        <f>+IFERROR(VLOOKUP(A731,final_f1!$A$1:$E$8,5,FALSE),0)</f>
        <v>0</v>
      </c>
    </row>
    <row r="732" spans="1:17" x14ac:dyDescent="0.25">
      <c r="A732" s="1">
        <v>41639</v>
      </c>
      <c r="B732">
        <v>428</v>
      </c>
      <c r="C732" s="2">
        <f t="shared" si="99"/>
        <v>31</v>
      </c>
      <c r="D732" s="2">
        <f t="shared" si="100"/>
        <v>12</v>
      </c>
      <c r="E732" s="2">
        <f t="shared" si="101"/>
        <v>2013</v>
      </c>
      <c r="F732" s="2" t="str">
        <f t="shared" si="102"/>
        <v>martes</v>
      </c>
      <c r="G732" s="2" t="str">
        <f t="shared" si="103"/>
        <v>diciembre</v>
      </c>
      <c r="H732" s="2">
        <f>+IFERROR(VLOOKUP(A732,festivos!$A$1:$E$105,5,FALSE),0)</f>
        <v>0</v>
      </c>
      <c r="I732" s="2">
        <f>+IFERROR(VLOOKUP(A732,semanasanta!$A$1:$E$29,5,FALSE),0)</f>
        <v>0</v>
      </c>
      <c r="J732" s="2">
        <f>+IFERROR(VLOOKUP(A732,navidad!$A$1:$E$8,5,FALSE),0)</f>
        <v>0</v>
      </c>
      <c r="K732" s="2">
        <f t="shared" si="107"/>
        <v>0</v>
      </c>
      <c r="L732" s="2">
        <f t="shared" si="104"/>
        <v>0</v>
      </c>
      <c r="M732" s="2">
        <f>+IFERROR(VLOOKUP(A732,new_year!$A$1:$E$8,5,FALSE),0)</f>
        <v>0</v>
      </c>
      <c r="N732" s="2">
        <f t="shared" si="106"/>
        <v>0</v>
      </c>
      <c r="O732" s="2">
        <f t="shared" si="105"/>
        <v>1</v>
      </c>
      <c r="P732">
        <v>0</v>
      </c>
      <c r="Q732">
        <f>+IFERROR(VLOOKUP(A732,final_f1!$A$1:$E$8,5,FALSE),0)</f>
        <v>0</v>
      </c>
    </row>
    <row r="733" spans="1:17" x14ac:dyDescent="0.25">
      <c r="A733" s="1">
        <v>41640</v>
      </c>
      <c r="B733">
        <v>0</v>
      </c>
      <c r="C733" s="2">
        <f t="shared" si="99"/>
        <v>1</v>
      </c>
      <c r="D733" s="2">
        <f t="shared" si="100"/>
        <v>1</v>
      </c>
      <c r="E733" s="2">
        <f t="shared" si="101"/>
        <v>2014</v>
      </c>
      <c r="F733" s="2" t="str">
        <f t="shared" si="102"/>
        <v>miércoles</v>
      </c>
      <c r="G733" s="2" t="str">
        <f t="shared" si="103"/>
        <v>enero</v>
      </c>
      <c r="H733" s="2">
        <f>+IFERROR(VLOOKUP(A733,festivos!$A$1:$E$105,5,FALSE),0)</f>
        <v>0</v>
      </c>
      <c r="I733" s="2">
        <f>+IFERROR(VLOOKUP(A733,semanasanta!$A$1:$E$29,5,FALSE),0)</f>
        <v>0</v>
      </c>
      <c r="J733" s="2">
        <f>+IFERROR(VLOOKUP(A733,navidad!$A$1:$E$8,5,FALSE),0)</f>
        <v>0</v>
      </c>
      <c r="K733" s="2">
        <f t="shared" si="107"/>
        <v>0</v>
      </c>
      <c r="L733" s="2">
        <f t="shared" si="104"/>
        <v>0</v>
      </c>
      <c r="M733" s="2">
        <f>+IFERROR(VLOOKUP(A733,new_year!$A$1:$E$8,5,FALSE),0)</f>
        <v>1</v>
      </c>
      <c r="N733" s="2">
        <f t="shared" si="106"/>
        <v>0</v>
      </c>
      <c r="O733" s="2">
        <f t="shared" si="105"/>
        <v>0</v>
      </c>
      <c r="P733">
        <v>0</v>
      </c>
      <c r="Q733">
        <f>+IFERROR(VLOOKUP(A733,final_f1!$A$1:$E$8,5,FALSE),0)</f>
        <v>0</v>
      </c>
    </row>
    <row r="734" spans="1:17" x14ac:dyDescent="0.25">
      <c r="A734" s="1">
        <v>41641</v>
      </c>
      <c r="B734">
        <v>164</v>
      </c>
      <c r="C734" s="2">
        <f t="shared" si="99"/>
        <v>2</v>
      </c>
      <c r="D734" s="2">
        <f t="shared" si="100"/>
        <v>1</v>
      </c>
      <c r="E734" s="2">
        <f t="shared" si="101"/>
        <v>2014</v>
      </c>
      <c r="F734" s="2" t="str">
        <f t="shared" si="102"/>
        <v>jueves</v>
      </c>
      <c r="G734" s="2" t="str">
        <f t="shared" si="103"/>
        <v>enero</v>
      </c>
      <c r="H734" s="2">
        <f>+IFERROR(VLOOKUP(A734,festivos!$A$1:$E$105,5,FALSE),0)</f>
        <v>0</v>
      </c>
      <c r="I734" s="2">
        <f>+IFERROR(VLOOKUP(A734,semanasanta!$A$1:$E$29,5,FALSE),0)</f>
        <v>0</v>
      </c>
      <c r="J734" s="2">
        <f>+IFERROR(VLOOKUP(A734,navidad!$A$1:$E$8,5,FALSE),0)</f>
        <v>0</v>
      </c>
      <c r="K734" s="2">
        <f t="shared" si="107"/>
        <v>0</v>
      </c>
      <c r="L734" s="2">
        <f t="shared" si="104"/>
        <v>0</v>
      </c>
      <c r="M734" s="2">
        <f>+IFERROR(VLOOKUP(A734,new_year!$A$1:$E$8,5,FALSE),0)</f>
        <v>0</v>
      </c>
      <c r="N734" s="2">
        <f t="shared" si="106"/>
        <v>1</v>
      </c>
      <c r="O734" s="2">
        <f t="shared" si="105"/>
        <v>0</v>
      </c>
      <c r="P734">
        <v>0</v>
      </c>
      <c r="Q734">
        <f>+IFERROR(VLOOKUP(A734,final_f1!$A$1:$E$8,5,FALSE),0)</f>
        <v>0</v>
      </c>
    </row>
    <row r="735" spans="1:17" x14ac:dyDescent="0.25">
      <c r="A735" s="1">
        <v>41642</v>
      </c>
      <c r="B735">
        <v>289</v>
      </c>
      <c r="C735" s="2">
        <f t="shared" si="99"/>
        <v>3</v>
      </c>
      <c r="D735" s="2">
        <f t="shared" si="100"/>
        <v>1</v>
      </c>
      <c r="E735" s="2">
        <f t="shared" si="101"/>
        <v>2014</v>
      </c>
      <c r="F735" s="2" t="str">
        <f t="shared" si="102"/>
        <v>viernes</v>
      </c>
      <c r="G735" s="2" t="str">
        <f t="shared" si="103"/>
        <v>enero</v>
      </c>
      <c r="H735" s="2">
        <f>+IFERROR(VLOOKUP(A735,festivos!$A$1:$E$105,5,FALSE),0)</f>
        <v>0</v>
      </c>
      <c r="I735" s="2">
        <f>+IFERROR(VLOOKUP(A735,semanasanta!$A$1:$E$29,5,FALSE),0)</f>
        <v>0</v>
      </c>
      <c r="J735" s="2">
        <f>+IFERROR(VLOOKUP(A735,navidad!$A$1:$E$8,5,FALSE),0)</f>
        <v>0</v>
      </c>
      <c r="K735" s="2">
        <f t="shared" si="107"/>
        <v>0</v>
      </c>
      <c r="L735" s="2">
        <f t="shared" si="104"/>
        <v>0</v>
      </c>
      <c r="M735" s="2">
        <f>+IFERROR(VLOOKUP(A735,new_year!$A$1:$E$8,5,FALSE),0)</f>
        <v>0</v>
      </c>
      <c r="N735" s="2">
        <f t="shared" si="106"/>
        <v>0</v>
      </c>
      <c r="O735" s="2">
        <f t="shared" si="105"/>
        <v>0</v>
      </c>
      <c r="P735">
        <v>0</v>
      </c>
      <c r="Q735">
        <f>+IFERROR(VLOOKUP(A735,final_f1!$A$1:$E$8,5,FALSE),0)</f>
        <v>0</v>
      </c>
    </row>
    <row r="736" spans="1:17" x14ac:dyDescent="0.25">
      <c r="A736" s="1">
        <v>41643</v>
      </c>
      <c r="B736">
        <v>163</v>
      </c>
      <c r="C736" s="2">
        <f t="shared" si="99"/>
        <v>4</v>
      </c>
      <c r="D736" s="2">
        <f t="shared" si="100"/>
        <v>1</v>
      </c>
      <c r="E736" s="2">
        <f t="shared" si="101"/>
        <v>2014</v>
      </c>
      <c r="F736" s="2" t="str">
        <f t="shared" si="102"/>
        <v>sábado</v>
      </c>
      <c r="G736" s="2" t="str">
        <f t="shared" si="103"/>
        <v>enero</v>
      </c>
      <c r="H736" s="2">
        <f>+IFERROR(VLOOKUP(A736,festivos!$A$1:$E$105,5,FALSE),0)</f>
        <v>0</v>
      </c>
      <c r="I736" s="2">
        <f>+IFERROR(VLOOKUP(A736,semanasanta!$A$1:$E$29,5,FALSE),0)</f>
        <v>0</v>
      </c>
      <c r="J736" s="2">
        <f>+IFERROR(VLOOKUP(A736,navidad!$A$1:$E$8,5,FALSE),0)</f>
        <v>0</v>
      </c>
      <c r="K736" s="2">
        <f t="shared" si="107"/>
        <v>0</v>
      </c>
      <c r="L736" s="2">
        <f t="shared" si="104"/>
        <v>0</v>
      </c>
      <c r="M736" s="2">
        <f>+IFERROR(VLOOKUP(A736,new_year!$A$1:$E$8,5,FALSE),0)</f>
        <v>0</v>
      </c>
      <c r="N736" s="2">
        <f t="shared" si="106"/>
        <v>0</v>
      </c>
      <c r="O736" s="2">
        <f t="shared" si="105"/>
        <v>0</v>
      </c>
      <c r="P736">
        <v>0</v>
      </c>
      <c r="Q736">
        <f>+IFERROR(VLOOKUP(A736,final_f1!$A$1:$E$8,5,FALSE),0)</f>
        <v>0</v>
      </c>
    </row>
    <row r="737" spans="1:17" x14ac:dyDescent="0.25">
      <c r="A737" s="1">
        <v>41644</v>
      </c>
      <c r="B737">
        <v>0</v>
      </c>
      <c r="C737" s="2">
        <f t="shared" si="99"/>
        <v>5</v>
      </c>
      <c r="D737" s="2">
        <f t="shared" si="100"/>
        <v>1</v>
      </c>
      <c r="E737" s="2">
        <f t="shared" si="101"/>
        <v>2014</v>
      </c>
      <c r="F737" s="2" t="str">
        <f t="shared" si="102"/>
        <v>domingo</v>
      </c>
      <c r="G737" s="2" t="str">
        <f t="shared" si="103"/>
        <v>enero</v>
      </c>
      <c r="H737" s="2">
        <f>+IFERROR(VLOOKUP(A737,festivos!$A$1:$E$105,5,FALSE),0)</f>
        <v>0</v>
      </c>
      <c r="I737" s="2">
        <f>+IFERROR(VLOOKUP(A737,semanasanta!$A$1:$E$29,5,FALSE),0)</f>
        <v>0</v>
      </c>
      <c r="J737" s="2">
        <f>+IFERROR(VLOOKUP(A737,navidad!$A$1:$E$8,5,FALSE),0)</f>
        <v>0</v>
      </c>
      <c r="K737" s="2">
        <f t="shared" si="107"/>
        <v>0</v>
      </c>
      <c r="L737" s="2">
        <f t="shared" si="104"/>
        <v>0</v>
      </c>
      <c r="M737" s="2">
        <f>+IFERROR(VLOOKUP(A737,new_year!$A$1:$E$8,5,FALSE),0)</f>
        <v>0</v>
      </c>
      <c r="N737" s="2">
        <f t="shared" si="106"/>
        <v>0</v>
      </c>
      <c r="O737" s="2">
        <f t="shared" si="105"/>
        <v>0</v>
      </c>
      <c r="P737">
        <v>0</v>
      </c>
      <c r="Q737">
        <f>+IFERROR(VLOOKUP(A737,final_f1!$A$1:$E$8,5,FALSE),0)</f>
        <v>0</v>
      </c>
    </row>
    <row r="738" spans="1:17" x14ac:dyDescent="0.25">
      <c r="A738" s="1">
        <v>41645</v>
      </c>
      <c r="B738">
        <v>0</v>
      </c>
      <c r="C738" s="2">
        <f t="shared" si="99"/>
        <v>6</v>
      </c>
      <c r="D738" s="2">
        <f t="shared" si="100"/>
        <v>1</v>
      </c>
      <c r="E738" s="2">
        <f t="shared" si="101"/>
        <v>2014</v>
      </c>
      <c r="F738" s="2" t="str">
        <f t="shared" si="102"/>
        <v>lunes</v>
      </c>
      <c r="G738" s="2" t="str">
        <f t="shared" si="103"/>
        <v>enero</v>
      </c>
      <c r="H738" s="2">
        <f>+IFERROR(VLOOKUP(A738,festivos!$A$1:$E$105,5,FALSE),0)</f>
        <v>1</v>
      </c>
      <c r="I738" s="2">
        <f>+IFERROR(VLOOKUP(A738,semanasanta!$A$1:$E$29,5,FALSE),0)</f>
        <v>0</v>
      </c>
      <c r="J738" s="2">
        <f>+IFERROR(VLOOKUP(A738,navidad!$A$1:$E$8,5,FALSE),0)</f>
        <v>0</v>
      </c>
      <c r="K738" s="2">
        <f t="shared" si="107"/>
        <v>0</v>
      </c>
      <c r="L738" s="2">
        <f t="shared" si="104"/>
        <v>0</v>
      </c>
      <c r="M738" s="2">
        <f>+IFERROR(VLOOKUP(A738,new_year!$A$1:$E$8,5,FALSE),0)</f>
        <v>0</v>
      </c>
      <c r="N738" s="2">
        <f t="shared" si="106"/>
        <v>0</v>
      </c>
      <c r="O738" s="2">
        <f t="shared" si="105"/>
        <v>0</v>
      </c>
      <c r="P738">
        <v>0</v>
      </c>
      <c r="Q738">
        <f>+IFERROR(VLOOKUP(A738,final_f1!$A$1:$E$8,5,FALSE),0)</f>
        <v>0</v>
      </c>
    </row>
    <row r="739" spans="1:17" x14ac:dyDescent="0.25">
      <c r="A739" s="1">
        <v>41646</v>
      </c>
      <c r="B739">
        <v>547</v>
      </c>
      <c r="C739" s="2">
        <f t="shared" si="99"/>
        <v>7</v>
      </c>
      <c r="D739" s="2">
        <f t="shared" si="100"/>
        <v>1</v>
      </c>
      <c r="E739" s="2">
        <f t="shared" si="101"/>
        <v>2014</v>
      </c>
      <c r="F739" s="2" t="str">
        <f t="shared" si="102"/>
        <v>martes</v>
      </c>
      <c r="G739" s="2" t="str">
        <f t="shared" si="103"/>
        <v>enero</v>
      </c>
      <c r="H739" s="2">
        <f>+IFERROR(VLOOKUP(A739,festivos!$A$1:$E$105,5,FALSE),0)</f>
        <v>0</v>
      </c>
      <c r="I739" s="2">
        <f>+IFERROR(VLOOKUP(A739,semanasanta!$A$1:$E$29,5,FALSE),0)</f>
        <v>0</v>
      </c>
      <c r="J739" s="2">
        <f>+IFERROR(VLOOKUP(A739,navidad!$A$1:$E$8,5,FALSE),0)</f>
        <v>0</v>
      </c>
      <c r="K739" s="2">
        <f t="shared" si="107"/>
        <v>0</v>
      </c>
      <c r="L739" s="2">
        <f t="shared" si="104"/>
        <v>0</v>
      </c>
      <c r="M739" s="2">
        <f>+IFERROR(VLOOKUP(A739,new_year!$A$1:$E$8,5,FALSE),0)</f>
        <v>0</v>
      </c>
      <c r="N739" s="2">
        <f t="shared" si="106"/>
        <v>0</v>
      </c>
      <c r="O739" s="2">
        <f t="shared" si="105"/>
        <v>0</v>
      </c>
      <c r="P739">
        <v>0</v>
      </c>
      <c r="Q739">
        <f>+IFERROR(VLOOKUP(A739,final_f1!$A$1:$E$8,5,FALSE),0)</f>
        <v>0</v>
      </c>
    </row>
    <row r="740" spans="1:17" x14ac:dyDescent="0.25">
      <c r="A740" s="1">
        <v>41647</v>
      </c>
      <c r="B740">
        <v>718</v>
      </c>
      <c r="C740" s="2">
        <f t="shared" si="99"/>
        <v>8</v>
      </c>
      <c r="D740" s="2">
        <f t="shared" si="100"/>
        <v>1</v>
      </c>
      <c r="E740" s="2">
        <f t="shared" si="101"/>
        <v>2014</v>
      </c>
      <c r="F740" s="2" t="str">
        <f t="shared" si="102"/>
        <v>miércoles</v>
      </c>
      <c r="G740" s="2" t="str">
        <f t="shared" si="103"/>
        <v>enero</v>
      </c>
      <c r="H740" s="2">
        <f>+IFERROR(VLOOKUP(A740,festivos!$A$1:$E$105,5,FALSE),0)</f>
        <v>0</v>
      </c>
      <c r="I740" s="2">
        <f>+IFERROR(VLOOKUP(A740,semanasanta!$A$1:$E$29,5,FALSE),0)</f>
        <v>0</v>
      </c>
      <c r="J740" s="2">
        <f>+IFERROR(VLOOKUP(A740,navidad!$A$1:$E$8,5,FALSE),0)</f>
        <v>0</v>
      </c>
      <c r="K740" s="2">
        <f t="shared" si="107"/>
        <v>0</v>
      </c>
      <c r="L740" s="2">
        <f t="shared" si="104"/>
        <v>0</v>
      </c>
      <c r="M740" s="2">
        <f>+IFERROR(VLOOKUP(A740,new_year!$A$1:$E$8,5,FALSE),0)</f>
        <v>0</v>
      </c>
      <c r="N740" s="2">
        <f t="shared" si="106"/>
        <v>0</v>
      </c>
      <c r="O740" s="2">
        <f t="shared" si="105"/>
        <v>0</v>
      </c>
      <c r="P740">
        <v>0</v>
      </c>
      <c r="Q740">
        <f>+IFERROR(VLOOKUP(A740,final_f1!$A$1:$E$8,5,FALSE),0)</f>
        <v>0</v>
      </c>
    </row>
    <row r="741" spans="1:17" x14ac:dyDescent="0.25">
      <c r="A741" s="1">
        <v>41648</v>
      </c>
      <c r="B741">
        <v>627</v>
      </c>
      <c r="C741" s="2">
        <f t="shared" si="99"/>
        <v>9</v>
      </c>
      <c r="D741" s="2">
        <f t="shared" si="100"/>
        <v>1</v>
      </c>
      <c r="E741" s="2">
        <f t="shared" si="101"/>
        <v>2014</v>
      </c>
      <c r="F741" s="2" t="str">
        <f t="shared" si="102"/>
        <v>jueves</v>
      </c>
      <c r="G741" s="2" t="str">
        <f t="shared" si="103"/>
        <v>enero</v>
      </c>
      <c r="H741" s="2">
        <f>+IFERROR(VLOOKUP(A741,festivos!$A$1:$E$105,5,FALSE),0)</f>
        <v>0</v>
      </c>
      <c r="I741" s="2">
        <f>+IFERROR(VLOOKUP(A741,semanasanta!$A$1:$E$29,5,FALSE),0)</f>
        <v>0</v>
      </c>
      <c r="J741" s="2">
        <f>+IFERROR(VLOOKUP(A741,navidad!$A$1:$E$8,5,FALSE),0)</f>
        <v>0</v>
      </c>
      <c r="K741" s="2">
        <f t="shared" si="107"/>
        <v>0</v>
      </c>
      <c r="L741" s="2">
        <f t="shared" si="104"/>
        <v>0</v>
      </c>
      <c r="M741" s="2">
        <f>+IFERROR(VLOOKUP(A741,new_year!$A$1:$E$8,5,FALSE),0)</f>
        <v>0</v>
      </c>
      <c r="N741" s="2">
        <f t="shared" si="106"/>
        <v>0</v>
      </c>
      <c r="O741" s="2">
        <f t="shared" si="105"/>
        <v>0</v>
      </c>
      <c r="P741">
        <v>0</v>
      </c>
      <c r="Q741">
        <f>+IFERROR(VLOOKUP(A741,final_f1!$A$1:$E$8,5,FALSE),0)</f>
        <v>0</v>
      </c>
    </row>
    <row r="742" spans="1:17" x14ac:dyDescent="0.25">
      <c r="A742" s="1">
        <v>41649</v>
      </c>
      <c r="B742">
        <v>1269</v>
      </c>
      <c r="C742" s="2">
        <f t="shared" si="99"/>
        <v>10</v>
      </c>
      <c r="D742" s="2">
        <f t="shared" si="100"/>
        <v>1</v>
      </c>
      <c r="E742" s="2">
        <f t="shared" si="101"/>
        <v>2014</v>
      </c>
      <c r="F742" s="2" t="str">
        <f t="shared" si="102"/>
        <v>viernes</v>
      </c>
      <c r="G742" s="2" t="str">
        <f t="shared" si="103"/>
        <v>enero</v>
      </c>
      <c r="H742" s="2">
        <f>+IFERROR(VLOOKUP(A742,festivos!$A$1:$E$105,5,FALSE),0)</f>
        <v>0</v>
      </c>
      <c r="I742" s="2">
        <f>+IFERROR(VLOOKUP(A742,semanasanta!$A$1:$E$29,5,FALSE),0)</f>
        <v>0</v>
      </c>
      <c r="J742" s="2">
        <f>+IFERROR(VLOOKUP(A742,navidad!$A$1:$E$8,5,FALSE),0)</f>
        <v>0</v>
      </c>
      <c r="K742" s="2">
        <f t="shared" si="107"/>
        <v>0</v>
      </c>
      <c r="L742" s="2">
        <f t="shared" si="104"/>
        <v>0</v>
      </c>
      <c r="M742" s="2">
        <f>+IFERROR(VLOOKUP(A742,new_year!$A$1:$E$8,5,FALSE),0)</f>
        <v>0</v>
      </c>
      <c r="N742" s="2">
        <f t="shared" si="106"/>
        <v>0</v>
      </c>
      <c r="O742" s="2">
        <f t="shared" si="105"/>
        <v>0</v>
      </c>
      <c r="P742">
        <v>0</v>
      </c>
      <c r="Q742">
        <f>+IFERROR(VLOOKUP(A742,final_f1!$A$1:$E$8,5,FALSE),0)</f>
        <v>0</v>
      </c>
    </row>
    <row r="743" spans="1:17" x14ac:dyDescent="0.25">
      <c r="A743" s="1">
        <v>41650</v>
      </c>
      <c r="B743">
        <v>348</v>
      </c>
      <c r="C743" s="2">
        <f t="shared" si="99"/>
        <v>11</v>
      </c>
      <c r="D743" s="2">
        <f t="shared" si="100"/>
        <v>1</v>
      </c>
      <c r="E743" s="2">
        <f t="shared" si="101"/>
        <v>2014</v>
      </c>
      <c r="F743" s="2" t="str">
        <f t="shared" si="102"/>
        <v>sábado</v>
      </c>
      <c r="G743" s="2" t="str">
        <f t="shared" si="103"/>
        <v>enero</v>
      </c>
      <c r="H743" s="2">
        <f>+IFERROR(VLOOKUP(A743,festivos!$A$1:$E$105,5,FALSE),0)</f>
        <v>0</v>
      </c>
      <c r="I743" s="2">
        <f>+IFERROR(VLOOKUP(A743,semanasanta!$A$1:$E$29,5,FALSE),0)</f>
        <v>0</v>
      </c>
      <c r="J743" s="2">
        <f>+IFERROR(VLOOKUP(A743,navidad!$A$1:$E$8,5,FALSE),0)</f>
        <v>0</v>
      </c>
      <c r="K743" s="2">
        <f t="shared" si="107"/>
        <v>0</v>
      </c>
      <c r="L743" s="2">
        <f t="shared" si="104"/>
        <v>0</v>
      </c>
      <c r="M743" s="2">
        <f>+IFERROR(VLOOKUP(A743,new_year!$A$1:$E$8,5,FALSE),0)</f>
        <v>0</v>
      </c>
      <c r="N743" s="2">
        <f t="shared" si="106"/>
        <v>0</v>
      </c>
      <c r="O743" s="2">
        <f t="shared" si="105"/>
        <v>0</v>
      </c>
      <c r="P743">
        <v>0</v>
      </c>
      <c r="Q743">
        <f>+IFERROR(VLOOKUP(A743,final_f1!$A$1:$E$8,5,FALSE),0)</f>
        <v>0</v>
      </c>
    </row>
    <row r="744" spans="1:17" x14ac:dyDescent="0.25">
      <c r="A744" s="1">
        <v>41651</v>
      </c>
      <c r="B744">
        <v>0</v>
      </c>
      <c r="C744" s="2">
        <f t="shared" si="99"/>
        <v>12</v>
      </c>
      <c r="D744" s="2">
        <f t="shared" si="100"/>
        <v>1</v>
      </c>
      <c r="E744" s="2">
        <f t="shared" si="101"/>
        <v>2014</v>
      </c>
      <c r="F744" s="2" t="str">
        <f t="shared" si="102"/>
        <v>domingo</v>
      </c>
      <c r="G744" s="2" t="str">
        <f t="shared" si="103"/>
        <v>enero</v>
      </c>
      <c r="H744" s="2">
        <f>+IFERROR(VLOOKUP(A744,festivos!$A$1:$E$105,5,FALSE),0)</f>
        <v>0</v>
      </c>
      <c r="I744" s="2">
        <f>+IFERROR(VLOOKUP(A744,semanasanta!$A$1:$E$29,5,FALSE),0)</f>
        <v>0</v>
      </c>
      <c r="J744" s="2">
        <f>+IFERROR(VLOOKUP(A744,navidad!$A$1:$E$8,5,FALSE),0)</f>
        <v>0</v>
      </c>
      <c r="K744" s="2">
        <f t="shared" si="107"/>
        <v>0</v>
      </c>
      <c r="L744" s="2">
        <f t="shared" si="104"/>
        <v>0</v>
      </c>
      <c r="M744" s="2">
        <f>+IFERROR(VLOOKUP(A744,new_year!$A$1:$E$8,5,FALSE),0)</f>
        <v>0</v>
      </c>
      <c r="N744" s="2">
        <f t="shared" si="106"/>
        <v>0</v>
      </c>
      <c r="O744" s="2">
        <f t="shared" si="105"/>
        <v>0</v>
      </c>
      <c r="P744">
        <v>0</v>
      </c>
      <c r="Q744">
        <f>+IFERROR(VLOOKUP(A744,final_f1!$A$1:$E$8,5,FALSE),0)</f>
        <v>0</v>
      </c>
    </row>
    <row r="745" spans="1:17" x14ac:dyDescent="0.25">
      <c r="A745" s="1">
        <v>41652</v>
      </c>
      <c r="B745">
        <v>854</v>
      </c>
      <c r="C745" s="2">
        <f t="shared" si="99"/>
        <v>13</v>
      </c>
      <c r="D745" s="2">
        <f t="shared" si="100"/>
        <v>1</v>
      </c>
      <c r="E745" s="2">
        <f t="shared" si="101"/>
        <v>2014</v>
      </c>
      <c r="F745" s="2" t="str">
        <f t="shared" si="102"/>
        <v>lunes</v>
      </c>
      <c r="G745" s="2" t="str">
        <f t="shared" si="103"/>
        <v>enero</v>
      </c>
      <c r="H745" s="2">
        <f>+IFERROR(VLOOKUP(A745,festivos!$A$1:$E$105,5,FALSE),0)</f>
        <v>0</v>
      </c>
      <c r="I745" s="2">
        <f>+IFERROR(VLOOKUP(A745,semanasanta!$A$1:$E$29,5,FALSE),0)</f>
        <v>0</v>
      </c>
      <c r="J745" s="2">
        <f>+IFERROR(VLOOKUP(A745,navidad!$A$1:$E$8,5,FALSE),0)</f>
        <v>0</v>
      </c>
      <c r="K745" s="2">
        <f t="shared" si="107"/>
        <v>0</v>
      </c>
      <c r="L745" s="2">
        <f t="shared" si="104"/>
        <v>0</v>
      </c>
      <c r="M745" s="2">
        <f>+IFERROR(VLOOKUP(A745,new_year!$A$1:$E$8,5,FALSE),0)</f>
        <v>0</v>
      </c>
      <c r="N745" s="2">
        <f t="shared" si="106"/>
        <v>0</v>
      </c>
      <c r="O745" s="2">
        <f t="shared" si="105"/>
        <v>0</v>
      </c>
      <c r="P745">
        <v>0</v>
      </c>
      <c r="Q745">
        <f>+IFERROR(VLOOKUP(A745,final_f1!$A$1:$E$8,5,FALSE),0)</f>
        <v>0</v>
      </c>
    </row>
    <row r="746" spans="1:17" x14ac:dyDescent="0.25">
      <c r="A746" s="1">
        <v>41653</v>
      </c>
      <c r="B746">
        <v>755</v>
      </c>
      <c r="C746" s="2">
        <f t="shared" si="99"/>
        <v>14</v>
      </c>
      <c r="D746" s="2">
        <f t="shared" si="100"/>
        <v>1</v>
      </c>
      <c r="E746" s="2">
        <f t="shared" si="101"/>
        <v>2014</v>
      </c>
      <c r="F746" s="2" t="str">
        <f t="shared" si="102"/>
        <v>martes</v>
      </c>
      <c r="G746" s="2" t="str">
        <f t="shared" si="103"/>
        <v>enero</v>
      </c>
      <c r="H746" s="2">
        <f>+IFERROR(VLOOKUP(A746,festivos!$A$1:$E$105,5,FALSE),0)</f>
        <v>0</v>
      </c>
      <c r="I746" s="2">
        <f>+IFERROR(VLOOKUP(A746,semanasanta!$A$1:$E$29,5,FALSE),0)</f>
        <v>0</v>
      </c>
      <c r="J746" s="2">
        <f>+IFERROR(VLOOKUP(A746,navidad!$A$1:$E$8,5,FALSE),0)</f>
        <v>0</v>
      </c>
      <c r="K746" s="2">
        <f t="shared" si="107"/>
        <v>0</v>
      </c>
      <c r="L746" s="2">
        <f t="shared" si="104"/>
        <v>0</v>
      </c>
      <c r="M746" s="2">
        <f>+IFERROR(VLOOKUP(A746,new_year!$A$1:$E$8,5,FALSE),0)</f>
        <v>0</v>
      </c>
      <c r="N746" s="2">
        <f t="shared" si="106"/>
        <v>0</v>
      </c>
      <c r="O746" s="2">
        <f t="shared" si="105"/>
        <v>0</v>
      </c>
      <c r="P746">
        <v>0</v>
      </c>
      <c r="Q746">
        <f>+IFERROR(VLOOKUP(A746,final_f1!$A$1:$E$8,5,FALSE),0)</f>
        <v>0</v>
      </c>
    </row>
    <row r="747" spans="1:17" x14ac:dyDescent="0.25">
      <c r="A747" s="1">
        <v>41654</v>
      </c>
      <c r="B747">
        <v>1223</v>
      </c>
      <c r="C747" s="2">
        <f t="shared" si="99"/>
        <v>15</v>
      </c>
      <c r="D747" s="2">
        <f t="shared" si="100"/>
        <v>1</v>
      </c>
      <c r="E747" s="2">
        <f t="shared" si="101"/>
        <v>2014</v>
      </c>
      <c r="F747" s="2" t="str">
        <f t="shared" si="102"/>
        <v>miércoles</v>
      </c>
      <c r="G747" s="2" t="str">
        <f t="shared" si="103"/>
        <v>enero</v>
      </c>
      <c r="H747" s="2">
        <f>+IFERROR(VLOOKUP(A747,festivos!$A$1:$E$105,5,FALSE),0)</f>
        <v>0</v>
      </c>
      <c r="I747" s="2">
        <f>+IFERROR(VLOOKUP(A747,semanasanta!$A$1:$E$29,5,FALSE),0)</f>
        <v>0</v>
      </c>
      <c r="J747" s="2">
        <f>+IFERROR(VLOOKUP(A747,navidad!$A$1:$E$8,5,FALSE),0)</f>
        <v>0</v>
      </c>
      <c r="K747" s="2">
        <f t="shared" si="107"/>
        <v>0</v>
      </c>
      <c r="L747" s="2">
        <f t="shared" si="104"/>
        <v>0</v>
      </c>
      <c r="M747" s="2">
        <f>+IFERROR(VLOOKUP(A747,new_year!$A$1:$E$8,5,FALSE),0)</f>
        <v>0</v>
      </c>
      <c r="N747" s="2">
        <f t="shared" si="106"/>
        <v>0</v>
      </c>
      <c r="O747" s="2">
        <f t="shared" si="105"/>
        <v>0</v>
      </c>
      <c r="P747">
        <v>0</v>
      </c>
      <c r="Q747">
        <f>+IFERROR(VLOOKUP(A747,final_f1!$A$1:$E$8,5,FALSE),0)</f>
        <v>0</v>
      </c>
    </row>
    <row r="748" spans="1:17" x14ac:dyDescent="0.25">
      <c r="A748" s="1">
        <v>41655</v>
      </c>
      <c r="B748">
        <v>985</v>
      </c>
      <c r="C748" s="2">
        <f t="shared" si="99"/>
        <v>16</v>
      </c>
      <c r="D748" s="2">
        <f t="shared" si="100"/>
        <v>1</v>
      </c>
      <c r="E748" s="2">
        <f t="shared" si="101"/>
        <v>2014</v>
      </c>
      <c r="F748" s="2" t="str">
        <f t="shared" si="102"/>
        <v>jueves</v>
      </c>
      <c r="G748" s="2" t="str">
        <f t="shared" si="103"/>
        <v>enero</v>
      </c>
      <c r="H748" s="2">
        <f>+IFERROR(VLOOKUP(A748,festivos!$A$1:$E$105,5,FALSE),0)</f>
        <v>0</v>
      </c>
      <c r="I748" s="2">
        <f>+IFERROR(VLOOKUP(A748,semanasanta!$A$1:$E$29,5,FALSE),0)</f>
        <v>0</v>
      </c>
      <c r="J748" s="2">
        <f>+IFERROR(VLOOKUP(A748,navidad!$A$1:$E$8,5,FALSE),0)</f>
        <v>0</v>
      </c>
      <c r="K748" s="2">
        <f t="shared" si="107"/>
        <v>0</v>
      </c>
      <c r="L748" s="2">
        <f t="shared" si="104"/>
        <v>0</v>
      </c>
      <c r="M748" s="2">
        <f>+IFERROR(VLOOKUP(A748,new_year!$A$1:$E$8,5,FALSE),0)</f>
        <v>0</v>
      </c>
      <c r="N748" s="2">
        <f t="shared" si="106"/>
        <v>0</v>
      </c>
      <c r="O748" s="2">
        <f t="shared" si="105"/>
        <v>0</v>
      </c>
      <c r="P748">
        <v>0</v>
      </c>
      <c r="Q748">
        <f>+IFERROR(VLOOKUP(A748,final_f1!$A$1:$E$8,5,FALSE),0)</f>
        <v>0</v>
      </c>
    </row>
    <row r="749" spans="1:17" x14ac:dyDescent="0.25">
      <c r="A749" s="1">
        <v>41656</v>
      </c>
      <c r="B749">
        <v>1113</v>
      </c>
      <c r="C749" s="2">
        <f t="shared" si="99"/>
        <v>17</v>
      </c>
      <c r="D749" s="2">
        <f t="shared" si="100"/>
        <v>1</v>
      </c>
      <c r="E749" s="2">
        <f t="shared" si="101"/>
        <v>2014</v>
      </c>
      <c r="F749" s="2" t="str">
        <f t="shared" si="102"/>
        <v>viernes</v>
      </c>
      <c r="G749" s="2" t="str">
        <f t="shared" si="103"/>
        <v>enero</v>
      </c>
      <c r="H749" s="2">
        <f>+IFERROR(VLOOKUP(A749,festivos!$A$1:$E$105,5,FALSE),0)</f>
        <v>0</v>
      </c>
      <c r="I749" s="2">
        <f>+IFERROR(VLOOKUP(A749,semanasanta!$A$1:$E$29,5,FALSE),0)</f>
        <v>0</v>
      </c>
      <c r="J749" s="2">
        <f>+IFERROR(VLOOKUP(A749,navidad!$A$1:$E$8,5,FALSE),0)</f>
        <v>0</v>
      </c>
      <c r="K749" s="2">
        <f t="shared" si="107"/>
        <v>0</v>
      </c>
      <c r="L749" s="2">
        <f t="shared" si="104"/>
        <v>0</v>
      </c>
      <c r="M749" s="2">
        <f>+IFERROR(VLOOKUP(A749,new_year!$A$1:$E$8,5,FALSE),0)</f>
        <v>0</v>
      </c>
      <c r="N749" s="2">
        <f t="shared" si="106"/>
        <v>0</v>
      </c>
      <c r="O749" s="2">
        <f t="shared" si="105"/>
        <v>0</v>
      </c>
      <c r="P749">
        <v>0</v>
      </c>
      <c r="Q749">
        <f>+IFERROR(VLOOKUP(A749,final_f1!$A$1:$E$8,5,FALSE),0)</f>
        <v>0</v>
      </c>
    </row>
    <row r="750" spans="1:17" x14ac:dyDescent="0.25">
      <c r="A750" s="1">
        <v>41657</v>
      </c>
      <c r="B750">
        <v>136</v>
      </c>
      <c r="C750" s="2">
        <f t="shared" si="99"/>
        <v>18</v>
      </c>
      <c r="D750" s="2">
        <f t="shared" si="100"/>
        <v>1</v>
      </c>
      <c r="E750" s="2">
        <f t="shared" si="101"/>
        <v>2014</v>
      </c>
      <c r="F750" s="2" t="str">
        <f t="shared" si="102"/>
        <v>sábado</v>
      </c>
      <c r="G750" s="2" t="str">
        <f t="shared" si="103"/>
        <v>enero</v>
      </c>
      <c r="H750" s="2">
        <f>+IFERROR(VLOOKUP(A750,festivos!$A$1:$E$105,5,FALSE),0)</f>
        <v>0</v>
      </c>
      <c r="I750" s="2">
        <f>+IFERROR(VLOOKUP(A750,semanasanta!$A$1:$E$29,5,FALSE),0)</f>
        <v>0</v>
      </c>
      <c r="J750" s="2">
        <f>+IFERROR(VLOOKUP(A750,navidad!$A$1:$E$8,5,FALSE),0)</f>
        <v>0</v>
      </c>
      <c r="K750" s="2">
        <f t="shared" si="107"/>
        <v>0</v>
      </c>
      <c r="L750" s="2">
        <f t="shared" si="104"/>
        <v>0</v>
      </c>
      <c r="M750" s="2">
        <f>+IFERROR(VLOOKUP(A750,new_year!$A$1:$E$8,5,FALSE),0)</f>
        <v>0</v>
      </c>
      <c r="N750" s="2">
        <f t="shared" si="106"/>
        <v>0</v>
      </c>
      <c r="O750" s="2">
        <f t="shared" si="105"/>
        <v>0</v>
      </c>
      <c r="P750">
        <v>0</v>
      </c>
      <c r="Q750">
        <f>+IFERROR(VLOOKUP(A750,final_f1!$A$1:$E$8,5,FALSE),0)</f>
        <v>0</v>
      </c>
    </row>
    <row r="751" spans="1:17" x14ac:dyDescent="0.25">
      <c r="A751" s="1">
        <v>41658</v>
      </c>
      <c r="B751">
        <v>1</v>
      </c>
      <c r="C751" s="2">
        <f t="shared" si="99"/>
        <v>19</v>
      </c>
      <c r="D751" s="2">
        <f t="shared" si="100"/>
        <v>1</v>
      </c>
      <c r="E751" s="2">
        <f t="shared" si="101"/>
        <v>2014</v>
      </c>
      <c r="F751" s="2" t="str">
        <f t="shared" si="102"/>
        <v>domingo</v>
      </c>
      <c r="G751" s="2" t="str">
        <f t="shared" si="103"/>
        <v>enero</v>
      </c>
      <c r="H751" s="2">
        <f>+IFERROR(VLOOKUP(A751,festivos!$A$1:$E$105,5,FALSE),0)</f>
        <v>0</v>
      </c>
      <c r="I751" s="2">
        <f>+IFERROR(VLOOKUP(A751,semanasanta!$A$1:$E$29,5,FALSE),0)</f>
        <v>0</v>
      </c>
      <c r="J751" s="2">
        <f>+IFERROR(VLOOKUP(A751,navidad!$A$1:$E$8,5,FALSE),0)</f>
        <v>0</v>
      </c>
      <c r="K751" s="2">
        <f t="shared" si="107"/>
        <v>0</v>
      </c>
      <c r="L751" s="2">
        <f t="shared" si="104"/>
        <v>0</v>
      </c>
      <c r="M751" s="2">
        <f>+IFERROR(VLOOKUP(A751,new_year!$A$1:$E$8,5,FALSE),0)</f>
        <v>0</v>
      </c>
      <c r="N751" s="2">
        <f t="shared" si="106"/>
        <v>0</v>
      </c>
      <c r="O751" s="2">
        <f t="shared" si="105"/>
        <v>0</v>
      </c>
      <c r="P751">
        <v>0</v>
      </c>
      <c r="Q751">
        <f>+IFERROR(VLOOKUP(A751,final_f1!$A$1:$E$8,5,FALSE),0)</f>
        <v>0</v>
      </c>
    </row>
    <row r="752" spans="1:17" x14ac:dyDescent="0.25">
      <c r="A752" s="1">
        <v>41659</v>
      </c>
      <c r="B752">
        <v>634</v>
      </c>
      <c r="C752" s="2">
        <f t="shared" si="99"/>
        <v>20</v>
      </c>
      <c r="D752" s="2">
        <f t="shared" si="100"/>
        <v>1</v>
      </c>
      <c r="E752" s="2">
        <f t="shared" si="101"/>
        <v>2014</v>
      </c>
      <c r="F752" s="2" t="str">
        <f t="shared" si="102"/>
        <v>lunes</v>
      </c>
      <c r="G752" s="2" t="str">
        <f t="shared" si="103"/>
        <v>enero</v>
      </c>
      <c r="H752" s="2">
        <f>+IFERROR(VLOOKUP(A752,festivos!$A$1:$E$105,5,FALSE),0)</f>
        <v>0</v>
      </c>
      <c r="I752" s="2">
        <f>+IFERROR(VLOOKUP(A752,semanasanta!$A$1:$E$29,5,FALSE),0)</f>
        <v>0</v>
      </c>
      <c r="J752" s="2">
        <f>+IFERROR(VLOOKUP(A752,navidad!$A$1:$E$8,5,FALSE),0)</f>
        <v>0</v>
      </c>
      <c r="K752" s="2">
        <f t="shared" si="107"/>
        <v>0</v>
      </c>
      <c r="L752" s="2">
        <f t="shared" si="104"/>
        <v>0</v>
      </c>
      <c r="M752" s="2">
        <f>+IFERROR(VLOOKUP(A752,new_year!$A$1:$E$8,5,FALSE),0)</f>
        <v>0</v>
      </c>
      <c r="N752" s="2">
        <f t="shared" si="106"/>
        <v>0</v>
      </c>
      <c r="O752" s="2">
        <f t="shared" si="105"/>
        <v>0</v>
      </c>
      <c r="P752">
        <v>0</v>
      </c>
      <c r="Q752">
        <f>+IFERROR(VLOOKUP(A752,final_f1!$A$1:$E$8,5,FALSE),0)</f>
        <v>0</v>
      </c>
    </row>
    <row r="753" spans="1:17" x14ac:dyDescent="0.25">
      <c r="A753" s="1">
        <v>41660</v>
      </c>
      <c r="B753">
        <v>1025</v>
      </c>
      <c r="C753" s="2">
        <f t="shared" si="99"/>
        <v>21</v>
      </c>
      <c r="D753" s="2">
        <f t="shared" si="100"/>
        <v>1</v>
      </c>
      <c r="E753" s="2">
        <f t="shared" si="101"/>
        <v>2014</v>
      </c>
      <c r="F753" s="2" t="str">
        <f t="shared" si="102"/>
        <v>martes</v>
      </c>
      <c r="G753" s="2" t="str">
        <f t="shared" si="103"/>
        <v>enero</v>
      </c>
      <c r="H753" s="2">
        <f>+IFERROR(VLOOKUP(A753,festivos!$A$1:$E$105,5,FALSE),0)</f>
        <v>0</v>
      </c>
      <c r="I753" s="2">
        <f>+IFERROR(VLOOKUP(A753,semanasanta!$A$1:$E$29,5,FALSE),0)</f>
        <v>0</v>
      </c>
      <c r="J753" s="2">
        <f>+IFERROR(VLOOKUP(A753,navidad!$A$1:$E$8,5,FALSE),0)</f>
        <v>0</v>
      </c>
      <c r="K753" s="2">
        <f t="shared" si="107"/>
        <v>0</v>
      </c>
      <c r="L753" s="2">
        <f t="shared" si="104"/>
        <v>0</v>
      </c>
      <c r="M753" s="2">
        <f>+IFERROR(VLOOKUP(A753,new_year!$A$1:$E$8,5,FALSE),0)</f>
        <v>0</v>
      </c>
      <c r="N753" s="2">
        <f t="shared" si="106"/>
        <v>0</v>
      </c>
      <c r="O753" s="2">
        <f t="shared" si="105"/>
        <v>0</v>
      </c>
      <c r="P753">
        <v>0</v>
      </c>
      <c r="Q753">
        <f>+IFERROR(VLOOKUP(A753,final_f1!$A$1:$E$8,5,FALSE),0)</f>
        <v>0</v>
      </c>
    </row>
    <row r="754" spans="1:17" x14ac:dyDescent="0.25">
      <c r="A754" s="1">
        <v>41661</v>
      </c>
      <c r="B754">
        <v>1140</v>
      </c>
      <c r="C754" s="2">
        <f t="shared" si="99"/>
        <v>22</v>
      </c>
      <c r="D754" s="2">
        <f t="shared" si="100"/>
        <v>1</v>
      </c>
      <c r="E754" s="2">
        <f t="shared" si="101"/>
        <v>2014</v>
      </c>
      <c r="F754" s="2" t="str">
        <f t="shared" si="102"/>
        <v>miércoles</v>
      </c>
      <c r="G754" s="2" t="str">
        <f t="shared" si="103"/>
        <v>enero</v>
      </c>
      <c r="H754" s="2">
        <f>+IFERROR(VLOOKUP(A754,festivos!$A$1:$E$105,5,FALSE),0)</f>
        <v>0</v>
      </c>
      <c r="I754" s="2">
        <f>+IFERROR(VLOOKUP(A754,semanasanta!$A$1:$E$29,5,FALSE),0)</f>
        <v>0</v>
      </c>
      <c r="J754" s="2">
        <f>+IFERROR(VLOOKUP(A754,navidad!$A$1:$E$8,5,FALSE),0)</f>
        <v>0</v>
      </c>
      <c r="K754" s="2">
        <f t="shared" si="107"/>
        <v>0</v>
      </c>
      <c r="L754" s="2">
        <f t="shared" si="104"/>
        <v>0</v>
      </c>
      <c r="M754" s="2">
        <f>+IFERROR(VLOOKUP(A754,new_year!$A$1:$E$8,5,FALSE),0)</f>
        <v>0</v>
      </c>
      <c r="N754" s="2">
        <f t="shared" si="106"/>
        <v>0</v>
      </c>
      <c r="O754" s="2">
        <f t="shared" si="105"/>
        <v>0</v>
      </c>
      <c r="P754">
        <v>0</v>
      </c>
      <c r="Q754">
        <f>+IFERROR(VLOOKUP(A754,final_f1!$A$1:$E$8,5,FALSE),0)</f>
        <v>0</v>
      </c>
    </row>
    <row r="755" spans="1:17" x14ac:dyDescent="0.25">
      <c r="A755" s="1">
        <v>41662</v>
      </c>
      <c r="B755">
        <v>1052</v>
      </c>
      <c r="C755" s="2">
        <f t="shared" si="99"/>
        <v>23</v>
      </c>
      <c r="D755" s="2">
        <f t="shared" si="100"/>
        <v>1</v>
      </c>
      <c r="E755" s="2">
        <f t="shared" si="101"/>
        <v>2014</v>
      </c>
      <c r="F755" s="2" t="str">
        <f t="shared" si="102"/>
        <v>jueves</v>
      </c>
      <c r="G755" s="2" t="str">
        <f t="shared" si="103"/>
        <v>enero</v>
      </c>
      <c r="H755" s="2">
        <f>+IFERROR(VLOOKUP(A755,festivos!$A$1:$E$105,5,FALSE),0)</f>
        <v>0</v>
      </c>
      <c r="I755" s="2">
        <f>+IFERROR(VLOOKUP(A755,semanasanta!$A$1:$E$29,5,FALSE),0)</f>
        <v>0</v>
      </c>
      <c r="J755" s="2">
        <f>+IFERROR(VLOOKUP(A755,navidad!$A$1:$E$8,5,FALSE),0)</f>
        <v>0</v>
      </c>
      <c r="K755" s="2">
        <f t="shared" si="107"/>
        <v>0</v>
      </c>
      <c r="L755" s="2">
        <f t="shared" si="104"/>
        <v>0</v>
      </c>
      <c r="M755" s="2">
        <f>+IFERROR(VLOOKUP(A755,new_year!$A$1:$E$8,5,FALSE),0)</f>
        <v>0</v>
      </c>
      <c r="N755" s="2">
        <f t="shared" si="106"/>
        <v>0</v>
      </c>
      <c r="O755" s="2">
        <f t="shared" si="105"/>
        <v>0</v>
      </c>
      <c r="P755">
        <v>0</v>
      </c>
      <c r="Q755">
        <f>+IFERROR(VLOOKUP(A755,final_f1!$A$1:$E$8,5,FALSE),0)</f>
        <v>0</v>
      </c>
    </row>
    <row r="756" spans="1:17" x14ac:dyDescent="0.25">
      <c r="A756" s="1">
        <v>41663</v>
      </c>
      <c r="B756">
        <v>931</v>
      </c>
      <c r="C756" s="2">
        <f t="shared" si="99"/>
        <v>24</v>
      </c>
      <c r="D756" s="2">
        <f t="shared" si="100"/>
        <v>1</v>
      </c>
      <c r="E756" s="2">
        <f t="shared" si="101"/>
        <v>2014</v>
      </c>
      <c r="F756" s="2" t="str">
        <f t="shared" si="102"/>
        <v>viernes</v>
      </c>
      <c r="G756" s="2" t="str">
        <f t="shared" si="103"/>
        <v>enero</v>
      </c>
      <c r="H756" s="2">
        <f>+IFERROR(VLOOKUP(A756,festivos!$A$1:$E$105,5,FALSE),0)</f>
        <v>0</v>
      </c>
      <c r="I756" s="2">
        <f>+IFERROR(VLOOKUP(A756,semanasanta!$A$1:$E$29,5,FALSE),0)</f>
        <v>0</v>
      </c>
      <c r="J756" s="2">
        <f>+IFERROR(VLOOKUP(A756,navidad!$A$1:$E$8,5,FALSE),0)</f>
        <v>0</v>
      </c>
      <c r="K756" s="2">
        <f t="shared" si="107"/>
        <v>0</v>
      </c>
      <c r="L756" s="2">
        <f t="shared" si="104"/>
        <v>0</v>
      </c>
      <c r="M756" s="2">
        <f>+IFERROR(VLOOKUP(A756,new_year!$A$1:$E$8,5,FALSE),0)</f>
        <v>0</v>
      </c>
      <c r="N756" s="2">
        <f t="shared" si="106"/>
        <v>0</v>
      </c>
      <c r="O756" s="2">
        <f t="shared" si="105"/>
        <v>0</v>
      </c>
      <c r="P756">
        <v>0</v>
      </c>
      <c r="Q756">
        <f>+IFERROR(VLOOKUP(A756,final_f1!$A$1:$E$8,5,FALSE),0)</f>
        <v>0</v>
      </c>
    </row>
    <row r="757" spans="1:17" x14ac:dyDescent="0.25">
      <c r="A757" s="1">
        <v>41664</v>
      </c>
      <c r="B757">
        <v>397</v>
      </c>
      <c r="C757" s="2">
        <f t="shared" si="99"/>
        <v>25</v>
      </c>
      <c r="D757" s="2">
        <f t="shared" si="100"/>
        <v>1</v>
      </c>
      <c r="E757" s="2">
        <f t="shared" si="101"/>
        <v>2014</v>
      </c>
      <c r="F757" s="2" t="str">
        <f t="shared" si="102"/>
        <v>sábado</v>
      </c>
      <c r="G757" s="2" t="str">
        <f t="shared" si="103"/>
        <v>enero</v>
      </c>
      <c r="H757" s="2">
        <f>+IFERROR(VLOOKUP(A757,festivos!$A$1:$E$105,5,FALSE),0)</f>
        <v>0</v>
      </c>
      <c r="I757" s="2">
        <f>+IFERROR(VLOOKUP(A757,semanasanta!$A$1:$E$29,5,FALSE),0)</f>
        <v>0</v>
      </c>
      <c r="J757" s="2">
        <f>+IFERROR(VLOOKUP(A757,navidad!$A$1:$E$8,5,FALSE),0)</f>
        <v>0</v>
      </c>
      <c r="K757" s="2">
        <f t="shared" si="107"/>
        <v>0</v>
      </c>
      <c r="L757" s="2">
        <f t="shared" si="104"/>
        <v>0</v>
      </c>
      <c r="M757" s="2">
        <f>+IFERROR(VLOOKUP(A757,new_year!$A$1:$E$8,5,FALSE),0)</f>
        <v>0</v>
      </c>
      <c r="N757" s="2">
        <f t="shared" si="106"/>
        <v>0</v>
      </c>
      <c r="O757" s="2">
        <f t="shared" si="105"/>
        <v>0</v>
      </c>
      <c r="P757">
        <v>0</v>
      </c>
      <c r="Q757">
        <f>+IFERROR(VLOOKUP(A757,final_f1!$A$1:$E$8,5,FALSE),0)</f>
        <v>0</v>
      </c>
    </row>
    <row r="758" spans="1:17" x14ac:dyDescent="0.25">
      <c r="A758" s="1">
        <v>41665</v>
      </c>
      <c r="B758">
        <v>1</v>
      </c>
      <c r="C758" s="2">
        <f t="shared" si="99"/>
        <v>26</v>
      </c>
      <c r="D758" s="2">
        <f t="shared" si="100"/>
        <v>1</v>
      </c>
      <c r="E758" s="2">
        <f t="shared" si="101"/>
        <v>2014</v>
      </c>
      <c r="F758" s="2" t="str">
        <f t="shared" si="102"/>
        <v>domingo</v>
      </c>
      <c r="G758" s="2" t="str">
        <f t="shared" si="103"/>
        <v>enero</v>
      </c>
      <c r="H758" s="2">
        <f>+IFERROR(VLOOKUP(A758,festivos!$A$1:$E$105,5,FALSE),0)</f>
        <v>0</v>
      </c>
      <c r="I758" s="2">
        <f>+IFERROR(VLOOKUP(A758,semanasanta!$A$1:$E$29,5,FALSE),0)</f>
        <v>0</v>
      </c>
      <c r="J758" s="2">
        <f>+IFERROR(VLOOKUP(A758,navidad!$A$1:$E$8,5,FALSE),0)</f>
        <v>0</v>
      </c>
      <c r="K758" s="2">
        <f t="shared" si="107"/>
        <v>0</v>
      </c>
      <c r="L758" s="2">
        <f t="shared" si="104"/>
        <v>0</v>
      </c>
      <c r="M758" s="2">
        <f>+IFERROR(VLOOKUP(A758,new_year!$A$1:$E$8,5,FALSE),0)</f>
        <v>0</v>
      </c>
      <c r="N758" s="2">
        <f t="shared" si="106"/>
        <v>0</v>
      </c>
      <c r="O758" s="2">
        <f t="shared" si="105"/>
        <v>0</v>
      </c>
      <c r="P758">
        <v>0</v>
      </c>
      <c r="Q758">
        <f>+IFERROR(VLOOKUP(A758,final_f1!$A$1:$E$8,5,FALSE),0)</f>
        <v>0</v>
      </c>
    </row>
    <row r="759" spans="1:17" x14ac:dyDescent="0.25">
      <c r="A759" s="1">
        <v>41666</v>
      </c>
      <c r="B759">
        <v>599</v>
      </c>
      <c r="C759" s="2">
        <f t="shared" si="99"/>
        <v>27</v>
      </c>
      <c r="D759" s="2">
        <f t="shared" si="100"/>
        <v>1</v>
      </c>
      <c r="E759" s="2">
        <f t="shared" si="101"/>
        <v>2014</v>
      </c>
      <c r="F759" s="2" t="str">
        <f t="shared" si="102"/>
        <v>lunes</v>
      </c>
      <c r="G759" s="2" t="str">
        <f t="shared" si="103"/>
        <v>enero</v>
      </c>
      <c r="H759" s="2">
        <f>+IFERROR(VLOOKUP(A759,festivos!$A$1:$E$105,5,FALSE),0)</f>
        <v>0</v>
      </c>
      <c r="I759" s="2">
        <f>+IFERROR(VLOOKUP(A759,semanasanta!$A$1:$E$29,5,FALSE),0)</f>
        <v>0</v>
      </c>
      <c r="J759" s="2">
        <f>+IFERROR(VLOOKUP(A759,navidad!$A$1:$E$8,5,FALSE),0)</f>
        <v>0</v>
      </c>
      <c r="K759" s="2">
        <f t="shared" si="107"/>
        <v>0</v>
      </c>
      <c r="L759" s="2">
        <f t="shared" si="104"/>
        <v>0</v>
      </c>
      <c r="M759" s="2">
        <f>+IFERROR(VLOOKUP(A759,new_year!$A$1:$E$8,5,FALSE),0)</f>
        <v>0</v>
      </c>
      <c r="N759" s="2">
        <f t="shared" si="106"/>
        <v>0</v>
      </c>
      <c r="O759" s="2">
        <f t="shared" si="105"/>
        <v>0</v>
      </c>
      <c r="P759">
        <v>0</v>
      </c>
      <c r="Q759">
        <f>+IFERROR(VLOOKUP(A759,final_f1!$A$1:$E$8,5,FALSE),0)</f>
        <v>0</v>
      </c>
    </row>
    <row r="760" spans="1:17" x14ac:dyDescent="0.25">
      <c r="A760" s="1">
        <v>41667</v>
      </c>
      <c r="B760">
        <v>1195</v>
      </c>
      <c r="C760" s="2">
        <f t="shared" si="99"/>
        <v>28</v>
      </c>
      <c r="D760" s="2">
        <f t="shared" si="100"/>
        <v>1</v>
      </c>
      <c r="E760" s="2">
        <f t="shared" si="101"/>
        <v>2014</v>
      </c>
      <c r="F760" s="2" t="str">
        <f t="shared" si="102"/>
        <v>martes</v>
      </c>
      <c r="G760" s="2" t="str">
        <f t="shared" si="103"/>
        <v>enero</v>
      </c>
      <c r="H760" s="2">
        <f>+IFERROR(VLOOKUP(A760,festivos!$A$1:$E$105,5,FALSE),0)</f>
        <v>0</v>
      </c>
      <c r="I760" s="2">
        <f>+IFERROR(VLOOKUP(A760,semanasanta!$A$1:$E$29,5,FALSE),0)</f>
        <v>0</v>
      </c>
      <c r="J760" s="2">
        <f>+IFERROR(VLOOKUP(A760,navidad!$A$1:$E$8,5,FALSE),0)</f>
        <v>0</v>
      </c>
      <c r="K760" s="2">
        <f t="shared" si="107"/>
        <v>0</v>
      </c>
      <c r="L760" s="2">
        <f t="shared" si="104"/>
        <v>0</v>
      </c>
      <c r="M760" s="2">
        <f>+IFERROR(VLOOKUP(A760,new_year!$A$1:$E$8,5,FALSE),0)</f>
        <v>0</v>
      </c>
      <c r="N760" s="2">
        <f t="shared" si="106"/>
        <v>0</v>
      </c>
      <c r="O760" s="2">
        <f t="shared" si="105"/>
        <v>0</v>
      </c>
      <c r="P760">
        <v>0</v>
      </c>
      <c r="Q760">
        <f>+IFERROR(VLOOKUP(A760,final_f1!$A$1:$E$8,5,FALSE),0)</f>
        <v>0</v>
      </c>
    </row>
    <row r="761" spans="1:17" x14ac:dyDescent="0.25">
      <c r="A761" s="1">
        <v>41668</v>
      </c>
      <c r="B761">
        <v>1177</v>
      </c>
      <c r="C761" s="2">
        <f t="shared" si="99"/>
        <v>29</v>
      </c>
      <c r="D761" s="2">
        <f t="shared" si="100"/>
        <v>1</v>
      </c>
      <c r="E761" s="2">
        <f t="shared" si="101"/>
        <v>2014</v>
      </c>
      <c r="F761" s="2" t="str">
        <f t="shared" si="102"/>
        <v>miércoles</v>
      </c>
      <c r="G761" s="2" t="str">
        <f t="shared" si="103"/>
        <v>enero</v>
      </c>
      <c r="H761" s="2">
        <f>+IFERROR(VLOOKUP(A761,festivos!$A$1:$E$105,5,FALSE),0)</f>
        <v>0</v>
      </c>
      <c r="I761" s="2">
        <f>+IFERROR(VLOOKUP(A761,semanasanta!$A$1:$E$29,5,FALSE),0)</f>
        <v>0</v>
      </c>
      <c r="J761" s="2">
        <f>+IFERROR(VLOOKUP(A761,navidad!$A$1:$E$8,5,FALSE),0)</f>
        <v>0</v>
      </c>
      <c r="K761" s="2">
        <f t="shared" si="107"/>
        <v>0</v>
      </c>
      <c r="L761" s="2">
        <f t="shared" si="104"/>
        <v>0</v>
      </c>
      <c r="M761" s="2">
        <f>+IFERROR(VLOOKUP(A761,new_year!$A$1:$E$8,5,FALSE),0)</f>
        <v>0</v>
      </c>
      <c r="N761" s="2">
        <f t="shared" si="106"/>
        <v>0</v>
      </c>
      <c r="O761" s="2">
        <f t="shared" si="105"/>
        <v>0</v>
      </c>
      <c r="P761">
        <v>0</v>
      </c>
      <c r="Q761">
        <f>+IFERROR(VLOOKUP(A761,final_f1!$A$1:$E$8,5,FALSE),0)</f>
        <v>0</v>
      </c>
    </row>
    <row r="762" spans="1:17" x14ac:dyDescent="0.25">
      <c r="A762" s="1">
        <v>41669</v>
      </c>
      <c r="B762">
        <v>1158</v>
      </c>
      <c r="C762" s="2">
        <f t="shared" si="99"/>
        <v>30</v>
      </c>
      <c r="D762" s="2">
        <f t="shared" si="100"/>
        <v>1</v>
      </c>
      <c r="E762" s="2">
        <f t="shared" si="101"/>
        <v>2014</v>
      </c>
      <c r="F762" s="2" t="str">
        <f t="shared" si="102"/>
        <v>jueves</v>
      </c>
      <c r="G762" s="2" t="str">
        <f t="shared" si="103"/>
        <v>enero</v>
      </c>
      <c r="H762" s="2">
        <f>+IFERROR(VLOOKUP(A762,festivos!$A$1:$E$105,5,FALSE),0)</f>
        <v>0</v>
      </c>
      <c r="I762" s="2">
        <f>+IFERROR(VLOOKUP(A762,semanasanta!$A$1:$E$29,5,FALSE),0)</f>
        <v>0</v>
      </c>
      <c r="J762" s="2">
        <f>+IFERROR(VLOOKUP(A762,navidad!$A$1:$E$8,5,FALSE),0)</f>
        <v>0</v>
      </c>
      <c r="K762" s="2">
        <f t="shared" si="107"/>
        <v>0</v>
      </c>
      <c r="L762" s="2">
        <f t="shared" si="104"/>
        <v>0</v>
      </c>
      <c r="M762" s="2">
        <f>+IFERROR(VLOOKUP(A762,new_year!$A$1:$E$8,5,FALSE),0)</f>
        <v>0</v>
      </c>
      <c r="N762" s="2">
        <f t="shared" si="106"/>
        <v>0</v>
      </c>
      <c r="O762" s="2">
        <f t="shared" si="105"/>
        <v>0</v>
      </c>
      <c r="P762">
        <v>0</v>
      </c>
      <c r="Q762">
        <f>+IFERROR(VLOOKUP(A762,final_f1!$A$1:$E$8,5,FALSE),0)</f>
        <v>0</v>
      </c>
    </row>
    <row r="763" spans="1:17" x14ac:dyDescent="0.25">
      <c r="A763" s="1">
        <v>41670</v>
      </c>
      <c r="B763">
        <v>1719</v>
      </c>
      <c r="C763" s="2">
        <f t="shared" si="99"/>
        <v>31</v>
      </c>
      <c r="D763" s="2">
        <f t="shared" si="100"/>
        <v>1</v>
      </c>
      <c r="E763" s="2">
        <f t="shared" si="101"/>
        <v>2014</v>
      </c>
      <c r="F763" s="2" t="str">
        <f t="shared" si="102"/>
        <v>viernes</v>
      </c>
      <c r="G763" s="2" t="str">
        <f t="shared" si="103"/>
        <v>enero</v>
      </c>
      <c r="H763" s="2">
        <f>+IFERROR(VLOOKUP(A763,festivos!$A$1:$E$105,5,FALSE),0)</f>
        <v>0</v>
      </c>
      <c r="I763" s="2">
        <f>+IFERROR(VLOOKUP(A763,semanasanta!$A$1:$E$29,5,FALSE),0)</f>
        <v>0</v>
      </c>
      <c r="J763" s="2">
        <f>+IFERROR(VLOOKUP(A763,navidad!$A$1:$E$8,5,FALSE),0)</f>
        <v>0</v>
      </c>
      <c r="K763" s="2">
        <f t="shared" si="107"/>
        <v>0</v>
      </c>
      <c r="L763" s="2">
        <f t="shared" si="104"/>
        <v>0</v>
      </c>
      <c r="M763" s="2">
        <f>+IFERROR(VLOOKUP(A763,new_year!$A$1:$E$8,5,FALSE),0)</f>
        <v>0</v>
      </c>
      <c r="N763" s="2">
        <f t="shared" si="106"/>
        <v>0</v>
      </c>
      <c r="O763" s="2">
        <f t="shared" si="105"/>
        <v>0</v>
      </c>
      <c r="P763">
        <v>0</v>
      </c>
      <c r="Q763">
        <f>+IFERROR(VLOOKUP(A763,final_f1!$A$1:$E$8,5,FALSE),0)</f>
        <v>0</v>
      </c>
    </row>
    <row r="764" spans="1:17" x14ac:dyDescent="0.25">
      <c r="A764" s="1">
        <v>41671</v>
      </c>
      <c r="B764">
        <v>231</v>
      </c>
      <c r="C764" s="2">
        <f t="shared" si="99"/>
        <v>1</v>
      </c>
      <c r="D764" s="2">
        <f t="shared" si="100"/>
        <v>2</v>
      </c>
      <c r="E764" s="2">
        <f t="shared" si="101"/>
        <v>2014</v>
      </c>
      <c r="F764" s="2" t="str">
        <f t="shared" si="102"/>
        <v>sábado</v>
      </c>
      <c r="G764" s="2" t="str">
        <f t="shared" si="103"/>
        <v>febrero</v>
      </c>
      <c r="H764" s="2">
        <f>+IFERROR(VLOOKUP(A764,festivos!$A$1:$E$105,5,FALSE),0)</f>
        <v>0</v>
      </c>
      <c r="I764" s="2">
        <f>+IFERROR(VLOOKUP(A764,semanasanta!$A$1:$E$29,5,FALSE),0)</f>
        <v>0</v>
      </c>
      <c r="J764" s="2">
        <f>+IFERROR(VLOOKUP(A764,navidad!$A$1:$E$8,5,FALSE),0)</f>
        <v>0</v>
      </c>
      <c r="K764" s="2">
        <f t="shared" si="107"/>
        <v>0</v>
      </c>
      <c r="L764" s="2">
        <f t="shared" si="104"/>
        <v>0</v>
      </c>
      <c r="M764" s="2">
        <f>+IFERROR(VLOOKUP(A764,new_year!$A$1:$E$8,5,FALSE),0)</f>
        <v>0</v>
      </c>
      <c r="N764" s="2">
        <f t="shared" si="106"/>
        <v>0</v>
      </c>
      <c r="O764" s="2">
        <f t="shared" si="105"/>
        <v>0</v>
      </c>
      <c r="P764">
        <v>0</v>
      </c>
      <c r="Q764">
        <f>+IFERROR(VLOOKUP(A764,final_f1!$A$1:$E$8,5,FALSE),0)</f>
        <v>0</v>
      </c>
    </row>
    <row r="765" spans="1:17" x14ac:dyDescent="0.25">
      <c r="A765" s="1">
        <v>41672</v>
      </c>
      <c r="B765">
        <v>6</v>
      </c>
      <c r="C765" s="2">
        <f t="shared" si="99"/>
        <v>2</v>
      </c>
      <c r="D765" s="2">
        <f t="shared" si="100"/>
        <v>2</v>
      </c>
      <c r="E765" s="2">
        <f t="shared" si="101"/>
        <v>2014</v>
      </c>
      <c r="F765" s="2" t="str">
        <f t="shared" si="102"/>
        <v>domingo</v>
      </c>
      <c r="G765" s="2" t="str">
        <f t="shared" si="103"/>
        <v>febrero</v>
      </c>
      <c r="H765" s="2">
        <f>+IFERROR(VLOOKUP(A765,festivos!$A$1:$E$105,5,FALSE),0)</f>
        <v>0</v>
      </c>
      <c r="I765" s="2">
        <f>+IFERROR(VLOOKUP(A765,semanasanta!$A$1:$E$29,5,FALSE),0)</f>
        <v>0</v>
      </c>
      <c r="J765" s="2">
        <f>+IFERROR(VLOOKUP(A765,navidad!$A$1:$E$8,5,FALSE),0)</f>
        <v>0</v>
      </c>
      <c r="K765" s="2">
        <f t="shared" si="107"/>
        <v>0</v>
      </c>
      <c r="L765" s="2">
        <f t="shared" si="104"/>
        <v>0</v>
      </c>
      <c r="M765" s="2">
        <f>+IFERROR(VLOOKUP(A765,new_year!$A$1:$E$8,5,FALSE),0)</f>
        <v>0</v>
      </c>
      <c r="N765" s="2">
        <f t="shared" si="106"/>
        <v>0</v>
      </c>
      <c r="O765" s="2">
        <f t="shared" si="105"/>
        <v>0</v>
      </c>
      <c r="P765">
        <v>0</v>
      </c>
      <c r="Q765">
        <f>+IFERROR(VLOOKUP(A765,final_f1!$A$1:$E$8,5,FALSE),0)</f>
        <v>0</v>
      </c>
    </row>
    <row r="766" spans="1:17" x14ac:dyDescent="0.25">
      <c r="A766" s="1">
        <v>41673</v>
      </c>
      <c r="B766">
        <v>708</v>
      </c>
      <c r="C766" s="2">
        <f t="shared" si="99"/>
        <v>3</v>
      </c>
      <c r="D766" s="2">
        <f t="shared" si="100"/>
        <v>2</v>
      </c>
      <c r="E766" s="2">
        <f t="shared" si="101"/>
        <v>2014</v>
      </c>
      <c r="F766" s="2" t="str">
        <f t="shared" si="102"/>
        <v>lunes</v>
      </c>
      <c r="G766" s="2" t="str">
        <f t="shared" si="103"/>
        <v>febrero</v>
      </c>
      <c r="H766" s="2">
        <f>+IFERROR(VLOOKUP(A766,festivos!$A$1:$E$105,5,FALSE),0)</f>
        <v>0</v>
      </c>
      <c r="I766" s="2">
        <f>+IFERROR(VLOOKUP(A766,semanasanta!$A$1:$E$29,5,FALSE),0)</f>
        <v>0</v>
      </c>
      <c r="J766" s="2">
        <f>+IFERROR(VLOOKUP(A766,navidad!$A$1:$E$8,5,FALSE),0)</f>
        <v>0</v>
      </c>
      <c r="K766" s="2">
        <f t="shared" si="107"/>
        <v>0</v>
      </c>
      <c r="L766" s="2">
        <f t="shared" si="104"/>
        <v>0</v>
      </c>
      <c r="M766" s="2">
        <f>+IFERROR(VLOOKUP(A766,new_year!$A$1:$E$8,5,FALSE),0)</f>
        <v>0</v>
      </c>
      <c r="N766" s="2">
        <f t="shared" si="106"/>
        <v>0</v>
      </c>
      <c r="O766" s="2">
        <f t="shared" si="105"/>
        <v>0</v>
      </c>
      <c r="P766">
        <v>0</v>
      </c>
      <c r="Q766">
        <f>+IFERROR(VLOOKUP(A766,final_f1!$A$1:$E$8,5,FALSE),0)</f>
        <v>0</v>
      </c>
    </row>
    <row r="767" spans="1:17" x14ac:dyDescent="0.25">
      <c r="A767" s="1">
        <v>41674</v>
      </c>
      <c r="B767">
        <v>940</v>
      </c>
      <c r="C767" s="2">
        <f t="shared" si="99"/>
        <v>4</v>
      </c>
      <c r="D767" s="2">
        <f t="shared" si="100"/>
        <v>2</v>
      </c>
      <c r="E767" s="2">
        <f t="shared" si="101"/>
        <v>2014</v>
      </c>
      <c r="F767" s="2" t="str">
        <f t="shared" si="102"/>
        <v>martes</v>
      </c>
      <c r="G767" s="2" t="str">
        <f t="shared" si="103"/>
        <v>febrero</v>
      </c>
      <c r="H767" s="2">
        <f>+IFERROR(VLOOKUP(A767,festivos!$A$1:$E$105,5,FALSE),0)</f>
        <v>0</v>
      </c>
      <c r="I767" s="2">
        <f>+IFERROR(VLOOKUP(A767,semanasanta!$A$1:$E$29,5,FALSE),0)</f>
        <v>0</v>
      </c>
      <c r="J767" s="2">
        <f>+IFERROR(VLOOKUP(A767,navidad!$A$1:$E$8,5,FALSE),0)</f>
        <v>0</v>
      </c>
      <c r="K767" s="2">
        <f t="shared" si="107"/>
        <v>0</v>
      </c>
      <c r="L767" s="2">
        <f t="shared" si="104"/>
        <v>0</v>
      </c>
      <c r="M767" s="2">
        <f>+IFERROR(VLOOKUP(A767,new_year!$A$1:$E$8,5,FALSE),0)</f>
        <v>0</v>
      </c>
      <c r="N767" s="2">
        <f t="shared" si="106"/>
        <v>0</v>
      </c>
      <c r="O767" s="2">
        <f t="shared" si="105"/>
        <v>0</v>
      </c>
      <c r="P767">
        <v>0</v>
      </c>
      <c r="Q767">
        <f>+IFERROR(VLOOKUP(A767,final_f1!$A$1:$E$8,5,FALSE),0)</f>
        <v>0</v>
      </c>
    </row>
    <row r="768" spans="1:17" x14ac:dyDescent="0.25">
      <c r="A768" s="1">
        <v>41675</v>
      </c>
      <c r="B768">
        <v>1091</v>
      </c>
      <c r="C768" s="2">
        <f t="shared" si="99"/>
        <v>5</v>
      </c>
      <c r="D768" s="2">
        <f t="shared" si="100"/>
        <v>2</v>
      </c>
      <c r="E768" s="2">
        <f t="shared" si="101"/>
        <v>2014</v>
      </c>
      <c r="F768" s="2" t="str">
        <f t="shared" si="102"/>
        <v>miércoles</v>
      </c>
      <c r="G768" s="2" t="str">
        <f t="shared" si="103"/>
        <v>febrero</v>
      </c>
      <c r="H768" s="2">
        <f>+IFERROR(VLOOKUP(A768,festivos!$A$1:$E$105,5,FALSE),0)</f>
        <v>0</v>
      </c>
      <c r="I768" s="2">
        <f>+IFERROR(VLOOKUP(A768,semanasanta!$A$1:$E$29,5,FALSE),0)</f>
        <v>0</v>
      </c>
      <c r="J768" s="2">
        <f>+IFERROR(VLOOKUP(A768,navidad!$A$1:$E$8,5,FALSE),0)</f>
        <v>0</v>
      </c>
      <c r="K768" s="2">
        <f t="shared" si="107"/>
        <v>0</v>
      </c>
      <c r="L768" s="2">
        <f t="shared" si="104"/>
        <v>0</v>
      </c>
      <c r="M768" s="2">
        <f>+IFERROR(VLOOKUP(A768,new_year!$A$1:$E$8,5,FALSE),0)</f>
        <v>0</v>
      </c>
      <c r="N768" s="2">
        <f t="shared" si="106"/>
        <v>0</v>
      </c>
      <c r="O768" s="2">
        <f t="shared" si="105"/>
        <v>0</v>
      </c>
      <c r="P768">
        <v>0</v>
      </c>
      <c r="Q768">
        <f>+IFERROR(VLOOKUP(A768,final_f1!$A$1:$E$8,5,FALSE),0)</f>
        <v>0</v>
      </c>
    </row>
    <row r="769" spans="1:17" x14ac:dyDescent="0.25">
      <c r="A769" s="1">
        <v>41676</v>
      </c>
      <c r="B769">
        <v>1325</v>
      </c>
      <c r="C769" s="2">
        <f t="shared" si="99"/>
        <v>6</v>
      </c>
      <c r="D769" s="2">
        <f t="shared" si="100"/>
        <v>2</v>
      </c>
      <c r="E769" s="2">
        <f t="shared" si="101"/>
        <v>2014</v>
      </c>
      <c r="F769" s="2" t="str">
        <f t="shared" si="102"/>
        <v>jueves</v>
      </c>
      <c r="G769" s="2" t="str">
        <f t="shared" si="103"/>
        <v>febrero</v>
      </c>
      <c r="H769" s="2">
        <f>+IFERROR(VLOOKUP(A769,festivos!$A$1:$E$105,5,FALSE),0)</f>
        <v>0</v>
      </c>
      <c r="I769" s="2">
        <f>+IFERROR(VLOOKUP(A769,semanasanta!$A$1:$E$29,5,FALSE),0)</f>
        <v>0</v>
      </c>
      <c r="J769" s="2">
        <f>+IFERROR(VLOOKUP(A769,navidad!$A$1:$E$8,5,FALSE),0)</f>
        <v>0</v>
      </c>
      <c r="K769" s="2">
        <f t="shared" si="107"/>
        <v>0</v>
      </c>
      <c r="L769" s="2">
        <f t="shared" si="104"/>
        <v>0</v>
      </c>
      <c r="M769" s="2">
        <f>+IFERROR(VLOOKUP(A769,new_year!$A$1:$E$8,5,FALSE),0)</f>
        <v>0</v>
      </c>
      <c r="N769" s="2">
        <f t="shared" si="106"/>
        <v>0</v>
      </c>
      <c r="O769" s="2">
        <f t="shared" si="105"/>
        <v>0</v>
      </c>
      <c r="P769">
        <v>0</v>
      </c>
      <c r="Q769">
        <f>+IFERROR(VLOOKUP(A769,final_f1!$A$1:$E$8,5,FALSE),0)</f>
        <v>0</v>
      </c>
    </row>
    <row r="770" spans="1:17" x14ac:dyDescent="0.25">
      <c r="A770" s="1">
        <v>41677</v>
      </c>
      <c r="B770">
        <v>1317</v>
      </c>
      <c r="C770" s="2">
        <f t="shared" si="99"/>
        <v>7</v>
      </c>
      <c r="D770" s="2">
        <f t="shared" si="100"/>
        <v>2</v>
      </c>
      <c r="E770" s="2">
        <f t="shared" si="101"/>
        <v>2014</v>
      </c>
      <c r="F770" s="2" t="str">
        <f t="shared" si="102"/>
        <v>viernes</v>
      </c>
      <c r="G770" s="2" t="str">
        <f t="shared" si="103"/>
        <v>febrero</v>
      </c>
      <c r="H770" s="2">
        <f>+IFERROR(VLOOKUP(A770,festivos!$A$1:$E$105,5,FALSE),0)</f>
        <v>0</v>
      </c>
      <c r="I770" s="2">
        <f>+IFERROR(VLOOKUP(A770,semanasanta!$A$1:$E$29,5,FALSE),0)</f>
        <v>0</v>
      </c>
      <c r="J770" s="2">
        <f>+IFERROR(VLOOKUP(A770,navidad!$A$1:$E$8,5,FALSE),0)</f>
        <v>0</v>
      </c>
      <c r="K770" s="2">
        <f t="shared" si="107"/>
        <v>0</v>
      </c>
      <c r="L770" s="2">
        <f t="shared" si="104"/>
        <v>0</v>
      </c>
      <c r="M770" s="2">
        <f>+IFERROR(VLOOKUP(A770,new_year!$A$1:$E$8,5,FALSE),0)</f>
        <v>0</v>
      </c>
      <c r="N770" s="2">
        <f t="shared" si="106"/>
        <v>0</v>
      </c>
      <c r="O770" s="2">
        <f t="shared" si="105"/>
        <v>0</v>
      </c>
      <c r="P770">
        <v>0</v>
      </c>
      <c r="Q770">
        <f>+IFERROR(VLOOKUP(A770,final_f1!$A$1:$E$8,5,FALSE),0)</f>
        <v>0</v>
      </c>
    </row>
    <row r="771" spans="1:17" x14ac:dyDescent="0.25">
      <c r="A771" s="1">
        <v>41678</v>
      </c>
      <c r="B771">
        <v>351</v>
      </c>
      <c r="C771" s="2">
        <f t="shared" ref="C771:C834" si="108">+DAY(A771)</f>
        <v>8</v>
      </c>
      <c r="D771" s="2">
        <f t="shared" ref="D771:D834" si="109">+MONTH(A771)</f>
        <v>2</v>
      </c>
      <c r="E771" s="2">
        <f t="shared" ref="E771:E834" si="110">+YEAR(A771)</f>
        <v>2014</v>
      </c>
      <c r="F771" s="2" t="str">
        <f t="shared" ref="F771:F834" si="111">+TEXT(A771,"dddd")</f>
        <v>sábado</v>
      </c>
      <c r="G771" s="2" t="str">
        <f t="shared" ref="G771:G834" si="112">+TEXT(A771,"MMMM")</f>
        <v>febrero</v>
      </c>
      <c r="H771" s="2">
        <f>+IFERROR(VLOOKUP(A771,festivos!$A$1:$E$105,5,FALSE),0)</f>
        <v>0</v>
      </c>
      <c r="I771" s="2">
        <f>+IFERROR(VLOOKUP(A771,semanasanta!$A$1:$E$29,5,FALSE),0)</f>
        <v>0</v>
      </c>
      <c r="J771" s="2">
        <f>+IFERROR(VLOOKUP(A771,navidad!$A$1:$E$8,5,FALSE),0)</f>
        <v>0</v>
      </c>
      <c r="K771" s="2">
        <f t="shared" si="107"/>
        <v>0</v>
      </c>
      <c r="L771" s="2">
        <f t="shared" ref="L771:L834" si="113">+IF(J772=1,1,0)</f>
        <v>0</v>
      </c>
      <c r="M771" s="2">
        <f>+IFERROR(VLOOKUP(A771,new_year!$A$1:$E$8,5,FALSE),0)</f>
        <v>0</v>
      </c>
      <c r="N771" s="2">
        <f t="shared" si="106"/>
        <v>0</v>
      </c>
      <c r="O771" s="2">
        <f t="shared" ref="O771:O834" si="114">+IF(M772=1,1,0)</f>
        <v>0</v>
      </c>
      <c r="P771">
        <v>0</v>
      </c>
      <c r="Q771">
        <f>+IFERROR(VLOOKUP(A771,final_f1!$A$1:$E$8,5,FALSE),0)</f>
        <v>0</v>
      </c>
    </row>
    <row r="772" spans="1:17" x14ac:dyDescent="0.25">
      <c r="A772" s="1">
        <v>41679</v>
      </c>
      <c r="B772">
        <v>0</v>
      </c>
      <c r="C772" s="2">
        <f t="shared" si="108"/>
        <v>9</v>
      </c>
      <c r="D772" s="2">
        <f t="shared" si="109"/>
        <v>2</v>
      </c>
      <c r="E772" s="2">
        <f t="shared" si="110"/>
        <v>2014</v>
      </c>
      <c r="F772" s="2" t="str">
        <f t="shared" si="111"/>
        <v>domingo</v>
      </c>
      <c r="G772" s="2" t="str">
        <f t="shared" si="112"/>
        <v>febrero</v>
      </c>
      <c r="H772" s="2">
        <f>+IFERROR(VLOOKUP(A772,festivos!$A$1:$E$105,5,FALSE),0)</f>
        <v>0</v>
      </c>
      <c r="I772" s="2">
        <f>+IFERROR(VLOOKUP(A772,semanasanta!$A$1:$E$29,5,FALSE),0)</f>
        <v>0</v>
      </c>
      <c r="J772" s="2">
        <f>+IFERROR(VLOOKUP(A772,navidad!$A$1:$E$8,5,FALSE),0)</f>
        <v>0</v>
      </c>
      <c r="K772" s="2">
        <f t="shared" si="107"/>
        <v>0</v>
      </c>
      <c r="L772" s="2">
        <f t="shared" si="113"/>
        <v>0</v>
      </c>
      <c r="M772" s="2">
        <f>+IFERROR(VLOOKUP(A772,new_year!$A$1:$E$8,5,FALSE),0)</f>
        <v>0</v>
      </c>
      <c r="N772" s="2">
        <f t="shared" ref="N772:N835" si="115">+IF(M771=1,1,0)</f>
        <v>0</v>
      </c>
      <c r="O772" s="2">
        <f t="shared" si="114"/>
        <v>0</v>
      </c>
      <c r="P772">
        <v>0</v>
      </c>
      <c r="Q772">
        <f>+IFERROR(VLOOKUP(A772,final_f1!$A$1:$E$8,5,FALSE),0)</f>
        <v>0</v>
      </c>
    </row>
    <row r="773" spans="1:17" x14ac:dyDescent="0.25">
      <c r="A773" s="1">
        <v>41680</v>
      </c>
      <c r="B773">
        <v>936</v>
      </c>
      <c r="C773" s="2">
        <f t="shared" si="108"/>
        <v>10</v>
      </c>
      <c r="D773" s="2">
        <f t="shared" si="109"/>
        <v>2</v>
      </c>
      <c r="E773" s="2">
        <f t="shared" si="110"/>
        <v>2014</v>
      </c>
      <c r="F773" s="2" t="str">
        <f t="shared" si="111"/>
        <v>lunes</v>
      </c>
      <c r="G773" s="2" t="str">
        <f t="shared" si="112"/>
        <v>febrero</v>
      </c>
      <c r="H773" s="2">
        <f>+IFERROR(VLOOKUP(A773,festivos!$A$1:$E$105,5,FALSE),0)</f>
        <v>0</v>
      </c>
      <c r="I773" s="2">
        <f>+IFERROR(VLOOKUP(A773,semanasanta!$A$1:$E$29,5,FALSE),0)</f>
        <v>0</v>
      </c>
      <c r="J773" s="2">
        <f>+IFERROR(VLOOKUP(A773,navidad!$A$1:$E$8,5,FALSE),0)</f>
        <v>0</v>
      </c>
      <c r="K773" s="2">
        <f t="shared" ref="K773:K836" si="116">+IF(J772=1,1,0)</f>
        <v>0</v>
      </c>
      <c r="L773" s="2">
        <f t="shared" si="113"/>
        <v>0</v>
      </c>
      <c r="M773" s="2">
        <f>+IFERROR(VLOOKUP(A773,new_year!$A$1:$E$8,5,FALSE),0)</f>
        <v>0</v>
      </c>
      <c r="N773" s="2">
        <f t="shared" si="115"/>
        <v>0</v>
      </c>
      <c r="O773" s="2">
        <f t="shared" si="114"/>
        <v>0</v>
      </c>
      <c r="P773">
        <v>0</v>
      </c>
      <c r="Q773">
        <f>+IFERROR(VLOOKUP(A773,final_f1!$A$1:$E$8,5,FALSE),0)</f>
        <v>0</v>
      </c>
    </row>
    <row r="774" spans="1:17" x14ac:dyDescent="0.25">
      <c r="A774" s="1">
        <v>41681</v>
      </c>
      <c r="B774">
        <v>953</v>
      </c>
      <c r="C774" s="2">
        <f t="shared" si="108"/>
        <v>11</v>
      </c>
      <c r="D774" s="2">
        <f t="shared" si="109"/>
        <v>2</v>
      </c>
      <c r="E774" s="2">
        <f t="shared" si="110"/>
        <v>2014</v>
      </c>
      <c r="F774" s="2" t="str">
        <f t="shared" si="111"/>
        <v>martes</v>
      </c>
      <c r="G774" s="2" t="str">
        <f t="shared" si="112"/>
        <v>febrero</v>
      </c>
      <c r="H774" s="2">
        <f>+IFERROR(VLOOKUP(A774,festivos!$A$1:$E$105,5,FALSE),0)</f>
        <v>0</v>
      </c>
      <c r="I774" s="2">
        <f>+IFERROR(VLOOKUP(A774,semanasanta!$A$1:$E$29,5,FALSE),0)</f>
        <v>0</v>
      </c>
      <c r="J774" s="2">
        <f>+IFERROR(VLOOKUP(A774,navidad!$A$1:$E$8,5,FALSE),0)</f>
        <v>0</v>
      </c>
      <c r="K774" s="2">
        <f t="shared" si="116"/>
        <v>0</v>
      </c>
      <c r="L774" s="2">
        <f t="shared" si="113"/>
        <v>0</v>
      </c>
      <c r="M774" s="2">
        <f>+IFERROR(VLOOKUP(A774,new_year!$A$1:$E$8,5,FALSE),0)</f>
        <v>0</v>
      </c>
      <c r="N774" s="2">
        <f t="shared" si="115"/>
        <v>0</v>
      </c>
      <c r="O774" s="2">
        <f t="shared" si="114"/>
        <v>0</v>
      </c>
      <c r="P774">
        <v>0</v>
      </c>
      <c r="Q774">
        <f>+IFERROR(VLOOKUP(A774,final_f1!$A$1:$E$8,5,FALSE),0)</f>
        <v>0</v>
      </c>
    </row>
    <row r="775" spans="1:17" x14ac:dyDescent="0.25">
      <c r="A775" s="1">
        <v>41682</v>
      </c>
      <c r="B775">
        <v>1291</v>
      </c>
      <c r="C775" s="2">
        <f t="shared" si="108"/>
        <v>12</v>
      </c>
      <c r="D775" s="2">
        <f t="shared" si="109"/>
        <v>2</v>
      </c>
      <c r="E775" s="2">
        <f t="shared" si="110"/>
        <v>2014</v>
      </c>
      <c r="F775" s="2" t="str">
        <f t="shared" si="111"/>
        <v>miércoles</v>
      </c>
      <c r="G775" s="2" t="str">
        <f t="shared" si="112"/>
        <v>febrero</v>
      </c>
      <c r="H775" s="2">
        <f>+IFERROR(VLOOKUP(A775,festivos!$A$1:$E$105,5,FALSE),0)</f>
        <v>0</v>
      </c>
      <c r="I775" s="2">
        <f>+IFERROR(VLOOKUP(A775,semanasanta!$A$1:$E$29,5,FALSE),0)</f>
        <v>0</v>
      </c>
      <c r="J775" s="2">
        <f>+IFERROR(VLOOKUP(A775,navidad!$A$1:$E$8,5,FALSE),0)</f>
        <v>0</v>
      </c>
      <c r="K775" s="2">
        <f t="shared" si="116"/>
        <v>0</v>
      </c>
      <c r="L775" s="2">
        <f t="shared" si="113"/>
        <v>0</v>
      </c>
      <c r="M775" s="2">
        <f>+IFERROR(VLOOKUP(A775,new_year!$A$1:$E$8,5,FALSE),0)</f>
        <v>0</v>
      </c>
      <c r="N775" s="2">
        <f t="shared" si="115"/>
        <v>0</v>
      </c>
      <c r="O775" s="2">
        <f t="shared" si="114"/>
        <v>0</v>
      </c>
      <c r="P775">
        <v>0</v>
      </c>
      <c r="Q775">
        <f>+IFERROR(VLOOKUP(A775,final_f1!$A$1:$E$8,5,FALSE),0)</f>
        <v>0</v>
      </c>
    </row>
    <row r="776" spans="1:17" x14ac:dyDescent="0.25">
      <c r="A776" s="1">
        <v>41683</v>
      </c>
      <c r="B776">
        <v>1115</v>
      </c>
      <c r="C776" s="2">
        <f t="shared" si="108"/>
        <v>13</v>
      </c>
      <c r="D776" s="2">
        <f t="shared" si="109"/>
        <v>2</v>
      </c>
      <c r="E776" s="2">
        <f t="shared" si="110"/>
        <v>2014</v>
      </c>
      <c r="F776" s="2" t="str">
        <f t="shared" si="111"/>
        <v>jueves</v>
      </c>
      <c r="G776" s="2" t="str">
        <f t="shared" si="112"/>
        <v>febrero</v>
      </c>
      <c r="H776" s="2">
        <f>+IFERROR(VLOOKUP(A776,festivos!$A$1:$E$105,5,FALSE),0)</f>
        <v>0</v>
      </c>
      <c r="I776" s="2">
        <f>+IFERROR(VLOOKUP(A776,semanasanta!$A$1:$E$29,5,FALSE),0)</f>
        <v>0</v>
      </c>
      <c r="J776" s="2">
        <f>+IFERROR(VLOOKUP(A776,navidad!$A$1:$E$8,5,FALSE),0)</f>
        <v>0</v>
      </c>
      <c r="K776" s="2">
        <f t="shared" si="116"/>
        <v>0</v>
      </c>
      <c r="L776" s="2">
        <f t="shared" si="113"/>
        <v>0</v>
      </c>
      <c r="M776" s="2">
        <f>+IFERROR(VLOOKUP(A776,new_year!$A$1:$E$8,5,FALSE),0)</f>
        <v>0</v>
      </c>
      <c r="N776" s="2">
        <f t="shared" si="115"/>
        <v>0</v>
      </c>
      <c r="O776" s="2">
        <f t="shared" si="114"/>
        <v>0</v>
      </c>
      <c r="P776">
        <v>0</v>
      </c>
      <c r="Q776">
        <f>+IFERROR(VLOOKUP(A776,final_f1!$A$1:$E$8,5,FALSE),0)</f>
        <v>0</v>
      </c>
    </row>
    <row r="777" spans="1:17" x14ac:dyDescent="0.25">
      <c r="A777" s="1">
        <v>41684</v>
      </c>
      <c r="B777">
        <v>1226</v>
      </c>
      <c r="C777" s="2">
        <f t="shared" si="108"/>
        <v>14</v>
      </c>
      <c r="D777" s="2">
        <f t="shared" si="109"/>
        <v>2</v>
      </c>
      <c r="E777" s="2">
        <f t="shared" si="110"/>
        <v>2014</v>
      </c>
      <c r="F777" s="2" t="str">
        <f t="shared" si="111"/>
        <v>viernes</v>
      </c>
      <c r="G777" s="2" t="str">
        <f t="shared" si="112"/>
        <v>febrero</v>
      </c>
      <c r="H777" s="2">
        <f>+IFERROR(VLOOKUP(A777,festivos!$A$1:$E$105,5,FALSE),0)</f>
        <v>0</v>
      </c>
      <c r="I777" s="2">
        <f>+IFERROR(VLOOKUP(A777,semanasanta!$A$1:$E$29,5,FALSE),0)</f>
        <v>0</v>
      </c>
      <c r="J777" s="2">
        <f>+IFERROR(VLOOKUP(A777,navidad!$A$1:$E$8,5,FALSE),0)</f>
        <v>0</v>
      </c>
      <c r="K777" s="2">
        <f t="shared" si="116"/>
        <v>0</v>
      </c>
      <c r="L777" s="2">
        <f t="shared" si="113"/>
        <v>0</v>
      </c>
      <c r="M777" s="2">
        <f>+IFERROR(VLOOKUP(A777,new_year!$A$1:$E$8,5,FALSE),0)</f>
        <v>0</v>
      </c>
      <c r="N777" s="2">
        <f t="shared" si="115"/>
        <v>0</v>
      </c>
      <c r="O777" s="2">
        <f t="shared" si="114"/>
        <v>0</v>
      </c>
      <c r="P777">
        <v>0</v>
      </c>
      <c r="Q777">
        <f>+IFERROR(VLOOKUP(A777,final_f1!$A$1:$E$8,5,FALSE),0)</f>
        <v>0</v>
      </c>
    </row>
    <row r="778" spans="1:17" x14ac:dyDescent="0.25">
      <c r="A778" s="1">
        <v>41685</v>
      </c>
      <c r="B778">
        <v>293</v>
      </c>
      <c r="C778" s="2">
        <f t="shared" si="108"/>
        <v>15</v>
      </c>
      <c r="D778" s="2">
        <f t="shared" si="109"/>
        <v>2</v>
      </c>
      <c r="E778" s="2">
        <f t="shared" si="110"/>
        <v>2014</v>
      </c>
      <c r="F778" s="2" t="str">
        <f t="shared" si="111"/>
        <v>sábado</v>
      </c>
      <c r="G778" s="2" t="str">
        <f t="shared" si="112"/>
        <v>febrero</v>
      </c>
      <c r="H778" s="2">
        <f>+IFERROR(VLOOKUP(A778,festivos!$A$1:$E$105,5,FALSE),0)</f>
        <v>0</v>
      </c>
      <c r="I778" s="2">
        <f>+IFERROR(VLOOKUP(A778,semanasanta!$A$1:$E$29,5,FALSE),0)</f>
        <v>0</v>
      </c>
      <c r="J778" s="2">
        <f>+IFERROR(VLOOKUP(A778,navidad!$A$1:$E$8,5,FALSE),0)</f>
        <v>0</v>
      </c>
      <c r="K778" s="2">
        <f t="shared" si="116"/>
        <v>0</v>
      </c>
      <c r="L778" s="2">
        <f t="shared" si="113"/>
        <v>0</v>
      </c>
      <c r="M778" s="2">
        <f>+IFERROR(VLOOKUP(A778,new_year!$A$1:$E$8,5,FALSE),0)</f>
        <v>0</v>
      </c>
      <c r="N778" s="2">
        <f t="shared" si="115"/>
        <v>0</v>
      </c>
      <c r="O778" s="2">
        <f t="shared" si="114"/>
        <v>0</v>
      </c>
      <c r="P778">
        <v>0</v>
      </c>
      <c r="Q778">
        <f>+IFERROR(VLOOKUP(A778,final_f1!$A$1:$E$8,5,FALSE),0)</f>
        <v>0</v>
      </c>
    </row>
    <row r="779" spans="1:17" x14ac:dyDescent="0.25">
      <c r="A779" s="1">
        <v>41686</v>
      </c>
      <c r="B779">
        <v>0</v>
      </c>
      <c r="C779" s="2">
        <f t="shared" si="108"/>
        <v>16</v>
      </c>
      <c r="D779" s="2">
        <f t="shared" si="109"/>
        <v>2</v>
      </c>
      <c r="E779" s="2">
        <f t="shared" si="110"/>
        <v>2014</v>
      </c>
      <c r="F779" s="2" t="str">
        <f t="shared" si="111"/>
        <v>domingo</v>
      </c>
      <c r="G779" s="2" t="str">
        <f t="shared" si="112"/>
        <v>febrero</v>
      </c>
      <c r="H779" s="2">
        <f>+IFERROR(VLOOKUP(A779,festivos!$A$1:$E$105,5,FALSE),0)</f>
        <v>0</v>
      </c>
      <c r="I779" s="2">
        <f>+IFERROR(VLOOKUP(A779,semanasanta!$A$1:$E$29,5,FALSE),0)</f>
        <v>0</v>
      </c>
      <c r="J779" s="2">
        <f>+IFERROR(VLOOKUP(A779,navidad!$A$1:$E$8,5,FALSE),0)</f>
        <v>0</v>
      </c>
      <c r="K779" s="2">
        <f t="shared" si="116"/>
        <v>0</v>
      </c>
      <c r="L779" s="2">
        <f t="shared" si="113"/>
        <v>0</v>
      </c>
      <c r="M779" s="2">
        <f>+IFERROR(VLOOKUP(A779,new_year!$A$1:$E$8,5,FALSE),0)</f>
        <v>0</v>
      </c>
      <c r="N779" s="2">
        <f t="shared" si="115"/>
        <v>0</v>
      </c>
      <c r="O779" s="2">
        <f t="shared" si="114"/>
        <v>0</v>
      </c>
      <c r="P779">
        <v>0</v>
      </c>
      <c r="Q779">
        <f>+IFERROR(VLOOKUP(A779,final_f1!$A$1:$E$8,5,FALSE),0)</f>
        <v>0</v>
      </c>
    </row>
    <row r="780" spans="1:17" x14ac:dyDescent="0.25">
      <c r="A780" s="1">
        <v>41687</v>
      </c>
      <c r="B780">
        <v>848</v>
      </c>
      <c r="C780" s="2">
        <f t="shared" si="108"/>
        <v>17</v>
      </c>
      <c r="D780" s="2">
        <f t="shared" si="109"/>
        <v>2</v>
      </c>
      <c r="E780" s="2">
        <f t="shared" si="110"/>
        <v>2014</v>
      </c>
      <c r="F780" s="2" t="str">
        <f t="shared" si="111"/>
        <v>lunes</v>
      </c>
      <c r="G780" s="2" t="str">
        <f t="shared" si="112"/>
        <v>febrero</v>
      </c>
      <c r="H780" s="2">
        <f>+IFERROR(VLOOKUP(A780,festivos!$A$1:$E$105,5,FALSE),0)</f>
        <v>0</v>
      </c>
      <c r="I780" s="2">
        <f>+IFERROR(VLOOKUP(A780,semanasanta!$A$1:$E$29,5,FALSE),0)</f>
        <v>0</v>
      </c>
      <c r="J780" s="2">
        <f>+IFERROR(VLOOKUP(A780,navidad!$A$1:$E$8,5,FALSE),0)</f>
        <v>0</v>
      </c>
      <c r="K780" s="2">
        <f t="shared" si="116"/>
        <v>0</v>
      </c>
      <c r="L780" s="2">
        <f t="shared" si="113"/>
        <v>0</v>
      </c>
      <c r="M780" s="2">
        <f>+IFERROR(VLOOKUP(A780,new_year!$A$1:$E$8,5,FALSE),0)</f>
        <v>0</v>
      </c>
      <c r="N780" s="2">
        <f t="shared" si="115"/>
        <v>0</v>
      </c>
      <c r="O780" s="2">
        <f t="shared" si="114"/>
        <v>0</v>
      </c>
      <c r="P780">
        <v>0</v>
      </c>
      <c r="Q780">
        <f>+IFERROR(VLOOKUP(A780,final_f1!$A$1:$E$8,5,FALSE),0)</f>
        <v>0</v>
      </c>
    </row>
    <row r="781" spans="1:17" x14ac:dyDescent="0.25">
      <c r="A781" s="1">
        <v>41688</v>
      </c>
      <c r="B781">
        <v>1030</v>
      </c>
      <c r="C781" s="2">
        <f t="shared" si="108"/>
        <v>18</v>
      </c>
      <c r="D781" s="2">
        <f t="shared" si="109"/>
        <v>2</v>
      </c>
      <c r="E781" s="2">
        <f t="shared" si="110"/>
        <v>2014</v>
      </c>
      <c r="F781" s="2" t="str">
        <f t="shared" si="111"/>
        <v>martes</v>
      </c>
      <c r="G781" s="2" t="str">
        <f t="shared" si="112"/>
        <v>febrero</v>
      </c>
      <c r="H781" s="2">
        <f>+IFERROR(VLOOKUP(A781,festivos!$A$1:$E$105,5,FALSE),0)</f>
        <v>0</v>
      </c>
      <c r="I781" s="2">
        <f>+IFERROR(VLOOKUP(A781,semanasanta!$A$1:$E$29,5,FALSE),0)</f>
        <v>0</v>
      </c>
      <c r="J781" s="2">
        <f>+IFERROR(VLOOKUP(A781,navidad!$A$1:$E$8,5,FALSE),0)</f>
        <v>0</v>
      </c>
      <c r="K781" s="2">
        <f t="shared" si="116"/>
        <v>0</v>
      </c>
      <c r="L781" s="2">
        <f t="shared" si="113"/>
        <v>0</v>
      </c>
      <c r="M781" s="2">
        <f>+IFERROR(VLOOKUP(A781,new_year!$A$1:$E$8,5,FALSE),0)</f>
        <v>0</v>
      </c>
      <c r="N781" s="2">
        <f t="shared" si="115"/>
        <v>0</v>
      </c>
      <c r="O781" s="2">
        <f t="shared" si="114"/>
        <v>0</v>
      </c>
      <c r="P781">
        <v>0</v>
      </c>
      <c r="Q781">
        <f>+IFERROR(VLOOKUP(A781,final_f1!$A$1:$E$8,5,FALSE),0)</f>
        <v>0</v>
      </c>
    </row>
    <row r="782" spans="1:17" x14ac:dyDescent="0.25">
      <c r="A782" s="1">
        <v>41689</v>
      </c>
      <c r="B782">
        <v>1075</v>
      </c>
      <c r="C782" s="2">
        <f t="shared" si="108"/>
        <v>19</v>
      </c>
      <c r="D782" s="2">
        <f t="shared" si="109"/>
        <v>2</v>
      </c>
      <c r="E782" s="2">
        <f t="shared" si="110"/>
        <v>2014</v>
      </c>
      <c r="F782" s="2" t="str">
        <f t="shared" si="111"/>
        <v>miércoles</v>
      </c>
      <c r="G782" s="2" t="str">
        <f t="shared" si="112"/>
        <v>febrero</v>
      </c>
      <c r="H782" s="2">
        <f>+IFERROR(VLOOKUP(A782,festivos!$A$1:$E$105,5,FALSE),0)</f>
        <v>0</v>
      </c>
      <c r="I782" s="2">
        <f>+IFERROR(VLOOKUP(A782,semanasanta!$A$1:$E$29,5,FALSE),0)</f>
        <v>0</v>
      </c>
      <c r="J782" s="2">
        <f>+IFERROR(VLOOKUP(A782,navidad!$A$1:$E$8,5,FALSE),0)</f>
        <v>0</v>
      </c>
      <c r="K782" s="2">
        <f t="shared" si="116"/>
        <v>0</v>
      </c>
      <c r="L782" s="2">
        <f t="shared" si="113"/>
        <v>0</v>
      </c>
      <c r="M782" s="2">
        <f>+IFERROR(VLOOKUP(A782,new_year!$A$1:$E$8,5,FALSE),0)</f>
        <v>0</v>
      </c>
      <c r="N782" s="2">
        <f t="shared" si="115"/>
        <v>0</v>
      </c>
      <c r="O782" s="2">
        <f t="shared" si="114"/>
        <v>0</v>
      </c>
      <c r="P782">
        <v>0</v>
      </c>
      <c r="Q782">
        <f>+IFERROR(VLOOKUP(A782,final_f1!$A$1:$E$8,5,FALSE),0)</f>
        <v>0</v>
      </c>
    </row>
    <row r="783" spans="1:17" x14ac:dyDescent="0.25">
      <c r="A783" s="1">
        <v>41690</v>
      </c>
      <c r="B783">
        <v>1085</v>
      </c>
      <c r="C783" s="2">
        <f t="shared" si="108"/>
        <v>20</v>
      </c>
      <c r="D783" s="2">
        <f t="shared" si="109"/>
        <v>2</v>
      </c>
      <c r="E783" s="2">
        <f t="shared" si="110"/>
        <v>2014</v>
      </c>
      <c r="F783" s="2" t="str">
        <f t="shared" si="111"/>
        <v>jueves</v>
      </c>
      <c r="G783" s="2" t="str">
        <f t="shared" si="112"/>
        <v>febrero</v>
      </c>
      <c r="H783" s="2">
        <f>+IFERROR(VLOOKUP(A783,festivos!$A$1:$E$105,5,FALSE),0)</f>
        <v>0</v>
      </c>
      <c r="I783" s="2">
        <f>+IFERROR(VLOOKUP(A783,semanasanta!$A$1:$E$29,5,FALSE),0)</f>
        <v>0</v>
      </c>
      <c r="J783" s="2">
        <f>+IFERROR(VLOOKUP(A783,navidad!$A$1:$E$8,5,FALSE),0)</f>
        <v>0</v>
      </c>
      <c r="K783" s="2">
        <f t="shared" si="116"/>
        <v>0</v>
      </c>
      <c r="L783" s="2">
        <f t="shared" si="113"/>
        <v>0</v>
      </c>
      <c r="M783" s="2">
        <f>+IFERROR(VLOOKUP(A783,new_year!$A$1:$E$8,5,FALSE),0)</f>
        <v>0</v>
      </c>
      <c r="N783" s="2">
        <f t="shared" si="115"/>
        <v>0</v>
      </c>
      <c r="O783" s="2">
        <f t="shared" si="114"/>
        <v>0</v>
      </c>
      <c r="P783">
        <v>0</v>
      </c>
      <c r="Q783">
        <f>+IFERROR(VLOOKUP(A783,final_f1!$A$1:$E$8,5,FALSE),0)</f>
        <v>0</v>
      </c>
    </row>
    <row r="784" spans="1:17" x14ac:dyDescent="0.25">
      <c r="A784" s="1">
        <v>41691</v>
      </c>
      <c r="B784">
        <v>1188</v>
      </c>
      <c r="C784" s="2">
        <f t="shared" si="108"/>
        <v>21</v>
      </c>
      <c r="D784" s="2">
        <f t="shared" si="109"/>
        <v>2</v>
      </c>
      <c r="E784" s="2">
        <f t="shared" si="110"/>
        <v>2014</v>
      </c>
      <c r="F784" s="2" t="str">
        <f t="shared" si="111"/>
        <v>viernes</v>
      </c>
      <c r="G784" s="2" t="str">
        <f t="shared" si="112"/>
        <v>febrero</v>
      </c>
      <c r="H784" s="2">
        <f>+IFERROR(VLOOKUP(A784,festivos!$A$1:$E$105,5,FALSE),0)</f>
        <v>0</v>
      </c>
      <c r="I784" s="2">
        <f>+IFERROR(VLOOKUP(A784,semanasanta!$A$1:$E$29,5,FALSE),0)</f>
        <v>0</v>
      </c>
      <c r="J784" s="2">
        <f>+IFERROR(VLOOKUP(A784,navidad!$A$1:$E$8,5,FALSE),0)</f>
        <v>0</v>
      </c>
      <c r="K784" s="2">
        <f t="shared" si="116"/>
        <v>0</v>
      </c>
      <c r="L784" s="2">
        <f t="shared" si="113"/>
        <v>0</v>
      </c>
      <c r="M784" s="2">
        <f>+IFERROR(VLOOKUP(A784,new_year!$A$1:$E$8,5,FALSE),0)</f>
        <v>0</v>
      </c>
      <c r="N784" s="2">
        <f t="shared" si="115"/>
        <v>0</v>
      </c>
      <c r="O784" s="2">
        <f t="shared" si="114"/>
        <v>0</v>
      </c>
      <c r="P784">
        <v>0</v>
      </c>
      <c r="Q784">
        <f>+IFERROR(VLOOKUP(A784,final_f1!$A$1:$E$8,5,FALSE),0)</f>
        <v>0</v>
      </c>
    </row>
    <row r="785" spans="1:17" x14ac:dyDescent="0.25">
      <c r="A785" s="1">
        <v>41692</v>
      </c>
      <c r="B785">
        <v>310</v>
      </c>
      <c r="C785" s="2">
        <f t="shared" si="108"/>
        <v>22</v>
      </c>
      <c r="D785" s="2">
        <f t="shared" si="109"/>
        <v>2</v>
      </c>
      <c r="E785" s="2">
        <f t="shared" si="110"/>
        <v>2014</v>
      </c>
      <c r="F785" s="2" t="str">
        <f t="shared" si="111"/>
        <v>sábado</v>
      </c>
      <c r="G785" s="2" t="str">
        <f t="shared" si="112"/>
        <v>febrero</v>
      </c>
      <c r="H785" s="2">
        <f>+IFERROR(VLOOKUP(A785,festivos!$A$1:$E$105,5,FALSE),0)</f>
        <v>0</v>
      </c>
      <c r="I785" s="2">
        <f>+IFERROR(VLOOKUP(A785,semanasanta!$A$1:$E$29,5,FALSE),0)</f>
        <v>0</v>
      </c>
      <c r="J785" s="2">
        <f>+IFERROR(VLOOKUP(A785,navidad!$A$1:$E$8,5,FALSE),0)</f>
        <v>0</v>
      </c>
      <c r="K785" s="2">
        <f t="shared" si="116"/>
        <v>0</v>
      </c>
      <c r="L785" s="2">
        <f t="shared" si="113"/>
        <v>0</v>
      </c>
      <c r="M785" s="2">
        <f>+IFERROR(VLOOKUP(A785,new_year!$A$1:$E$8,5,FALSE),0)</f>
        <v>0</v>
      </c>
      <c r="N785" s="2">
        <f t="shared" si="115"/>
        <v>0</v>
      </c>
      <c r="O785" s="2">
        <f t="shared" si="114"/>
        <v>0</v>
      </c>
      <c r="P785">
        <v>0</v>
      </c>
      <c r="Q785">
        <f>+IFERROR(VLOOKUP(A785,final_f1!$A$1:$E$8,5,FALSE),0)</f>
        <v>0</v>
      </c>
    </row>
    <row r="786" spans="1:17" x14ac:dyDescent="0.25">
      <c r="A786" s="1">
        <v>41693</v>
      </c>
      <c r="B786">
        <v>0</v>
      </c>
      <c r="C786" s="2">
        <f t="shared" si="108"/>
        <v>23</v>
      </c>
      <c r="D786" s="2">
        <f t="shared" si="109"/>
        <v>2</v>
      </c>
      <c r="E786" s="2">
        <f t="shared" si="110"/>
        <v>2014</v>
      </c>
      <c r="F786" s="2" t="str">
        <f t="shared" si="111"/>
        <v>domingo</v>
      </c>
      <c r="G786" s="2" t="str">
        <f t="shared" si="112"/>
        <v>febrero</v>
      </c>
      <c r="H786" s="2">
        <f>+IFERROR(VLOOKUP(A786,festivos!$A$1:$E$105,5,FALSE),0)</f>
        <v>0</v>
      </c>
      <c r="I786" s="2">
        <f>+IFERROR(VLOOKUP(A786,semanasanta!$A$1:$E$29,5,FALSE),0)</f>
        <v>0</v>
      </c>
      <c r="J786" s="2">
        <f>+IFERROR(VLOOKUP(A786,navidad!$A$1:$E$8,5,FALSE),0)</f>
        <v>0</v>
      </c>
      <c r="K786" s="2">
        <f t="shared" si="116"/>
        <v>0</v>
      </c>
      <c r="L786" s="2">
        <f t="shared" si="113"/>
        <v>0</v>
      </c>
      <c r="M786" s="2">
        <f>+IFERROR(VLOOKUP(A786,new_year!$A$1:$E$8,5,FALSE),0)</f>
        <v>0</v>
      </c>
      <c r="N786" s="2">
        <f t="shared" si="115"/>
        <v>0</v>
      </c>
      <c r="O786" s="2">
        <f t="shared" si="114"/>
        <v>0</v>
      </c>
      <c r="P786">
        <v>0</v>
      </c>
      <c r="Q786">
        <f>+IFERROR(VLOOKUP(A786,final_f1!$A$1:$E$8,5,FALSE),0)</f>
        <v>0</v>
      </c>
    </row>
    <row r="787" spans="1:17" x14ac:dyDescent="0.25">
      <c r="A787" s="1">
        <v>41694</v>
      </c>
      <c r="B787">
        <v>861</v>
      </c>
      <c r="C787" s="2">
        <f t="shared" si="108"/>
        <v>24</v>
      </c>
      <c r="D787" s="2">
        <f t="shared" si="109"/>
        <v>2</v>
      </c>
      <c r="E787" s="2">
        <f t="shared" si="110"/>
        <v>2014</v>
      </c>
      <c r="F787" s="2" t="str">
        <f t="shared" si="111"/>
        <v>lunes</v>
      </c>
      <c r="G787" s="2" t="str">
        <f t="shared" si="112"/>
        <v>febrero</v>
      </c>
      <c r="H787" s="2">
        <f>+IFERROR(VLOOKUP(A787,festivos!$A$1:$E$105,5,FALSE),0)</f>
        <v>0</v>
      </c>
      <c r="I787" s="2">
        <f>+IFERROR(VLOOKUP(A787,semanasanta!$A$1:$E$29,5,FALSE),0)</f>
        <v>0</v>
      </c>
      <c r="J787" s="2">
        <f>+IFERROR(VLOOKUP(A787,navidad!$A$1:$E$8,5,FALSE),0)</f>
        <v>0</v>
      </c>
      <c r="K787" s="2">
        <f t="shared" si="116"/>
        <v>0</v>
      </c>
      <c r="L787" s="2">
        <f t="shared" si="113"/>
        <v>0</v>
      </c>
      <c r="M787" s="2">
        <f>+IFERROR(VLOOKUP(A787,new_year!$A$1:$E$8,5,FALSE),0)</f>
        <v>0</v>
      </c>
      <c r="N787" s="2">
        <f t="shared" si="115"/>
        <v>0</v>
      </c>
      <c r="O787" s="2">
        <f t="shared" si="114"/>
        <v>0</v>
      </c>
      <c r="P787">
        <v>0</v>
      </c>
      <c r="Q787">
        <f>+IFERROR(VLOOKUP(A787,final_f1!$A$1:$E$8,5,FALSE),0)</f>
        <v>0</v>
      </c>
    </row>
    <row r="788" spans="1:17" x14ac:dyDescent="0.25">
      <c r="A788" s="1">
        <v>41695</v>
      </c>
      <c r="B788">
        <v>1123</v>
      </c>
      <c r="C788" s="2">
        <f t="shared" si="108"/>
        <v>25</v>
      </c>
      <c r="D788" s="2">
        <f t="shared" si="109"/>
        <v>2</v>
      </c>
      <c r="E788" s="2">
        <f t="shared" si="110"/>
        <v>2014</v>
      </c>
      <c r="F788" s="2" t="str">
        <f t="shared" si="111"/>
        <v>martes</v>
      </c>
      <c r="G788" s="2" t="str">
        <f t="shared" si="112"/>
        <v>febrero</v>
      </c>
      <c r="H788" s="2">
        <f>+IFERROR(VLOOKUP(A788,festivos!$A$1:$E$105,5,FALSE),0)</f>
        <v>0</v>
      </c>
      <c r="I788" s="2">
        <f>+IFERROR(VLOOKUP(A788,semanasanta!$A$1:$E$29,5,FALSE),0)</f>
        <v>0</v>
      </c>
      <c r="J788" s="2">
        <f>+IFERROR(VLOOKUP(A788,navidad!$A$1:$E$8,5,FALSE),0)</f>
        <v>0</v>
      </c>
      <c r="K788" s="2">
        <f t="shared" si="116"/>
        <v>0</v>
      </c>
      <c r="L788" s="2">
        <f t="shared" si="113"/>
        <v>0</v>
      </c>
      <c r="M788" s="2">
        <f>+IFERROR(VLOOKUP(A788,new_year!$A$1:$E$8,5,FALSE),0)</f>
        <v>0</v>
      </c>
      <c r="N788" s="2">
        <f t="shared" si="115"/>
        <v>0</v>
      </c>
      <c r="O788" s="2">
        <f t="shared" si="114"/>
        <v>0</v>
      </c>
      <c r="P788">
        <v>0</v>
      </c>
      <c r="Q788">
        <f>+IFERROR(VLOOKUP(A788,final_f1!$A$1:$E$8,5,FALSE),0)</f>
        <v>0</v>
      </c>
    </row>
    <row r="789" spans="1:17" x14ac:dyDescent="0.25">
      <c r="A789" s="1">
        <v>41696</v>
      </c>
      <c r="B789">
        <v>1321</v>
      </c>
      <c r="C789" s="2">
        <f t="shared" si="108"/>
        <v>26</v>
      </c>
      <c r="D789" s="2">
        <f t="shared" si="109"/>
        <v>2</v>
      </c>
      <c r="E789" s="2">
        <f t="shared" si="110"/>
        <v>2014</v>
      </c>
      <c r="F789" s="2" t="str">
        <f t="shared" si="111"/>
        <v>miércoles</v>
      </c>
      <c r="G789" s="2" t="str">
        <f t="shared" si="112"/>
        <v>febrero</v>
      </c>
      <c r="H789" s="2">
        <f>+IFERROR(VLOOKUP(A789,festivos!$A$1:$E$105,5,FALSE),0)</f>
        <v>0</v>
      </c>
      <c r="I789" s="2">
        <f>+IFERROR(VLOOKUP(A789,semanasanta!$A$1:$E$29,5,FALSE),0)</f>
        <v>0</v>
      </c>
      <c r="J789" s="2">
        <f>+IFERROR(VLOOKUP(A789,navidad!$A$1:$E$8,5,FALSE),0)</f>
        <v>0</v>
      </c>
      <c r="K789" s="2">
        <f t="shared" si="116"/>
        <v>0</v>
      </c>
      <c r="L789" s="2">
        <f t="shared" si="113"/>
        <v>0</v>
      </c>
      <c r="M789" s="2">
        <f>+IFERROR(VLOOKUP(A789,new_year!$A$1:$E$8,5,FALSE),0)</f>
        <v>0</v>
      </c>
      <c r="N789" s="2">
        <f t="shared" si="115"/>
        <v>0</v>
      </c>
      <c r="O789" s="2">
        <f t="shared" si="114"/>
        <v>0</v>
      </c>
      <c r="P789">
        <v>0</v>
      </c>
      <c r="Q789">
        <f>+IFERROR(VLOOKUP(A789,final_f1!$A$1:$E$8,5,FALSE),0)</f>
        <v>0</v>
      </c>
    </row>
    <row r="790" spans="1:17" x14ac:dyDescent="0.25">
      <c r="A790" s="1">
        <v>41697</v>
      </c>
      <c r="B790">
        <v>1476</v>
      </c>
      <c r="C790" s="2">
        <f t="shared" si="108"/>
        <v>27</v>
      </c>
      <c r="D790" s="2">
        <f t="shared" si="109"/>
        <v>2</v>
      </c>
      <c r="E790" s="2">
        <f t="shared" si="110"/>
        <v>2014</v>
      </c>
      <c r="F790" s="2" t="str">
        <f t="shared" si="111"/>
        <v>jueves</v>
      </c>
      <c r="G790" s="2" t="str">
        <f t="shared" si="112"/>
        <v>febrero</v>
      </c>
      <c r="H790" s="2">
        <f>+IFERROR(VLOOKUP(A790,festivos!$A$1:$E$105,5,FALSE),0)</f>
        <v>0</v>
      </c>
      <c r="I790" s="2">
        <f>+IFERROR(VLOOKUP(A790,semanasanta!$A$1:$E$29,5,FALSE),0)</f>
        <v>0</v>
      </c>
      <c r="J790" s="2">
        <f>+IFERROR(VLOOKUP(A790,navidad!$A$1:$E$8,5,FALSE),0)</f>
        <v>0</v>
      </c>
      <c r="K790" s="2">
        <f t="shared" si="116"/>
        <v>0</v>
      </c>
      <c r="L790" s="2">
        <f t="shared" si="113"/>
        <v>0</v>
      </c>
      <c r="M790" s="2">
        <f>+IFERROR(VLOOKUP(A790,new_year!$A$1:$E$8,5,FALSE),0)</f>
        <v>0</v>
      </c>
      <c r="N790" s="2">
        <f t="shared" si="115"/>
        <v>0</v>
      </c>
      <c r="O790" s="2">
        <f t="shared" si="114"/>
        <v>0</v>
      </c>
      <c r="P790">
        <v>0</v>
      </c>
      <c r="Q790">
        <f>+IFERROR(VLOOKUP(A790,final_f1!$A$1:$E$8,5,FALSE),0)</f>
        <v>0</v>
      </c>
    </row>
    <row r="791" spans="1:17" x14ac:dyDescent="0.25">
      <c r="A791" s="1">
        <v>41698</v>
      </c>
      <c r="B791">
        <v>1770</v>
      </c>
      <c r="C791" s="2">
        <f t="shared" si="108"/>
        <v>28</v>
      </c>
      <c r="D791" s="2">
        <f t="shared" si="109"/>
        <v>2</v>
      </c>
      <c r="E791" s="2">
        <f t="shared" si="110"/>
        <v>2014</v>
      </c>
      <c r="F791" s="2" t="str">
        <f t="shared" si="111"/>
        <v>viernes</v>
      </c>
      <c r="G791" s="2" t="str">
        <f t="shared" si="112"/>
        <v>febrero</v>
      </c>
      <c r="H791" s="2">
        <f>+IFERROR(VLOOKUP(A791,festivos!$A$1:$E$105,5,FALSE),0)</f>
        <v>0</v>
      </c>
      <c r="I791" s="2">
        <f>+IFERROR(VLOOKUP(A791,semanasanta!$A$1:$E$29,5,FALSE),0)</f>
        <v>0</v>
      </c>
      <c r="J791" s="2">
        <f>+IFERROR(VLOOKUP(A791,navidad!$A$1:$E$8,5,FALSE),0)</f>
        <v>0</v>
      </c>
      <c r="K791" s="2">
        <f t="shared" si="116"/>
        <v>0</v>
      </c>
      <c r="L791" s="2">
        <f t="shared" si="113"/>
        <v>0</v>
      </c>
      <c r="M791" s="2">
        <f>+IFERROR(VLOOKUP(A791,new_year!$A$1:$E$8,5,FALSE),0)</f>
        <v>0</v>
      </c>
      <c r="N791" s="2">
        <f t="shared" si="115"/>
        <v>0</v>
      </c>
      <c r="O791" s="2">
        <f t="shared" si="114"/>
        <v>0</v>
      </c>
      <c r="P791">
        <v>0</v>
      </c>
      <c r="Q791">
        <f>+IFERROR(VLOOKUP(A791,final_f1!$A$1:$E$8,5,FALSE),0)</f>
        <v>0</v>
      </c>
    </row>
    <row r="792" spans="1:17" x14ac:dyDescent="0.25">
      <c r="A792" s="1">
        <v>41699</v>
      </c>
      <c r="B792">
        <v>211</v>
      </c>
      <c r="C792" s="2">
        <f t="shared" si="108"/>
        <v>1</v>
      </c>
      <c r="D792" s="2">
        <f t="shared" si="109"/>
        <v>3</v>
      </c>
      <c r="E792" s="2">
        <f t="shared" si="110"/>
        <v>2014</v>
      </c>
      <c r="F792" s="2" t="str">
        <f t="shared" si="111"/>
        <v>sábado</v>
      </c>
      <c r="G792" s="2" t="str">
        <f t="shared" si="112"/>
        <v>marzo</v>
      </c>
      <c r="H792" s="2">
        <f>+IFERROR(VLOOKUP(A792,festivos!$A$1:$E$105,5,FALSE),0)</f>
        <v>0</v>
      </c>
      <c r="I792" s="2">
        <f>+IFERROR(VLOOKUP(A792,semanasanta!$A$1:$E$29,5,FALSE),0)</f>
        <v>0</v>
      </c>
      <c r="J792" s="2">
        <f>+IFERROR(VLOOKUP(A792,navidad!$A$1:$E$8,5,FALSE),0)</f>
        <v>0</v>
      </c>
      <c r="K792" s="2">
        <f t="shared" si="116"/>
        <v>0</v>
      </c>
      <c r="L792" s="2">
        <f t="shared" si="113"/>
        <v>0</v>
      </c>
      <c r="M792" s="2">
        <f>+IFERROR(VLOOKUP(A792,new_year!$A$1:$E$8,5,FALSE),0)</f>
        <v>0</v>
      </c>
      <c r="N792" s="2">
        <f t="shared" si="115"/>
        <v>0</v>
      </c>
      <c r="O792" s="2">
        <f t="shared" si="114"/>
        <v>0</v>
      </c>
      <c r="P792">
        <v>0</v>
      </c>
      <c r="Q792">
        <f>+IFERROR(VLOOKUP(A792,final_f1!$A$1:$E$8,5,FALSE),0)</f>
        <v>0</v>
      </c>
    </row>
    <row r="793" spans="1:17" x14ac:dyDescent="0.25">
      <c r="A793" s="1">
        <v>41700</v>
      </c>
      <c r="B793">
        <v>0</v>
      </c>
      <c r="C793" s="2">
        <f t="shared" si="108"/>
        <v>2</v>
      </c>
      <c r="D793" s="2">
        <f t="shared" si="109"/>
        <v>3</v>
      </c>
      <c r="E793" s="2">
        <f t="shared" si="110"/>
        <v>2014</v>
      </c>
      <c r="F793" s="2" t="str">
        <f t="shared" si="111"/>
        <v>domingo</v>
      </c>
      <c r="G793" s="2" t="str">
        <f t="shared" si="112"/>
        <v>marzo</v>
      </c>
      <c r="H793" s="2">
        <f>+IFERROR(VLOOKUP(A793,festivos!$A$1:$E$105,5,FALSE),0)</f>
        <v>0</v>
      </c>
      <c r="I793" s="2">
        <f>+IFERROR(VLOOKUP(A793,semanasanta!$A$1:$E$29,5,FALSE),0)</f>
        <v>0</v>
      </c>
      <c r="J793" s="2">
        <f>+IFERROR(VLOOKUP(A793,navidad!$A$1:$E$8,5,FALSE),0)</f>
        <v>0</v>
      </c>
      <c r="K793" s="2">
        <f t="shared" si="116"/>
        <v>0</v>
      </c>
      <c r="L793" s="2">
        <f t="shared" si="113"/>
        <v>0</v>
      </c>
      <c r="M793" s="2">
        <f>+IFERROR(VLOOKUP(A793,new_year!$A$1:$E$8,5,FALSE),0)</f>
        <v>0</v>
      </c>
      <c r="N793" s="2">
        <f t="shared" si="115"/>
        <v>0</v>
      </c>
      <c r="O793" s="2">
        <f t="shared" si="114"/>
        <v>0</v>
      </c>
      <c r="P793">
        <v>0</v>
      </c>
      <c r="Q793">
        <f>+IFERROR(VLOOKUP(A793,final_f1!$A$1:$E$8,5,FALSE),0)</f>
        <v>0</v>
      </c>
    </row>
    <row r="794" spans="1:17" x14ac:dyDescent="0.25">
      <c r="A794" s="1">
        <v>41701</v>
      </c>
      <c r="B794">
        <v>660</v>
      </c>
      <c r="C794" s="2">
        <f t="shared" si="108"/>
        <v>3</v>
      </c>
      <c r="D794" s="2">
        <f t="shared" si="109"/>
        <v>3</v>
      </c>
      <c r="E794" s="2">
        <f t="shared" si="110"/>
        <v>2014</v>
      </c>
      <c r="F794" s="2" t="str">
        <f t="shared" si="111"/>
        <v>lunes</v>
      </c>
      <c r="G794" s="2" t="str">
        <f t="shared" si="112"/>
        <v>marzo</v>
      </c>
      <c r="H794" s="2">
        <f>+IFERROR(VLOOKUP(A794,festivos!$A$1:$E$105,5,FALSE),0)</f>
        <v>0</v>
      </c>
      <c r="I794" s="2">
        <f>+IFERROR(VLOOKUP(A794,semanasanta!$A$1:$E$29,5,FALSE),0)</f>
        <v>0</v>
      </c>
      <c r="J794" s="2">
        <f>+IFERROR(VLOOKUP(A794,navidad!$A$1:$E$8,5,FALSE),0)</f>
        <v>0</v>
      </c>
      <c r="K794" s="2">
        <f t="shared" si="116"/>
        <v>0</v>
      </c>
      <c r="L794" s="2">
        <f t="shared" si="113"/>
        <v>0</v>
      </c>
      <c r="M794" s="2">
        <f>+IFERROR(VLOOKUP(A794,new_year!$A$1:$E$8,5,FALSE),0)</f>
        <v>0</v>
      </c>
      <c r="N794" s="2">
        <f t="shared" si="115"/>
        <v>0</v>
      </c>
      <c r="O794" s="2">
        <f t="shared" si="114"/>
        <v>0</v>
      </c>
      <c r="P794">
        <v>0</v>
      </c>
      <c r="Q794">
        <f>+IFERROR(VLOOKUP(A794,final_f1!$A$1:$E$8,5,FALSE),0)</f>
        <v>0</v>
      </c>
    </row>
    <row r="795" spans="1:17" x14ac:dyDescent="0.25">
      <c r="A795" s="1">
        <v>41702</v>
      </c>
      <c r="B795">
        <v>867</v>
      </c>
      <c r="C795" s="2">
        <f t="shared" si="108"/>
        <v>4</v>
      </c>
      <c r="D795" s="2">
        <f t="shared" si="109"/>
        <v>3</v>
      </c>
      <c r="E795" s="2">
        <f t="shared" si="110"/>
        <v>2014</v>
      </c>
      <c r="F795" s="2" t="str">
        <f t="shared" si="111"/>
        <v>martes</v>
      </c>
      <c r="G795" s="2" t="str">
        <f t="shared" si="112"/>
        <v>marzo</v>
      </c>
      <c r="H795" s="2">
        <f>+IFERROR(VLOOKUP(A795,festivos!$A$1:$E$105,5,FALSE),0)</f>
        <v>0</v>
      </c>
      <c r="I795" s="2">
        <f>+IFERROR(VLOOKUP(A795,semanasanta!$A$1:$E$29,5,FALSE),0)</f>
        <v>0</v>
      </c>
      <c r="J795" s="2">
        <f>+IFERROR(VLOOKUP(A795,navidad!$A$1:$E$8,5,FALSE),0)</f>
        <v>0</v>
      </c>
      <c r="K795" s="2">
        <f t="shared" si="116"/>
        <v>0</v>
      </c>
      <c r="L795" s="2">
        <f t="shared" si="113"/>
        <v>0</v>
      </c>
      <c r="M795" s="2">
        <f>+IFERROR(VLOOKUP(A795,new_year!$A$1:$E$8,5,FALSE),0)</f>
        <v>0</v>
      </c>
      <c r="N795" s="2">
        <f t="shared" si="115"/>
        <v>0</v>
      </c>
      <c r="O795" s="2">
        <f t="shared" si="114"/>
        <v>0</v>
      </c>
      <c r="P795">
        <v>0</v>
      </c>
      <c r="Q795">
        <f>+IFERROR(VLOOKUP(A795,final_f1!$A$1:$E$8,5,FALSE),0)</f>
        <v>0</v>
      </c>
    </row>
    <row r="796" spans="1:17" x14ac:dyDescent="0.25">
      <c r="A796" s="1">
        <v>41703</v>
      </c>
      <c r="B796">
        <v>1021</v>
      </c>
      <c r="C796" s="2">
        <f t="shared" si="108"/>
        <v>5</v>
      </c>
      <c r="D796" s="2">
        <f t="shared" si="109"/>
        <v>3</v>
      </c>
      <c r="E796" s="2">
        <f t="shared" si="110"/>
        <v>2014</v>
      </c>
      <c r="F796" s="2" t="str">
        <f t="shared" si="111"/>
        <v>miércoles</v>
      </c>
      <c r="G796" s="2" t="str">
        <f t="shared" si="112"/>
        <v>marzo</v>
      </c>
      <c r="H796" s="2">
        <f>+IFERROR(VLOOKUP(A796,festivos!$A$1:$E$105,5,FALSE),0)</f>
        <v>0</v>
      </c>
      <c r="I796" s="2">
        <f>+IFERROR(VLOOKUP(A796,semanasanta!$A$1:$E$29,5,FALSE),0)</f>
        <v>0</v>
      </c>
      <c r="J796" s="2">
        <f>+IFERROR(VLOOKUP(A796,navidad!$A$1:$E$8,5,FALSE),0)</f>
        <v>0</v>
      </c>
      <c r="K796" s="2">
        <f t="shared" si="116"/>
        <v>0</v>
      </c>
      <c r="L796" s="2">
        <f t="shared" si="113"/>
        <v>0</v>
      </c>
      <c r="M796" s="2">
        <f>+IFERROR(VLOOKUP(A796,new_year!$A$1:$E$8,5,FALSE),0)</f>
        <v>0</v>
      </c>
      <c r="N796" s="2">
        <f t="shared" si="115"/>
        <v>0</v>
      </c>
      <c r="O796" s="2">
        <f t="shared" si="114"/>
        <v>0</v>
      </c>
      <c r="P796">
        <v>0</v>
      </c>
      <c r="Q796">
        <f>+IFERROR(VLOOKUP(A796,final_f1!$A$1:$E$8,5,FALSE),0)</f>
        <v>0</v>
      </c>
    </row>
    <row r="797" spans="1:17" x14ac:dyDescent="0.25">
      <c r="A797" s="1">
        <v>41704</v>
      </c>
      <c r="B797">
        <v>1175</v>
      </c>
      <c r="C797" s="2">
        <f t="shared" si="108"/>
        <v>6</v>
      </c>
      <c r="D797" s="2">
        <f t="shared" si="109"/>
        <v>3</v>
      </c>
      <c r="E797" s="2">
        <f t="shared" si="110"/>
        <v>2014</v>
      </c>
      <c r="F797" s="2" t="str">
        <f t="shared" si="111"/>
        <v>jueves</v>
      </c>
      <c r="G797" s="2" t="str">
        <f t="shared" si="112"/>
        <v>marzo</v>
      </c>
      <c r="H797" s="2">
        <f>+IFERROR(VLOOKUP(A797,festivos!$A$1:$E$105,5,FALSE),0)</f>
        <v>0</v>
      </c>
      <c r="I797" s="2">
        <f>+IFERROR(VLOOKUP(A797,semanasanta!$A$1:$E$29,5,FALSE),0)</f>
        <v>0</v>
      </c>
      <c r="J797" s="2">
        <f>+IFERROR(VLOOKUP(A797,navidad!$A$1:$E$8,5,FALSE),0)</f>
        <v>0</v>
      </c>
      <c r="K797" s="2">
        <f t="shared" si="116"/>
        <v>0</v>
      </c>
      <c r="L797" s="2">
        <f t="shared" si="113"/>
        <v>0</v>
      </c>
      <c r="M797" s="2">
        <f>+IFERROR(VLOOKUP(A797,new_year!$A$1:$E$8,5,FALSE),0)</f>
        <v>0</v>
      </c>
      <c r="N797" s="2">
        <f t="shared" si="115"/>
        <v>0</v>
      </c>
      <c r="O797" s="2">
        <f t="shared" si="114"/>
        <v>0</v>
      </c>
      <c r="P797">
        <v>0</v>
      </c>
      <c r="Q797">
        <f>+IFERROR(VLOOKUP(A797,final_f1!$A$1:$E$8,5,FALSE),0)</f>
        <v>0</v>
      </c>
    </row>
    <row r="798" spans="1:17" x14ac:dyDescent="0.25">
      <c r="A798" s="1">
        <v>41705</v>
      </c>
      <c r="B798">
        <v>1327</v>
      </c>
      <c r="C798" s="2">
        <f t="shared" si="108"/>
        <v>7</v>
      </c>
      <c r="D798" s="2">
        <f t="shared" si="109"/>
        <v>3</v>
      </c>
      <c r="E798" s="2">
        <f t="shared" si="110"/>
        <v>2014</v>
      </c>
      <c r="F798" s="2" t="str">
        <f t="shared" si="111"/>
        <v>viernes</v>
      </c>
      <c r="G798" s="2" t="str">
        <f t="shared" si="112"/>
        <v>marzo</v>
      </c>
      <c r="H798" s="2">
        <f>+IFERROR(VLOOKUP(A798,festivos!$A$1:$E$105,5,FALSE),0)</f>
        <v>0</v>
      </c>
      <c r="I798" s="2">
        <f>+IFERROR(VLOOKUP(A798,semanasanta!$A$1:$E$29,5,FALSE),0)</f>
        <v>0</v>
      </c>
      <c r="J798" s="2">
        <f>+IFERROR(VLOOKUP(A798,navidad!$A$1:$E$8,5,FALSE),0)</f>
        <v>0</v>
      </c>
      <c r="K798" s="2">
        <f t="shared" si="116"/>
        <v>0</v>
      </c>
      <c r="L798" s="2">
        <f t="shared" si="113"/>
        <v>0</v>
      </c>
      <c r="M798" s="2">
        <f>+IFERROR(VLOOKUP(A798,new_year!$A$1:$E$8,5,FALSE),0)</f>
        <v>0</v>
      </c>
      <c r="N798" s="2">
        <f t="shared" si="115"/>
        <v>0</v>
      </c>
      <c r="O798" s="2">
        <f t="shared" si="114"/>
        <v>0</v>
      </c>
      <c r="P798">
        <v>0</v>
      </c>
      <c r="Q798">
        <f>+IFERROR(VLOOKUP(A798,final_f1!$A$1:$E$8,5,FALSE),0)</f>
        <v>0</v>
      </c>
    </row>
    <row r="799" spans="1:17" x14ac:dyDescent="0.25">
      <c r="A799" s="1">
        <v>41706</v>
      </c>
      <c r="B799">
        <v>331</v>
      </c>
      <c r="C799" s="2">
        <f t="shared" si="108"/>
        <v>8</v>
      </c>
      <c r="D799" s="2">
        <f t="shared" si="109"/>
        <v>3</v>
      </c>
      <c r="E799" s="2">
        <f t="shared" si="110"/>
        <v>2014</v>
      </c>
      <c r="F799" s="2" t="str">
        <f t="shared" si="111"/>
        <v>sábado</v>
      </c>
      <c r="G799" s="2" t="str">
        <f t="shared" si="112"/>
        <v>marzo</v>
      </c>
      <c r="H799" s="2">
        <f>+IFERROR(VLOOKUP(A799,festivos!$A$1:$E$105,5,FALSE),0)</f>
        <v>0</v>
      </c>
      <c r="I799" s="2">
        <f>+IFERROR(VLOOKUP(A799,semanasanta!$A$1:$E$29,5,FALSE),0)</f>
        <v>0</v>
      </c>
      <c r="J799" s="2">
        <f>+IFERROR(VLOOKUP(A799,navidad!$A$1:$E$8,5,FALSE),0)</f>
        <v>0</v>
      </c>
      <c r="K799" s="2">
        <f t="shared" si="116"/>
        <v>0</v>
      </c>
      <c r="L799" s="2">
        <f t="shared" si="113"/>
        <v>0</v>
      </c>
      <c r="M799" s="2">
        <f>+IFERROR(VLOOKUP(A799,new_year!$A$1:$E$8,5,FALSE),0)</f>
        <v>0</v>
      </c>
      <c r="N799" s="2">
        <f t="shared" si="115"/>
        <v>0</v>
      </c>
      <c r="O799" s="2">
        <f t="shared" si="114"/>
        <v>0</v>
      </c>
      <c r="P799">
        <v>0</v>
      </c>
      <c r="Q799">
        <f>+IFERROR(VLOOKUP(A799,final_f1!$A$1:$E$8,5,FALSE),0)</f>
        <v>0</v>
      </c>
    </row>
    <row r="800" spans="1:17" x14ac:dyDescent="0.25">
      <c r="A800" s="1">
        <v>41707</v>
      </c>
      <c r="B800">
        <v>0</v>
      </c>
      <c r="C800" s="2">
        <f t="shared" si="108"/>
        <v>9</v>
      </c>
      <c r="D800" s="2">
        <f t="shared" si="109"/>
        <v>3</v>
      </c>
      <c r="E800" s="2">
        <f t="shared" si="110"/>
        <v>2014</v>
      </c>
      <c r="F800" s="2" t="str">
        <f t="shared" si="111"/>
        <v>domingo</v>
      </c>
      <c r="G800" s="2" t="str">
        <f t="shared" si="112"/>
        <v>marzo</v>
      </c>
      <c r="H800" s="2">
        <f>+IFERROR(VLOOKUP(A800,festivos!$A$1:$E$105,5,FALSE),0)</f>
        <v>0</v>
      </c>
      <c r="I800" s="2">
        <f>+IFERROR(VLOOKUP(A800,semanasanta!$A$1:$E$29,5,FALSE),0)</f>
        <v>0</v>
      </c>
      <c r="J800" s="2">
        <f>+IFERROR(VLOOKUP(A800,navidad!$A$1:$E$8,5,FALSE),0)</f>
        <v>0</v>
      </c>
      <c r="K800" s="2">
        <f t="shared" si="116"/>
        <v>0</v>
      </c>
      <c r="L800" s="2">
        <f t="shared" si="113"/>
        <v>0</v>
      </c>
      <c r="M800" s="2">
        <f>+IFERROR(VLOOKUP(A800,new_year!$A$1:$E$8,5,FALSE),0)</f>
        <v>0</v>
      </c>
      <c r="N800" s="2">
        <f t="shared" si="115"/>
        <v>0</v>
      </c>
      <c r="O800" s="2">
        <f t="shared" si="114"/>
        <v>0</v>
      </c>
      <c r="P800">
        <v>0</v>
      </c>
      <c r="Q800">
        <f>+IFERROR(VLOOKUP(A800,final_f1!$A$1:$E$8,5,FALSE),0)</f>
        <v>0</v>
      </c>
    </row>
    <row r="801" spans="1:17" x14ac:dyDescent="0.25">
      <c r="A801" s="1">
        <v>41708</v>
      </c>
      <c r="B801">
        <v>831</v>
      </c>
      <c r="C801" s="2">
        <f t="shared" si="108"/>
        <v>10</v>
      </c>
      <c r="D801" s="2">
        <f t="shared" si="109"/>
        <v>3</v>
      </c>
      <c r="E801" s="2">
        <f t="shared" si="110"/>
        <v>2014</v>
      </c>
      <c r="F801" s="2" t="str">
        <f t="shared" si="111"/>
        <v>lunes</v>
      </c>
      <c r="G801" s="2" t="str">
        <f t="shared" si="112"/>
        <v>marzo</v>
      </c>
      <c r="H801" s="2">
        <f>+IFERROR(VLOOKUP(A801,festivos!$A$1:$E$105,5,FALSE),0)</f>
        <v>0</v>
      </c>
      <c r="I801" s="2">
        <f>+IFERROR(VLOOKUP(A801,semanasanta!$A$1:$E$29,5,FALSE),0)</f>
        <v>0</v>
      </c>
      <c r="J801" s="2">
        <f>+IFERROR(VLOOKUP(A801,navidad!$A$1:$E$8,5,FALSE),0)</f>
        <v>0</v>
      </c>
      <c r="K801" s="2">
        <f t="shared" si="116"/>
        <v>0</v>
      </c>
      <c r="L801" s="2">
        <f t="shared" si="113"/>
        <v>0</v>
      </c>
      <c r="M801" s="2">
        <f>+IFERROR(VLOOKUP(A801,new_year!$A$1:$E$8,5,FALSE),0)</f>
        <v>0</v>
      </c>
      <c r="N801" s="2">
        <f t="shared" si="115"/>
        <v>0</v>
      </c>
      <c r="O801" s="2">
        <f t="shared" si="114"/>
        <v>0</v>
      </c>
      <c r="P801">
        <v>0</v>
      </c>
      <c r="Q801">
        <f>+IFERROR(VLOOKUP(A801,final_f1!$A$1:$E$8,5,FALSE),0)</f>
        <v>0</v>
      </c>
    </row>
    <row r="802" spans="1:17" x14ac:dyDescent="0.25">
      <c r="A802" s="1">
        <v>41709</v>
      </c>
      <c r="B802">
        <v>1166</v>
      </c>
      <c r="C802" s="2">
        <f t="shared" si="108"/>
        <v>11</v>
      </c>
      <c r="D802" s="2">
        <f t="shared" si="109"/>
        <v>3</v>
      </c>
      <c r="E802" s="2">
        <f t="shared" si="110"/>
        <v>2014</v>
      </c>
      <c r="F802" s="2" t="str">
        <f t="shared" si="111"/>
        <v>martes</v>
      </c>
      <c r="G802" s="2" t="str">
        <f t="shared" si="112"/>
        <v>marzo</v>
      </c>
      <c r="H802" s="2">
        <f>+IFERROR(VLOOKUP(A802,festivos!$A$1:$E$105,5,FALSE),0)</f>
        <v>0</v>
      </c>
      <c r="I802" s="2">
        <f>+IFERROR(VLOOKUP(A802,semanasanta!$A$1:$E$29,5,FALSE),0)</f>
        <v>0</v>
      </c>
      <c r="J802" s="2">
        <f>+IFERROR(VLOOKUP(A802,navidad!$A$1:$E$8,5,FALSE),0)</f>
        <v>0</v>
      </c>
      <c r="K802" s="2">
        <f t="shared" si="116"/>
        <v>0</v>
      </c>
      <c r="L802" s="2">
        <f t="shared" si="113"/>
        <v>0</v>
      </c>
      <c r="M802" s="2">
        <f>+IFERROR(VLOOKUP(A802,new_year!$A$1:$E$8,5,FALSE),0)</f>
        <v>0</v>
      </c>
      <c r="N802" s="2">
        <f t="shared" si="115"/>
        <v>0</v>
      </c>
      <c r="O802" s="2">
        <f t="shared" si="114"/>
        <v>0</v>
      </c>
      <c r="P802">
        <v>0</v>
      </c>
      <c r="Q802">
        <f>+IFERROR(VLOOKUP(A802,final_f1!$A$1:$E$8,5,FALSE),0)</f>
        <v>0</v>
      </c>
    </row>
    <row r="803" spans="1:17" x14ac:dyDescent="0.25">
      <c r="A803" s="1">
        <v>41710</v>
      </c>
      <c r="B803">
        <v>1163</v>
      </c>
      <c r="C803" s="2">
        <f t="shared" si="108"/>
        <v>12</v>
      </c>
      <c r="D803" s="2">
        <f t="shared" si="109"/>
        <v>3</v>
      </c>
      <c r="E803" s="2">
        <f t="shared" si="110"/>
        <v>2014</v>
      </c>
      <c r="F803" s="2" t="str">
        <f t="shared" si="111"/>
        <v>miércoles</v>
      </c>
      <c r="G803" s="2" t="str">
        <f t="shared" si="112"/>
        <v>marzo</v>
      </c>
      <c r="H803" s="2">
        <f>+IFERROR(VLOOKUP(A803,festivos!$A$1:$E$105,5,FALSE),0)</f>
        <v>0</v>
      </c>
      <c r="I803" s="2">
        <f>+IFERROR(VLOOKUP(A803,semanasanta!$A$1:$E$29,5,FALSE),0)</f>
        <v>0</v>
      </c>
      <c r="J803" s="2">
        <f>+IFERROR(VLOOKUP(A803,navidad!$A$1:$E$8,5,FALSE),0)</f>
        <v>0</v>
      </c>
      <c r="K803" s="2">
        <f t="shared" si="116"/>
        <v>0</v>
      </c>
      <c r="L803" s="2">
        <f t="shared" si="113"/>
        <v>0</v>
      </c>
      <c r="M803" s="2">
        <f>+IFERROR(VLOOKUP(A803,new_year!$A$1:$E$8,5,FALSE),0)</f>
        <v>0</v>
      </c>
      <c r="N803" s="2">
        <f t="shared" si="115"/>
        <v>0</v>
      </c>
      <c r="O803" s="2">
        <f t="shared" si="114"/>
        <v>0</v>
      </c>
      <c r="P803">
        <v>0</v>
      </c>
      <c r="Q803">
        <f>+IFERROR(VLOOKUP(A803,final_f1!$A$1:$E$8,5,FALSE),0)</f>
        <v>0</v>
      </c>
    </row>
    <row r="804" spans="1:17" x14ac:dyDescent="0.25">
      <c r="A804" s="1">
        <v>41711</v>
      </c>
      <c r="B804">
        <v>1216</v>
      </c>
      <c r="C804" s="2">
        <f t="shared" si="108"/>
        <v>13</v>
      </c>
      <c r="D804" s="2">
        <f t="shared" si="109"/>
        <v>3</v>
      </c>
      <c r="E804" s="2">
        <f t="shared" si="110"/>
        <v>2014</v>
      </c>
      <c r="F804" s="2" t="str">
        <f t="shared" si="111"/>
        <v>jueves</v>
      </c>
      <c r="G804" s="2" t="str">
        <f t="shared" si="112"/>
        <v>marzo</v>
      </c>
      <c r="H804" s="2">
        <f>+IFERROR(VLOOKUP(A804,festivos!$A$1:$E$105,5,FALSE),0)</f>
        <v>0</v>
      </c>
      <c r="I804" s="2">
        <f>+IFERROR(VLOOKUP(A804,semanasanta!$A$1:$E$29,5,FALSE),0)</f>
        <v>0</v>
      </c>
      <c r="J804" s="2">
        <f>+IFERROR(VLOOKUP(A804,navidad!$A$1:$E$8,5,FALSE),0)</f>
        <v>0</v>
      </c>
      <c r="K804" s="2">
        <f t="shared" si="116"/>
        <v>0</v>
      </c>
      <c r="L804" s="2">
        <f t="shared" si="113"/>
        <v>0</v>
      </c>
      <c r="M804" s="2">
        <f>+IFERROR(VLOOKUP(A804,new_year!$A$1:$E$8,5,FALSE),0)</f>
        <v>0</v>
      </c>
      <c r="N804" s="2">
        <f t="shared" si="115"/>
        <v>0</v>
      </c>
      <c r="O804" s="2">
        <f t="shared" si="114"/>
        <v>0</v>
      </c>
      <c r="P804">
        <v>0</v>
      </c>
      <c r="Q804">
        <f>+IFERROR(VLOOKUP(A804,final_f1!$A$1:$E$8,5,FALSE),0)</f>
        <v>0</v>
      </c>
    </row>
    <row r="805" spans="1:17" x14ac:dyDescent="0.25">
      <c r="A805" s="1">
        <v>41712</v>
      </c>
      <c r="B805">
        <v>1220</v>
      </c>
      <c r="C805" s="2">
        <f t="shared" si="108"/>
        <v>14</v>
      </c>
      <c r="D805" s="2">
        <f t="shared" si="109"/>
        <v>3</v>
      </c>
      <c r="E805" s="2">
        <f t="shared" si="110"/>
        <v>2014</v>
      </c>
      <c r="F805" s="2" t="str">
        <f t="shared" si="111"/>
        <v>viernes</v>
      </c>
      <c r="G805" s="2" t="str">
        <f t="shared" si="112"/>
        <v>marzo</v>
      </c>
      <c r="H805" s="2">
        <f>+IFERROR(VLOOKUP(A805,festivos!$A$1:$E$105,5,FALSE),0)</f>
        <v>0</v>
      </c>
      <c r="I805" s="2">
        <f>+IFERROR(VLOOKUP(A805,semanasanta!$A$1:$E$29,5,FALSE),0)</f>
        <v>0</v>
      </c>
      <c r="J805" s="2">
        <f>+IFERROR(VLOOKUP(A805,navidad!$A$1:$E$8,5,FALSE),0)</f>
        <v>0</v>
      </c>
      <c r="K805" s="2">
        <f t="shared" si="116"/>
        <v>0</v>
      </c>
      <c r="L805" s="2">
        <f t="shared" si="113"/>
        <v>0</v>
      </c>
      <c r="M805" s="2">
        <f>+IFERROR(VLOOKUP(A805,new_year!$A$1:$E$8,5,FALSE),0)</f>
        <v>0</v>
      </c>
      <c r="N805" s="2">
        <f t="shared" si="115"/>
        <v>0</v>
      </c>
      <c r="O805" s="2">
        <f t="shared" si="114"/>
        <v>0</v>
      </c>
      <c r="P805">
        <v>0</v>
      </c>
      <c r="Q805">
        <f>+IFERROR(VLOOKUP(A805,final_f1!$A$1:$E$8,5,FALSE),0)</f>
        <v>0</v>
      </c>
    </row>
    <row r="806" spans="1:17" x14ac:dyDescent="0.25">
      <c r="A806" s="1">
        <v>41713</v>
      </c>
      <c r="B806">
        <v>343</v>
      </c>
      <c r="C806" s="2">
        <f t="shared" si="108"/>
        <v>15</v>
      </c>
      <c r="D806" s="2">
        <f t="shared" si="109"/>
        <v>3</v>
      </c>
      <c r="E806" s="2">
        <f t="shared" si="110"/>
        <v>2014</v>
      </c>
      <c r="F806" s="2" t="str">
        <f t="shared" si="111"/>
        <v>sábado</v>
      </c>
      <c r="G806" s="2" t="str">
        <f t="shared" si="112"/>
        <v>marzo</v>
      </c>
      <c r="H806" s="2">
        <f>+IFERROR(VLOOKUP(A806,festivos!$A$1:$E$105,5,FALSE),0)</f>
        <v>0</v>
      </c>
      <c r="I806" s="2">
        <f>+IFERROR(VLOOKUP(A806,semanasanta!$A$1:$E$29,5,FALSE),0)</f>
        <v>0</v>
      </c>
      <c r="J806" s="2">
        <f>+IFERROR(VLOOKUP(A806,navidad!$A$1:$E$8,5,FALSE),0)</f>
        <v>0</v>
      </c>
      <c r="K806" s="2">
        <f t="shared" si="116"/>
        <v>0</v>
      </c>
      <c r="L806" s="2">
        <f t="shared" si="113"/>
        <v>0</v>
      </c>
      <c r="M806" s="2">
        <f>+IFERROR(VLOOKUP(A806,new_year!$A$1:$E$8,5,FALSE),0)</f>
        <v>0</v>
      </c>
      <c r="N806" s="2">
        <f t="shared" si="115"/>
        <v>0</v>
      </c>
      <c r="O806" s="2">
        <f t="shared" si="114"/>
        <v>0</v>
      </c>
      <c r="P806">
        <v>0</v>
      </c>
      <c r="Q806">
        <f>+IFERROR(VLOOKUP(A806,final_f1!$A$1:$E$8,5,FALSE),0)</f>
        <v>0</v>
      </c>
    </row>
    <row r="807" spans="1:17" x14ac:dyDescent="0.25">
      <c r="A807" s="1">
        <v>41714</v>
      </c>
      <c r="B807">
        <v>6</v>
      </c>
      <c r="C807" s="2">
        <f t="shared" si="108"/>
        <v>16</v>
      </c>
      <c r="D807" s="2">
        <f t="shared" si="109"/>
        <v>3</v>
      </c>
      <c r="E807" s="2">
        <f t="shared" si="110"/>
        <v>2014</v>
      </c>
      <c r="F807" s="2" t="str">
        <f t="shared" si="111"/>
        <v>domingo</v>
      </c>
      <c r="G807" s="2" t="str">
        <f t="shared" si="112"/>
        <v>marzo</v>
      </c>
      <c r="H807" s="2">
        <f>+IFERROR(VLOOKUP(A807,festivos!$A$1:$E$105,5,FALSE),0)</f>
        <v>0</v>
      </c>
      <c r="I807" s="2">
        <f>+IFERROR(VLOOKUP(A807,semanasanta!$A$1:$E$29,5,FALSE),0)</f>
        <v>0</v>
      </c>
      <c r="J807" s="2">
        <f>+IFERROR(VLOOKUP(A807,navidad!$A$1:$E$8,5,FALSE),0)</f>
        <v>0</v>
      </c>
      <c r="K807" s="2">
        <f t="shared" si="116"/>
        <v>0</v>
      </c>
      <c r="L807" s="2">
        <f t="shared" si="113"/>
        <v>0</v>
      </c>
      <c r="M807" s="2">
        <f>+IFERROR(VLOOKUP(A807,new_year!$A$1:$E$8,5,FALSE),0)</f>
        <v>0</v>
      </c>
      <c r="N807" s="2">
        <f t="shared" si="115"/>
        <v>0</v>
      </c>
      <c r="O807" s="2">
        <f t="shared" si="114"/>
        <v>0</v>
      </c>
      <c r="P807">
        <v>0</v>
      </c>
      <c r="Q807">
        <f>+IFERROR(VLOOKUP(A807,final_f1!$A$1:$E$8,5,FALSE),0)</f>
        <v>0</v>
      </c>
    </row>
    <row r="808" spans="1:17" x14ac:dyDescent="0.25">
      <c r="A808" s="1">
        <v>41715</v>
      </c>
      <c r="B808">
        <v>735</v>
      </c>
      <c r="C808" s="2">
        <f t="shared" si="108"/>
        <v>17</v>
      </c>
      <c r="D808" s="2">
        <f t="shared" si="109"/>
        <v>3</v>
      </c>
      <c r="E808" s="2">
        <f t="shared" si="110"/>
        <v>2014</v>
      </c>
      <c r="F808" s="2" t="str">
        <f t="shared" si="111"/>
        <v>lunes</v>
      </c>
      <c r="G808" s="2" t="str">
        <f t="shared" si="112"/>
        <v>marzo</v>
      </c>
      <c r="H808" s="2">
        <f>+IFERROR(VLOOKUP(A808,festivos!$A$1:$E$105,5,FALSE),0)</f>
        <v>0</v>
      </c>
      <c r="I808" s="2">
        <f>+IFERROR(VLOOKUP(A808,semanasanta!$A$1:$E$29,5,FALSE),0)</f>
        <v>0</v>
      </c>
      <c r="J808" s="2">
        <f>+IFERROR(VLOOKUP(A808,navidad!$A$1:$E$8,5,FALSE),0)</f>
        <v>0</v>
      </c>
      <c r="K808" s="2">
        <f t="shared" si="116"/>
        <v>0</v>
      </c>
      <c r="L808" s="2">
        <f t="shared" si="113"/>
        <v>0</v>
      </c>
      <c r="M808" s="2">
        <f>+IFERROR(VLOOKUP(A808,new_year!$A$1:$E$8,5,FALSE),0)</f>
        <v>0</v>
      </c>
      <c r="N808" s="2">
        <f t="shared" si="115"/>
        <v>0</v>
      </c>
      <c r="O808" s="2">
        <f t="shared" si="114"/>
        <v>0</v>
      </c>
      <c r="P808">
        <v>0</v>
      </c>
      <c r="Q808">
        <f>+IFERROR(VLOOKUP(A808,final_f1!$A$1:$E$8,5,FALSE),0)</f>
        <v>0</v>
      </c>
    </row>
    <row r="809" spans="1:17" x14ac:dyDescent="0.25">
      <c r="A809" s="1">
        <v>41716</v>
      </c>
      <c r="B809">
        <v>1061</v>
      </c>
      <c r="C809" s="2">
        <f t="shared" si="108"/>
        <v>18</v>
      </c>
      <c r="D809" s="2">
        <f t="shared" si="109"/>
        <v>3</v>
      </c>
      <c r="E809" s="2">
        <f t="shared" si="110"/>
        <v>2014</v>
      </c>
      <c r="F809" s="2" t="str">
        <f t="shared" si="111"/>
        <v>martes</v>
      </c>
      <c r="G809" s="2" t="str">
        <f t="shared" si="112"/>
        <v>marzo</v>
      </c>
      <c r="H809" s="2">
        <f>+IFERROR(VLOOKUP(A809,festivos!$A$1:$E$105,5,FALSE),0)</f>
        <v>0</v>
      </c>
      <c r="I809" s="2">
        <f>+IFERROR(VLOOKUP(A809,semanasanta!$A$1:$E$29,5,FALSE),0)</f>
        <v>0</v>
      </c>
      <c r="J809" s="2">
        <f>+IFERROR(VLOOKUP(A809,navidad!$A$1:$E$8,5,FALSE),0)</f>
        <v>0</v>
      </c>
      <c r="K809" s="2">
        <f t="shared" si="116"/>
        <v>0</v>
      </c>
      <c r="L809" s="2">
        <f t="shared" si="113"/>
        <v>0</v>
      </c>
      <c r="M809" s="2">
        <f>+IFERROR(VLOOKUP(A809,new_year!$A$1:$E$8,5,FALSE),0)</f>
        <v>0</v>
      </c>
      <c r="N809" s="2">
        <f t="shared" si="115"/>
        <v>0</v>
      </c>
      <c r="O809" s="2">
        <f t="shared" si="114"/>
        <v>0</v>
      </c>
      <c r="P809">
        <v>0</v>
      </c>
      <c r="Q809">
        <f>+IFERROR(VLOOKUP(A809,final_f1!$A$1:$E$8,5,FALSE),0)</f>
        <v>0</v>
      </c>
    </row>
    <row r="810" spans="1:17" x14ac:dyDescent="0.25">
      <c r="A810" s="1">
        <v>41717</v>
      </c>
      <c r="B810">
        <v>1135</v>
      </c>
      <c r="C810" s="2">
        <f t="shared" si="108"/>
        <v>19</v>
      </c>
      <c r="D810" s="2">
        <f t="shared" si="109"/>
        <v>3</v>
      </c>
      <c r="E810" s="2">
        <f t="shared" si="110"/>
        <v>2014</v>
      </c>
      <c r="F810" s="2" t="str">
        <f t="shared" si="111"/>
        <v>miércoles</v>
      </c>
      <c r="G810" s="2" t="str">
        <f t="shared" si="112"/>
        <v>marzo</v>
      </c>
      <c r="H810" s="2">
        <f>+IFERROR(VLOOKUP(A810,festivos!$A$1:$E$105,5,FALSE),0)</f>
        <v>0</v>
      </c>
      <c r="I810" s="2">
        <f>+IFERROR(VLOOKUP(A810,semanasanta!$A$1:$E$29,5,FALSE),0)</f>
        <v>0</v>
      </c>
      <c r="J810" s="2">
        <f>+IFERROR(VLOOKUP(A810,navidad!$A$1:$E$8,5,FALSE),0)</f>
        <v>0</v>
      </c>
      <c r="K810" s="2">
        <f t="shared" si="116"/>
        <v>0</v>
      </c>
      <c r="L810" s="2">
        <f t="shared" si="113"/>
        <v>0</v>
      </c>
      <c r="M810" s="2">
        <f>+IFERROR(VLOOKUP(A810,new_year!$A$1:$E$8,5,FALSE),0)</f>
        <v>0</v>
      </c>
      <c r="N810" s="2">
        <f t="shared" si="115"/>
        <v>0</v>
      </c>
      <c r="O810" s="2">
        <f t="shared" si="114"/>
        <v>0</v>
      </c>
      <c r="P810">
        <v>0</v>
      </c>
      <c r="Q810">
        <f>+IFERROR(VLOOKUP(A810,final_f1!$A$1:$E$8,5,FALSE),0)</f>
        <v>0</v>
      </c>
    </row>
    <row r="811" spans="1:17" x14ac:dyDescent="0.25">
      <c r="A811" s="1">
        <v>41718</v>
      </c>
      <c r="B811">
        <v>1240</v>
      </c>
      <c r="C811" s="2">
        <f t="shared" si="108"/>
        <v>20</v>
      </c>
      <c r="D811" s="2">
        <f t="shared" si="109"/>
        <v>3</v>
      </c>
      <c r="E811" s="2">
        <f t="shared" si="110"/>
        <v>2014</v>
      </c>
      <c r="F811" s="2" t="str">
        <f t="shared" si="111"/>
        <v>jueves</v>
      </c>
      <c r="G811" s="2" t="str">
        <f t="shared" si="112"/>
        <v>marzo</v>
      </c>
      <c r="H811" s="2">
        <f>+IFERROR(VLOOKUP(A811,festivos!$A$1:$E$105,5,FALSE),0)</f>
        <v>0</v>
      </c>
      <c r="I811" s="2">
        <f>+IFERROR(VLOOKUP(A811,semanasanta!$A$1:$E$29,5,FALSE),0)</f>
        <v>0</v>
      </c>
      <c r="J811" s="2">
        <f>+IFERROR(VLOOKUP(A811,navidad!$A$1:$E$8,5,FALSE),0)</f>
        <v>0</v>
      </c>
      <c r="K811" s="2">
        <f t="shared" si="116"/>
        <v>0</v>
      </c>
      <c r="L811" s="2">
        <f t="shared" si="113"/>
        <v>0</v>
      </c>
      <c r="M811" s="2">
        <f>+IFERROR(VLOOKUP(A811,new_year!$A$1:$E$8,5,FALSE),0)</f>
        <v>0</v>
      </c>
      <c r="N811" s="2">
        <f t="shared" si="115"/>
        <v>0</v>
      </c>
      <c r="O811" s="2">
        <f t="shared" si="114"/>
        <v>0</v>
      </c>
      <c r="P811">
        <v>0</v>
      </c>
      <c r="Q811">
        <f>+IFERROR(VLOOKUP(A811,final_f1!$A$1:$E$8,5,FALSE),0)</f>
        <v>0</v>
      </c>
    </row>
    <row r="812" spans="1:17" x14ac:dyDescent="0.25">
      <c r="A812" s="1">
        <v>41719</v>
      </c>
      <c r="B812">
        <v>1374</v>
      </c>
      <c r="C812" s="2">
        <f t="shared" si="108"/>
        <v>21</v>
      </c>
      <c r="D812" s="2">
        <f t="shared" si="109"/>
        <v>3</v>
      </c>
      <c r="E812" s="2">
        <f t="shared" si="110"/>
        <v>2014</v>
      </c>
      <c r="F812" s="2" t="str">
        <f t="shared" si="111"/>
        <v>viernes</v>
      </c>
      <c r="G812" s="2" t="str">
        <f t="shared" si="112"/>
        <v>marzo</v>
      </c>
      <c r="H812" s="2">
        <f>+IFERROR(VLOOKUP(A812,festivos!$A$1:$E$105,5,FALSE),0)</f>
        <v>0</v>
      </c>
      <c r="I812" s="2">
        <f>+IFERROR(VLOOKUP(A812,semanasanta!$A$1:$E$29,5,FALSE),0)</f>
        <v>0</v>
      </c>
      <c r="J812" s="2">
        <f>+IFERROR(VLOOKUP(A812,navidad!$A$1:$E$8,5,FALSE),0)</f>
        <v>0</v>
      </c>
      <c r="K812" s="2">
        <f t="shared" si="116"/>
        <v>0</v>
      </c>
      <c r="L812" s="2">
        <f t="shared" si="113"/>
        <v>0</v>
      </c>
      <c r="M812" s="2">
        <f>+IFERROR(VLOOKUP(A812,new_year!$A$1:$E$8,5,FALSE),0)</f>
        <v>0</v>
      </c>
      <c r="N812" s="2">
        <f t="shared" si="115"/>
        <v>0</v>
      </c>
      <c r="O812" s="2">
        <f t="shared" si="114"/>
        <v>0</v>
      </c>
      <c r="P812">
        <v>0</v>
      </c>
      <c r="Q812">
        <f>+IFERROR(VLOOKUP(A812,final_f1!$A$1:$E$8,5,FALSE),0)</f>
        <v>0</v>
      </c>
    </row>
    <row r="813" spans="1:17" x14ac:dyDescent="0.25">
      <c r="A813" s="1">
        <v>41720</v>
      </c>
      <c r="B813">
        <v>335</v>
      </c>
      <c r="C813" s="2">
        <f t="shared" si="108"/>
        <v>22</v>
      </c>
      <c r="D813" s="2">
        <f t="shared" si="109"/>
        <v>3</v>
      </c>
      <c r="E813" s="2">
        <f t="shared" si="110"/>
        <v>2014</v>
      </c>
      <c r="F813" s="2" t="str">
        <f t="shared" si="111"/>
        <v>sábado</v>
      </c>
      <c r="G813" s="2" t="str">
        <f t="shared" si="112"/>
        <v>marzo</v>
      </c>
      <c r="H813" s="2">
        <f>+IFERROR(VLOOKUP(A813,festivos!$A$1:$E$105,5,FALSE),0)</f>
        <v>0</v>
      </c>
      <c r="I813" s="2">
        <f>+IFERROR(VLOOKUP(A813,semanasanta!$A$1:$E$29,5,FALSE),0)</f>
        <v>0</v>
      </c>
      <c r="J813" s="2">
        <f>+IFERROR(VLOOKUP(A813,navidad!$A$1:$E$8,5,FALSE),0)</f>
        <v>0</v>
      </c>
      <c r="K813" s="2">
        <f t="shared" si="116"/>
        <v>0</v>
      </c>
      <c r="L813" s="2">
        <f t="shared" si="113"/>
        <v>0</v>
      </c>
      <c r="M813" s="2">
        <f>+IFERROR(VLOOKUP(A813,new_year!$A$1:$E$8,5,FALSE),0)</f>
        <v>0</v>
      </c>
      <c r="N813" s="2">
        <f t="shared" si="115"/>
        <v>0</v>
      </c>
      <c r="O813" s="2">
        <f t="shared" si="114"/>
        <v>0</v>
      </c>
      <c r="P813">
        <v>0</v>
      </c>
      <c r="Q813">
        <f>+IFERROR(VLOOKUP(A813,final_f1!$A$1:$E$8,5,FALSE),0)</f>
        <v>0</v>
      </c>
    </row>
    <row r="814" spans="1:17" x14ac:dyDescent="0.25">
      <c r="A814" s="1">
        <v>41721</v>
      </c>
      <c r="B814">
        <v>1</v>
      </c>
      <c r="C814" s="2">
        <f t="shared" si="108"/>
        <v>23</v>
      </c>
      <c r="D814" s="2">
        <f t="shared" si="109"/>
        <v>3</v>
      </c>
      <c r="E814" s="2">
        <f t="shared" si="110"/>
        <v>2014</v>
      </c>
      <c r="F814" s="2" t="str">
        <f t="shared" si="111"/>
        <v>domingo</v>
      </c>
      <c r="G814" s="2" t="str">
        <f t="shared" si="112"/>
        <v>marzo</v>
      </c>
      <c r="H814" s="2">
        <f>+IFERROR(VLOOKUP(A814,festivos!$A$1:$E$105,5,FALSE),0)</f>
        <v>0</v>
      </c>
      <c r="I814" s="2">
        <f>+IFERROR(VLOOKUP(A814,semanasanta!$A$1:$E$29,5,FALSE),0)</f>
        <v>0</v>
      </c>
      <c r="J814" s="2">
        <f>+IFERROR(VLOOKUP(A814,navidad!$A$1:$E$8,5,FALSE),0)</f>
        <v>0</v>
      </c>
      <c r="K814" s="2">
        <f t="shared" si="116"/>
        <v>0</v>
      </c>
      <c r="L814" s="2">
        <f t="shared" si="113"/>
        <v>0</v>
      </c>
      <c r="M814" s="2">
        <f>+IFERROR(VLOOKUP(A814,new_year!$A$1:$E$8,5,FALSE),0)</f>
        <v>0</v>
      </c>
      <c r="N814" s="2">
        <f t="shared" si="115"/>
        <v>0</v>
      </c>
      <c r="O814" s="2">
        <f t="shared" si="114"/>
        <v>0</v>
      </c>
      <c r="P814">
        <v>0</v>
      </c>
      <c r="Q814">
        <f>+IFERROR(VLOOKUP(A814,final_f1!$A$1:$E$8,5,FALSE),0)</f>
        <v>0</v>
      </c>
    </row>
    <row r="815" spans="1:17" x14ac:dyDescent="0.25">
      <c r="A815" s="1">
        <v>41722</v>
      </c>
      <c r="B815">
        <v>0</v>
      </c>
      <c r="C815" s="2">
        <f t="shared" si="108"/>
        <v>24</v>
      </c>
      <c r="D815" s="2">
        <f t="shared" si="109"/>
        <v>3</v>
      </c>
      <c r="E815" s="2">
        <f t="shared" si="110"/>
        <v>2014</v>
      </c>
      <c r="F815" s="2" t="str">
        <f t="shared" si="111"/>
        <v>lunes</v>
      </c>
      <c r="G815" s="2" t="str">
        <f t="shared" si="112"/>
        <v>marzo</v>
      </c>
      <c r="H815" s="2">
        <f>+IFERROR(VLOOKUP(A815,festivos!$A$1:$E$105,5,FALSE),0)</f>
        <v>1</v>
      </c>
      <c r="I815" s="2">
        <f>+IFERROR(VLOOKUP(A815,semanasanta!$A$1:$E$29,5,FALSE),0)</f>
        <v>0</v>
      </c>
      <c r="J815" s="2">
        <f>+IFERROR(VLOOKUP(A815,navidad!$A$1:$E$8,5,FALSE),0)</f>
        <v>0</v>
      </c>
      <c r="K815" s="2">
        <f t="shared" si="116"/>
        <v>0</v>
      </c>
      <c r="L815" s="2">
        <f t="shared" si="113"/>
        <v>0</v>
      </c>
      <c r="M815" s="2">
        <f>+IFERROR(VLOOKUP(A815,new_year!$A$1:$E$8,5,FALSE),0)</f>
        <v>0</v>
      </c>
      <c r="N815" s="2">
        <f t="shared" si="115"/>
        <v>0</v>
      </c>
      <c r="O815" s="2">
        <f t="shared" si="114"/>
        <v>0</v>
      </c>
      <c r="P815">
        <v>0</v>
      </c>
      <c r="Q815">
        <f>+IFERROR(VLOOKUP(A815,final_f1!$A$1:$E$8,5,FALSE),0)</f>
        <v>0</v>
      </c>
    </row>
    <row r="816" spans="1:17" x14ac:dyDescent="0.25">
      <c r="A816" s="1">
        <v>41723</v>
      </c>
      <c r="B816">
        <v>879</v>
      </c>
      <c r="C816" s="2">
        <f t="shared" si="108"/>
        <v>25</v>
      </c>
      <c r="D816" s="2">
        <f t="shared" si="109"/>
        <v>3</v>
      </c>
      <c r="E816" s="2">
        <f t="shared" si="110"/>
        <v>2014</v>
      </c>
      <c r="F816" s="2" t="str">
        <f t="shared" si="111"/>
        <v>martes</v>
      </c>
      <c r="G816" s="2" t="str">
        <f t="shared" si="112"/>
        <v>marzo</v>
      </c>
      <c r="H816" s="2">
        <f>+IFERROR(VLOOKUP(A816,festivos!$A$1:$E$105,5,FALSE),0)</f>
        <v>0</v>
      </c>
      <c r="I816" s="2">
        <f>+IFERROR(VLOOKUP(A816,semanasanta!$A$1:$E$29,5,FALSE),0)</f>
        <v>0</v>
      </c>
      <c r="J816" s="2">
        <f>+IFERROR(VLOOKUP(A816,navidad!$A$1:$E$8,5,FALSE),0)</f>
        <v>0</v>
      </c>
      <c r="K816" s="2">
        <f t="shared" si="116"/>
        <v>0</v>
      </c>
      <c r="L816" s="2">
        <f t="shared" si="113"/>
        <v>0</v>
      </c>
      <c r="M816" s="2">
        <f>+IFERROR(VLOOKUP(A816,new_year!$A$1:$E$8,5,FALSE),0)</f>
        <v>0</v>
      </c>
      <c r="N816" s="2">
        <f t="shared" si="115"/>
        <v>0</v>
      </c>
      <c r="O816" s="2">
        <f t="shared" si="114"/>
        <v>0</v>
      </c>
      <c r="P816">
        <v>0</v>
      </c>
      <c r="Q816">
        <f>+IFERROR(VLOOKUP(A816,final_f1!$A$1:$E$8,5,FALSE),0)</f>
        <v>0</v>
      </c>
    </row>
    <row r="817" spans="1:17" x14ac:dyDescent="0.25">
      <c r="A817" s="1">
        <v>41724</v>
      </c>
      <c r="B817">
        <v>1303</v>
      </c>
      <c r="C817" s="2">
        <f t="shared" si="108"/>
        <v>26</v>
      </c>
      <c r="D817" s="2">
        <f t="shared" si="109"/>
        <v>3</v>
      </c>
      <c r="E817" s="2">
        <f t="shared" si="110"/>
        <v>2014</v>
      </c>
      <c r="F817" s="2" t="str">
        <f t="shared" si="111"/>
        <v>miércoles</v>
      </c>
      <c r="G817" s="2" t="str">
        <f t="shared" si="112"/>
        <v>marzo</v>
      </c>
      <c r="H817" s="2">
        <f>+IFERROR(VLOOKUP(A817,festivos!$A$1:$E$105,5,FALSE),0)</f>
        <v>0</v>
      </c>
      <c r="I817" s="2">
        <f>+IFERROR(VLOOKUP(A817,semanasanta!$A$1:$E$29,5,FALSE),0)</f>
        <v>0</v>
      </c>
      <c r="J817" s="2">
        <f>+IFERROR(VLOOKUP(A817,navidad!$A$1:$E$8,5,FALSE),0)</f>
        <v>0</v>
      </c>
      <c r="K817" s="2">
        <f t="shared" si="116"/>
        <v>0</v>
      </c>
      <c r="L817" s="2">
        <f t="shared" si="113"/>
        <v>0</v>
      </c>
      <c r="M817" s="2">
        <f>+IFERROR(VLOOKUP(A817,new_year!$A$1:$E$8,5,FALSE),0)</f>
        <v>0</v>
      </c>
      <c r="N817" s="2">
        <f t="shared" si="115"/>
        <v>0</v>
      </c>
      <c r="O817" s="2">
        <f t="shared" si="114"/>
        <v>0</v>
      </c>
      <c r="P817">
        <v>0</v>
      </c>
      <c r="Q817">
        <f>+IFERROR(VLOOKUP(A817,final_f1!$A$1:$E$8,5,FALSE),0)</f>
        <v>0</v>
      </c>
    </row>
    <row r="818" spans="1:17" x14ac:dyDescent="0.25">
      <c r="A818" s="1">
        <v>41725</v>
      </c>
      <c r="B818">
        <v>1439</v>
      </c>
      <c r="C818" s="2">
        <f t="shared" si="108"/>
        <v>27</v>
      </c>
      <c r="D818" s="2">
        <f t="shared" si="109"/>
        <v>3</v>
      </c>
      <c r="E818" s="2">
        <f t="shared" si="110"/>
        <v>2014</v>
      </c>
      <c r="F818" s="2" t="str">
        <f t="shared" si="111"/>
        <v>jueves</v>
      </c>
      <c r="G818" s="2" t="str">
        <f t="shared" si="112"/>
        <v>marzo</v>
      </c>
      <c r="H818" s="2">
        <f>+IFERROR(VLOOKUP(A818,festivos!$A$1:$E$105,5,FALSE),0)</f>
        <v>0</v>
      </c>
      <c r="I818" s="2">
        <f>+IFERROR(VLOOKUP(A818,semanasanta!$A$1:$E$29,5,FALSE),0)</f>
        <v>0</v>
      </c>
      <c r="J818" s="2">
        <f>+IFERROR(VLOOKUP(A818,navidad!$A$1:$E$8,5,FALSE),0)</f>
        <v>0</v>
      </c>
      <c r="K818" s="2">
        <f t="shared" si="116"/>
        <v>0</v>
      </c>
      <c r="L818" s="2">
        <f t="shared" si="113"/>
        <v>0</v>
      </c>
      <c r="M818" s="2">
        <f>+IFERROR(VLOOKUP(A818,new_year!$A$1:$E$8,5,FALSE),0)</f>
        <v>0</v>
      </c>
      <c r="N818" s="2">
        <f t="shared" si="115"/>
        <v>0</v>
      </c>
      <c r="O818" s="2">
        <f t="shared" si="114"/>
        <v>0</v>
      </c>
      <c r="P818">
        <v>0</v>
      </c>
      <c r="Q818">
        <f>+IFERROR(VLOOKUP(A818,final_f1!$A$1:$E$8,5,FALSE),0)</f>
        <v>0</v>
      </c>
    </row>
    <row r="819" spans="1:17" x14ac:dyDescent="0.25">
      <c r="A819" s="1">
        <v>41726</v>
      </c>
      <c r="B819">
        <v>1280</v>
      </c>
      <c r="C819" s="2">
        <f t="shared" si="108"/>
        <v>28</v>
      </c>
      <c r="D819" s="2">
        <f t="shared" si="109"/>
        <v>3</v>
      </c>
      <c r="E819" s="2">
        <f t="shared" si="110"/>
        <v>2014</v>
      </c>
      <c r="F819" s="2" t="str">
        <f t="shared" si="111"/>
        <v>viernes</v>
      </c>
      <c r="G819" s="2" t="str">
        <f t="shared" si="112"/>
        <v>marzo</v>
      </c>
      <c r="H819" s="2">
        <f>+IFERROR(VLOOKUP(A819,festivos!$A$1:$E$105,5,FALSE),0)</f>
        <v>0</v>
      </c>
      <c r="I819" s="2">
        <f>+IFERROR(VLOOKUP(A819,semanasanta!$A$1:$E$29,5,FALSE),0)</f>
        <v>0</v>
      </c>
      <c r="J819" s="2">
        <f>+IFERROR(VLOOKUP(A819,navidad!$A$1:$E$8,5,FALSE),0)</f>
        <v>0</v>
      </c>
      <c r="K819" s="2">
        <f t="shared" si="116"/>
        <v>0</v>
      </c>
      <c r="L819" s="2">
        <f t="shared" si="113"/>
        <v>0</v>
      </c>
      <c r="M819" s="2">
        <f>+IFERROR(VLOOKUP(A819,new_year!$A$1:$E$8,5,FALSE),0)</f>
        <v>0</v>
      </c>
      <c r="N819" s="2">
        <f t="shared" si="115"/>
        <v>0</v>
      </c>
      <c r="O819" s="2">
        <f t="shared" si="114"/>
        <v>0</v>
      </c>
      <c r="P819">
        <v>0</v>
      </c>
      <c r="Q819">
        <f>+IFERROR(VLOOKUP(A819,final_f1!$A$1:$E$8,5,FALSE),0)</f>
        <v>0</v>
      </c>
    </row>
    <row r="820" spans="1:17" x14ac:dyDescent="0.25">
      <c r="A820" s="1">
        <v>41727</v>
      </c>
      <c r="B820">
        <v>653</v>
      </c>
      <c r="C820" s="2">
        <f t="shared" si="108"/>
        <v>29</v>
      </c>
      <c r="D820" s="2">
        <f t="shared" si="109"/>
        <v>3</v>
      </c>
      <c r="E820" s="2">
        <f t="shared" si="110"/>
        <v>2014</v>
      </c>
      <c r="F820" s="2" t="str">
        <f t="shared" si="111"/>
        <v>sábado</v>
      </c>
      <c r="G820" s="2" t="str">
        <f t="shared" si="112"/>
        <v>marzo</v>
      </c>
      <c r="H820" s="2">
        <f>+IFERROR(VLOOKUP(A820,festivos!$A$1:$E$105,5,FALSE),0)</f>
        <v>0</v>
      </c>
      <c r="I820" s="2">
        <f>+IFERROR(VLOOKUP(A820,semanasanta!$A$1:$E$29,5,FALSE),0)</f>
        <v>0</v>
      </c>
      <c r="J820" s="2">
        <f>+IFERROR(VLOOKUP(A820,navidad!$A$1:$E$8,5,FALSE),0)</f>
        <v>0</v>
      </c>
      <c r="K820" s="2">
        <f t="shared" si="116"/>
        <v>0</v>
      </c>
      <c r="L820" s="2">
        <f t="shared" si="113"/>
        <v>0</v>
      </c>
      <c r="M820" s="2">
        <f>+IFERROR(VLOOKUP(A820,new_year!$A$1:$E$8,5,FALSE),0)</f>
        <v>0</v>
      </c>
      <c r="N820" s="2">
        <f t="shared" si="115"/>
        <v>0</v>
      </c>
      <c r="O820" s="2">
        <f t="shared" si="114"/>
        <v>0</v>
      </c>
      <c r="P820">
        <v>0</v>
      </c>
      <c r="Q820">
        <f>+IFERROR(VLOOKUP(A820,final_f1!$A$1:$E$8,5,FALSE),0)</f>
        <v>0</v>
      </c>
    </row>
    <row r="821" spans="1:17" x14ac:dyDescent="0.25">
      <c r="A821" s="1">
        <v>41728</v>
      </c>
      <c r="B821">
        <v>2</v>
      </c>
      <c r="C821" s="2">
        <f t="shared" si="108"/>
        <v>30</v>
      </c>
      <c r="D821" s="2">
        <f t="shared" si="109"/>
        <v>3</v>
      </c>
      <c r="E821" s="2">
        <f t="shared" si="110"/>
        <v>2014</v>
      </c>
      <c r="F821" s="2" t="str">
        <f t="shared" si="111"/>
        <v>domingo</v>
      </c>
      <c r="G821" s="2" t="str">
        <f t="shared" si="112"/>
        <v>marzo</v>
      </c>
      <c r="H821" s="2">
        <f>+IFERROR(VLOOKUP(A821,festivos!$A$1:$E$105,5,FALSE),0)</f>
        <v>0</v>
      </c>
      <c r="I821" s="2">
        <f>+IFERROR(VLOOKUP(A821,semanasanta!$A$1:$E$29,5,FALSE),0)</f>
        <v>0</v>
      </c>
      <c r="J821" s="2">
        <f>+IFERROR(VLOOKUP(A821,navidad!$A$1:$E$8,5,FALSE),0)</f>
        <v>0</v>
      </c>
      <c r="K821" s="2">
        <f t="shared" si="116"/>
        <v>0</v>
      </c>
      <c r="L821" s="2">
        <f t="shared" si="113"/>
        <v>0</v>
      </c>
      <c r="M821" s="2">
        <f>+IFERROR(VLOOKUP(A821,new_year!$A$1:$E$8,5,FALSE),0)</f>
        <v>0</v>
      </c>
      <c r="N821" s="2">
        <f t="shared" si="115"/>
        <v>0</v>
      </c>
      <c r="O821" s="2">
        <f t="shared" si="114"/>
        <v>0</v>
      </c>
      <c r="P821">
        <v>0</v>
      </c>
      <c r="Q821">
        <f>+IFERROR(VLOOKUP(A821,final_f1!$A$1:$E$8,5,FALSE),0)</f>
        <v>0</v>
      </c>
    </row>
    <row r="822" spans="1:17" x14ac:dyDescent="0.25">
      <c r="A822" s="1">
        <v>41729</v>
      </c>
      <c r="B822">
        <v>1210</v>
      </c>
      <c r="C822" s="2">
        <f t="shared" si="108"/>
        <v>31</v>
      </c>
      <c r="D822" s="2">
        <f t="shared" si="109"/>
        <v>3</v>
      </c>
      <c r="E822" s="2">
        <f t="shared" si="110"/>
        <v>2014</v>
      </c>
      <c r="F822" s="2" t="str">
        <f t="shared" si="111"/>
        <v>lunes</v>
      </c>
      <c r="G822" s="2" t="str">
        <f t="shared" si="112"/>
        <v>marzo</v>
      </c>
      <c r="H822" s="2">
        <f>+IFERROR(VLOOKUP(A822,festivos!$A$1:$E$105,5,FALSE),0)</f>
        <v>0</v>
      </c>
      <c r="I822" s="2">
        <f>+IFERROR(VLOOKUP(A822,semanasanta!$A$1:$E$29,5,FALSE),0)</f>
        <v>0</v>
      </c>
      <c r="J822" s="2">
        <f>+IFERROR(VLOOKUP(A822,navidad!$A$1:$E$8,5,FALSE),0)</f>
        <v>0</v>
      </c>
      <c r="K822" s="2">
        <f t="shared" si="116"/>
        <v>0</v>
      </c>
      <c r="L822" s="2">
        <f t="shared" si="113"/>
        <v>0</v>
      </c>
      <c r="M822" s="2">
        <f>+IFERROR(VLOOKUP(A822,new_year!$A$1:$E$8,5,FALSE),0)</f>
        <v>0</v>
      </c>
      <c r="N822" s="2">
        <f t="shared" si="115"/>
        <v>0</v>
      </c>
      <c r="O822" s="2">
        <f t="shared" si="114"/>
        <v>0</v>
      </c>
      <c r="P822">
        <v>0</v>
      </c>
      <c r="Q822">
        <f>+IFERROR(VLOOKUP(A822,final_f1!$A$1:$E$8,5,FALSE),0)</f>
        <v>0</v>
      </c>
    </row>
    <row r="823" spans="1:17" x14ac:dyDescent="0.25">
      <c r="A823" s="1">
        <v>41730</v>
      </c>
      <c r="B823">
        <v>1219</v>
      </c>
      <c r="C823" s="2">
        <f t="shared" si="108"/>
        <v>1</v>
      </c>
      <c r="D823" s="2">
        <f t="shared" si="109"/>
        <v>4</v>
      </c>
      <c r="E823" s="2">
        <f t="shared" si="110"/>
        <v>2014</v>
      </c>
      <c r="F823" s="2" t="str">
        <f t="shared" si="111"/>
        <v>martes</v>
      </c>
      <c r="G823" s="2" t="str">
        <f t="shared" si="112"/>
        <v>abril</v>
      </c>
      <c r="H823" s="2">
        <f>+IFERROR(VLOOKUP(A823,festivos!$A$1:$E$105,5,FALSE),0)</f>
        <v>0</v>
      </c>
      <c r="I823" s="2">
        <f>+IFERROR(VLOOKUP(A823,semanasanta!$A$1:$E$29,5,FALSE),0)</f>
        <v>0</v>
      </c>
      <c r="J823" s="2">
        <f>+IFERROR(VLOOKUP(A823,navidad!$A$1:$E$8,5,FALSE),0)</f>
        <v>0</v>
      </c>
      <c r="K823" s="2">
        <f t="shared" si="116"/>
        <v>0</v>
      </c>
      <c r="L823" s="2">
        <f t="shared" si="113"/>
        <v>0</v>
      </c>
      <c r="M823" s="2">
        <f>+IFERROR(VLOOKUP(A823,new_year!$A$1:$E$8,5,FALSE),0)</f>
        <v>0</v>
      </c>
      <c r="N823" s="2">
        <f t="shared" si="115"/>
        <v>0</v>
      </c>
      <c r="O823" s="2">
        <f t="shared" si="114"/>
        <v>0</v>
      </c>
      <c r="P823">
        <v>0</v>
      </c>
      <c r="Q823">
        <f>+IFERROR(VLOOKUP(A823,final_f1!$A$1:$E$8,5,FALSE),0)</f>
        <v>0</v>
      </c>
    </row>
    <row r="824" spans="1:17" x14ac:dyDescent="0.25">
      <c r="A824" s="1">
        <v>41731</v>
      </c>
      <c r="B824">
        <v>960</v>
      </c>
      <c r="C824" s="2">
        <f t="shared" si="108"/>
        <v>2</v>
      </c>
      <c r="D824" s="2">
        <f t="shared" si="109"/>
        <v>4</v>
      </c>
      <c r="E824" s="2">
        <f t="shared" si="110"/>
        <v>2014</v>
      </c>
      <c r="F824" s="2" t="str">
        <f t="shared" si="111"/>
        <v>miércoles</v>
      </c>
      <c r="G824" s="2" t="str">
        <f t="shared" si="112"/>
        <v>abril</v>
      </c>
      <c r="H824" s="2">
        <f>+IFERROR(VLOOKUP(A824,festivos!$A$1:$E$105,5,FALSE),0)</f>
        <v>0</v>
      </c>
      <c r="I824" s="2">
        <f>+IFERROR(VLOOKUP(A824,semanasanta!$A$1:$E$29,5,FALSE),0)</f>
        <v>0</v>
      </c>
      <c r="J824" s="2">
        <f>+IFERROR(VLOOKUP(A824,navidad!$A$1:$E$8,5,FALSE),0)</f>
        <v>0</v>
      </c>
      <c r="K824" s="2">
        <f t="shared" si="116"/>
        <v>0</v>
      </c>
      <c r="L824" s="2">
        <f t="shared" si="113"/>
        <v>0</v>
      </c>
      <c r="M824" s="2">
        <f>+IFERROR(VLOOKUP(A824,new_year!$A$1:$E$8,5,FALSE),0)</f>
        <v>0</v>
      </c>
      <c r="N824" s="2">
        <f t="shared" si="115"/>
        <v>0</v>
      </c>
      <c r="O824" s="2">
        <f t="shared" si="114"/>
        <v>0</v>
      </c>
      <c r="P824">
        <v>0</v>
      </c>
      <c r="Q824">
        <f>+IFERROR(VLOOKUP(A824,final_f1!$A$1:$E$8,5,FALSE),0)</f>
        <v>0</v>
      </c>
    </row>
    <row r="825" spans="1:17" x14ac:dyDescent="0.25">
      <c r="A825" s="1">
        <v>41732</v>
      </c>
      <c r="B825">
        <v>1220</v>
      </c>
      <c r="C825" s="2">
        <f t="shared" si="108"/>
        <v>3</v>
      </c>
      <c r="D825" s="2">
        <f t="shared" si="109"/>
        <v>4</v>
      </c>
      <c r="E825" s="2">
        <f t="shared" si="110"/>
        <v>2014</v>
      </c>
      <c r="F825" s="2" t="str">
        <f t="shared" si="111"/>
        <v>jueves</v>
      </c>
      <c r="G825" s="2" t="str">
        <f t="shared" si="112"/>
        <v>abril</v>
      </c>
      <c r="H825" s="2">
        <f>+IFERROR(VLOOKUP(A825,festivos!$A$1:$E$105,5,FALSE),0)</f>
        <v>0</v>
      </c>
      <c r="I825" s="2">
        <f>+IFERROR(VLOOKUP(A825,semanasanta!$A$1:$E$29,5,FALSE),0)</f>
        <v>0</v>
      </c>
      <c r="J825" s="2">
        <f>+IFERROR(VLOOKUP(A825,navidad!$A$1:$E$8,5,FALSE),0)</f>
        <v>0</v>
      </c>
      <c r="K825" s="2">
        <f t="shared" si="116"/>
        <v>0</v>
      </c>
      <c r="L825" s="2">
        <f t="shared" si="113"/>
        <v>0</v>
      </c>
      <c r="M825" s="2">
        <f>+IFERROR(VLOOKUP(A825,new_year!$A$1:$E$8,5,FALSE),0)</f>
        <v>0</v>
      </c>
      <c r="N825" s="2">
        <f t="shared" si="115"/>
        <v>0</v>
      </c>
      <c r="O825" s="2">
        <f t="shared" si="114"/>
        <v>0</v>
      </c>
      <c r="P825">
        <v>0</v>
      </c>
      <c r="Q825">
        <f>+IFERROR(VLOOKUP(A825,final_f1!$A$1:$E$8,5,FALSE),0)</f>
        <v>0</v>
      </c>
    </row>
    <row r="826" spans="1:17" x14ac:dyDescent="0.25">
      <c r="A826" s="1">
        <v>41733</v>
      </c>
      <c r="B826">
        <v>1438</v>
      </c>
      <c r="C826" s="2">
        <f t="shared" si="108"/>
        <v>4</v>
      </c>
      <c r="D826" s="2">
        <f t="shared" si="109"/>
        <v>4</v>
      </c>
      <c r="E826" s="2">
        <f t="shared" si="110"/>
        <v>2014</v>
      </c>
      <c r="F826" s="2" t="str">
        <f t="shared" si="111"/>
        <v>viernes</v>
      </c>
      <c r="G826" s="2" t="str">
        <f t="shared" si="112"/>
        <v>abril</v>
      </c>
      <c r="H826" s="2">
        <f>+IFERROR(VLOOKUP(A826,festivos!$A$1:$E$105,5,FALSE),0)</f>
        <v>0</v>
      </c>
      <c r="I826" s="2">
        <f>+IFERROR(VLOOKUP(A826,semanasanta!$A$1:$E$29,5,FALSE),0)</f>
        <v>0</v>
      </c>
      <c r="J826" s="2">
        <f>+IFERROR(VLOOKUP(A826,navidad!$A$1:$E$8,5,FALSE),0)</f>
        <v>0</v>
      </c>
      <c r="K826" s="2">
        <f t="shared" si="116"/>
        <v>0</v>
      </c>
      <c r="L826" s="2">
        <f t="shared" si="113"/>
        <v>0</v>
      </c>
      <c r="M826" s="2">
        <f>+IFERROR(VLOOKUP(A826,new_year!$A$1:$E$8,5,FALSE),0)</f>
        <v>0</v>
      </c>
      <c r="N826" s="2">
        <f t="shared" si="115"/>
        <v>0</v>
      </c>
      <c r="O826" s="2">
        <f t="shared" si="114"/>
        <v>0</v>
      </c>
      <c r="P826">
        <v>0</v>
      </c>
      <c r="Q826">
        <f>+IFERROR(VLOOKUP(A826,final_f1!$A$1:$E$8,5,FALSE),0)</f>
        <v>0</v>
      </c>
    </row>
    <row r="827" spans="1:17" x14ac:dyDescent="0.25">
      <c r="A827" s="1">
        <v>41734</v>
      </c>
      <c r="B827">
        <v>382</v>
      </c>
      <c r="C827" s="2">
        <f t="shared" si="108"/>
        <v>5</v>
      </c>
      <c r="D827" s="2">
        <f t="shared" si="109"/>
        <v>4</v>
      </c>
      <c r="E827" s="2">
        <f t="shared" si="110"/>
        <v>2014</v>
      </c>
      <c r="F827" s="2" t="str">
        <f t="shared" si="111"/>
        <v>sábado</v>
      </c>
      <c r="G827" s="2" t="str">
        <f t="shared" si="112"/>
        <v>abril</v>
      </c>
      <c r="H827" s="2">
        <f>+IFERROR(VLOOKUP(A827,festivos!$A$1:$E$105,5,FALSE),0)</f>
        <v>0</v>
      </c>
      <c r="I827" s="2">
        <f>+IFERROR(VLOOKUP(A827,semanasanta!$A$1:$E$29,5,FALSE),0)</f>
        <v>0</v>
      </c>
      <c r="J827" s="2">
        <f>+IFERROR(VLOOKUP(A827,navidad!$A$1:$E$8,5,FALSE),0)</f>
        <v>0</v>
      </c>
      <c r="K827" s="2">
        <f t="shared" si="116"/>
        <v>0</v>
      </c>
      <c r="L827" s="2">
        <f t="shared" si="113"/>
        <v>0</v>
      </c>
      <c r="M827" s="2">
        <f>+IFERROR(VLOOKUP(A827,new_year!$A$1:$E$8,5,FALSE),0)</f>
        <v>0</v>
      </c>
      <c r="N827" s="2">
        <f t="shared" si="115"/>
        <v>0</v>
      </c>
      <c r="O827" s="2">
        <f t="shared" si="114"/>
        <v>0</v>
      </c>
      <c r="P827">
        <v>0</v>
      </c>
      <c r="Q827">
        <f>+IFERROR(VLOOKUP(A827,final_f1!$A$1:$E$8,5,FALSE),0)</f>
        <v>0</v>
      </c>
    </row>
    <row r="828" spans="1:17" x14ac:dyDescent="0.25">
      <c r="A828" s="1">
        <v>41735</v>
      </c>
      <c r="B828">
        <v>0</v>
      </c>
      <c r="C828" s="2">
        <f t="shared" si="108"/>
        <v>6</v>
      </c>
      <c r="D828" s="2">
        <f t="shared" si="109"/>
        <v>4</v>
      </c>
      <c r="E828" s="2">
        <f t="shared" si="110"/>
        <v>2014</v>
      </c>
      <c r="F828" s="2" t="str">
        <f t="shared" si="111"/>
        <v>domingo</v>
      </c>
      <c r="G828" s="2" t="str">
        <f t="shared" si="112"/>
        <v>abril</v>
      </c>
      <c r="H828" s="2">
        <f>+IFERROR(VLOOKUP(A828,festivos!$A$1:$E$105,5,FALSE),0)</f>
        <v>0</v>
      </c>
      <c r="I828" s="2">
        <f>+IFERROR(VLOOKUP(A828,semanasanta!$A$1:$E$29,5,FALSE),0)</f>
        <v>0</v>
      </c>
      <c r="J828" s="2">
        <f>+IFERROR(VLOOKUP(A828,navidad!$A$1:$E$8,5,FALSE),0)</f>
        <v>0</v>
      </c>
      <c r="K828" s="2">
        <f t="shared" si="116"/>
        <v>0</v>
      </c>
      <c r="L828" s="2">
        <f t="shared" si="113"/>
        <v>0</v>
      </c>
      <c r="M828" s="2">
        <f>+IFERROR(VLOOKUP(A828,new_year!$A$1:$E$8,5,FALSE),0)</f>
        <v>0</v>
      </c>
      <c r="N828" s="2">
        <f t="shared" si="115"/>
        <v>0</v>
      </c>
      <c r="O828" s="2">
        <f t="shared" si="114"/>
        <v>0</v>
      </c>
      <c r="P828">
        <v>0</v>
      </c>
      <c r="Q828">
        <f>+IFERROR(VLOOKUP(A828,final_f1!$A$1:$E$8,5,FALSE),0)</f>
        <v>0</v>
      </c>
    </row>
    <row r="829" spans="1:17" x14ac:dyDescent="0.25">
      <c r="A829" s="1">
        <v>41736</v>
      </c>
      <c r="B829">
        <v>1087</v>
      </c>
      <c r="C829" s="2">
        <f t="shared" si="108"/>
        <v>7</v>
      </c>
      <c r="D829" s="2">
        <f t="shared" si="109"/>
        <v>4</v>
      </c>
      <c r="E829" s="2">
        <f t="shared" si="110"/>
        <v>2014</v>
      </c>
      <c r="F829" s="2" t="str">
        <f t="shared" si="111"/>
        <v>lunes</v>
      </c>
      <c r="G829" s="2" t="str">
        <f t="shared" si="112"/>
        <v>abril</v>
      </c>
      <c r="H829" s="2">
        <f>+IFERROR(VLOOKUP(A829,festivos!$A$1:$E$105,5,FALSE),0)</f>
        <v>0</v>
      </c>
      <c r="I829" s="2">
        <f>+IFERROR(VLOOKUP(A829,semanasanta!$A$1:$E$29,5,FALSE),0)</f>
        <v>0</v>
      </c>
      <c r="J829" s="2">
        <f>+IFERROR(VLOOKUP(A829,navidad!$A$1:$E$8,5,FALSE),0)</f>
        <v>0</v>
      </c>
      <c r="K829" s="2">
        <f t="shared" si="116"/>
        <v>0</v>
      </c>
      <c r="L829" s="2">
        <f t="shared" si="113"/>
        <v>0</v>
      </c>
      <c r="M829" s="2">
        <f>+IFERROR(VLOOKUP(A829,new_year!$A$1:$E$8,5,FALSE),0)</f>
        <v>0</v>
      </c>
      <c r="N829" s="2">
        <f t="shared" si="115"/>
        <v>0</v>
      </c>
      <c r="O829" s="2">
        <f t="shared" si="114"/>
        <v>0</v>
      </c>
      <c r="P829">
        <v>0</v>
      </c>
      <c r="Q829">
        <f>+IFERROR(VLOOKUP(A829,final_f1!$A$1:$E$8,5,FALSE),0)</f>
        <v>0</v>
      </c>
    </row>
    <row r="830" spans="1:17" x14ac:dyDescent="0.25">
      <c r="A830" s="1">
        <v>41737</v>
      </c>
      <c r="B830">
        <v>1290</v>
      </c>
      <c r="C830" s="2">
        <f t="shared" si="108"/>
        <v>8</v>
      </c>
      <c r="D830" s="2">
        <f t="shared" si="109"/>
        <v>4</v>
      </c>
      <c r="E830" s="2">
        <f t="shared" si="110"/>
        <v>2014</v>
      </c>
      <c r="F830" s="2" t="str">
        <f t="shared" si="111"/>
        <v>martes</v>
      </c>
      <c r="G830" s="2" t="str">
        <f t="shared" si="112"/>
        <v>abril</v>
      </c>
      <c r="H830" s="2">
        <f>+IFERROR(VLOOKUP(A830,festivos!$A$1:$E$105,5,FALSE),0)</f>
        <v>0</v>
      </c>
      <c r="I830" s="2">
        <f>+IFERROR(VLOOKUP(A830,semanasanta!$A$1:$E$29,5,FALSE),0)</f>
        <v>0</v>
      </c>
      <c r="J830" s="2">
        <f>+IFERROR(VLOOKUP(A830,navidad!$A$1:$E$8,5,FALSE),0)</f>
        <v>0</v>
      </c>
      <c r="K830" s="2">
        <f t="shared" si="116"/>
        <v>0</v>
      </c>
      <c r="L830" s="2">
        <f t="shared" si="113"/>
        <v>0</v>
      </c>
      <c r="M830" s="2">
        <f>+IFERROR(VLOOKUP(A830,new_year!$A$1:$E$8,5,FALSE),0)</f>
        <v>0</v>
      </c>
      <c r="N830" s="2">
        <f t="shared" si="115"/>
        <v>0</v>
      </c>
      <c r="O830" s="2">
        <f t="shared" si="114"/>
        <v>0</v>
      </c>
      <c r="P830">
        <v>0</v>
      </c>
      <c r="Q830">
        <f>+IFERROR(VLOOKUP(A830,final_f1!$A$1:$E$8,5,FALSE),0)</f>
        <v>0</v>
      </c>
    </row>
    <row r="831" spans="1:17" x14ac:dyDescent="0.25">
      <c r="A831" s="1">
        <v>41738</v>
      </c>
      <c r="B831">
        <v>1480</v>
      </c>
      <c r="C831" s="2">
        <f t="shared" si="108"/>
        <v>9</v>
      </c>
      <c r="D831" s="2">
        <f t="shared" si="109"/>
        <v>4</v>
      </c>
      <c r="E831" s="2">
        <f t="shared" si="110"/>
        <v>2014</v>
      </c>
      <c r="F831" s="2" t="str">
        <f t="shared" si="111"/>
        <v>miércoles</v>
      </c>
      <c r="G831" s="2" t="str">
        <f t="shared" si="112"/>
        <v>abril</v>
      </c>
      <c r="H831" s="2">
        <f>+IFERROR(VLOOKUP(A831,festivos!$A$1:$E$105,5,FALSE),0)</f>
        <v>0</v>
      </c>
      <c r="I831" s="2">
        <f>+IFERROR(VLOOKUP(A831,semanasanta!$A$1:$E$29,5,FALSE),0)</f>
        <v>0</v>
      </c>
      <c r="J831" s="2">
        <f>+IFERROR(VLOOKUP(A831,navidad!$A$1:$E$8,5,FALSE),0)</f>
        <v>0</v>
      </c>
      <c r="K831" s="2">
        <f t="shared" si="116"/>
        <v>0</v>
      </c>
      <c r="L831" s="2">
        <f t="shared" si="113"/>
        <v>0</v>
      </c>
      <c r="M831" s="2">
        <f>+IFERROR(VLOOKUP(A831,new_year!$A$1:$E$8,5,FALSE),0)</f>
        <v>0</v>
      </c>
      <c r="N831" s="2">
        <f t="shared" si="115"/>
        <v>0</v>
      </c>
      <c r="O831" s="2">
        <f t="shared" si="114"/>
        <v>0</v>
      </c>
      <c r="P831">
        <v>0</v>
      </c>
      <c r="Q831">
        <f>+IFERROR(VLOOKUP(A831,final_f1!$A$1:$E$8,5,FALSE),0)</f>
        <v>0</v>
      </c>
    </row>
    <row r="832" spans="1:17" x14ac:dyDescent="0.25">
      <c r="A832" s="1">
        <v>41739</v>
      </c>
      <c r="B832">
        <v>1582</v>
      </c>
      <c r="C832" s="2">
        <f t="shared" si="108"/>
        <v>10</v>
      </c>
      <c r="D832" s="2">
        <f t="shared" si="109"/>
        <v>4</v>
      </c>
      <c r="E832" s="2">
        <f t="shared" si="110"/>
        <v>2014</v>
      </c>
      <c r="F832" s="2" t="str">
        <f t="shared" si="111"/>
        <v>jueves</v>
      </c>
      <c r="G832" s="2" t="str">
        <f t="shared" si="112"/>
        <v>abril</v>
      </c>
      <c r="H832" s="2">
        <f>+IFERROR(VLOOKUP(A832,festivos!$A$1:$E$105,5,FALSE),0)</f>
        <v>0</v>
      </c>
      <c r="I832" s="2">
        <f>+IFERROR(VLOOKUP(A832,semanasanta!$A$1:$E$29,5,FALSE),0)</f>
        <v>0</v>
      </c>
      <c r="J832" s="2">
        <f>+IFERROR(VLOOKUP(A832,navidad!$A$1:$E$8,5,FALSE),0)</f>
        <v>0</v>
      </c>
      <c r="K832" s="2">
        <f t="shared" si="116"/>
        <v>0</v>
      </c>
      <c r="L832" s="2">
        <f t="shared" si="113"/>
        <v>0</v>
      </c>
      <c r="M832" s="2">
        <f>+IFERROR(VLOOKUP(A832,new_year!$A$1:$E$8,5,FALSE),0)</f>
        <v>0</v>
      </c>
      <c r="N832" s="2">
        <f t="shared" si="115"/>
        <v>0</v>
      </c>
      <c r="O832" s="2">
        <f t="shared" si="114"/>
        <v>0</v>
      </c>
      <c r="P832">
        <v>0</v>
      </c>
      <c r="Q832">
        <f>+IFERROR(VLOOKUP(A832,final_f1!$A$1:$E$8,5,FALSE),0)</f>
        <v>0</v>
      </c>
    </row>
    <row r="833" spans="1:17" x14ac:dyDescent="0.25">
      <c r="A833" s="1">
        <v>41740</v>
      </c>
      <c r="B833">
        <v>1575</v>
      </c>
      <c r="C833" s="2">
        <f t="shared" si="108"/>
        <v>11</v>
      </c>
      <c r="D833" s="2">
        <f t="shared" si="109"/>
        <v>4</v>
      </c>
      <c r="E833" s="2">
        <f t="shared" si="110"/>
        <v>2014</v>
      </c>
      <c r="F833" s="2" t="str">
        <f t="shared" si="111"/>
        <v>viernes</v>
      </c>
      <c r="G833" s="2" t="str">
        <f t="shared" si="112"/>
        <v>abril</v>
      </c>
      <c r="H833" s="2">
        <f>+IFERROR(VLOOKUP(A833,festivos!$A$1:$E$105,5,FALSE),0)</f>
        <v>0</v>
      </c>
      <c r="I833" s="2">
        <f>+IFERROR(VLOOKUP(A833,semanasanta!$A$1:$E$29,5,FALSE),0)</f>
        <v>0</v>
      </c>
      <c r="J833" s="2">
        <f>+IFERROR(VLOOKUP(A833,navidad!$A$1:$E$8,5,FALSE),0)</f>
        <v>0</v>
      </c>
      <c r="K833" s="2">
        <f t="shared" si="116"/>
        <v>0</v>
      </c>
      <c r="L833" s="2">
        <f t="shared" si="113"/>
        <v>0</v>
      </c>
      <c r="M833" s="2">
        <f>+IFERROR(VLOOKUP(A833,new_year!$A$1:$E$8,5,FALSE),0)</f>
        <v>0</v>
      </c>
      <c r="N833" s="2">
        <f t="shared" si="115"/>
        <v>0</v>
      </c>
      <c r="O833" s="2">
        <f t="shared" si="114"/>
        <v>0</v>
      </c>
      <c r="P833">
        <v>0</v>
      </c>
      <c r="Q833">
        <f>+IFERROR(VLOOKUP(A833,final_f1!$A$1:$E$8,5,FALSE),0)</f>
        <v>0</v>
      </c>
    </row>
    <row r="834" spans="1:17" x14ac:dyDescent="0.25">
      <c r="A834" s="1">
        <v>41741</v>
      </c>
      <c r="B834">
        <v>228</v>
      </c>
      <c r="C834" s="2">
        <f t="shared" si="108"/>
        <v>12</v>
      </c>
      <c r="D834" s="2">
        <f t="shared" si="109"/>
        <v>4</v>
      </c>
      <c r="E834" s="2">
        <f t="shared" si="110"/>
        <v>2014</v>
      </c>
      <c r="F834" s="2" t="str">
        <f t="shared" si="111"/>
        <v>sábado</v>
      </c>
      <c r="G834" s="2" t="str">
        <f t="shared" si="112"/>
        <v>abril</v>
      </c>
      <c r="H834" s="2">
        <f>+IFERROR(VLOOKUP(A834,festivos!$A$1:$E$105,5,FALSE),0)</f>
        <v>0</v>
      </c>
      <c r="I834" s="2">
        <f>+IFERROR(VLOOKUP(A834,semanasanta!$A$1:$E$29,5,FALSE),0)</f>
        <v>0</v>
      </c>
      <c r="J834" s="2">
        <f>+IFERROR(VLOOKUP(A834,navidad!$A$1:$E$8,5,FALSE),0)</f>
        <v>0</v>
      </c>
      <c r="K834" s="2">
        <f t="shared" si="116"/>
        <v>0</v>
      </c>
      <c r="L834" s="2">
        <f t="shared" si="113"/>
        <v>0</v>
      </c>
      <c r="M834" s="2">
        <f>+IFERROR(VLOOKUP(A834,new_year!$A$1:$E$8,5,FALSE),0)</f>
        <v>0</v>
      </c>
      <c r="N834" s="2">
        <f t="shared" si="115"/>
        <v>0</v>
      </c>
      <c r="O834" s="2">
        <f t="shared" si="114"/>
        <v>0</v>
      </c>
      <c r="P834">
        <v>0</v>
      </c>
      <c r="Q834">
        <f>+IFERROR(VLOOKUP(A834,final_f1!$A$1:$E$8,5,FALSE),0)</f>
        <v>0</v>
      </c>
    </row>
    <row r="835" spans="1:17" x14ac:dyDescent="0.25">
      <c r="A835" s="1">
        <v>41742</v>
      </c>
      <c r="B835">
        <v>0</v>
      </c>
      <c r="C835" s="2">
        <f t="shared" ref="C835:C898" si="117">+DAY(A835)</f>
        <v>13</v>
      </c>
      <c r="D835" s="2">
        <f t="shared" ref="D835:D898" si="118">+MONTH(A835)</f>
        <v>4</v>
      </c>
      <c r="E835" s="2">
        <f t="shared" ref="E835:E898" si="119">+YEAR(A835)</f>
        <v>2014</v>
      </c>
      <c r="F835" s="2" t="str">
        <f t="shared" ref="F835:F898" si="120">+TEXT(A835,"dddd")</f>
        <v>domingo</v>
      </c>
      <c r="G835" s="2" t="str">
        <f t="shared" ref="G835:G898" si="121">+TEXT(A835,"MMMM")</f>
        <v>abril</v>
      </c>
      <c r="H835" s="2">
        <f>+IFERROR(VLOOKUP(A835,festivos!$A$1:$E$105,5,FALSE),0)</f>
        <v>0</v>
      </c>
      <c r="I835" s="2">
        <f>+IFERROR(VLOOKUP(A835,semanasanta!$A$1:$E$29,5,FALSE),0)</f>
        <v>1</v>
      </c>
      <c r="J835" s="2">
        <f>+IFERROR(VLOOKUP(A835,navidad!$A$1:$E$8,5,FALSE),0)</f>
        <v>0</v>
      </c>
      <c r="K835" s="2">
        <f t="shared" si="116"/>
        <v>0</v>
      </c>
      <c r="L835" s="2">
        <f t="shared" ref="L835:L898" si="122">+IF(J836=1,1,0)</f>
        <v>0</v>
      </c>
      <c r="M835" s="2">
        <f>+IFERROR(VLOOKUP(A835,new_year!$A$1:$E$8,5,FALSE),0)</f>
        <v>0</v>
      </c>
      <c r="N835" s="2">
        <f t="shared" si="115"/>
        <v>0</v>
      </c>
      <c r="O835" s="2">
        <f t="shared" ref="O835:O898" si="123">+IF(M836=1,1,0)</f>
        <v>0</v>
      </c>
      <c r="P835">
        <v>0</v>
      </c>
      <c r="Q835">
        <f>+IFERROR(VLOOKUP(A835,final_f1!$A$1:$E$8,5,FALSE),0)</f>
        <v>0</v>
      </c>
    </row>
    <row r="836" spans="1:17" x14ac:dyDescent="0.25">
      <c r="A836" s="1">
        <v>41743</v>
      </c>
      <c r="B836">
        <v>1321</v>
      </c>
      <c r="C836" s="2">
        <f t="shared" si="117"/>
        <v>14</v>
      </c>
      <c r="D836" s="2">
        <f t="shared" si="118"/>
        <v>4</v>
      </c>
      <c r="E836" s="2">
        <f t="shared" si="119"/>
        <v>2014</v>
      </c>
      <c r="F836" s="2" t="str">
        <f t="shared" si="120"/>
        <v>lunes</v>
      </c>
      <c r="G836" s="2" t="str">
        <f t="shared" si="121"/>
        <v>abril</v>
      </c>
      <c r="H836" s="2">
        <f>+IFERROR(VLOOKUP(A836,festivos!$A$1:$E$105,5,FALSE),0)</f>
        <v>0</v>
      </c>
      <c r="I836" s="2">
        <f>+IFERROR(VLOOKUP(A836,semanasanta!$A$1:$E$29,5,FALSE),0)</f>
        <v>0</v>
      </c>
      <c r="J836" s="2">
        <f>+IFERROR(VLOOKUP(A836,navidad!$A$1:$E$8,5,FALSE),0)</f>
        <v>0</v>
      </c>
      <c r="K836" s="2">
        <f t="shared" si="116"/>
        <v>0</v>
      </c>
      <c r="L836" s="2">
        <f t="shared" si="122"/>
        <v>0</v>
      </c>
      <c r="M836" s="2">
        <f>+IFERROR(VLOOKUP(A836,new_year!$A$1:$E$8,5,FALSE),0)</f>
        <v>0</v>
      </c>
      <c r="N836" s="2">
        <f t="shared" ref="N836:N899" si="124">+IF(M835=1,1,0)</f>
        <v>0</v>
      </c>
      <c r="O836" s="2">
        <f t="shared" si="123"/>
        <v>0</v>
      </c>
      <c r="P836">
        <v>0</v>
      </c>
      <c r="Q836">
        <f>+IFERROR(VLOOKUP(A836,final_f1!$A$1:$E$8,5,FALSE),0)</f>
        <v>0</v>
      </c>
    </row>
    <row r="837" spans="1:17" x14ac:dyDescent="0.25">
      <c r="A837" s="1">
        <v>41744</v>
      </c>
      <c r="B837">
        <v>1133</v>
      </c>
      <c r="C837" s="2">
        <f t="shared" si="117"/>
        <v>15</v>
      </c>
      <c r="D837" s="2">
        <f t="shared" si="118"/>
        <v>4</v>
      </c>
      <c r="E837" s="2">
        <f t="shared" si="119"/>
        <v>2014</v>
      </c>
      <c r="F837" s="2" t="str">
        <f t="shared" si="120"/>
        <v>martes</v>
      </c>
      <c r="G837" s="2" t="str">
        <f t="shared" si="121"/>
        <v>abril</v>
      </c>
      <c r="H837" s="2">
        <f>+IFERROR(VLOOKUP(A837,festivos!$A$1:$E$105,5,FALSE),0)</f>
        <v>0</v>
      </c>
      <c r="I837" s="2">
        <f>+IFERROR(VLOOKUP(A837,semanasanta!$A$1:$E$29,5,FALSE),0)</f>
        <v>0</v>
      </c>
      <c r="J837" s="2">
        <f>+IFERROR(VLOOKUP(A837,navidad!$A$1:$E$8,5,FALSE),0)</f>
        <v>0</v>
      </c>
      <c r="K837" s="2">
        <f t="shared" ref="K837:K900" si="125">+IF(J836=1,1,0)</f>
        <v>0</v>
      </c>
      <c r="L837" s="2">
        <f t="shared" si="122"/>
        <v>0</v>
      </c>
      <c r="M837" s="2">
        <f>+IFERROR(VLOOKUP(A837,new_year!$A$1:$E$8,5,FALSE),0)</f>
        <v>0</v>
      </c>
      <c r="N837" s="2">
        <f t="shared" si="124"/>
        <v>0</v>
      </c>
      <c r="O837" s="2">
        <f t="shared" si="123"/>
        <v>0</v>
      </c>
      <c r="P837">
        <v>0</v>
      </c>
      <c r="Q837">
        <f>+IFERROR(VLOOKUP(A837,final_f1!$A$1:$E$8,5,FALSE),0)</f>
        <v>0</v>
      </c>
    </row>
    <row r="838" spans="1:17" x14ac:dyDescent="0.25">
      <c r="A838" s="1">
        <v>41745</v>
      </c>
      <c r="B838">
        <v>886</v>
      </c>
      <c r="C838" s="2">
        <f t="shared" si="117"/>
        <v>16</v>
      </c>
      <c r="D838" s="2">
        <f t="shared" si="118"/>
        <v>4</v>
      </c>
      <c r="E838" s="2">
        <f t="shared" si="119"/>
        <v>2014</v>
      </c>
      <c r="F838" s="2" t="str">
        <f t="shared" si="120"/>
        <v>miércoles</v>
      </c>
      <c r="G838" s="2" t="str">
        <f t="shared" si="121"/>
        <v>abril</v>
      </c>
      <c r="H838" s="2">
        <f>+IFERROR(VLOOKUP(A838,festivos!$A$1:$E$105,5,FALSE),0)</f>
        <v>0</v>
      </c>
      <c r="I838" s="2">
        <f>+IFERROR(VLOOKUP(A838,semanasanta!$A$1:$E$29,5,FALSE),0)</f>
        <v>0</v>
      </c>
      <c r="J838" s="2">
        <f>+IFERROR(VLOOKUP(A838,navidad!$A$1:$E$8,5,FALSE),0)</f>
        <v>0</v>
      </c>
      <c r="K838" s="2">
        <f t="shared" si="125"/>
        <v>0</v>
      </c>
      <c r="L838" s="2">
        <f t="shared" si="122"/>
        <v>0</v>
      </c>
      <c r="M838" s="2">
        <f>+IFERROR(VLOOKUP(A838,new_year!$A$1:$E$8,5,FALSE),0)</f>
        <v>0</v>
      </c>
      <c r="N838" s="2">
        <f t="shared" si="124"/>
        <v>0</v>
      </c>
      <c r="O838" s="2">
        <f t="shared" si="123"/>
        <v>0</v>
      </c>
      <c r="P838">
        <v>0</v>
      </c>
      <c r="Q838">
        <f>+IFERROR(VLOOKUP(A838,final_f1!$A$1:$E$8,5,FALSE),0)</f>
        <v>0</v>
      </c>
    </row>
    <row r="839" spans="1:17" x14ac:dyDescent="0.25">
      <c r="A839" s="1">
        <v>41746</v>
      </c>
      <c r="B839">
        <v>0</v>
      </c>
      <c r="C839" s="2">
        <f t="shared" si="117"/>
        <v>17</v>
      </c>
      <c r="D839" s="2">
        <f t="shared" si="118"/>
        <v>4</v>
      </c>
      <c r="E839" s="2">
        <f t="shared" si="119"/>
        <v>2014</v>
      </c>
      <c r="F839" s="2" t="str">
        <f t="shared" si="120"/>
        <v>jueves</v>
      </c>
      <c r="G839" s="2" t="str">
        <f t="shared" si="121"/>
        <v>abril</v>
      </c>
      <c r="H839" s="2">
        <f>+IFERROR(VLOOKUP(A839,festivos!$A$1:$E$105,5,FALSE),0)</f>
        <v>0</v>
      </c>
      <c r="I839" s="2">
        <f>+IFERROR(VLOOKUP(A839,semanasanta!$A$1:$E$29,5,FALSE),0)</f>
        <v>1</v>
      </c>
      <c r="J839" s="2">
        <f>+IFERROR(VLOOKUP(A839,navidad!$A$1:$E$8,5,FALSE),0)</f>
        <v>0</v>
      </c>
      <c r="K839" s="2">
        <f t="shared" si="125"/>
        <v>0</v>
      </c>
      <c r="L839" s="2">
        <f t="shared" si="122"/>
        <v>0</v>
      </c>
      <c r="M839" s="2">
        <f>+IFERROR(VLOOKUP(A839,new_year!$A$1:$E$8,5,FALSE),0)</f>
        <v>0</v>
      </c>
      <c r="N839" s="2">
        <f t="shared" si="124"/>
        <v>0</v>
      </c>
      <c r="O839" s="2">
        <f t="shared" si="123"/>
        <v>0</v>
      </c>
      <c r="P839">
        <v>0</v>
      </c>
      <c r="Q839">
        <f>+IFERROR(VLOOKUP(A839,final_f1!$A$1:$E$8,5,FALSE),0)</f>
        <v>0</v>
      </c>
    </row>
    <row r="840" spans="1:17" x14ac:dyDescent="0.25">
      <c r="A840" s="1">
        <v>41747</v>
      </c>
      <c r="B840">
        <v>0</v>
      </c>
      <c r="C840" s="2">
        <f t="shared" si="117"/>
        <v>18</v>
      </c>
      <c r="D840" s="2">
        <f t="shared" si="118"/>
        <v>4</v>
      </c>
      <c r="E840" s="2">
        <f t="shared" si="119"/>
        <v>2014</v>
      </c>
      <c r="F840" s="2" t="str">
        <f t="shared" si="120"/>
        <v>viernes</v>
      </c>
      <c r="G840" s="2" t="str">
        <f t="shared" si="121"/>
        <v>abril</v>
      </c>
      <c r="H840" s="2">
        <f>+IFERROR(VLOOKUP(A840,festivos!$A$1:$E$105,5,FALSE),0)</f>
        <v>0</v>
      </c>
      <c r="I840" s="2">
        <f>+IFERROR(VLOOKUP(A840,semanasanta!$A$1:$E$29,5,FALSE),0)</f>
        <v>1</v>
      </c>
      <c r="J840" s="2">
        <f>+IFERROR(VLOOKUP(A840,navidad!$A$1:$E$8,5,FALSE),0)</f>
        <v>0</v>
      </c>
      <c r="K840" s="2">
        <f t="shared" si="125"/>
        <v>0</v>
      </c>
      <c r="L840" s="2">
        <f t="shared" si="122"/>
        <v>0</v>
      </c>
      <c r="M840" s="2">
        <f>+IFERROR(VLOOKUP(A840,new_year!$A$1:$E$8,5,FALSE),0)</f>
        <v>0</v>
      </c>
      <c r="N840" s="2">
        <f t="shared" si="124"/>
        <v>0</v>
      </c>
      <c r="O840" s="2">
        <f t="shared" si="123"/>
        <v>0</v>
      </c>
      <c r="P840">
        <v>0</v>
      </c>
      <c r="Q840">
        <f>+IFERROR(VLOOKUP(A840,final_f1!$A$1:$E$8,5,FALSE),0)</f>
        <v>0</v>
      </c>
    </row>
    <row r="841" spans="1:17" x14ac:dyDescent="0.25">
      <c r="A841" s="1">
        <v>41748</v>
      </c>
      <c r="B841">
        <v>0</v>
      </c>
      <c r="C841" s="2">
        <f t="shared" si="117"/>
        <v>19</v>
      </c>
      <c r="D841" s="2">
        <f t="shared" si="118"/>
        <v>4</v>
      </c>
      <c r="E841" s="2">
        <f t="shared" si="119"/>
        <v>2014</v>
      </c>
      <c r="F841" s="2" t="str">
        <f t="shared" si="120"/>
        <v>sábado</v>
      </c>
      <c r="G841" s="2" t="str">
        <f t="shared" si="121"/>
        <v>abril</v>
      </c>
      <c r="H841" s="2">
        <f>+IFERROR(VLOOKUP(A841,festivos!$A$1:$E$105,5,FALSE),0)</f>
        <v>0</v>
      </c>
      <c r="I841" s="2">
        <f>+IFERROR(VLOOKUP(A841,semanasanta!$A$1:$E$29,5,FALSE),0)</f>
        <v>0</v>
      </c>
      <c r="J841" s="2">
        <f>+IFERROR(VLOOKUP(A841,navidad!$A$1:$E$8,5,FALSE),0)</f>
        <v>0</v>
      </c>
      <c r="K841" s="2">
        <f t="shared" si="125"/>
        <v>0</v>
      </c>
      <c r="L841" s="2">
        <f t="shared" si="122"/>
        <v>0</v>
      </c>
      <c r="M841" s="2">
        <f>+IFERROR(VLOOKUP(A841,new_year!$A$1:$E$8,5,FALSE),0)</f>
        <v>0</v>
      </c>
      <c r="N841" s="2">
        <f t="shared" si="124"/>
        <v>0</v>
      </c>
      <c r="O841" s="2">
        <f t="shared" si="123"/>
        <v>0</v>
      </c>
      <c r="P841">
        <v>0</v>
      </c>
      <c r="Q841">
        <f>+IFERROR(VLOOKUP(A841,final_f1!$A$1:$E$8,5,FALSE),0)</f>
        <v>0</v>
      </c>
    </row>
    <row r="842" spans="1:17" x14ac:dyDescent="0.25">
      <c r="A842" s="1">
        <v>41749</v>
      </c>
      <c r="B842">
        <v>0</v>
      </c>
      <c r="C842" s="2">
        <f t="shared" si="117"/>
        <v>20</v>
      </c>
      <c r="D842" s="2">
        <f t="shared" si="118"/>
        <v>4</v>
      </c>
      <c r="E842" s="2">
        <f t="shared" si="119"/>
        <v>2014</v>
      </c>
      <c r="F842" s="2" t="str">
        <f t="shared" si="120"/>
        <v>domingo</v>
      </c>
      <c r="G842" s="2" t="str">
        <f t="shared" si="121"/>
        <v>abril</v>
      </c>
      <c r="H842" s="2">
        <f>+IFERROR(VLOOKUP(A842,festivos!$A$1:$E$105,5,FALSE),0)</f>
        <v>0</v>
      </c>
      <c r="I842" s="2">
        <f>+IFERROR(VLOOKUP(A842,semanasanta!$A$1:$E$29,5,FALSE),0)</f>
        <v>1</v>
      </c>
      <c r="J842" s="2">
        <f>+IFERROR(VLOOKUP(A842,navidad!$A$1:$E$8,5,FALSE),0)</f>
        <v>0</v>
      </c>
      <c r="K842" s="2">
        <f t="shared" si="125"/>
        <v>0</v>
      </c>
      <c r="L842" s="2">
        <f t="shared" si="122"/>
        <v>0</v>
      </c>
      <c r="M842" s="2">
        <f>+IFERROR(VLOOKUP(A842,new_year!$A$1:$E$8,5,FALSE),0)</f>
        <v>0</v>
      </c>
      <c r="N842" s="2">
        <f t="shared" si="124"/>
        <v>0</v>
      </c>
      <c r="O842" s="2">
        <f t="shared" si="123"/>
        <v>0</v>
      </c>
      <c r="P842">
        <v>0</v>
      </c>
      <c r="Q842">
        <f>+IFERROR(VLOOKUP(A842,final_f1!$A$1:$E$8,5,FALSE),0)</f>
        <v>0</v>
      </c>
    </row>
    <row r="843" spans="1:17" x14ac:dyDescent="0.25">
      <c r="A843" s="1">
        <v>41750</v>
      </c>
      <c r="B843">
        <v>684</v>
      </c>
      <c r="C843" s="2">
        <f t="shared" si="117"/>
        <v>21</v>
      </c>
      <c r="D843" s="2">
        <f t="shared" si="118"/>
        <v>4</v>
      </c>
      <c r="E843" s="2">
        <f t="shared" si="119"/>
        <v>2014</v>
      </c>
      <c r="F843" s="2" t="str">
        <f t="shared" si="120"/>
        <v>lunes</v>
      </c>
      <c r="G843" s="2" t="str">
        <f t="shared" si="121"/>
        <v>abril</v>
      </c>
      <c r="H843" s="2">
        <f>+IFERROR(VLOOKUP(A843,festivos!$A$1:$E$105,5,FALSE),0)</f>
        <v>0</v>
      </c>
      <c r="I843" s="2">
        <f>+IFERROR(VLOOKUP(A843,semanasanta!$A$1:$E$29,5,FALSE),0)</f>
        <v>0</v>
      </c>
      <c r="J843" s="2">
        <f>+IFERROR(VLOOKUP(A843,navidad!$A$1:$E$8,5,FALSE),0)</f>
        <v>0</v>
      </c>
      <c r="K843" s="2">
        <f t="shared" si="125"/>
        <v>0</v>
      </c>
      <c r="L843" s="2">
        <f t="shared" si="122"/>
        <v>0</v>
      </c>
      <c r="M843" s="2">
        <f>+IFERROR(VLOOKUP(A843,new_year!$A$1:$E$8,5,FALSE),0)</f>
        <v>0</v>
      </c>
      <c r="N843" s="2">
        <f t="shared" si="124"/>
        <v>0</v>
      </c>
      <c r="O843" s="2">
        <f t="shared" si="123"/>
        <v>0</v>
      </c>
      <c r="P843">
        <v>0</v>
      </c>
      <c r="Q843">
        <f>+IFERROR(VLOOKUP(A843,final_f1!$A$1:$E$8,5,FALSE),0)</f>
        <v>0</v>
      </c>
    </row>
    <row r="844" spans="1:17" x14ac:dyDescent="0.25">
      <c r="A844" s="1">
        <v>41751</v>
      </c>
      <c r="B844">
        <v>1079</v>
      </c>
      <c r="C844" s="2">
        <f t="shared" si="117"/>
        <v>22</v>
      </c>
      <c r="D844" s="2">
        <f t="shared" si="118"/>
        <v>4</v>
      </c>
      <c r="E844" s="2">
        <f t="shared" si="119"/>
        <v>2014</v>
      </c>
      <c r="F844" s="2" t="str">
        <f t="shared" si="120"/>
        <v>martes</v>
      </c>
      <c r="G844" s="2" t="str">
        <f t="shared" si="121"/>
        <v>abril</v>
      </c>
      <c r="H844" s="2">
        <f>+IFERROR(VLOOKUP(A844,festivos!$A$1:$E$105,5,FALSE),0)</f>
        <v>0</v>
      </c>
      <c r="I844" s="2">
        <f>+IFERROR(VLOOKUP(A844,semanasanta!$A$1:$E$29,5,FALSE),0)</f>
        <v>0</v>
      </c>
      <c r="J844" s="2">
        <f>+IFERROR(VLOOKUP(A844,navidad!$A$1:$E$8,5,FALSE),0)</f>
        <v>0</v>
      </c>
      <c r="K844" s="2">
        <f t="shared" si="125"/>
        <v>0</v>
      </c>
      <c r="L844" s="2">
        <f t="shared" si="122"/>
        <v>0</v>
      </c>
      <c r="M844" s="2">
        <f>+IFERROR(VLOOKUP(A844,new_year!$A$1:$E$8,5,FALSE),0)</f>
        <v>0</v>
      </c>
      <c r="N844" s="2">
        <f t="shared" si="124"/>
        <v>0</v>
      </c>
      <c r="O844" s="2">
        <f t="shared" si="123"/>
        <v>0</v>
      </c>
      <c r="P844">
        <v>0</v>
      </c>
      <c r="Q844">
        <f>+IFERROR(VLOOKUP(A844,final_f1!$A$1:$E$8,5,FALSE),0)</f>
        <v>0</v>
      </c>
    </row>
    <row r="845" spans="1:17" x14ac:dyDescent="0.25">
      <c r="A845" s="1">
        <v>41752</v>
      </c>
      <c r="B845">
        <v>1182</v>
      </c>
      <c r="C845" s="2">
        <f t="shared" si="117"/>
        <v>23</v>
      </c>
      <c r="D845" s="2">
        <f t="shared" si="118"/>
        <v>4</v>
      </c>
      <c r="E845" s="2">
        <f t="shared" si="119"/>
        <v>2014</v>
      </c>
      <c r="F845" s="2" t="str">
        <f t="shared" si="120"/>
        <v>miércoles</v>
      </c>
      <c r="G845" s="2" t="str">
        <f t="shared" si="121"/>
        <v>abril</v>
      </c>
      <c r="H845" s="2">
        <f>+IFERROR(VLOOKUP(A845,festivos!$A$1:$E$105,5,FALSE),0)</f>
        <v>0</v>
      </c>
      <c r="I845" s="2">
        <f>+IFERROR(VLOOKUP(A845,semanasanta!$A$1:$E$29,5,FALSE),0)</f>
        <v>0</v>
      </c>
      <c r="J845" s="2">
        <f>+IFERROR(VLOOKUP(A845,navidad!$A$1:$E$8,5,FALSE),0)</f>
        <v>0</v>
      </c>
      <c r="K845" s="2">
        <f t="shared" si="125"/>
        <v>0</v>
      </c>
      <c r="L845" s="2">
        <f t="shared" si="122"/>
        <v>0</v>
      </c>
      <c r="M845" s="2">
        <f>+IFERROR(VLOOKUP(A845,new_year!$A$1:$E$8,5,FALSE),0)</f>
        <v>0</v>
      </c>
      <c r="N845" s="2">
        <f t="shared" si="124"/>
        <v>0</v>
      </c>
      <c r="O845" s="2">
        <f t="shared" si="123"/>
        <v>0</v>
      </c>
      <c r="P845">
        <v>0</v>
      </c>
      <c r="Q845">
        <f>+IFERROR(VLOOKUP(A845,final_f1!$A$1:$E$8,5,FALSE),0)</f>
        <v>0</v>
      </c>
    </row>
    <row r="846" spans="1:17" x14ac:dyDescent="0.25">
      <c r="A846" s="1">
        <v>41753</v>
      </c>
      <c r="B846">
        <v>1386</v>
      </c>
      <c r="C846" s="2">
        <f t="shared" si="117"/>
        <v>24</v>
      </c>
      <c r="D846" s="2">
        <f t="shared" si="118"/>
        <v>4</v>
      </c>
      <c r="E846" s="2">
        <f t="shared" si="119"/>
        <v>2014</v>
      </c>
      <c r="F846" s="2" t="str">
        <f t="shared" si="120"/>
        <v>jueves</v>
      </c>
      <c r="G846" s="2" t="str">
        <f t="shared" si="121"/>
        <v>abril</v>
      </c>
      <c r="H846" s="2">
        <f>+IFERROR(VLOOKUP(A846,festivos!$A$1:$E$105,5,FALSE),0)</f>
        <v>0</v>
      </c>
      <c r="I846" s="2">
        <f>+IFERROR(VLOOKUP(A846,semanasanta!$A$1:$E$29,5,FALSE),0)</f>
        <v>0</v>
      </c>
      <c r="J846" s="2">
        <f>+IFERROR(VLOOKUP(A846,navidad!$A$1:$E$8,5,FALSE),0)</f>
        <v>0</v>
      </c>
      <c r="K846" s="2">
        <f t="shared" si="125"/>
        <v>0</v>
      </c>
      <c r="L846" s="2">
        <f t="shared" si="122"/>
        <v>0</v>
      </c>
      <c r="M846" s="2">
        <f>+IFERROR(VLOOKUP(A846,new_year!$A$1:$E$8,5,FALSE),0)</f>
        <v>0</v>
      </c>
      <c r="N846" s="2">
        <f t="shared" si="124"/>
        <v>0</v>
      </c>
      <c r="O846" s="2">
        <f t="shared" si="123"/>
        <v>0</v>
      </c>
      <c r="P846">
        <v>0</v>
      </c>
      <c r="Q846">
        <f>+IFERROR(VLOOKUP(A846,final_f1!$A$1:$E$8,5,FALSE),0)</f>
        <v>0</v>
      </c>
    </row>
    <row r="847" spans="1:17" x14ac:dyDescent="0.25">
      <c r="A847" s="1">
        <v>41754</v>
      </c>
      <c r="B847">
        <v>1157</v>
      </c>
      <c r="C847" s="2">
        <f t="shared" si="117"/>
        <v>25</v>
      </c>
      <c r="D847" s="2">
        <f t="shared" si="118"/>
        <v>4</v>
      </c>
      <c r="E847" s="2">
        <f t="shared" si="119"/>
        <v>2014</v>
      </c>
      <c r="F847" s="2" t="str">
        <f t="shared" si="120"/>
        <v>viernes</v>
      </c>
      <c r="G847" s="2" t="str">
        <f t="shared" si="121"/>
        <v>abril</v>
      </c>
      <c r="H847" s="2">
        <f>+IFERROR(VLOOKUP(A847,festivos!$A$1:$E$105,5,FALSE),0)</f>
        <v>0</v>
      </c>
      <c r="I847" s="2">
        <f>+IFERROR(VLOOKUP(A847,semanasanta!$A$1:$E$29,5,FALSE),0)</f>
        <v>0</v>
      </c>
      <c r="J847" s="2">
        <f>+IFERROR(VLOOKUP(A847,navidad!$A$1:$E$8,5,FALSE),0)</f>
        <v>0</v>
      </c>
      <c r="K847" s="2">
        <f t="shared" si="125"/>
        <v>0</v>
      </c>
      <c r="L847" s="2">
        <f t="shared" si="122"/>
        <v>0</v>
      </c>
      <c r="M847" s="2">
        <f>+IFERROR(VLOOKUP(A847,new_year!$A$1:$E$8,5,FALSE),0)</f>
        <v>0</v>
      </c>
      <c r="N847" s="2">
        <f t="shared" si="124"/>
        <v>0</v>
      </c>
      <c r="O847" s="2">
        <f t="shared" si="123"/>
        <v>0</v>
      </c>
      <c r="P847">
        <v>0</v>
      </c>
      <c r="Q847">
        <f>+IFERROR(VLOOKUP(A847,final_f1!$A$1:$E$8,5,FALSE),0)</f>
        <v>0</v>
      </c>
    </row>
    <row r="848" spans="1:17" x14ac:dyDescent="0.25">
      <c r="A848" s="1">
        <v>41755</v>
      </c>
      <c r="B848">
        <v>479</v>
      </c>
      <c r="C848" s="2">
        <f t="shared" si="117"/>
        <v>26</v>
      </c>
      <c r="D848" s="2">
        <f t="shared" si="118"/>
        <v>4</v>
      </c>
      <c r="E848" s="2">
        <f t="shared" si="119"/>
        <v>2014</v>
      </c>
      <c r="F848" s="2" t="str">
        <f t="shared" si="120"/>
        <v>sábado</v>
      </c>
      <c r="G848" s="2" t="str">
        <f t="shared" si="121"/>
        <v>abril</v>
      </c>
      <c r="H848" s="2">
        <f>+IFERROR(VLOOKUP(A848,festivos!$A$1:$E$105,5,FALSE),0)</f>
        <v>0</v>
      </c>
      <c r="I848" s="2">
        <f>+IFERROR(VLOOKUP(A848,semanasanta!$A$1:$E$29,5,FALSE),0)</f>
        <v>0</v>
      </c>
      <c r="J848" s="2">
        <f>+IFERROR(VLOOKUP(A848,navidad!$A$1:$E$8,5,FALSE),0)</f>
        <v>0</v>
      </c>
      <c r="K848" s="2">
        <f t="shared" si="125"/>
        <v>0</v>
      </c>
      <c r="L848" s="2">
        <f t="shared" si="122"/>
        <v>0</v>
      </c>
      <c r="M848" s="2">
        <f>+IFERROR(VLOOKUP(A848,new_year!$A$1:$E$8,5,FALSE),0)</f>
        <v>0</v>
      </c>
      <c r="N848" s="2">
        <f t="shared" si="124"/>
        <v>0</v>
      </c>
      <c r="O848" s="2">
        <f t="shared" si="123"/>
        <v>0</v>
      </c>
      <c r="P848">
        <v>0</v>
      </c>
      <c r="Q848">
        <f>+IFERROR(VLOOKUP(A848,final_f1!$A$1:$E$8,5,FALSE),0)</f>
        <v>0</v>
      </c>
    </row>
    <row r="849" spans="1:17" x14ac:dyDescent="0.25">
      <c r="A849" s="1">
        <v>41756</v>
      </c>
      <c r="B849">
        <v>1</v>
      </c>
      <c r="C849" s="2">
        <f t="shared" si="117"/>
        <v>27</v>
      </c>
      <c r="D849" s="2">
        <f t="shared" si="118"/>
        <v>4</v>
      </c>
      <c r="E849" s="2">
        <f t="shared" si="119"/>
        <v>2014</v>
      </c>
      <c r="F849" s="2" t="str">
        <f t="shared" si="120"/>
        <v>domingo</v>
      </c>
      <c r="G849" s="2" t="str">
        <f t="shared" si="121"/>
        <v>abril</v>
      </c>
      <c r="H849" s="2">
        <f>+IFERROR(VLOOKUP(A849,festivos!$A$1:$E$105,5,FALSE),0)</f>
        <v>0</v>
      </c>
      <c r="I849" s="2">
        <f>+IFERROR(VLOOKUP(A849,semanasanta!$A$1:$E$29,5,FALSE),0)</f>
        <v>0</v>
      </c>
      <c r="J849" s="2">
        <f>+IFERROR(VLOOKUP(A849,navidad!$A$1:$E$8,5,FALSE),0)</f>
        <v>0</v>
      </c>
      <c r="K849" s="2">
        <f t="shared" si="125"/>
        <v>0</v>
      </c>
      <c r="L849" s="2">
        <f t="shared" si="122"/>
        <v>0</v>
      </c>
      <c r="M849" s="2">
        <f>+IFERROR(VLOOKUP(A849,new_year!$A$1:$E$8,5,FALSE),0)</f>
        <v>0</v>
      </c>
      <c r="N849" s="2">
        <f t="shared" si="124"/>
        <v>0</v>
      </c>
      <c r="O849" s="2">
        <f t="shared" si="123"/>
        <v>0</v>
      </c>
      <c r="P849">
        <v>0</v>
      </c>
      <c r="Q849">
        <f>+IFERROR(VLOOKUP(A849,final_f1!$A$1:$E$8,5,FALSE),0)</f>
        <v>0</v>
      </c>
    </row>
    <row r="850" spans="1:17" x14ac:dyDescent="0.25">
      <c r="A850" s="1">
        <v>41757</v>
      </c>
      <c r="B850">
        <v>1081</v>
      </c>
      <c r="C850" s="2">
        <f t="shared" si="117"/>
        <v>28</v>
      </c>
      <c r="D850" s="2">
        <f t="shared" si="118"/>
        <v>4</v>
      </c>
      <c r="E850" s="2">
        <f t="shared" si="119"/>
        <v>2014</v>
      </c>
      <c r="F850" s="2" t="str">
        <f t="shared" si="120"/>
        <v>lunes</v>
      </c>
      <c r="G850" s="2" t="str">
        <f t="shared" si="121"/>
        <v>abril</v>
      </c>
      <c r="H850" s="2">
        <f>+IFERROR(VLOOKUP(A850,festivos!$A$1:$E$105,5,FALSE),0)</f>
        <v>0</v>
      </c>
      <c r="I850" s="2">
        <f>+IFERROR(VLOOKUP(A850,semanasanta!$A$1:$E$29,5,FALSE),0)</f>
        <v>0</v>
      </c>
      <c r="J850" s="2">
        <f>+IFERROR(VLOOKUP(A850,navidad!$A$1:$E$8,5,FALSE),0)</f>
        <v>0</v>
      </c>
      <c r="K850" s="2">
        <f t="shared" si="125"/>
        <v>0</v>
      </c>
      <c r="L850" s="2">
        <f t="shared" si="122"/>
        <v>0</v>
      </c>
      <c r="M850" s="2">
        <f>+IFERROR(VLOOKUP(A850,new_year!$A$1:$E$8,5,FALSE),0)</f>
        <v>0</v>
      </c>
      <c r="N850" s="2">
        <f t="shared" si="124"/>
        <v>0</v>
      </c>
      <c r="O850" s="2">
        <f t="shared" si="123"/>
        <v>0</v>
      </c>
      <c r="P850">
        <v>0</v>
      </c>
      <c r="Q850">
        <f>+IFERROR(VLOOKUP(A850,final_f1!$A$1:$E$8,5,FALSE),0)</f>
        <v>0</v>
      </c>
    </row>
    <row r="851" spans="1:17" x14ac:dyDescent="0.25">
      <c r="A851" s="1">
        <v>41758</v>
      </c>
      <c r="B851">
        <v>1427</v>
      </c>
      <c r="C851" s="2">
        <f t="shared" si="117"/>
        <v>29</v>
      </c>
      <c r="D851" s="2">
        <f t="shared" si="118"/>
        <v>4</v>
      </c>
      <c r="E851" s="2">
        <f t="shared" si="119"/>
        <v>2014</v>
      </c>
      <c r="F851" s="2" t="str">
        <f t="shared" si="120"/>
        <v>martes</v>
      </c>
      <c r="G851" s="2" t="str">
        <f t="shared" si="121"/>
        <v>abril</v>
      </c>
      <c r="H851" s="2">
        <f>+IFERROR(VLOOKUP(A851,festivos!$A$1:$E$105,5,FALSE),0)</f>
        <v>0</v>
      </c>
      <c r="I851" s="2">
        <f>+IFERROR(VLOOKUP(A851,semanasanta!$A$1:$E$29,5,FALSE),0)</f>
        <v>0</v>
      </c>
      <c r="J851" s="2">
        <f>+IFERROR(VLOOKUP(A851,navidad!$A$1:$E$8,5,FALSE),0)</f>
        <v>0</v>
      </c>
      <c r="K851" s="2">
        <f t="shared" si="125"/>
        <v>0</v>
      </c>
      <c r="L851" s="2">
        <f t="shared" si="122"/>
        <v>0</v>
      </c>
      <c r="M851" s="2">
        <f>+IFERROR(VLOOKUP(A851,new_year!$A$1:$E$8,5,FALSE),0)</f>
        <v>0</v>
      </c>
      <c r="N851" s="2">
        <f t="shared" si="124"/>
        <v>0</v>
      </c>
      <c r="O851" s="2">
        <f t="shared" si="123"/>
        <v>0</v>
      </c>
      <c r="P851">
        <v>0</v>
      </c>
      <c r="Q851">
        <f>+IFERROR(VLOOKUP(A851,final_f1!$A$1:$E$8,5,FALSE),0)</f>
        <v>0</v>
      </c>
    </row>
    <row r="852" spans="1:17" x14ac:dyDescent="0.25">
      <c r="A852" s="1">
        <v>41759</v>
      </c>
      <c r="B852">
        <v>1945</v>
      </c>
      <c r="C852" s="2">
        <f t="shared" si="117"/>
        <v>30</v>
      </c>
      <c r="D852" s="2">
        <f t="shared" si="118"/>
        <v>4</v>
      </c>
      <c r="E852" s="2">
        <f t="shared" si="119"/>
        <v>2014</v>
      </c>
      <c r="F852" s="2" t="str">
        <f t="shared" si="120"/>
        <v>miércoles</v>
      </c>
      <c r="G852" s="2" t="str">
        <f t="shared" si="121"/>
        <v>abril</v>
      </c>
      <c r="H852" s="2">
        <f>+IFERROR(VLOOKUP(A852,festivos!$A$1:$E$105,5,FALSE),0)</f>
        <v>0</v>
      </c>
      <c r="I852" s="2">
        <f>+IFERROR(VLOOKUP(A852,semanasanta!$A$1:$E$29,5,FALSE),0)</f>
        <v>0</v>
      </c>
      <c r="J852" s="2">
        <f>+IFERROR(VLOOKUP(A852,navidad!$A$1:$E$8,5,FALSE),0)</f>
        <v>0</v>
      </c>
      <c r="K852" s="2">
        <f t="shared" si="125"/>
        <v>0</v>
      </c>
      <c r="L852" s="2">
        <f t="shared" si="122"/>
        <v>0</v>
      </c>
      <c r="M852" s="2">
        <f>+IFERROR(VLOOKUP(A852,new_year!$A$1:$E$8,5,FALSE),0)</f>
        <v>0</v>
      </c>
      <c r="N852" s="2">
        <f t="shared" si="124"/>
        <v>0</v>
      </c>
      <c r="O852" s="2">
        <f t="shared" si="123"/>
        <v>0</v>
      </c>
      <c r="P852">
        <v>0</v>
      </c>
      <c r="Q852">
        <f>+IFERROR(VLOOKUP(A852,final_f1!$A$1:$E$8,5,FALSE),0)</f>
        <v>0</v>
      </c>
    </row>
    <row r="853" spans="1:17" x14ac:dyDescent="0.25">
      <c r="A853" s="1">
        <v>41760</v>
      </c>
      <c r="B853">
        <v>2</v>
      </c>
      <c r="C853" s="2">
        <f t="shared" si="117"/>
        <v>1</v>
      </c>
      <c r="D853" s="2">
        <f t="shared" si="118"/>
        <v>5</v>
      </c>
      <c r="E853" s="2">
        <f t="shared" si="119"/>
        <v>2014</v>
      </c>
      <c r="F853" s="2" t="str">
        <f t="shared" si="120"/>
        <v>jueves</v>
      </c>
      <c r="G853" s="2" t="str">
        <f t="shared" si="121"/>
        <v>mayo</v>
      </c>
      <c r="H853" s="2">
        <f>+IFERROR(VLOOKUP(A853,festivos!$A$1:$E$105,5,FALSE),0)</f>
        <v>1</v>
      </c>
      <c r="I853" s="2">
        <f>+IFERROR(VLOOKUP(A853,semanasanta!$A$1:$E$29,5,FALSE),0)</f>
        <v>0</v>
      </c>
      <c r="J853" s="2">
        <f>+IFERROR(VLOOKUP(A853,navidad!$A$1:$E$8,5,FALSE),0)</f>
        <v>0</v>
      </c>
      <c r="K853" s="2">
        <f t="shared" si="125"/>
        <v>0</v>
      </c>
      <c r="L853" s="2">
        <f t="shared" si="122"/>
        <v>0</v>
      </c>
      <c r="M853" s="2">
        <f>+IFERROR(VLOOKUP(A853,new_year!$A$1:$E$8,5,FALSE),0)</f>
        <v>0</v>
      </c>
      <c r="N853" s="2">
        <f t="shared" si="124"/>
        <v>0</v>
      </c>
      <c r="O853" s="2">
        <f t="shared" si="123"/>
        <v>0</v>
      </c>
      <c r="P853">
        <v>0</v>
      </c>
      <c r="Q853">
        <f>+IFERROR(VLOOKUP(A853,final_f1!$A$1:$E$8,5,FALSE),0)</f>
        <v>0</v>
      </c>
    </row>
    <row r="854" spans="1:17" x14ac:dyDescent="0.25">
      <c r="A854" s="1">
        <v>41761</v>
      </c>
      <c r="B854">
        <v>917</v>
      </c>
      <c r="C854" s="2">
        <f t="shared" si="117"/>
        <v>2</v>
      </c>
      <c r="D854" s="2">
        <f t="shared" si="118"/>
        <v>5</v>
      </c>
      <c r="E854" s="2">
        <f t="shared" si="119"/>
        <v>2014</v>
      </c>
      <c r="F854" s="2" t="str">
        <f t="shared" si="120"/>
        <v>viernes</v>
      </c>
      <c r="G854" s="2" t="str">
        <f t="shared" si="121"/>
        <v>mayo</v>
      </c>
      <c r="H854" s="2">
        <f>+IFERROR(VLOOKUP(A854,festivos!$A$1:$E$105,5,FALSE),0)</f>
        <v>0</v>
      </c>
      <c r="I854" s="2">
        <f>+IFERROR(VLOOKUP(A854,semanasanta!$A$1:$E$29,5,FALSE),0)</f>
        <v>0</v>
      </c>
      <c r="J854" s="2">
        <f>+IFERROR(VLOOKUP(A854,navidad!$A$1:$E$8,5,FALSE),0)</f>
        <v>0</v>
      </c>
      <c r="K854" s="2">
        <f t="shared" si="125"/>
        <v>0</v>
      </c>
      <c r="L854" s="2">
        <f t="shared" si="122"/>
        <v>0</v>
      </c>
      <c r="M854" s="2">
        <f>+IFERROR(VLOOKUP(A854,new_year!$A$1:$E$8,5,FALSE),0)</f>
        <v>0</v>
      </c>
      <c r="N854" s="2">
        <f t="shared" si="124"/>
        <v>0</v>
      </c>
      <c r="O854" s="2">
        <f t="shared" si="123"/>
        <v>0</v>
      </c>
      <c r="P854">
        <v>0</v>
      </c>
      <c r="Q854">
        <f>+IFERROR(VLOOKUP(A854,final_f1!$A$1:$E$8,5,FALSE),0)</f>
        <v>0</v>
      </c>
    </row>
    <row r="855" spans="1:17" x14ac:dyDescent="0.25">
      <c r="A855" s="1">
        <v>41762</v>
      </c>
      <c r="B855">
        <v>294</v>
      </c>
      <c r="C855" s="2">
        <f t="shared" si="117"/>
        <v>3</v>
      </c>
      <c r="D855" s="2">
        <f t="shared" si="118"/>
        <v>5</v>
      </c>
      <c r="E855" s="2">
        <f t="shared" si="119"/>
        <v>2014</v>
      </c>
      <c r="F855" s="2" t="str">
        <f t="shared" si="120"/>
        <v>sábado</v>
      </c>
      <c r="G855" s="2" t="str">
        <f t="shared" si="121"/>
        <v>mayo</v>
      </c>
      <c r="H855" s="2">
        <f>+IFERROR(VLOOKUP(A855,festivos!$A$1:$E$105,5,FALSE),0)</f>
        <v>0</v>
      </c>
      <c r="I855" s="2">
        <f>+IFERROR(VLOOKUP(A855,semanasanta!$A$1:$E$29,5,FALSE),0)</f>
        <v>0</v>
      </c>
      <c r="J855" s="2">
        <f>+IFERROR(VLOOKUP(A855,navidad!$A$1:$E$8,5,FALSE),0)</f>
        <v>0</v>
      </c>
      <c r="K855" s="2">
        <f t="shared" si="125"/>
        <v>0</v>
      </c>
      <c r="L855" s="2">
        <f t="shared" si="122"/>
        <v>0</v>
      </c>
      <c r="M855" s="2">
        <f>+IFERROR(VLOOKUP(A855,new_year!$A$1:$E$8,5,FALSE),0)</f>
        <v>0</v>
      </c>
      <c r="N855" s="2">
        <f t="shared" si="124"/>
        <v>0</v>
      </c>
      <c r="O855" s="2">
        <f t="shared" si="123"/>
        <v>0</v>
      </c>
      <c r="P855">
        <v>0</v>
      </c>
      <c r="Q855">
        <f>+IFERROR(VLOOKUP(A855,final_f1!$A$1:$E$8,5,FALSE),0)</f>
        <v>0</v>
      </c>
    </row>
    <row r="856" spans="1:17" x14ac:dyDescent="0.25">
      <c r="A856" s="1">
        <v>41763</v>
      </c>
      <c r="B856">
        <v>1</v>
      </c>
      <c r="C856" s="2">
        <f t="shared" si="117"/>
        <v>4</v>
      </c>
      <c r="D856" s="2">
        <f t="shared" si="118"/>
        <v>5</v>
      </c>
      <c r="E856" s="2">
        <f t="shared" si="119"/>
        <v>2014</v>
      </c>
      <c r="F856" s="2" t="str">
        <f t="shared" si="120"/>
        <v>domingo</v>
      </c>
      <c r="G856" s="2" t="str">
        <f t="shared" si="121"/>
        <v>mayo</v>
      </c>
      <c r="H856" s="2">
        <f>+IFERROR(VLOOKUP(A856,festivos!$A$1:$E$105,5,FALSE),0)</f>
        <v>0</v>
      </c>
      <c r="I856" s="2">
        <f>+IFERROR(VLOOKUP(A856,semanasanta!$A$1:$E$29,5,FALSE),0)</f>
        <v>0</v>
      </c>
      <c r="J856" s="2">
        <f>+IFERROR(VLOOKUP(A856,navidad!$A$1:$E$8,5,FALSE),0)</f>
        <v>0</v>
      </c>
      <c r="K856" s="2">
        <f t="shared" si="125"/>
        <v>0</v>
      </c>
      <c r="L856" s="2">
        <f t="shared" si="122"/>
        <v>0</v>
      </c>
      <c r="M856" s="2">
        <f>+IFERROR(VLOOKUP(A856,new_year!$A$1:$E$8,5,FALSE),0)</f>
        <v>0</v>
      </c>
      <c r="N856" s="2">
        <f t="shared" si="124"/>
        <v>0</v>
      </c>
      <c r="O856" s="2">
        <f t="shared" si="123"/>
        <v>0</v>
      </c>
      <c r="P856">
        <v>0</v>
      </c>
      <c r="Q856">
        <f>+IFERROR(VLOOKUP(A856,final_f1!$A$1:$E$8,5,FALSE),0)</f>
        <v>0</v>
      </c>
    </row>
    <row r="857" spans="1:17" x14ac:dyDescent="0.25">
      <c r="A857" s="1">
        <v>41764</v>
      </c>
      <c r="B857">
        <v>849</v>
      </c>
      <c r="C857" s="2">
        <f t="shared" si="117"/>
        <v>5</v>
      </c>
      <c r="D857" s="2">
        <f t="shared" si="118"/>
        <v>5</v>
      </c>
      <c r="E857" s="2">
        <f t="shared" si="119"/>
        <v>2014</v>
      </c>
      <c r="F857" s="2" t="str">
        <f t="shared" si="120"/>
        <v>lunes</v>
      </c>
      <c r="G857" s="2" t="str">
        <f t="shared" si="121"/>
        <v>mayo</v>
      </c>
      <c r="H857" s="2">
        <f>+IFERROR(VLOOKUP(A857,festivos!$A$1:$E$105,5,FALSE),0)</f>
        <v>0</v>
      </c>
      <c r="I857" s="2">
        <f>+IFERROR(VLOOKUP(A857,semanasanta!$A$1:$E$29,5,FALSE),0)</f>
        <v>0</v>
      </c>
      <c r="J857" s="2">
        <f>+IFERROR(VLOOKUP(A857,navidad!$A$1:$E$8,5,FALSE),0)</f>
        <v>0</v>
      </c>
      <c r="K857" s="2">
        <f t="shared" si="125"/>
        <v>0</v>
      </c>
      <c r="L857" s="2">
        <f t="shared" si="122"/>
        <v>0</v>
      </c>
      <c r="M857" s="2">
        <f>+IFERROR(VLOOKUP(A857,new_year!$A$1:$E$8,5,FALSE),0)</f>
        <v>0</v>
      </c>
      <c r="N857" s="2">
        <f t="shared" si="124"/>
        <v>0</v>
      </c>
      <c r="O857" s="2">
        <f t="shared" si="123"/>
        <v>0</v>
      </c>
      <c r="P857">
        <v>0</v>
      </c>
      <c r="Q857">
        <f>+IFERROR(VLOOKUP(A857,final_f1!$A$1:$E$8,5,FALSE),0)</f>
        <v>0</v>
      </c>
    </row>
    <row r="858" spans="1:17" x14ac:dyDescent="0.25">
      <c r="A858" s="1">
        <v>41765</v>
      </c>
      <c r="B858">
        <v>1070</v>
      </c>
      <c r="C858" s="2">
        <f t="shared" si="117"/>
        <v>6</v>
      </c>
      <c r="D858" s="2">
        <f t="shared" si="118"/>
        <v>5</v>
      </c>
      <c r="E858" s="2">
        <f t="shared" si="119"/>
        <v>2014</v>
      </c>
      <c r="F858" s="2" t="str">
        <f t="shared" si="120"/>
        <v>martes</v>
      </c>
      <c r="G858" s="2" t="str">
        <f t="shared" si="121"/>
        <v>mayo</v>
      </c>
      <c r="H858" s="2">
        <f>+IFERROR(VLOOKUP(A858,festivos!$A$1:$E$105,5,FALSE),0)</f>
        <v>0</v>
      </c>
      <c r="I858" s="2">
        <f>+IFERROR(VLOOKUP(A858,semanasanta!$A$1:$E$29,5,FALSE),0)</f>
        <v>0</v>
      </c>
      <c r="J858" s="2">
        <f>+IFERROR(VLOOKUP(A858,navidad!$A$1:$E$8,5,FALSE),0)</f>
        <v>0</v>
      </c>
      <c r="K858" s="2">
        <f t="shared" si="125"/>
        <v>0</v>
      </c>
      <c r="L858" s="2">
        <f t="shared" si="122"/>
        <v>0</v>
      </c>
      <c r="M858" s="2">
        <f>+IFERROR(VLOOKUP(A858,new_year!$A$1:$E$8,5,FALSE),0)</f>
        <v>0</v>
      </c>
      <c r="N858" s="2">
        <f t="shared" si="124"/>
        <v>0</v>
      </c>
      <c r="O858" s="2">
        <f t="shared" si="123"/>
        <v>0</v>
      </c>
      <c r="P858">
        <v>0</v>
      </c>
      <c r="Q858">
        <f>+IFERROR(VLOOKUP(A858,final_f1!$A$1:$E$8,5,FALSE),0)</f>
        <v>0</v>
      </c>
    </row>
    <row r="859" spans="1:17" x14ac:dyDescent="0.25">
      <c r="A859" s="1">
        <v>41766</v>
      </c>
      <c r="B859">
        <v>1127</v>
      </c>
      <c r="C859" s="2">
        <f t="shared" si="117"/>
        <v>7</v>
      </c>
      <c r="D859" s="2">
        <f t="shared" si="118"/>
        <v>5</v>
      </c>
      <c r="E859" s="2">
        <f t="shared" si="119"/>
        <v>2014</v>
      </c>
      <c r="F859" s="2" t="str">
        <f t="shared" si="120"/>
        <v>miércoles</v>
      </c>
      <c r="G859" s="2" t="str">
        <f t="shared" si="121"/>
        <v>mayo</v>
      </c>
      <c r="H859" s="2">
        <f>+IFERROR(VLOOKUP(A859,festivos!$A$1:$E$105,5,FALSE),0)</f>
        <v>0</v>
      </c>
      <c r="I859" s="2">
        <f>+IFERROR(VLOOKUP(A859,semanasanta!$A$1:$E$29,5,FALSE),0)</f>
        <v>0</v>
      </c>
      <c r="J859" s="2">
        <f>+IFERROR(VLOOKUP(A859,navidad!$A$1:$E$8,5,FALSE),0)</f>
        <v>0</v>
      </c>
      <c r="K859" s="2">
        <f t="shared" si="125"/>
        <v>0</v>
      </c>
      <c r="L859" s="2">
        <f t="shared" si="122"/>
        <v>0</v>
      </c>
      <c r="M859" s="2">
        <f>+IFERROR(VLOOKUP(A859,new_year!$A$1:$E$8,5,FALSE),0)</f>
        <v>0</v>
      </c>
      <c r="N859" s="2">
        <f t="shared" si="124"/>
        <v>0</v>
      </c>
      <c r="O859" s="2">
        <f t="shared" si="123"/>
        <v>0</v>
      </c>
      <c r="P859">
        <v>0</v>
      </c>
      <c r="Q859">
        <f>+IFERROR(VLOOKUP(A859,final_f1!$A$1:$E$8,5,FALSE),0)</f>
        <v>0</v>
      </c>
    </row>
    <row r="860" spans="1:17" x14ac:dyDescent="0.25">
      <c r="A860" s="1">
        <v>41767</v>
      </c>
      <c r="B860">
        <v>1240</v>
      </c>
      <c r="C860" s="2">
        <f t="shared" si="117"/>
        <v>8</v>
      </c>
      <c r="D860" s="2">
        <f t="shared" si="118"/>
        <v>5</v>
      </c>
      <c r="E860" s="2">
        <f t="shared" si="119"/>
        <v>2014</v>
      </c>
      <c r="F860" s="2" t="str">
        <f t="shared" si="120"/>
        <v>jueves</v>
      </c>
      <c r="G860" s="2" t="str">
        <f t="shared" si="121"/>
        <v>mayo</v>
      </c>
      <c r="H860" s="2">
        <f>+IFERROR(VLOOKUP(A860,festivos!$A$1:$E$105,5,FALSE),0)</f>
        <v>0</v>
      </c>
      <c r="I860" s="2">
        <f>+IFERROR(VLOOKUP(A860,semanasanta!$A$1:$E$29,5,FALSE),0)</f>
        <v>0</v>
      </c>
      <c r="J860" s="2">
        <f>+IFERROR(VLOOKUP(A860,navidad!$A$1:$E$8,5,FALSE),0)</f>
        <v>0</v>
      </c>
      <c r="K860" s="2">
        <f t="shared" si="125"/>
        <v>0</v>
      </c>
      <c r="L860" s="2">
        <f t="shared" si="122"/>
        <v>0</v>
      </c>
      <c r="M860" s="2">
        <f>+IFERROR(VLOOKUP(A860,new_year!$A$1:$E$8,5,FALSE),0)</f>
        <v>0</v>
      </c>
      <c r="N860" s="2">
        <f t="shared" si="124"/>
        <v>0</v>
      </c>
      <c r="O860" s="2">
        <f t="shared" si="123"/>
        <v>0</v>
      </c>
      <c r="P860">
        <v>0</v>
      </c>
      <c r="Q860">
        <f>+IFERROR(VLOOKUP(A860,final_f1!$A$1:$E$8,5,FALSE),0)</f>
        <v>0</v>
      </c>
    </row>
    <row r="861" spans="1:17" x14ac:dyDescent="0.25">
      <c r="A861" s="1">
        <v>41768</v>
      </c>
      <c r="B861">
        <v>1202</v>
      </c>
      <c r="C861" s="2">
        <f t="shared" si="117"/>
        <v>9</v>
      </c>
      <c r="D861" s="2">
        <f t="shared" si="118"/>
        <v>5</v>
      </c>
      <c r="E861" s="2">
        <f t="shared" si="119"/>
        <v>2014</v>
      </c>
      <c r="F861" s="2" t="str">
        <f t="shared" si="120"/>
        <v>viernes</v>
      </c>
      <c r="G861" s="2" t="str">
        <f t="shared" si="121"/>
        <v>mayo</v>
      </c>
      <c r="H861" s="2">
        <f>+IFERROR(VLOOKUP(A861,festivos!$A$1:$E$105,5,FALSE),0)</f>
        <v>0</v>
      </c>
      <c r="I861" s="2">
        <f>+IFERROR(VLOOKUP(A861,semanasanta!$A$1:$E$29,5,FALSE),0)</f>
        <v>0</v>
      </c>
      <c r="J861" s="2">
        <f>+IFERROR(VLOOKUP(A861,navidad!$A$1:$E$8,5,FALSE),0)</f>
        <v>0</v>
      </c>
      <c r="K861" s="2">
        <f t="shared" si="125"/>
        <v>0</v>
      </c>
      <c r="L861" s="2">
        <f t="shared" si="122"/>
        <v>0</v>
      </c>
      <c r="M861" s="2">
        <f>+IFERROR(VLOOKUP(A861,new_year!$A$1:$E$8,5,FALSE),0)</f>
        <v>0</v>
      </c>
      <c r="N861" s="2">
        <f t="shared" si="124"/>
        <v>0</v>
      </c>
      <c r="O861" s="2">
        <f t="shared" si="123"/>
        <v>0</v>
      </c>
      <c r="P861">
        <v>0</v>
      </c>
      <c r="Q861">
        <f>+IFERROR(VLOOKUP(A861,final_f1!$A$1:$E$8,5,FALSE),0)</f>
        <v>0</v>
      </c>
    </row>
    <row r="862" spans="1:17" x14ac:dyDescent="0.25">
      <c r="A862" s="1">
        <v>41769</v>
      </c>
      <c r="B862">
        <v>316</v>
      </c>
      <c r="C862" s="2">
        <f t="shared" si="117"/>
        <v>10</v>
      </c>
      <c r="D862" s="2">
        <f t="shared" si="118"/>
        <v>5</v>
      </c>
      <c r="E862" s="2">
        <f t="shared" si="119"/>
        <v>2014</v>
      </c>
      <c r="F862" s="2" t="str">
        <f t="shared" si="120"/>
        <v>sábado</v>
      </c>
      <c r="G862" s="2" t="str">
        <f t="shared" si="121"/>
        <v>mayo</v>
      </c>
      <c r="H862" s="2">
        <f>+IFERROR(VLOOKUP(A862,festivos!$A$1:$E$105,5,FALSE),0)</f>
        <v>0</v>
      </c>
      <c r="I862" s="2">
        <f>+IFERROR(VLOOKUP(A862,semanasanta!$A$1:$E$29,5,FALSE),0)</f>
        <v>0</v>
      </c>
      <c r="J862" s="2">
        <f>+IFERROR(VLOOKUP(A862,navidad!$A$1:$E$8,5,FALSE),0)</f>
        <v>0</v>
      </c>
      <c r="K862" s="2">
        <f t="shared" si="125"/>
        <v>0</v>
      </c>
      <c r="L862" s="2">
        <f t="shared" si="122"/>
        <v>0</v>
      </c>
      <c r="M862" s="2">
        <f>+IFERROR(VLOOKUP(A862,new_year!$A$1:$E$8,5,FALSE),0)</f>
        <v>0</v>
      </c>
      <c r="N862" s="2">
        <f t="shared" si="124"/>
        <v>0</v>
      </c>
      <c r="O862" s="2">
        <f t="shared" si="123"/>
        <v>0</v>
      </c>
      <c r="P862">
        <v>0</v>
      </c>
      <c r="Q862">
        <f>+IFERROR(VLOOKUP(A862,final_f1!$A$1:$E$8,5,FALSE),0)</f>
        <v>0</v>
      </c>
    </row>
    <row r="863" spans="1:17" x14ac:dyDescent="0.25">
      <c r="A863" s="1">
        <v>41770</v>
      </c>
      <c r="B863">
        <v>0</v>
      </c>
      <c r="C863" s="2">
        <f t="shared" si="117"/>
        <v>11</v>
      </c>
      <c r="D863" s="2">
        <f t="shared" si="118"/>
        <v>5</v>
      </c>
      <c r="E863" s="2">
        <f t="shared" si="119"/>
        <v>2014</v>
      </c>
      <c r="F863" s="2" t="str">
        <f t="shared" si="120"/>
        <v>domingo</v>
      </c>
      <c r="G863" s="2" t="str">
        <f t="shared" si="121"/>
        <v>mayo</v>
      </c>
      <c r="H863" s="2">
        <f>+IFERROR(VLOOKUP(A863,festivos!$A$1:$E$105,5,FALSE),0)</f>
        <v>0</v>
      </c>
      <c r="I863" s="2">
        <f>+IFERROR(VLOOKUP(A863,semanasanta!$A$1:$E$29,5,FALSE),0)</f>
        <v>0</v>
      </c>
      <c r="J863" s="2">
        <f>+IFERROR(VLOOKUP(A863,navidad!$A$1:$E$8,5,FALSE),0)</f>
        <v>0</v>
      </c>
      <c r="K863" s="2">
        <f t="shared" si="125"/>
        <v>0</v>
      </c>
      <c r="L863" s="2">
        <f t="shared" si="122"/>
        <v>0</v>
      </c>
      <c r="M863" s="2">
        <f>+IFERROR(VLOOKUP(A863,new_year!$A$1:$E$8,5,FALSE),0)</f>
        <v>0</v>
      </c>
      <c r="N863" s="2">
        <f t="shared" si="124"/>
        <v>0</v>
      </c>
      <c r="O863" s="2">
        <f t="shared" si="123"/>
        <v>0</v>
      </c>
      <c r="P863">
        <v>0</v>
      </c>
      <c r="Q863">
        <f>+IFERROR(VLOOKUP(A863,final_f1!$A$1:$E$8,5,FALSE),0)</f>
        <v>0</v>
      </c>
    </row>
    <row r="864" spans="1:17" x14ac:dyDescent="0.25">
      <c r="A864" s="1">
        <v>41771</v>
      </c>
      <c r="B864">
        <v>788</v>
      </c>
      <c r="C864" s="2">
        <f t="shared" si="117"/>
        <v>12</v>
      </c>
      <c r="D864" s="2">
        <f t="shared" si="118"/>
        <v>5</v>
      </c>
      <c r="E864" s="2">
        <f t="shared" si="119"/>
        <v>2014</v>
      </c>
      <c r="F864" s="2" t="str">
        <f t="shared" si="120"/>
        <v>lunes</v>
      </c>
      <c r="G864" s="2" t="str">
        <f t="shared" si="121"/>
        <v>mayo</v>
      </c>
      <c r="H864" s="2">
        <f>+IFERROR(VLOOKUP(A864,festivos!$A$1:$E$105,5,FALSE),0)</f>
        <v>0</v>
      </c>
      <c r="I864" s="2">
        <f>+IFERROR(VLOOKUP(A864,semanasanta!$A$1:$E$29,5,FALSE),0)</f>
        <v>0</v>
      </c>
      <c r="J864" s="2">
        <f>+IFERROR(VLOOKUP(A864,navidad!$A$1:$E$8,5,FALSE),0)</f>
        <v>0</v>
      </c>
      <c r="K864" s="2">
        <f t="shared" si="125"/>
        <v>0</v>
      </c>
      <c r="L864" s="2">
        <f t="shared" si="122"/>
        <v>0</v>
      </c>
      <c r="M864" s="2">
        <f>+IFERROR(VLOOKUP(A864,new_year!$A$1:$E$8,5,FALSE),0)</f>
        <v>0</v>
      </c>
      <c r="N864" s="2">
        <f t="shared" si="124"/>
        <v>0</v>
      </c>
      <c r="O864" s="2">
        <f t="shared" si="123"/>
        <v>0</v>
      </c>
      <c r="P864">
        <v>0</v>
      </c>
      <c r="Q864">
        <f>+IFERROR(VLOOKUP(A864,final_f1!$A$1:$E$8,5,FALSE),0)</f>
        <v>0</v>
      </c>
    </row>
    <row r="865" spans="1:17" x14ac:dyDescent="0.25">
      <c r="A865" s="1">
        <v>41772</v>
      </c>
      <c r="B865">
        <v>1193</v>
      </c>
      <c r="C865" s="2">
        <f t="shared" si="117"/>
        <v>13</v>
      </c>
      <c r="D865" s="2">
        <f t="shared" si="118"/>
        <v>5</v>
      </c>
      <c r="E865" s="2">
        <f t="shared" si="119"/>
        <v>2014</v>
      </c>
      <c r="F865" s="2" t="str">
        <f t="shared" si="120"/>
        <v>martes</v>
      </c>
      <c r="G865" s="2" t="str">
        <f t="shared" si="121"/>
        <v>mayo</v>
      </c>
      <c r="H865" s="2">
        <f>+IFERROR(VLOOKUP(A865,festivos!$A$1:$E$105,5,FALSE),0)</f>
        <v>0</v>
      </c>
      <c r="I865" s="2">
        <f>+IFERROR(VLOOKUP(A865,semanasanta!$A$1:$E$29,5,FALSE),0)</f>
        <v>0</v>
      </c>
      <c r="J865" s="2">
        <f>+IFERROR(VLOOKUP(A865,navidad!$A$1:$E$8,5,FALSE),0)</f>
        <v>0</v>
      </c>
      <c r="K865" s="2">
        <f t="shared" si="125"/>
        <v>0</v>
      </c>
      <c r="L865" s="2">
        <f t="shared" si="122"/>
        <v>0</v>
      </c>
      <c r="M865" s="2">
        <f>+IFERROR(VLOOKUP(A865,new_year!$A$1:$E$8,5,FALSE),0)</f>
        <v>0</v>
      </c>
      <c r="N865" s="2">
        <f t="shared" si="124"/>
        <v>0</v>
      </c>
      <c r="O865" s="2">
        <f t="shared" si="123"/>
        <v>0</v>
      </c>
      <c r="P865">
        <v>0</v>
      </c>
      <c r="Q865">
        <f>+IFERROR(VLOOKUP(A865,final_f1!$A$1:$E$8,5,FALSE),0)</f>
        <v>0</v>
      </c>
    </row>
    <row r="866" spans="1:17" x14ac:dyDescent="0.25">
      <c r="A866" s="1">
        <v>41773</v>
      </c>
      <c r="B866">
        <v>1272</v>
      </c>
      <c r="C866" s="2">
        <f t="shared" si="117"/>
        <v>14</v>
      </c>
      <c r="D866" s="2">
        <f t="shared" si="118"/>
        <v>5</v>
      </c>
      <c r="E866" s="2">
        <f t="shared" si="119"/>
        <v>2014</v>
      </c>
      <c r="F866" s="2" t="str">
        <f t="shared" si="120"/>
        <v>miércoles</v>
      </c>
      <c r="G866" s="2" t="str">
        <f t="shared" si="121"/>
        <v>mayo</v>
      </c>
      <c r="H866" s="2">
        <f>+IFERROR(VLOOKUP(A866,festivos!$A$1:$E$105,5,FALSE),0)</f>
        <v>0</v>
      </c>
      <c r="I866" s="2">
        <f>+IFERROR(VLOOKUP(A866,semanasanta!$A$1:$E$29,5,FALSE),0)</f>
        <v>0</v>
      </c>
      <c r="J866" s="2">
        <f>+IFERROR(VLOOKUP(A866,navidad!$A$1:$E$8,5,FALSE),0)</f>
        <v>0</v>
      </c>
      <c r="K866" s="2">
        <f t="shared" si="125"/>
        <v>0</v>
      </c>
      <c r="L866" s="2">
        <f t="shared" si="122"/>
        <v>0</v>
      </c>
      <c r="M866" s="2">
        <f>+IFERROR(VLOOKUP(A866,new_year!$A$1:$E$8,5,FALSE),0)</f>
        <v>0</v>
      </c>
      <c r="N866" s="2">
        <f t="shared" si="124"/>
        <v>0</v>
      </c>
      <c r="O866" s="2">
        <f t="shared" si="123"/>
        <v>0</v>
      </c>
      <c r="P866">
        <v>0</v>
      </c>
      <c r="Q866">
        <f>+IFERROR(VLOOKUP(A866,final_f1!$A$1:$E$8,5,FALSE),0)</f>
        <v>0</v>
      </c>
    </row>
    <row r="867" spans="1:17" x14ac:dyDescent="0.25">
      <c r="A867" s="1">
        <v>41774</v>
      </c>
      <c r="B867">
        <v>1218</v>
      </c>
      <c r="C867" s="2">
        <f t="shared" si="117"/>
        <v>15</v>
      </c>
      <c r="D867" s="2">
        <f t="shared" si="118"/>
        <v>5</v>
      </c>
      <c r="E867" s="2">
        <f t="shared" si="119"/>
        <v>2014</v>
      </c>
      <c r="F867" s="2" t="str">
        <f t="shared" si="120"/>
        <v>jueves</v>
      </c>
      <c r="G867" s="2" t="str">
        <f t="shared" si="121"/>
        <v>mayo</v>
      </c>
      <c r="H867" s="2">
        <f>+IFERROR(VLOOKUP(A867,festivos!$A$1:$E$105,5,FALSE),0)</f>
        <v>0</v>
      </c>
      <c r="I867" s="2">
        <f>+IFERROR(VLOOKUP(A867,semanasanta!$A$1:$E$29,5,FALSE),0)</f>
        <v>0</v>
      </c>
      <c r="J867" s="2">
        <f>+IFERROR(VLOOKUP(A867,navidad!$A$1:$E$8,5,FALSE),0)</f>
        <v>0</v>
      </c>
      <c r="K867" s="2">
        <f t="shared" si="125"/>
        <v>0</v>
      </c>
      <c r="L867" s="2">
        <f t="shared" si="122"/>
        <v>0</v>
      </c>
      <c r="M867" s="2">
        <f>+IFERROR(VLOOKUP(A867,new_year!$A$1:$E$8,5,FALSE),0)</f>
        <v>0</v>
      </c>
      <c r="N867" s="2">
        <f t="shared" si="124"/>
        <v>0</v>
      </c>
      <c r="O867" s="2">
        <f t="shared" si="123"/>
        <v>0</v>
      </c>
      <c r="P867">
        <v>0</v>
      </c>
      <c r="Q867">
        <f>+IFERROR(VLOOKUP(A867,final_f1!$A$1:$E$8,5,FALSE),0)</f>
        <v>0</v>
      </c>
    </row>
    <row r="868" spans="1:17" x14ac:dyDescent="0.25">
      <c r="A868" s="1">
        <v>41775</v>
      </c>
      <c r="B868">
        <v>1235</v>
      </c>
      <c r="C868" s="2">
        <f t="shared" si="117"/>
        <v>16</v>
      </c>
      <c r="D868" s="2">
        <f t="shared" si="118"/>
        <v>5</v>
      </c>
      <c r="E868" s="2">
        <f t="shared" si="119"/>
        <v>2014</v>
      </c>
      <c r="F868" s="2" t="str">
        <f t="shared" si="120"/>
        <v>viernes</v>
      </c>
      <c r="G868" s="2" t="str">
        <f t="shared" si="121"/>
        <v>mayo</v>
      </c>
      <c r="H868" s="2">
        <f>+IFERROR(VLOOKUP(A868,festivos!$A$1:$E$105,5,FALSE),0)</f>
        <v>0</v>
      </c>
      <c r="I868" s="2">
        <f>+IFERROR(VLOOKUP(A868,semanasanta!$A$1:$E$29,5,FALSE),0)</f>
        <v>0</v>
      </c>
      <c r="J868" s="2">
        <f>+IFERROR(VLOOKUP(A868,navidad!$A$1:$E$8,5,FALSE),0)</f>
        <v>0</v>
      </c>
      <c r="K868" s="2">
        <f t="shared" si="125"/>
        <v>0</v>
      </c>
      <c r="L868" s="2">
        <f t="shared" si="122"/>
        <v>0</v>
      </c>
      <c r="M868" s="2">
        <f>+IFERROR(VLOOKUP(A868,new_year!$A$1:$E$8,5,FALSE),0)</f>
        <v>0</v>
      </c>
      <c r="N868" s="2">
        <f t="shared" si="124"/>
        <v>0</v>
      </c>
      <c r="O868" s="2">
        <f t="shared" si="123"/>
        <v>0</v>
      </c>
      <c r="P868">
        <v>0</v>
      </c>
      <c r="Q868">
        <f>+IFERROR(VLOOKUP(A868,final_f1!$A$1:$E$8,5,FALSE),0)</f>
        <v>0</v>
      </c>
    </row>
    <row r="869" spans="1:17" x14ac:dyDescent="0.25">
      <c r="A869" s="1">
        <v>41776</v>
      </c>
      <c r="B869">
        <v>362</v>
      </c>
      <c r="C869" s="2">
        <f t="shared" si="117"/>
        <v>17</v>
      </c>
      <c r="D869" s="2">
        <f t="shared" si="118"/>
        <v>5</v>
      </c>
      <c r="E869" s="2">
        <f t="shared" si="119"/>
        <v>2014</v>
      </c>
      <c r="F869" s="2" t="str">
        <f t="shared" si="120"/>
        <v>sábado</v>
      </c>
      <c r="G869" s="2" t="str">
        <f t="shared" si="121"/>
        <v>mayo</v>
      </c>
      <c r="H869" s="2">
        <f>+IFERROR(VLOOKUP(A869,festivos!$A$1:$E$105,5,FALSE),0)</f>
        <v>0</v>
      </c>
      <c r="I869" s="2">
        <f>+IFERROR(VLOOKUP(A869,semanasanta!$A$1:$E$29,5,FALSE),0)</f>
        <v>0</v>
      </c>
      <c r="J869" s="2">
        <f>+IFERROR(VLOOKUP(A869,navidad!$A$1:$E$8,5,FALSE),0)</f>
        <v>0</v>
      </c>
      <c r="K869" s="2">
        <f t="shared" si="125"/>
        <v>0</v>
      </c>
      <c r="L869" s="2">
        <f t="shared" si="122"/>
        <v>0</v>
      </c>
      <c r="M869" s="2">
        <f>+IFERROR(VLOOKUP(A869,new_year!$A$1:$E$8,5,FALSE),0)</f>
        <v>0</v>
      </c>
      <c r="N869" s="2">
        <f t="shared" si="124"/>
        <v>0</v>
      </c>
      <c r="O869" s="2">
        <f t="shared" si="123"/>
        <v>0</v>
      </c>
      <c r="P869">
        <v>0</v>
      </c>
      <c r="Q869">
        <f>+IFERROR(VLOOKUP(A869,final_f1!$A$1:$E$8,5,FALSE),0)</f>
        <v>0</v>
      </c>
    </row>
    <row r="870" spans="1:17" x14ac:dyDescent="0.25">
      <c r="A870" s="1">
        <v>41777</v>
      </c>
      <c r="B870">
        <v>1</v>
      </c>
      <c r="C870" s="2">
        <f t="shared" si="117"/>
        <v>18</v>
      </c>
      <c r="D870" s="2">
        <f t="shared" si="118"/>
        <v>5</v>
      </c>
      <c r="E870" s="2">
        <f t="shared" si="119"/>
        <v>2014</v>
      </c>
      <c r="F870" s="2" t="str">
        <f t="shared" si="120"/>
        <v>domingo</v>
      </c>
      <c r="G870" s="2" t="str">
        <f t="shared" si="121"/>
        <v>mayo</v>
      </c>
      <c r="H870" s="2">
        <f>+IFERROR(VLOOKUP(A870,festivos!$A$1:$E$105,5,FALSE),0)</f>
        <v>0</v>
      </c>
      <c r="I870" s="2">
        <f>+IFERROR(VLOOKUP(A870,semanasanta!$A$1:$E$29,5,FALSE),0)</f>
        <v>0</v>
      </c>
      <c r="J870" s="2">
        <f>+IFERROR(VLOOKUP(A870,navidad!$A$1:$E$8,5,FALSE),0)</f>
        <v>0</v>
      </c>
      <c r="K870" s="2">
        <f t="shared" si="125"/>
        <v>0</v>
      </c>
      <c r="L870" s="2">
        <f t="shared" si="122"/>
        <v>0</v>
      </c>
      <c r="M870" s="2">
        <f>+IFERROR(VLOOKUP(A870,new_year!$A$1:$E$8,5,FALSE),0)</f>
        <v>0</v>
      </c>
      <c r="N870" s="2">
        <f t="shared" si="124"/>
        <v>0</v>
      </c>
      <c r="O870" s="2">
        <f t="shared" si="123"/>
        <v>0</v>
      </c>
      <c r="P870">
        <v>0</v>
      </c>
      <c r="Q870">
        <f>+IFERROR(VLOOKUP(A870,final_f1!$A$1:$E$8,5,FALSE),0)</f>
        <v>0</v>
      </c>
    </row>
    <row r="871" spans="1:17" x14ac:dyDescent="0.25">
      <c r="A871" s="1">
        <v>41778</v>
      </c>
      <c r="B871">
        <v>822</v>
      </c>
      <c r="C871" s="2">
        <f t="shared" si="117"/>
        <v>19</v>
      </c>
      <c r="D871" s="2">
        <f t="shared" si="118"/>
        <v>5</v>
      </c>
      <c r="E871" s="2">
        <f t="shared" si="119"/>
        <v>2014</v>
      </c>
      <c r="F871" s="2" t="str">
        <f t="shared" si="120"/>
        <v>lunes</v>
      </c>
      <c r="G871" s="2" t="str">
        <f t="shared" si="121"/>
        <v>mayo</v>
      </c>
      <c r="H871" s="2">
        <f>+IFERROR(VLOOKUP(A871,festivos!$A$1:$E$105,5,FALSE),0)</f>
        <v>0</v>
      </c>
      <c r="I871" s="2">
        <f>+IFERROR(VLOOKUP(A871,semanasanta!$A$1:$E$29,5,FALSE),0)</f>
        <v>0</v>
      </c>
      <c r="J871" s="2">
        <f>+IFERROR(VLOOKUP(A871,navidad!$A$1:$E$8,5,FALSE),0)</f>
        <v>0</v>
      </c>
      <c r="K871" s="2">
        <f t="shared" si="125"/>
        <v>0</v>
      </c>
      <c r="L871" s="2">
        <f t="shared" si="122"/>
        <v>0</v>
      </c>
      <c r="M871" s="2">
        <f>+IFERROR(VLOOKUP(A871,new_year!$A$1:$E$8,5,FALSE),0)</f>
        <v>0</v>
      </c>
      <c r="N871" s="2">
        <f t="shared" si="124"/>
        <v>0</v>
      </c>
      <c r="O871" s="2">
        <f t="shared" si="123"/>
        <v>0</v>
      </c>
      <c r="P871">
        <v>0</v>
      </c>
      <c r="Q871">
        <f>+IFERROR(VLOOKUP(A871,final_f1!$A$1:$E$8,5,FALSE),0)</f>
        <v>0</v>
      </c>
    </row>
    <row r="872" spans="1:17" x14ac:dyDescent="0.25">
      <c r="A872" s="1">
        <v>41779</v>
      </c>
      <c r="B872">
        <v>1140</v>
      </c>
      <c r="C872" s="2">
        <f t="shared" si="117"/>
        <v>20</v>
      </c>
      <c r="D872" s="2">
        <f t="shared" si="118"/>
        <v>5</v>
      </c>
      <c r="E872" s="2">
        <f t="shared" si="119"/>
        <v>2014</v>
      </c>
      <c r="F872" s="2" t="str">
        <f t="shared" si="120"/>
        <v>martes</v>
      </c>
      <c r="G872" s="2" t="str">
        <f t="shared" si="121"/>
        <v>mayo</v>
      </c>
      <c r="H872" s="2">
        <f>+IFERROR(VLOOKUP(A872,festivos!$A$1:$E$105,5,FALSE),0)</f>
        <v>0</v>
      </c>
      <c r="I872" s="2">
        <f>+IFERROR(VLOOKUP(A872,semanasanta!$A$1:$E$29,5,FALSE),0)</f>
        <v>0</v>
      </c>
      <c r="J872" s="2">
        <f>+IFERROR(VLOOKUP(A872,navidad!$A$1:$E$8,5,FALSE),0)</f>
        <v>0</v>
      </c>
      <c r="K872" s="2">
        <f t="shared" si="125"/>
        <v>0</v>
      </c>
      <c r="L872" s="2">
        <f t="shared" si="122"/>
        <v>0</v>
      </c>
      <c r="M872" s="2">
        <f>+IFERROR(VLOOKUP(A872,new_year!$A$1:$E$8,5,FALSE),0)</f>
        <v>0</v>
      </c>
      <c r="N872" s="2">
        <f t="shared" si="124"/>
        <v>0</v>
      </c>
      <c r="O872" s="2">
        <f t="shared" si="123"/>
        <v>0</v>
      </c>
      <c r="P872">
        <v>0</v>
      </c>
      <c r="Q872">
        <f>+IFERROR(VLOOKUP(A872,final_f1!$A$1:$E$8,5,FALSE),0)</f>
        <v>0</v>
      </c>
    </row>
    <row r="873" spans="1:17" x14ac:dyDescent="0.25">
      <c r="A873" s="1">
        <v>41780</v>
      </c>
      <c r="B873">
        <v>1210</v>
      </c>
      <c r="C873" s="2">
        <f t="shared" si="117"/>
        <v>21</v>
      </c>
      <c r="D873" s="2">
        <f t="shared" si="118"/>
        <v>5</v>
      </c>
      <c r="E873" s="2">
        <f t="shared" si="119"/>
        <v>2014</v>
      </c>
      <c r="F873" s="2" t="str">
        <f t="shared" si="120"/>
        <v>miércoles</v>
      </c>
      <c r="G873" s="2" t="str">
        <f t="shared" si="121"/>
        <v>mayo</v>
      </c>
      <c r="H873" s="2">
        <f>+IFERROR(VLOOKUP(A873,festivos!$A$1:$E$105,5,FALSE),0)</f>
        <v>0</v>
      </c>
      <c r="I873" s="2">
        <f>+IFERROR(VLOOKUP(A873,semanasanta!$A$1:$E$29,5,FALSE),0)</f>
        <v>0</v>
      </c>
      <c r="J873" s="2">
        <f>+IFERROR(VLOOKUP(A873,navidad!$A$1:$E$8,5,FALSE),0)</f>
        <v>0</v>
      </c>
      <c r="K873" s="2">
        <f t="shared" si="125"/>
        <v>0</v>
      </c>
      <c r="L873" s="2">
        <f t="shared" si="122"/>
        <v>0</v>
      </c>
      <c r="M873" s="2">
        <f>+IFERROR(VLOOKUP(A873,new_year!$A$1:$E$8,5,FALSE),0)</f>
        <v>0</v>
      </c>
      <c r="N873" s="2">
        <f t="shared" si="124"/>
        <v>0</v>
      </c>
      <c r="O873" s="2">
        <f t="shared" si="123"/>
        <v>0</v>
      </c>
      <c r="P873">
        <v>0</v>
      </c>
      <c r="Q873">
        <f>+IFERROR(VLOOKUP(A873,final_f1!$A$1:$E$8,5,FALSE),0)</f>
        <v>0</v>
      </c>
    </row>
    <row r="874" spans="1:17" x14ac:dyDescent="0.25">
      <c r="A874" s="1">
        <v>41781</v>
      </c>
      <c r="B874">
        <v>1249</v>
      </c>
      <c r="C874" s="2">
        <f t="shared" si="117"/>
        <v>22</v>
      </c>
      <c r="D874" s="2">
        <f t="shared" si="118"/>
        <v>5</v>
      </c>
      <c r="E874" s="2">
        <f t="shared" si="119"/>
        <v>2014</v>
      </c>
      <c r="F874" s="2" t="str">
        <f t="shared" si="120"/>
        <v>jueves</v>
      </c>
      <c r="G874" s="2" t="str">
        <f t="shared" si="121"/>
        <v>mayo</v>
      </c>
      <c r="H874" s="2">
        <f>+IFERROR(VLOOKUP(A874,festivos!$A$1:$E$105,5,FALSE),0)</f>
        <v>0</v>
      </c>
      <c r="I874" s="2">
        <f>+IFERROR(VLOOKUP(A874,semanasanta!$A$1:$E$29,5,FALSE),0)</f>
        <v>0</v>
      </c>
      <c r="J874" s="2">
        <f>+IFERROR(VLOOKUP(A874,navidad!$A$1:$E$8,5,FALSE),0)</f>
        <v>0</v>
      </c>
      <c r="K874" s="2">
        <f t="shared" si="125"/>
        <v>0</v>
      </c>
      <c r="L874" s="2">
        <f t="shared" si="122"/>
        <v>0</v>
      </c>
      <c r="M874" s="2">
        <f>+IFERROR(VLOOKUP(A874,new_year!$A$1:$E$8,5,FALSE),0)</f>
        <v>0</v>
      </c>
      <c r="N874" s="2">
        <f t="shared" si="124"/>
        <v>0</v>
      </c>
      <c r="O874" s="2">
        <f t="shared" si="123"/>
        <v>0</v>
      </c>
      <c r="P874">
        <v>0</v>
      </c>
      <c r="Q874">
        <f>+IFERROR(VLOOKUP(A874,final_f1!$A$1:$E$8,5,FALSE),0)</f>
        <v>0</v>
      </c>
    </row>
    <row r="875" spans="1:17" x14ac:dyDescent="0.25">
      <c r="A875" s="1">
        <v>41782</v>
      </c>
      <c r="B875">
        <v>1227</v>
      </c>
      <c r="C875" s="2">
        <f t="shared" si="117"/>
        <v>23</v>
      </c>
      <c r="D875" s="2">
        <f t="shared" si="118"/>
        <v>5</v>
      </c>
      <c r="E875" s="2">
        <f t="shared" si="119"/>
        <v>2014</v>
      </c>
      <c r="F875" s="2" t="str">
        <f t="shared" si="120"/>
        <v>viernes</v>
      </c>
      <c r="G875" s="2" t="str">
        <f t="shared" si="121"/>
        <v>mayo</v>
      </c>
      <c r="H875" s="2">
        <f>+IFERROR(VLOOKUP(A875,festivos!$A$1:$E$105,5,FALSE),0)</f>
        <v>0</v>
      </c>
      <c r="I875" s="2">
        <f>+IFERROR(VLOOKUP(A875,semanasanta!$A$1:$E$29,5,FALSE),0)</f>
        <v>0</v>
      </c>
      <c r="J875" s="2">
        <f>+IFERROR(VLOOKUP(A875,navidad!$A$1:$E$8,5,FALSE),0)</f>
        <v>0</v>
      </c>
      <c r="K875" s="2">
        <f t="shared" si="125"/>
        <v>0</v>
      </c>
      <c r="L875" s="2">
        <f t="shared" si="122"/>
        <v>0</v>
      </c>
      <c r="M875" s="2">
        <f>+IFERROR(VLOOKUP(A875,new_year!$A$1:$E$8,5,FALSE),0)</f>
        <v>0</v>
      </c>
      <c r="N875" s="2">
        <f t="shared" si="124"/>
        <v>0</v>
      </c>
      <c r="O875" s="2">
        <f t="shared" si="123"/>
        <v>0</v>
      </c>
      <c r="P875">
        <v>0</v>
      </c>
      <c r="Q875">
        <f>+IFERROR(VLOOKUP(A875,final_f1!$A$1:$E$8,5,FALSE),0)</f>
        <v>0</v>
      </c>
    </row>
    <row r="876" spans="1:17" x14ac:dyDescent="0.25">
      <c r="A876" s="1">
        <v>41783</v>
      </c>
      <c r="B876">
        <v>390</v>
      </c>
      <c r="C876" s="2">
        <f t="shared" si="117"/>
        <v>24</v>
      </c>
      <c r="D876" s="2">
        <f t="shared" si="118"/>
        <v>5</v>
      </c>
      <c r="E876" s="2">
        <f t="shared" si="119"/>
        <v>2014</v>
      </c>
      <c r="F876" s="2" t="str">
        <f t="shared" si="120"/>
        <v>sábado</v>
      </c>
      <c r="G876" s="2" t="str">
        <f t="shared" si="121"/>
        <v>mayo</v>
      </c>
      <c r="H876" s="2">
        <f>+IFERROR(VLOOKUP(A876,festivos!$A$1:$E$105,5,FALSE),0)</f>
        <v>0</v>
      </c>
      <c r="I876" s="2">
        <f>+IFERROR(VLOOKUP(A876,semanasanta!$A$1:$E$29,5,FALSE),0)</f>
        <v>0</v>
      </c>
      <c r="J876" s="2">
        <f>+IFERROR(VLOOKUP(A876,navidad!$A$1:$E$8,5,FALSE),0)</f>
        <v>0</v>
      </c>
      <c r="K876" s="2">
        <f t="shared" si="125"/>
        <v>0</v>
      </c>
      <c r="L876" s="2">
        <f t="shared" si="122"/>
        <v>0</v>
      </c>
      <c r="M876" s="2">
        <f>+IFERROR(VLOOKUP(A876,new_year!$A$1:$E$8,5,FALSE),0)</f>
        <v>0</v>
      </c>
      <c r="N876" s="2">
        <f t="shared" si="124"/>
        <v>0</v>
      </c>
      <c r="O876" s="2">
        <f t="shared" si="123"/>
        <v>0</v>
      </c>
      <c r="P876">
        <v>0</v>
      </c>
      <c r="Q876">
        <f>+IFERROR(VLOOKUP(A876,final_f1!$A$1:$E$8,5,FALSE),0)</f>
        <v>0</v>
      </c>
    </row>
    <row r="877" spans="1:17" x14ac:dyDescent="0.25">
      <c r="A877" s="1">
        <v>41784</v>
      </c>
      <c r="B877">
        <v>0</v>
      </c>
      <c r="C877" s="2">
        <f t="shared" si="117"/>
        <v>25</v>
      </c>
      <c r="D877" s="2">
        <f t="shared" si="118"/>
        <v>5</v>
      </c>
      <c r="E877" s="2">
        <f t="shared" si="119"/>
        <v>2014</v>
      </c>
      <c r="F877" s="2" t="str">
        <f t="shared" si="120"/>
        <v>domingo</v>
      </c>
      <c r="G877" s="2" t="str">
        <f t="shared" si="121"/>
        <v>mayo</v>
      </c>
      <c r="H877" s="2">
        <f>+IFERROR(VLOOKUP(A877,festivos!$A$1:$E$105,5,FALSE),0)</f>
        <v>0</v>
      </c>
      <c r="I877" s="2">
        <f>+IFERROR(VLOOKUP(A877,semanasanta!$A$1:$E$29,5,FALSE),0)</f>
        <v>0</v>
      </c>
      <c r="J877" s="2">
        <f>+IFERROR(VLOOKUP(A877,navidad!$A$1:$E$8,5,FALSE),0)</f>
        <v>0</v>
      </c>
      <c r="K877" s="2">
        <f t="shared" si="125"/>
        <v>0</v>
      </c>
      <c r="L877" s="2">
        <f t="shared" si="122"/>
        <v>0</v>
      </c>
      <c r="M877" s="2">
        <f>+IFERROR(VLOOKUP(A877,new_year!$A$1:$E$8,5,FALSE),0)</f>
        <v>0</v>
      </c>
      <c r="N877" s="2">
        <f t="shared" si="124"/>
        <v>0</v>
      </c>
      <c r="O877" s="2">
        <f t="shared" si="123"/>
        <v>0</v>
      </c>
      <c r="P877">
        <v>0</v>
      </c>
      <c r="Q877">
        <f>+IFERROR(VLOOKUP(A877,final_f1!$A$1:$E$8,5,FALSE),0)</f>
        <v>0</v>
      </c>
    </row>
    <row r="878" spans="1:17" x14ac:dyDescent="0.25">
      <c r="A878" s="1">
        <v>41785</v>
      </c>
      <c r="B878">
        <v>729</v>
      </c>
      <c r="C878" s="2">
        <f t="shared" si="117"/>
        <v>26</v>
      </c>
      <c r="D878" s="2">
        <f t="shared" si="118"/>
        <v>5</v>
      </c>
      <c r="E878" s="2">
        <f t="shared" si="119"/>
        <v>2014</v>
      </c>
      <c r="F878" s="2" t="str">
        <f t="shared" si="120"/>
        <v>lunes</v>
      </c>
      <c r="G878" s="2" t="str">
        <f t="shared" si="121"/>
        <v>mayo</v>
      </c>
      <c r="H878" s="2">
        <f>+IFERROR(VLOOKUP(A878,festivos!$A$1:$E$105,5,FALSE),0)</f>
        <v>0</v>
      </c>
      <c r="I878" s="2">
        <f>+IFERROR(VLOOKUP(A878,semanasanta!$A$1:$E$29,5,FALSE),0)</f>
        <v>0</v>
      </c>
      <c r="J878" s="2">
        <f>+IFERROR(VLOOKUP(A878,navidad!$A$1:$E$8,5,FALSE),0)</f>
        <v>0</v>
      </c>
      <c r="K878" s="2">
        <f t="shared" si="125"/>
        <v>0</v>
      </c>
      <c r="L878" s="2">
        <f t="shared" si="122"/>
        <v>0</v>
      </c>
      <c r="M878" s="2">
        <f>+IFERROR(VLOOKUP(A878,new_year!$A$1:$E$8,5,FALSE),0)</f>
        <v>0</v>
      </c>
      <c r="N878" s="2">
        <f t="shared" si="124"/>
        <v>0</v>
      </c>
      <c r="O878" s="2">
        <f t="shared" si="123"/>
        <v>0</v>
      </c>
      <c r="P878">
        <v>0</v>
      </c>
      <c r="Q878">
        <f>+IFERROR(VLOOKUP(A878,final_f1!$A$1:$E$8,5,FALSE),0)</f>
        <v>0</v>
      </c>
    </row>
    <row r="879" spans="1:17" x14ac:dyDescent="0.25">
      <c r="A879" s="1">
        <v>41786</v>
      </c>
      <c r="B879">
        <v>1282</v>
      </c>
      <c r="C879" s="2">
        <f t="shared" si="117"/>
        <v>27</v>
      </c>
      <c r="D879" s="2">
        <f t="shared" si="118"/>
        <v>5</v>
      </c>
      <c r="E879" s="2">
        <f t="shared" si="119"/>
        <v>2014</v>
      </c>
      <c r="F879" s="2" t="str">
        <f t="shared" si="120"/>
        <v>martes</v>
      </c>
      <c r="G879" s="2" t="str">
        <f t="shared" si="121"/>
        <v>mayo</v>
      </c>
      <c r="H879" s="2">
        <f>+IFERROR(VLOOKUP(A879,festivos!$A$1:$E$105,5,FALSE),0)</f>
        <v>0</v>
      </c>
      <c r="I879" s="2">
        <f>+IFERROR(VLOOKUP(A879,semanasanta!$A$1:$E$29,5,FALSE),0)</f>
        <v>0</v>
      </c>
      <c r="J879" s="2">
        <f>+IFERROR(VLOOKUP(A879,navidad!$A$1:$E$8,5,FALSE),0)</f>
        <v>0</v>
      </c>
      <c r="K879" s="2">
        <f t="shared" si="125"/>
        <v>0</v>
      </c>
      <c r="L879" s="2">
        <f t="shared" si="122"/>
        <v>0</v>
      </c>
      <c r="M879" s="2">
        <f>+IFERROR(VLOOKUP(A879,new_year!$A$1:$E$8,5,FALSE),0)</f>
        <v>0</v>
      </c>
      <c r="N879" s="2">
        <f t="shared" si="124"/>
        <v>0</v>
      </c>
      <c r="O879" s="2">
        <f t="shared" si="123"/>
        <v>0</v>
      </c>
      <c r="P879">
        <v>0</v>
      </c>
      <c r="Q879">
        <f>+IFERROR(VLOOKUP(A879,final_f1!$A$1:$E$8,5,FALSE),0)</f>
        <v>0</v>
      </c>
    </row>
    <row r="880" spans="1:17" x14ac:dyDescent="0.25">
      <c r="A880" s="1">
        <v>41787</v>
      </c>
      <c r="B880">
        <v>1689</v>
      </c>
      <c r="C880" s="2">
        <f t="shared" si="117"/>
        <v>28</v>
      </c>
      <c r="D880" s="2">
        <f t="shared" si="118"/>
        <v>5</v>
      </c>
      <c r="E880" s="2">
        <f t="shared" si="119"/>
        <v>2014</v>
      </c>
      <c r="F880" s="2" t="str">
        <f t="shared" si="120"/>
        <v>miércoles</v>
      </c>
      <c r="G880" s="2" t="str">
        <f t="shared" si="121"/>
        <v>mayo</v>
      </c>
      <c r="H880" s="2">
        <f>+IFERROR(VLOOKUP(A880,festivos!$A$1:$E$105,5,FALSE),0)</f>
        <v>0</v>
      </c>
      <c r="I880" s="2">
        <f>+IFERROR(VLOOKUP(A880,semanasanta!$A$1:$E$29,5,FALSE),0)</f>
        <v>0</v>
      </c>
      <c r="J880" s="2">
        <f>+IFERROR(VLOOKUP(A880,navidad!$A$1:$E$8,5,FALSE),0)</f>
        <v>0</v>
      </c>
      <c r="K880" s="2">
        <f t="shared" si="125"/>
        <v>0</v>
      </c>
      <c r="L880" s="2">
        <f t="shared" si="122"/>
        <v>0</v>
      </c>
      <c r="M880" s="2">
        <f>+IFERROR(VLOOKUP(A880,new_year!$A$1:$E$8,5,FALSE),0)</f>
        <v>0</v>
      </c>
      <c r="N880" s="2">
        <f t="shared" si="124"/>
        <v>0</v>
      </c>
      <c r="O880" s="2">
        <f t="shared" si="123"/>
        <v>0</v>
      </c>
      <c r="P880">
        <v>0</v>
      </c>
      <c r="Q880">
        <f>+IFERROR(VLOOKUP(A880,final_f1!$A$1:$E$8,5,FALSE),0)</f>
        <v>0</v>
      </c>
    </row>
    <row r="881" spans="1:17" x14ac:dyDescent="0.25">
      <c r="A881" s="1">
        <v>41788</v>
      </c>
      <c r="B881">
        <v>1625</v>
      </c>
      <c r="C881" s="2">
        <f t="shared" si="117"/>
        <v>29</v>
      </c>
      <c r="D881" s="2">
        <f t="shared" si="118"/>
        <v>5</v>
      </c>
      <c r="E881" s="2">
        <f t="shared" si="119"/>
        <v>2014</v>
      </c>
      <c r="F881" s="2" t="str">
        <f t="shared" si="120"/>
        <v>jueves</v>
      </c>
      <c r="G881" s="2" t="str">
        <f t="shared" si="121"/>
        <v>mayo</v>
      </c>
      <c r="H881" s="2">
        <f>+IFERROR(VLOOKUP(A881,festivos!$A$1:$E$105,5,FALSE),0)</f>
        <v>0</v>
      </c>
      <c r="I881" s="2">
        <f>+IFERROR(VLOOKUP(A881,semanasanta!$A$1:$E$29,5,FALSE),0)</f>
        <v>0</v>
      </c>
      <c r="J881" s="2">
        <f>+IFERROR(VLOOKUP(A881,navidad!$A$1:$E$8,5,FALSE),0)</f>
        <v>0</v>
      </c>
      <c r="K881" s="2">
        <f t="shared" si="125"/>
        <v>0</v>
      </c>
      <c r="L881" s="2">
        <f t="shared" si="122"/>
        <v>0</v>
      </c>
      <c r="M881" s="2">
        <f>+IFERROR(VLOOKUP(A881,new_year!$A$1:$E$8,5,FALSE),0)</f>
        <v>0</v>
      </c>
      <c r="N881" s="2">
        <f t="shared" si="124"/>
        <v>0</v>
      </c>
      <c r="O881" s="2">
        <f t="shared" si="123"/>
        <v>0</v>
      </c>
      <c r="P881">
        <v>0</v>
      </c>
      <c r="Q881">
        <f>+IFERROR(VLOOKUP(A881,final_f1!$A$1:$E$8,5,FALSE),0)</f>
        <v>0</v>
      </c>
    </row>
    <row r="882" spans="1:17" x14ac:dyDescent="0.25">
      <c r="A882" s="1">
        <v>41789</v>
      </c>
      <c r="B882">
        <v>1890</v>
      </c>
      <c r="C882" s="2">
        <f t="shared" si="117"/>
        <v>30</v>
      </c>
      <c r="D882" s="2">
        <f t="shared" si="118"/>
        <v>5</v>
      </c>
      <c r="E882" s="2">
        <f t="shared" si="119"/>
        <v>2014</v>
      </c>
      <c r="F882" s="2" t="str">
        <f t="shared" si="120"/>
        <v>viernes</v>
      </c>
      <c r="G882" s="2" t="str">
        <f t="shared" si="121"/>
        <v>mayo</v>
      </c>
      <c r="H882" s="2">
        <f>+IFERROR(VLOOKUP(A882,festivos!$A$1:$E$105,5,FALSE),0)</f>
        <v>0</v>
      </c>
      <c r="I882" s="2">
        <f>+IFERROR(VLOOKUP(A882,semanasanta!$A$1:$E$29,5,FALSE),0)</f>
        <v>0</v>
      </c>
      <c r="J882" s="2">
        <f>+IFERROR(VLOOKUP(A882,navidad!$A$1:$E$8,5,FALSE),0)</f>
        <v>0</v>
      </c>
      <c r="K882" s="2">
        <f t="shared" si="125"/>
        <v>0</v>
      </c>
      <c r="L882" s="2">
        <f t="shared" si="122"/>
        <v>0</v>
      </c>
      <c r="M882" s="2">
        <f>+IFERROR(VLOOKUP(A882,new_year!$A$1:$E$8,5,FALSE),0)</f>
        <v>0</v>
      </c>
      <c r="N882" s="2">
        <f t="shared" si="124"/>
        <v>0</v>
      </c>
      <c r="O882" s="2">
        <f t="shared" si="123"/>
        <v>0</v>
      </c>
      <c r="P882">
        <v>0</v>
      </c>
      <c r="Q882">
        <f>+IFERROR(VLOOKUP(A882,final_f1!$A$1:$E$8,5,FALSE),0)</f>
        <v>0</v>
      </c>
    </row>
    <row r="883" spans="1:17" x14ac:dyDescent="0.25">
      <c r="A883" s="1">
        <v>41790</v>
      </c>
      <c r="B883">
        <v>673</v>
      </c>
      <c r="C883" s="2">
        <f t="shared" si="117"/>
        <v>31</v>
      </c>
      <c r="D883" s="2">
        <f t="shared" si="118"/>
        <v>5</v>
      </c>
      <c r="E883" s="2">
        <f t="shared" si="119"/>
        <v>2014</v>
      </c>
      <c r="F883" s="2" t="str">
        <f t="shared" si="120"/>
        <v>sábado</v>
      </c>
      <c r="G883" s="2" t="str">
        <f t="shared" si="121"/>
        <v>mayo</v>
      </c>
      <c r="H883" s="2">
        <f>+IFERROR(VLOOKUP(A883,festivos!$A$1:$E$105,5,FALSE),0)</f>
        <v>0</v>
      </c>
      <c r="I883" s="2">
        <f>+IFERROR(VLOOKUP(A883,semanasanta!$A$1:$E$29,5,FALSE),0)</f>
        <v>0</v>
      </c>
      <c r="J883" s="2">
        <f>+IFERROR(VLOOKUP(A883,navidad!$A$1:$E$8,5,FALSE),0)</f>
        <v>0</v>
      </c>
      <c r="K883" s="2">
        <f t="shared" si="125"/>
        <v>0</v>
      </c>
      <c r="L883" s="2">
        <f t="shared" si="122"/>
        <v>0</v>
      </c>
      <c r="M883" s="2">
        <f>+IFERROR(VLOOKUP(A883,new_year!$A$1:$E$8,5,FALSE),0)</f>
        <v>0</v>
      </c>
      <c r="N883" s="2">
        <f t="shared" si="124"/>
        <v>0</v>
      </c>
      <c r="O883" s="2">
        <f t="shared" si="123"/>
        <v>0</v>
      </c>
      <c r="P883">
        <v>0</v>
      </c>
      <c r="Q883">
        <f>+IFERROR(VLOOKUP(A883,final_f1!$A$1:$E$8,5,FALSE),0)</f>
        <v>0</v>
      </c>
    </row>
    <row r="884" spans="1:17" x14ac:dyDescent="0.25">
      <c r="A884" s="1">
        <v>41791</v>
      </c>
      <c r="B884">
        <v>1</v>
      </c>
      <c r="C884" s="2">
        <f t="shared" si="117"/>
        <v>1</v>
      </c>
      <c r="D884" s="2">
        <f t="shared" si="118"/>
        <v>6</v>
      </c>
      <c r="E884" s="2">
        <f t="shared" si="119"/>
        <v>2014</v>
      </c>
      <c r="F884" s="2" t="str">
        <f t="shared" si="120"/>
        <v>domingo</v>
      </c>
      <c r="G884" s="2" t="str">
        <f t="shared" si="121"/>
        <v>junio</v>
      </c>
      <c r="H884" s="2">
        <f>+IFERROR(VLOOKUP(A884,festivos!$A$1:$E$105,5,FALSE),0)</f>
        <v>0</v>
      </c>
      <c r="I884" s="2">
        <f>+IFERROR(VLOOKUP(A884,semanasanta!$A$1:$E$29,5,FALSE),0)</f>
        <v>0</v>
      </c>
      <c r="J884" s="2">
        <f>+IFERROR(VLOOKUP(A884,navidad!$A$1:$E$8,5,FALSE),0)</f>
        <v>0</v>
      </c>
      <c r="K884" s="2">
        <f t="shared" si="125"/>
        <v>0</v>
      </c>
      <c r="L884" s="2">
        <f t="shared" si="122"/>
        <v>0</v>
      </c>
      <c r="M884" s="2">
        <f>+IFERROR(VLOOKUP(A884,new_year!$A$1:$E$8,5,FALSE),0)</f>
        <v>0</v>
      </c>
      <c r="N884" s="2">
        <f t="shared" si="124"/>
        <v>0</v>
      </c>
      <c r="O884" s="2">
        <f t="shared" si="123"/>
        <v>0</v>
      </c>
      <c r="P884">
        <v>0</v>
      </c>
      <c r="Q884">
        <f>+IFERROR(VLOOKUP(A884,final_f1!$A$1:$E$8,5,FALSE),0)</f>
        <v>0</v>
      </c>
    </row>
    <row r="885" spans="1:17" x14ac:dyDescent="0.25">
      <c r="A885" s="1">
        <v>41792</v>
      </c>
      <c r="B885">
        <v>0</v>
      </c>
      <c r="C885" s="2">
        <f t="shared" si="117"/>
        <v>2</v>
      </c>
      <c r="D885" s="2">
        <f t="shared" si="118"/>
        <v>6</v>
      </c>
      <c r="E885" s="2">
        <f t="shared" si="119"/>
        <v>2014</v>
      </c>
      <c r="F885" s="2" t="str">
        <f t="shared" si="120"/>
        <v>lunes</v>
      </c>
      <c r="G885" s="2" t="str">
        <f t="shared" si="121"/>
        <v>junio</v>
      </c>
      <c r="H885" s="2">
        <f>+IFERROR(VLOOKUP(A885,festivos!$A$1:$E$105,5,FALSE),0)</f>
        <v>1</v>
      </c>
      <c r="I885" s="2">
        <f>+IFERROR(VLOOKUP(A885,semanasanta!$A$1:$E$29,5,FALSE),0)</f>
        <v>0</v>
      </c>
      <c r="J885" s="2">
        <f>+IFERROR(VLOOKUP(A885,navidad!$A$1:$E$8,5,FALSE),0)</f>
        <v>0</v>
      </c>
      <c r="K885" s="2">
        <f t="shared" si="125"/>
        <v>0</v>
      </c>
      <c r="L885" s="2">
        <f t="shared" si="122"/>
        <v>0</v>
      </c>
      <c r="M885" s="2">
        <f>+IFERROR(VLOOKUP(A885,new_year!$A$1:$E$8,5,FALSE),0)</f>
        <v>0</v>
      </c>
      <c r="N885" s="2">
        <f t="shared" si="124"/>
        <v>0</v>
      </c>
      <c r="O885" s="2">
        <f t="shared" si="123"/>
        <v>0</v>
      </c>
      <c r="P885">
        <v>0</v>
      </c>
      <c r="Q885">
        <f>+IFERROR(VLOOKUP(A885,final_f1!$A$1:$E$8,5,FALSE),0)</f>
        <v>0</v>
      </c>
    </row>
    <row r="886" spans="1:17" x14ac:dyDescent="0.25">
      <c r="A886" s="1">
        <v>41793</v>
      </c>
      <c r="B886">
        <v>760</v>
      </c>
      <c r="C886" s="2">
        <f t="shared" si="117"/>
        <v>3</v>
      </c>
      <c r="D886" s="2">
        <f t="shared" si="118"/>
        <v>6</v>
      </c>
      <c r="E886" s="2">
        <f t="shared" si="119"/>
        <v>2014</v>
      </c>
      <c r="F886" s="2" t="str">
        <f t="shared" si="120"/>
        <v>martes</v>
      </c>
      <c r="G886" s="2" t="str">
        <f t="shared" si="121"/>
        <v>junio</v>
      </c>
      <c r="H886" s="2">
        <f>+IFERROR(VLOOKUP(A886,festivos!$A$1:$E$105,5,FALSE),0)</f>
        <v>0</v>
      </c>
      <c r="I886" s="2">
        <f>+IFERROR(VLOOKUP(A886,semanasanta!$A$1:$E$29,5,FALSE),0)</f>
        <v>0</v>
      </c>
      <c r="J886" s="2">
        <f>+IFERROR(VLOOKUP(A886,navidad!$A$1:$E$8,5,FALSE),0)</f>
        <v>0</v>
      </c>
      <c r="K886" s="2">
        <f t="shared" si="125"/>
        <v>0</v>
      </c>
      <c r="L886" s="2">
        <f t="shared" si="122"/>
        <v>0</v>
      </c>
      <c r="M886" s="2">
        <f>+IFERROR(VLOOKUP(A886,new_year!$A$1:$E$8,5,FALSE),0)</f>
        <v>0</v>
      </c>
      <c r="N886" s="2">
        <f t="shared" si="124"/>
        <v>0</v>
      </c>
      <c r="O886" s="2">
        <f t="shared" si="123"/>
        <v>0</v>
      </c>
      <c r="P886">
        <v>0</v>
      </c>
      <c r="Q886">
        <f>+IFERROR(VLOOKUP(A886,final_f1!$A$1:$E$8,5,FALSE),0)</f>
        <v>0</v>
      </c>
    </row>
    <row r="887" spans="1:17" x14ac:dyDescent="0.25">
      <c r="A887" s="1">
        <v>41794</v>
      </c>
      <c r="B887">
        <v>998</v>
      </c>
      <c r="C887" s="2">
        <f t="shared" si="117"/>
        <v>4</v>
      </c>
      <c r="D887" s="2">
        <f t="shared" si="118"/>
        <v>6</v>
      </c>
      <c r="E887" s="2">
        <f t="shared" si="119"/>
        <v>2014</v>
      </c>
      <c r="F887" s="2" t="str">
        <f t="shared" si="120"/>
        <v>miércoles</v>
      </c>
      <c r="G887" s="2" t="str">
        <f t="shared" si="121"/>
        <v>junio</v>
      </c>
      <c r="H887" s="2">
        <f>+IFERROR(VLOOKUP(A887,festivos!$A$1:$E$105,5,FALSE),0)</f>
        <v>0</v>
      </c>
      <c r="I887" s="2">
        <f>+IFERROR(VLOOKUP(A887,semanasanta!$A$1:$E$29,5,FALSE),0)</f>
        <v>0</v>
      </c>
      <c r="J887" s="2">
        <f>+IFERROR(VLOOKUP(A887,navidad!$A$1:$E$8,5,FALSE),0)</f>
        <v>0</v>
      </c>
      <c r="K887" s="2">
        <f t="shared" si="125"/>
        <v>0</v>
      </c>
      <c r="L887" s="2">
        <f t="shared" si="122"/>
        <v>0</v>
      </c>
      <c r="M887" s="2">
        <f>+IFERROR(VLOOKUP(A887,new_year!$A$1:$E$8,5,FALSE),0)</f>
        <v>0</v>
      </c>
      <c r="N887" s="2">
        <f t="shared" si="124"/>
        <v>0</v>
      </c>
      <c r="O887" s="2">
        <f t="shared" si="123"/>
        <v>0</v>
      </c>
      <c r="P887">
        <v>0</v>
      </c>
      <c r="Q887">
        <f>+IFERROR(VLOOKUP(A887,final_f1!$A$1:$E$8,5,FALSE),0)</f>
        <v>0</v>
      </c>
    </row>
    <row r="888" spans="1:17" x14ac:dyDescent="0.25">
      <c r="A888" s="1">
        <v>41795</v>
      </c>
      <c r="B888">
        <v>1232</v>
      </c>
      <c r="C888" s="2">
        <f t="shared" si="117"/>
        <v>5</v>
      </c>
      <c r="D888" s="2">
        <f t="shared" si="118"/>
        <v>6</v>
      </c>
      <c r="E888" s="2">
        <f t="shared" si="119"/>
        <v>2014</v>
      </c>
      <c r="F888" s="2" t="str">
        <f t="shared" si="120"/>
        <v>jueves</v>
      </c>
      <c r="G888" s="2" t="str">
        <f t="shared" si="121"/>
        <v>junio</v>
      </c>
      <c r="H888" s="2">
        <f>+IFERROR(VLOOKUP(A888,festivos!$A$1:$E$105,5,FALSE),0)</f>
        <v>0</v>
      </c>
      <c r="I888" s="2">
        <f>+IFERROR(VLOOKUP(A888,semanasanta!$A$1:$E$29,5,FALSE),0)</f>
        <v>0</v>
      </c>
      <c r="J888" s="2">
        <f>+IFERROR(VLOOKUP(A888,navidad!$A$1:$E$8,5,FALSE),0)</f>
        <v>0</v>
      </c>
      <c r="K888" s="2">
        <f t="shared" si="125"/>
        <v>0</v>
      </c>
      <c r="L888" s="2">
        <f t="shared" si="122"/>
        <v>0</v>
      </c>
      <c r="M888" s="2">
        <f>+IFERROR(VLOOKUP(A888,new_year!$A$1:$E$8,5,FALSE),0)</f>
        <v>0</v>
      </c>
      <c r="N888" s="2">
        <f t="shared" si="124"/>
        <v>0</v>
      </c>
      <c r="O888" s="2">
        <f t="shared" si="123"/>
        <v>0</v>
      </c>
      <c r="P888">
        <v>0</v>
      </c>
      <c r="Q888">
        <f>+IFERROR(VLOOKUP(A888,final_f1!$A$1:$E$8,5,FALSE),0)</f>
        <v>0</v>
      </c>
    </row>
    <row r="889" spans="1:17" x14ac:dyDescent="0.25">
      <c r="A889" s="1">
        <v>41796</v>
      </c>
      <c r="B889">
        <v>1229</v>
      </c>
      <c r="C889" s="2">
        <f t="shared" si="117"/>
        <v>6</v>
      </c>
      <c r="D889" s="2">
        <f t="shared" si="118"/>
        <v>6</v>
      </c>
      <c r="E889" s="2">
        <f t="shared" si="119"/>
        <v>2014</v>
      </c>
      <c r="F889" s="2" t="str">
        <f t="shared" si="120"/>
        <v>viernes</v>
      </c>
      <c r="G889" s="2" t="str">
        <f t="shared" si="121"/>
        <v>junio</v>
      </c>
      <c r="H889" s="2">
        <f>+IFERROR(VLOOKUP(A889,festivos!$A$1:$E$105,5,FALSE),0)</f>
        <v>0</v>
      </c>
      <c r="I889" s="2">
        <f>+IFERROR(VLOOKUP(A889,semanasanta!$A$1:$E$29,5,FALSE),0)</f>
        <v>0</v>
      </c>
      <c r="J889" s="2">
        <f>+IFERROR(VLOOKUP(A889,navidad!$A$1:$E$8,5,FALSE),0)</f>
        <v>0</v>
      </c>
      <c r="K889" s="2">
        <f t="shared" si="125"/>
        <v>0</v>
      </c>
      <c r="L889" s="2">
        <f t="shared" si="122"/>
        <v>0</v>
      </c>
      <c r="M889" s="2">
        <f>+IFERROR(VLOOKUP(A889,new_year!$A$1:$E$8,5,FALSE),0)</f>
        <v>0</v>
      </c>
      <c r="N889" s="2">
        <f t="shared" si="124"/>
        <v>0</v>
      </c>
      <c r="O889" s="2">
        <f t="shared" si="123"/>
        <v>0</v>
      </c>
      <c r="P889">
        <v>0</v>
      </c>
      <c r="Q889">
        <f>+IFERROR(VLOOKUP(A889,final_f1!$A$1:$E$8,5,FALSE),0)</f>
        <v>0</v>
      </c>
    </row>
    <row r="890" spans="1:17" x14ac:dyDescent="0.25">
      <c r="A890" s="1">
        <v>41797</v>
      </c>
      <c r="B890">
        <v>368</v>
      </c>
      <c r="C890" s="2">
        <f t="shared" si="117"/>
        <v>7</v>
      </c>
      <c r="D890" s="2">
        <f t="shared" si="118"/>
        <v>6</v>
      </c>
      <c r="E890" s="2">
        <f t="shared" si="119"/>
        <v>2014</v>
      </c>
      <c r="F890" s="2" t="str">
        <f t="shared" si="120"/>
        <v>sábado</v>
      </c>
      <c r="G890" s="2" t="str">
        <f t="shared" si="121"/>
        <v>junio</v>
      </c>
      <c r="H890" s="2">
        <f>+IFERROR(VLOOKUP(A890,festivos!$A$1:$E$105,5,FALSE),0)</f>
        <v>0</v>
      </c>
      <c r="I890" s="2">
        <f>+IFERROR(VLOOKUP(A890,semanasanta!$A$1:$E$29,5,FALSE),0)</f>
        <v>0</v>
      </c>
      <c r="J890" s="2">
        <f>+IFERROR(VLOOKUP(A890,navidad!$A$1:$E$8,5,FALSE),0)</f>
        <v>0</v>
      </c>
      <c r="K890" s="2">
        <f t="shared" si="125"/>
        <v>0</v>
      </c>
      <c r="L890" s="2">
        <f t="shared" si="122"/>
        <v>0</v>
      </c>
      <c r="M890" s="2">
        <f>+IFERROR(VLOOKUP(A890,new_year!$A$1:$E$8,5,FALSE),0)</f>
        <v>0</v>
      </c>
      <c r="N890" s="2">
        <f t="shared" si="124"/>
        <v>0</v>
      </c>
      <c r="O890" s="2">
        <f t="shared" si="123"/>
        <v>0</v>
      </c>
      <c r="P890">
        <v>0</v>
      </c>
      <c r="Q890">
        <f>+IFERROR(VLOOKUP(A890,final_f1!$A$1:$E$8,5,FALSE),0)</f>
        <v>0</v>
      </c>
    </row>
    <row r="891" spans="1:17" x14ac:dyDescent="0.25">
      <c r="A891" s="1">
        <v>41798</v>
      </c>
      <c r="B891">
        <v>1</v>
      </c>
      <c r="C891" s="2">
        <f t="shared" si="117"/>
        <v>8</v>
      </c>
      <c r="D891" s="2">
        <f t="shared" si="118"/>
        <v>6</v>
      </c>
      <c r="E891" s="2">
        <f t="shared" si="119"/>
        <v>2014</v>
      </c>
      <c r="F891" s="2" t="str">
        <f t="shared" si="120"/>
        <v>domingo</v>
      </c>
      <c r="G891" s="2" t="str">
        <f t="shared" si="121"/>
        <v>junio</v>
      </c>
      <c r="H891" s="2">
        <f>+IFERROR(VLOOKUP(A891,festivos!$A$1:$E$105,5,FALSE),0)</f>
        <v>0</v>
      </c>
      <c r="I891" s="2">
        <f>+IFERROR(VLOOKUP(A891,semanasanta!$A$1:$E$29,5,FALSE),0)</f>
        <v>0</v>
      </c>
      <c r="J891" s="2">
        <f>+IFERROR(VLOOKUP(A891,navidad!$A$1:$E$8,5,FALSE),0)</f>
        <v>0</v>
      </c>
      <c r="K891" s="2">
        <f t="shared" si="125"/>
        <v>0</v>
      </c>
      <c r="L891" s="2">
        <f t="shared" si="122"/>
        <v>0</v>
      </c>
      <c r="M891" s="2">
        <f>+IFERROR(VLOOKUP(A891,new_year!$A$1:$E$8,5,FALSE),0)</f>
        <v>0</v>
      </c>
      <c r="N891" s="2">
        <f t="shared" si="124"/>
        <v>0</v>
      </c>
      <c r="O891" s="2">
        <f t="shared" si="123"/>
        <v>0</v>
      </c>
      <c r="P891">
        <v>0</v>
      </c>
      <c r="Q891">
        <f>+IFERROR(VLOOKUP(A891,final_f1!$A$1:$E$8,5,FALSE),0)</f>
        <v>0</v>
      </c>
    </row>
    <row r="892" spans="1:17" x14ac:dyDescent="0.25">
      <c r="A892" s="1">
        <v>41799</v>
      </c>
      <c r="B892">
        <v>1049</v>
      </c>
      <c r="C892" s="2">
        <f t="shared" si="117"/>
        <v>9</v>
      </c>
      <c r="D892" s="2">
        <f t="shared" si="118"/>
        <v>6</v>
      </c>
      <c r="E892" s="2">
        <f t="shared" si="119"/>
        <v>2014</v>
      </c>
      <c r="F892" s="2" t="str">
        <f t="shared" si="120"/>
        <v>lunes</v>
      </c>
      <c r="G892" s="2" t="str">
        <f t="shared" si="121"/>
        <v>junio</v>
      </c>
      <c r="H892" s="2">
        <f>+IFERROR(VLOOKUP(A892,festivos!$A$1:$E$105,5,FALSE),0)</f>
        <v>0</v>
      </c>
      <c r="I892" s="2">
        <f>+IFERROR(VLOOKUP(A892,semanasanta!$A$1:$E$29,5,FALSE),0)</f>
        <v>0</v>
      </c>
      <c r="J892" s="2">
        <f>+IFERROR(VLOOKUP(A892,navidad!$A$1:$E$8,5,FALSE),0)</f>
        <v>0</v>
      </c>
      <c r="K892" s="2">
        <f t="shared" si="125"/>
        <v>0</v>
      </c>
      <c r="L892" s="2">
        <f t="shared" si="122"/>
        <v>0</v>
      </c>
      <c r="M892" s="2">
        <f>+IFERROR(VLOOKUP(A892,new_year!$A$1:$E$8,5,FALSE),0)</f>
        <v>0</v>
      </c>
      <c r="N892" s="2">
        <f t="shared" si="124"/>
        <v>0</v>
      </c>
      <c r="O892" s="2">
        <f t="shared" si="123"/>
        <v>0</v>
      </c>
      <c r="P892">
        <v>0</v>
      </c>
      <c r="Q892">
        <f>+IFERROR(VLOOKUP(A892,final_f1!$A$1:$E$8,5,FALSE),0)</f>
        <v>0</v>
      </c>
    </row>
    <row r="893" spans="1:17" x14ac:dyDescent="0.25">
      <c r="A893" s="1">
        <v>41800</v>
      </c>
      <c r="B893">
        <v>1213</v>
      </c>
      <c r="C893" s="2">
        <f t="shared" si="117"/>
        <v>10</v>
      </c>
      <c r="D893" s="2">
        <f t="shared" si="118"/>
        <v>6</v>
      </c>
      <c r="E893" s="2">
        <f t="shared" si="119"/>
        <v>2014</v>
      </c>
      <c r="F893" s="2" t="str">
        <f t="shared" si="120"/>
        <v>martes</v>
      </c>
      <c r="G893" s="2" t="str">
        <f t="shared" si="121"/>
        <v>junio</v>
      </c>
      <c r="H893" s="2">
        <f>+IFERROR(VLOOKUP(A893,festivos!$A$1:$E$105,5,FALSE),0)</f>
        <v>0</v>
      </c>
      <c r="I893" s="2">
        <f>+IFERROR(VLOOKUP(A893,semanasanta!$A$1:$E$29,5,FALSE),0)</f>
        <v>0</v>
      </c>
      <c r="J893" s="2">
        <f>+IFERROR(VLOOKUP(A893,navidad!$A$1:$E$8,5,FALSE),0)</f>
        <v>0</v>
      </c>
      <c r="K893" s="2">
        <f t="shared" si="125"/>
        <v>0</v>
      </c>
      <c r="L893" s="2">
        <f t="shared" si="122"/>
        <v>0</v>
      </c>
      <c r="M893" s="2">
        <f>+IFERROR(VLOOKUP(A893,new_year!$A$1:$E$8,5,FALSE),0)</f>
        <v>0</v>
      </c>
      <c r="N893" s="2">
        <f t="shared" si="124"/>
        <v>0</v>
      </c>
      <c r="O893" s="2">
        <f t="shared" si="123"/>
        <v>0</v>
      </c>
      <c r="P893">
        <v>0</v>
      </c>
      <c r="Q893">
        <f>+IFERROR(VLOOKUP(A893,final_f1!$A$1:$E$8,5,FALSE),0)</f>
        <v>0</v>
      </c>
    </row>
    <row r="894" spans="1:17" x14ac:dyDescent="0.25">
      <c r="A894" s="1">
        <v>41801</v>
      </c>
      <c r="B894">
        <v>1317</v>
      </c>
      <c r="C894" s="2">
        <f t="shared" si="117"/>
        <v>11</v>
      </c>
      <c r="D894" s="2">
        <f t="shared" si="118"/>
        <v>6</v>
      </c>
      <c r="E894" s="2">
        <f t="shared" si="119"/>
        <v>2014</v>
      </c>
      <c r="F894" s="2" t="str">
        <f t="shared" si="120"/>
        <v>miércoles</v>
      </c>
      <c r="G894" s="2" t="str">
        <f t="shared" si="121"/>
        <v>junio</v>
      </c>
      <c r="H894" s="2">
        <f>+IFERROR(VLOOKUP(A894,festivos!$A$1:$E$105,5,FALSE),0)</f>
        <v>0</v>
      </c>
      <c r="I894" s="2">
        <f>+IFERROR(VLOOKUP(A894,semanasanta!$A$1:$E$29,5,FALSE),0)</f>
        <v>0</v>
      </c>
      <c r="J894" s="2">
        <f>+IFERROR(VLOOKUP(A894,navidad!$A$1:$E$8,5,FALSE),0)</f>
        <v>0</v>
      </c>
      <c r="K894" s="2">
        <f t="shared" si="125"/>
        <v>0</v>
      </c>
      <c r="L894" s="2">
        <f t="shared" si="122"/>
        <v>0</v>
      </c>
      <c r="M894" s="2">
        <f>+IFERROR(VLOOKUP(A894,new_year!$A$1:$E$8,5,FALSE),0)</f>
        <v>0</v>
      </c>
      <c r="N894" s="2">
        <f t="shared" si="124"/>
        <v>0</v>
      </c>
      <c r="O894" s="2">
        <f t="shared" si="123"/>
        <v>0</v>
      </c>
      <c r="P894">
        <v>0</v>
      </c>
      <c r="Q894">
        <f>+IFERROR(VLOOKUP(A894,final_f1!$A$1:$E$8,5,FALSE),0)</f>
        <v>0</v>
      </c>
    </row>
    <row r="895" spans="1:17" x14ac:dyDescent="0.25">
      <c r="A895" s="1">
        <v>41802</v>
      </c>
      <c r="B895">
        <v>1233</v>
      </c>
      <c r="C895" s="2">
        <f t="shared" si="117"/>
        <v>12</v>
      </c>
      <c r="D895" s="2">
        <f t="shared" si="118"/>
        <v>6</v>
      </c>
      <c r="E895" s="2">
        <f t="shared" si="119"/>
        <v>2014</v>
      </c>
      <c r="F895" s="2" t="str">
        <f t="shared" si="120"/>
        <v>jueves</v>
      </c>
      <c r="G895" s="2" t="str">
        <f t="shared" si="121"/>
        <v>junio</v>
      </c>
      <c r="H895" s="2">
        <f>+IFERROR(VLOOKUP(A895,festivos!$A$1:$E$105,5,FALSE),0)</f>
        <v>0</v>
      </c>
      <c r="I895" s="2">
        <f>+IFERROR(VLOOKUP(A895,semanasanta!$A$1:$E$29,5,FALSE),0)</f>
        <v>0</v>
      </c>
      <c r="J895" s="2">
        <f>+IFERROR(VLOOKUP(A895,navidad!$A$1:$E$8,5,FALSE),0)</f>
        <v>0</v>
      </c>
      <c r="K895" s="2">
        <f t="shared" si="125"/>
        <v>0</v>
      </c>
      <c r="L895" s="2">
        <f t="shared" si="122"/>
        <v>0</v>
      </c>
      <c r="M895" s="2">
        <f>+IFERROR(VLOOKUP(A895,new_year!$A$1:$E$8,5,FALSE),0)</f>
        <v>0</v>
      </c>
      <c r="N895" s="2">
        <f t="shared" si="124"/>
        <v>0</v>
      </c>
      <c r="O895" s="2">
        <f t="shared" si="123"/>
        <v>0</v>
      </c>
      <c r="P895">
        <v>0</v>
      </c>
      <c r="Q895">
        <f>+IFERROR(VLOOKUP(A895,final_f1!$A$1:$E$8,5,FALSE),0)</f>
        <v>0</v>
      </c>
    </row>
    <row r="896" spans="1:17" x14ac:dyDescent="0.25">
      <c r="A896" s="1">
        <v>41803</v>
      </c>
      <c r="B896">
        <v>847</v>
      </c>
      <c r="C896" s="2">
        <f t="shared" si="117"/>
        <v>13</v>
      </c>
      <c r="D896" s="2">
        <f t="shared" si="118"/>
        <v>6</v>
      </c>
      <c r="E896" s="2">
        <f t="shared" si="119"/>
        <v>2014</v>
      </c>
      <c r="F896" s="2" t="str">
        <f t="shared" si="120"/>
        <v>viernes</v>
      </c>
      <c r="G896" s="2" t="str">
        <f t="shared" si="121"/>
        <v>junio</v>
      </c>
      <c r="H896" s="2">
        <f>+IFERROR(VLOOKUP(A896,festivos!$A$1:$E$105,5,FALSE),0)</f>
        <v>0</v>
      </c>
      <c r="I896" s="2">
        <f>+IFERROR(VLOOKUP(A896,semanasanta!$A$1:$E$29,5,FALSE),0)</f>
        <v>0</v>
      </c>
      <c r="J896" s="2">
        <f>+IFERROR(VLOOKUP(A896,navidad!$A$1:$E$8,5,FALSE),0)</f>
        <v>0</v>
      </c>
      <c r="K896" s="2">
        <f t="shared" si="125"/>
        <v>0</v>
      </c>
      <c r="L896" s="2">
        <f t="shared" si="122"/>
        <v>0</v>
      </c>
      <c r="M896" s="2">
        <f>+IFERROR(VLOOKUP(A896,new_year!$A$1:$E$8,5,FALSE),0)</f>
        <v>0</v>
      </c>
      <c r="N896" s="2">
        <f t="shared" si="124"/>
        <v>0</v>
      </c>
      <c r="O896" s="2">
        <f t="shared" si="123"/>
        <v>0</v>
      </c>
      <c r="P896">
        <v>0</v>
      </c>
      <c r="Q896">
        <f>+IFERROR(VLOOKUP(A896,final_f1!$A$1:$E$8,5,FALSE),0)</f>
        <v>0</v>
      </c>
    </row>
    <row r="897" spans="1:17" x14ac:dyDescent="0.25">
      <c r="A897" s="1">
        <v>41804</v>
      </c>
      <c r="B897">
        <v>410</v>
      </c>
      <c r="C897" s="2">
        <f t="shared" si="117"/>
        <v>14</v>
      </c>
      <c r="D897" s="2">
        <f t="shared" si="118"/>
        <v>6</v>
      </c>
      <c r="E897" s="2">
        <f t="shared" si="119"/>
        <v>2014</v>
      </c>
      <c r="F897" s="2" t="str">
        <f t="shared" si="120"/>
        <v>sábado</v>
      </c>
      <c r="G897" s="2" t="str">
        <f t="shared" si="121"/>
        <v>junio</v>
      </c>
      <c r="H897" s="2">
        <f>+IFERROR(VLOOKUP(A897,festivos!$A$1:$E$105,5,FALSE),0)</f>
        <v>0</v>
      </c>
      <c r="I897" s="2">
        <f>+IFERROR(VLOOKUP(A897,semanasanta!$A$1:$E$29,5,FALSE),0)</f>
        <v>0</v>
      </c>
      <c r="J897" s="2">
        <f>+IFERROR(VLOOKUP(A897,navidad!$A$1:$E$8,5,FALSE),0)</f>
        <v>0</v>
      </c>
      <c r="K897" s="2">
        <f t="shared" si="125"/>
        <v>0</v>
      </c>
      <c r="L897" s="2">
        <f t="shared" si="122"/>
        <v>0</v>
      </c>
      <c r="M897" s="2">
        <f>+IFERROR(VLOOKUP(A897,new_year!$A$1:$E$8,5,FALSE),0)</f>
        <v>0</v>
      </c>
      <c r="N897" s="2">
        <f t="shared" si="124"/>
        <v>0</v>
      </c>
      <c r="O897" s="2">
        <f t="shared" si="123"/>
        <v>0</v>
      </c>
      <c r="P897">
        <v>0</v>
      </c>
      <c r="Q897">
        <f>+IFERROR(VLOOKUP(A897,final_f1!$A$1:$E$8,5,FALSE),0)</f>
        <v>0</v>
      </c>
    </row>
    <row r="898" spans="1:17" x14ac:dyDescent="0.25">
      <c r="A898" s="1">
        <v>41805</v>
      </c>
      <c r="B898">
        <v>0</v>
      </c>
      <c r="C898" s="2">
        <f t="shared" si="117"/>
        <v>15</v>
      </c>
      <c r="D898" s="2">
        <f t="shared" si="118"/>
        <v>6</v>
      </c>
      <c r="E898" s="2">
        <f t="shared" si="119"/>
        <v>2014</v>
      </c>
      <c r="F898" s="2" t="str">
        <f t="shared" si="120"/>
        <v>domingo</v>
      </c>
      <c r="G898" s="2" t="str">
        <f t="shared" si="121"/>
        <v>junio</v>
      </c>
      <c r="H898" s="2">
        <f>+IFERROR(VLOOKUP(A898,festivos!$A$1:$E$105,5,FALSE),0)</f>
        <v>0</v>
      </c>
      <c r="I898" s="2">
        <f>+IFERROR(VLOOKUP(A898,semanasanta!$A$1:$E$29,5,FALSE),0)</f>
        <v>0</v>
      </c>
      <c r="J898" s="2">
        <f>+IFERROR(VLOOKUP(A898,navidad!$A$1:$E$8,5,FALSE),0)</f>
        <v>0</v>
      </c>
      <c r="K898" s="2">
        <f t="shared" si="125"/>
        <v>0</v>
      </c>
      <c r="L898" s="2">
        <f t="shared" si="122"/>
        <v>0</v>
      </c>
      <c r="M898" s="2">
        <f>+IFERROR(VLOOKUP(A898,new_year!$A$1:$E$8,5,FALSE),0)</f>
        <v>0</v>
      </c>
      <c r="N898" s="2">
        <f t="shared" si="124"/>
        <v>0</v>
      </c>
      <c r="O898" s="2">
        <f t="shared" si="123"/>
        <v>0</v>
      </c>
      <c r="P898">
        <v>0</v>
      </c>
      <c r="Q898">
        <f>+IFERROR(VLOOKUP(A898,final_f1!$A$1:$E$8,5,FALSE),0)</f>
        <v>0</v>
      </c>
    </row>
    <row r="899" spans="1:17" x14ac:dyDescent="0.25">
      <c r="A899" s="1">
        <v>41806</v>
      </c>
      <c r="B899">
        <v>1102</v>
      </c>
      <c r="C899" s="2">
        <f t="shared" ref="C899:C962" si="126">+DAY(A899)</f>
        <v>16</v>
      </c>
      <c r="D899" s="2">
        <f t="shared" ref="D899:D962" si="127">+MONTH(A899)</f>
        <v>6</v>
      </c>
      <c r="E899" s="2">
        <f t="shared" ref="E899:E962" si="128">+YEAR(A899)</f>
        <v>2014</v>
      </c>
      <c r="F899" s="2" t="str">
        <f t="shared" ref="F899:F962" si="129">+TEXT(A899,"dddd")</f>
        <v>lunes</v>
      </c>
      <c r="G899" s="2" t="str">
        <f t="shared" ref="G899:G962" si="130">+TEXT(A899,"MMMM")</f>
        <v>junio</v>
      </c>
      <c r="H899" s="2">
        <f>+IFERROR(VLOOKUP(A899,festivos!$A$1:$E$105,5,FALSE),0)</f>
        <v>0</v>
      </c>
      <c r="I899" s="2">
        <f>+IFERROR(VLOOKUP(A899,semanasanta!$A$1:$E$29,5,FALSE),0)</f>
        <v>0</v>
      </c>
      <c r="J899" s="2">
        <f>+IFERROR(VLOOKUP(A899,navidad!$A$1:$E$8,5,FALSE),0)</f>
        <v>0</v>
      </c>
      <c r="K899" s="2">
        <f t="shared" si="125"/>
        <v>0</v>
      </c>
      <c r="L899" s="2">
        <f t="shared" ref="L899:L962" si="131">+IF(J900=1,1,0)</f>
        <v>0</v>
      </c>
      <c r="M899" s="2">
        <f>+IFERROR(VLOOKUP(A899,new_year!$A$1:$E$8,5,FALSE),0)</f>
        <v>0</v>
      </c>
      <c r="N899" s="2">
        <f t="shared" si="124"/>
        <v>0</v>
      </c>
      <c r="O899" s="2">
        <f t="shared" ref="O899:O962" si="132">+IF(M900=1,1,0)</f>
        <v>0</v>
      </c>
      <c r="P899">
        <v>0</v>
      </c>
      <c r="Q899">
        <f>+IFERROR(VLOOKUP(A899,final_f1!$A$1:$E$8,5,FALSE),0)</f>
        <v>0</v>
      </c>
    </row>
    <row r="900" spans="1:17" x14ac:dyDescent="0.25">
      <c r="A900" s="1">
        <v>41807</v>
      </c>
      <c r="B900">
        <v>1195</v>
      </c>
      <c r="C900" s="2">
        <f t="shared" si="126"/>
        <v>17</v>
      </c>
      <c r="D900" s="2">
        <f t="shared" si="127"/>
        <v>6</v>
      </c>
      <c r="E900" s="2">
        <f t="shared" si="128"/>
        <v>2014</v>
      </c>
      <c r="F900" s="2" t="str">
        <f t="shared" si="129"/>
        <v>martes</v>
      </c>
      <c r="G900" s="2" t="str">
        <f t="shared" si="130"/>
        <v>junio</v>
      </c>
      <c r="H900" s="2">
        <f>+IFERROR(VLOOKUP(A900,festivos!$A$1:$E$105,5,FALSE),0)</f>
        <v>0</v>
      </c>
      <c r="I900" s="2">
        <f>+IFERROR(VLOOKUP(A900,semanasanta!$A$1:$E$29,5,FALSE),0)</f>
        <v>0</v>
      </c>
      <c r="J900" s="2">
        <f>+IFERROR(VLOOKUP(A900,navidad!$A$1:$E$8,5,FALSE),0)</f>
        <v>0</v>
      </c>
      <c r="K900" s="2">
        <f t="shared" si="125"/>
        <v>0</v>
      </c>
      <c r="L900" s="2">
        <f t="shared" si="131"/>
        <v>0</v>
      </c>
      <c r="M900" s="2">
        <f>+IFERROR(VLOOKUP(A900,new_year!$A$1:$E$8,5,FALSE),0)</f>
        <v>0</v>
      </c>
      <c r="N900" s="2">
        <f t="shared" ref="N900:N963" si="133">+IF(M899=1,1,0)</f>
        <v>0</v>
      </c>
      <c r="O900" s="2">
        <f t="shared" si="132"/>
        <v>0</v>
      </c>
      <c r="P900">
        <v>0</v>
      </c>
      <c r="Q900">
        <f>+IFERROR(VLOOKUP(A900,final_f1!$A$1:$E$8,5,FALSE),0)</f>
        <v>0</v>
      </c>
    </row>
    <row r="901" spans="1:17" x14ac:dyDescent="0.25">
      <c r="A901" s="1">
        <v>41808</v>
      </c>
      <c r="B901">
        <v>1161</v>
      </c>
      <c r="C901" s="2">
        <f t="shared" si="126"/>
        <v>18</v>
      </c>
      <c r="D901" s="2">
        <f t="shared" si="127"/>
        <v>6</v>
      </c>
      <c r="E901" s="2">
        <f t="shared" si="128"/>
        <v>2014</v>
      </c>
      <c r="F901" s="2" t="str">
        <f t="shared" si="129"/>
        <v>miércoles</v>
      </c>
      <c r="G901" s="2" t="str">
        <f t="shared" si="130"/>
        <v>junio</v>
      </c>
      <c r="H901" s="2">
        <f>+IFERROR(VLOOKUP(A901,festivos!$A$1:$E$105,5,FALSE),0)</f>
        <v>0</v>
      </c>
      <c r="I901" s="2">
        <f>+IFERROR(VLOOKUP(A901,semanasanta!$A$1:$E$29,5,FALSE),0)</f>
        <v>0</v>
      </c>
      <c r="J901" s="2">
        <f>+IFERROR(VLOOKUP(A901,navidad!$A$1:$E$8,5,FALSE),0)</f>
        <v>0</v>
      </c>
      <c r="K901" s="2">
        <f t="shared" ref="K901:K964" si="134">+IF(J900=1,1,0)</f>
        <v>0</v>
      </c>
      <c r="L901" s="2">
        <f t="shared" si="131"/>
        <v>0</v>
      </c>
      <c r="M901" s="2">
        <f>+IFERROR(VLOOKUP(A901,new_year!$A$1:$E$8,5,FALSE),0)</f>
        <v>0</v>
      </c>
      <c r="N901" s="2">
        <f t="shared" si="133"/>
        <v>0</v>
      </c>
      <c r="O901" s="2">
        <f t="shared" si="132"/>
        <v>0</v>
      </c>
      <c r="P901">
        <v>0</v>
      </c>
      <c r="Q901">
        <f>+IFERROR(VLOOKUP(A901,final_f1!$A$1:$E$8,5,FALSE),0)</f>
        <v>0</v>
      </c>
    </row>
    <row r="902" spans="1:17" x14ac:dyDescent="0.25">
      <c r="A902" s="1">
        <v>41809</v>
      </c>
      <c r="B902">
        <v>1198</v>
      </c>
      <c r="C902" s="2">
        <f t="shared" si="126"/>
        <v>19</v>
      </c>
      <c r="D902" s="2">
        <f t="shared" si="127"/>
        <v>6</v>
      </c>
      <c r="E902" s="2">
        <f t="shared" si="128"/>
        <v>2014</v>
      </c>
      <c r="F902" s="2" t="str">
        <f t="shared" si="129"/>
        <v>jueves</v>
      </c>
      <c r="G902" s="2" t="str">
        <f t="shared" si="130"/>
        <v>junio</v>
      </c>
      <c r="H902" s="2">
        <f>+IFERROR(VLOOKUP(A902,festivos!$A$1:$E$105,5,FALSE),0)</f>
        <v>0</v>
      </c>
      <c r="I902" s="2">
        <f>+IFERROR(VLOOKUP(A902,semanasanta!$A$1:$E$29,5,FALSE),0)</f>
        <v>0</v>
      </c>
      <c r="J902" s="2">
        <f>+IFERROR(VLOOKUP(A902,navidad!$A$1:$E$8,5,FALSE),0)</f>
        <v>0</v>
      </c>
      <c r="K902" s="2">
        <f t="shared" si="134"/>
        <v>0</v>
      </c>
      <c r="L902" s="2">
        <f t="shared" si="131"/>
        <v>0</v>
      </c>
      <c r="M902" s="2">
        <f>+IFERROR(VLOOKUP(A902,new_year!$A$1:$E$8,5,FALSE),0)</f>
        <v>0</v>
      </c>
      <c r="N902" s="2">
        <f t="shared" si="133"/>
        <v>0</v>
      </c>
      <c r="O902" s="2">
        <f t="shared" si="132"/>
        <v>0</v>
      </c>
      <c r="P902">
        <v>0</v>
      </c>
      <c r="Q902">
        <f>+IFERROR(VLOOKUP(A902,final_f1!$A$1:$E$8,5,FALSE),0)</f>
        <v>0</v>
      </c>
    </row>
    <row r="903" spans="1:17" x14ac:dyDescent="0.25">
      <c r="A903" s="1">
        <v>41810</v>
      </c>
      <c r="B903">
        <v>1232</v>
      </c>
      <c r="C903" s="2">
        <f t="shared" si="126"/>
        <v>20</v>
      </c>
      <c r="D903" s="2">
        <f t="shared" si="127"/>
        <v>6</v>
      </c>
      <c r="E903" s="2">
        <f t="shared" si="128"/>
        <v>2014</v>
      </c>
      <c r="F903" s="2" t="str">
        <f t="shared" si="129"/>
        <v>viernes</v>
      </c>
      <c r="G903" s="2" t="str">
        <f t="shared" si="130"/>
        <v>junio</v>
      </c>
      <c r="H903" s="2">
        <f>+IFERROR(VLOOKUP(A903,festivos!$A$1:$E$105,5,FALSE),0)</f>
        <v>0</v>
      </c>
      <c r="I903" s="2">
        <f>+IFERROR(VLOOKUP(A903,semanasanta!$A$1:$E$29,5,FALSE),0)</f>
        <v>0</v>
      </c>
      <c r="J903" s="2">
        <f>+IFERROR(VLOOKUP(A903,navidad!$A$1:$E$8,5,FALSE),0)</f>
        <v>0</v>
      </c>
      <c r="K903" s="2">
        <f t="shared" si="134"/>
        <v>0</v>
      </c>
      <c r="L903" s="2">
        <f t="shared" si="131"/>
        <v>0</v>
      </c>
      <c r="M903" s="2">
        <f>+IFERROR(VLOOKUP(A903,new_year!$A$1:$E$8,5,FALSE),0)</f>
        <v>0</v>
      </c>
      <c r="N903" s="2">
        <f t="shared" si="133"/>
        <v>0</v>
      </c>
      <c r="O903" s="2">
        <f t="shared" si="132"/>
        <v>0</v>
      </c>
      <c r="P903">
        <v>0</v>
      </c>
      <c r="Q903">
        <f>+IFERROR(VLOOKUP(A903,final_f1!$A$1:$E$8,5,FALSE),0)</f>
        <v>0</v>
      </c>
    </row>
    <row r="904" spans="1:17" x14ac:dyDescent="0.25">
      <c r="A904" s="1">
        <v>41811</v>
      </c>
      <c r="B904">
        <v>333</v>
      </c>
      <c r="C904" s="2">
        <f t="shared" si="126"/>
        <v>21</v>
      </c>
      <c r="D904" s="2">
        <f t="shared" si="127"/>
        <v>6</v>
      </c>
      <c r="E904" s="2">
        <f t="shared" si="128"/>
        <v>2014</v>
      </c>
      <c r="F904" s="2" t="str">
        <f t="shared" si="129"/>
        <v>sábado</v>
      </c>
      <c r="G904" s="2" t="str">
        <f t="shared" si="130"/>
        <v>junio</v>
      </c>
      <c r="H904" s="2">
        <f>+IFERROR(VLOOKUP(A904,festivos!$A$1:$E$105,5,FALSE),0)</f>
        <v>0</v>
      </c>
      <c r="I904" s="2">
        <f>+IFERROR(VLOOKUP(A904,semanasanta!$A$1:$E$29,5,FALSE),0)</f>
        <v>0</v>
      </c>
      <c r="J904" s="2">
        <f>+IFERROR(VLOOKUP(A904,navidad!$A$1:$E$8,5,FALSE),0)</f>
        <v>0</v>
      </c>
      <c r="K904" s="2">
        <f t="shared" si="134"/>
        <v>0</v>
      </c>
      <c r="L904" s="2">
        <f t="shared" si="131"/>
        <v>0</v>
      </c>
      <c r="M904" s="2">
        <f>+IFERROR(VLOOKUP(A904,new_year!$A$1:$E$8,5,FALSE),0)</f>
        <v>0</v>
      </c>
      <c r="N904" s="2">
        <f t="shared" si="133"/>
        <v>0</v>
      </c>
      <c r="O904" s="2">
        <f t="shared" si="132"/>
        <v>0</v>
      </c>
      <c r="P904">
        <v>0</v>
      </c>
      <c r="Q904">
        <f>+IFERROR(VLOOKUP(A904,final_f1!$A$1:$E$8,5,FALSE),0)</f>
        <v>0</v>
      </c>
    </row>
    <row r="905" spans="1:17" x14ac:dyDescent="0.25">
      <c r="A905" s="1">
        <v>41812</v>
      </c>
      <c r="B905">
        <v>1</v>
      </c>
      <c r="C905" s="2">
        <f t="shared" si="126"/>
        <v>22</v>
      </c>
      <c r="D905" s="2">
        <f t="shared" si="127"/>
        <v>6</v>
      </c>
      <c r="E905" s="2">
        <f t="shared" si="128"/>
        <v>2014</v>
      </c>
      <c r="F905" s="2" t="str">
        <f t="shared" si="129"/>
        <v>domingo</v>
      </c>
      <c r="G905" s="2" t="str">
        <f t="shared" si="130"/>
        <v>junio</v>
      </c>
      <c r="H905" s="2">
        <f>+IFERROR(VLOOKUP(A905,festivos!$A$1:$E$105,5,FALSE),0)</f>
        <v>0</v>
      </c>
      <c r="I905" s="2">
        <f>+IFERROR(VLOOKUP(A905,semanasanta!$A$1:$E$29,5,FALSE),0)</f>
        <v>0</v>
      </c>
      <c r="J905" s="2">
        <f>+IFERROR(VLOOKUP(A905,navidad!$A$1:$E$8,5,FALSE),0)</f>
        <v>0</v>
      </c>
      <c r="K905" s="2">
        <f t="shared" si="134"/>
        <v>0</v>
      </c>
      <c r="L905" s="2">
        <f t="shared" si="131"/>
        <v>0</v>
      </c>
      <c r="M905" s="2">
        <f>+IFERROR(VLOOKUP(A905,new_year!$A$1:$E$8,5,FALSE),0)</f>
        <v>0</v>
      </c>
      <c r="N905" s="2">
        <f t="shared" si="133"/>
        <v>0</v>
      </c>
      <c r="O905" s="2">
        <f t="shared" si="132"/>
        <v>0</v>
      </c>
      <c r="P905">
        <v>0</v>
      </c>
      <c r="Q905">
        <f>+IFERROR(VLOOKUP(A905,final_f1!$A$1:$E$8,5,FALSE),0)</f>
        <v>0</v>
      </c>
    </row>
    <row r="906" spans="1:17" x14ac:dyDescent="0.25">
      <c r="A906" s="1">
        <v>41813</v>
      </c>
      <c r="B906">
        <v>0</v>
      </c>
      <c r="C906" s="2">
        <f t="shared" si="126"/>
        <v>23</v>
      </c>
      <c r="D906" s="2">
        <f t="shared" si="127"/>
        <v>6</v>
      </c>
      <c r="E906" s="2">
        <f t="shared" si="128"/>
        <v>2014</v>
      </c>
      <c r="F906" s="2" t="str">
        <f t="shared" si="129"/>
        <v>lunes</v>
      </c>
      <c r="G906" s="2" t="str">
        <f t="shared" si="130"/>
        <v>junio</v>
      </c>
      <c r="H906" s="2">
        <f>+IFERROR(VLOOKUP(A906,festivos!$A$1:$E$105,5,FALSE),0)</f>
        <v>1</v>
      </c>
      <c r="I906" s="2">
        <f>+IFERROR(VLOOKUP(A906,semanasanta!$A$1:$E$29,5,FALSE),0)</f>
        <v>0</v>
      </c>
      <c r="J906" s="2">
        <f>+IFERROR(VLOOKUP(A906,navidad!$A$1:$E$8,5,FALSE),0)</f>
        <v>0</v>
      </c>
      <c r="K906" s="2">
        <f t="shared" si="134"/>
        <v>0</v>
      </c>
      <c r="L906" s="2">
        <f t="shared" si="131"/>
        <v>0</v>
      </c>
      <c r="M906" s="2">
        <f>+IFERROR(VLOOKUP(A906,new_year!$A$1:$E$8,5,FALSE),0)</f>
        <v>0</v>
      </c>
      <c r="N906" s="2">
        <f t="shared" si="133"/>
        <v>0</v>
      </c>
      <c r="O906" s="2">
        <f t="shared" si="132"/>
        <v>0</v>
      </c>
      <c r="P906">
        <v>0</v>
      </c>
      <c r="Q906">
        <f>+IFERROR(VLOOKUP(A906,final_f1!$A$1:$E$8,5,FALSE),0)</f>
        <v>0</v>
      </c>
    </row>
    <row r="907" spans="1:17" x14ac:dyDescent="0.25">
      <c r="A907" s="1">
        <v>41814</v>
      </c>
      <c r="B907">
        <v>829</v>
      </c>
      <c r="C907" s="2">
        <f t="shared" si="126"/>
        <v>24</v>
      </c>
      <c r="D907" s="2">
        <f t="shared" si="127"/>
        <v>6</v>
      </c>
      <c r="E907" s="2">
        <f t="shared" si="128"/>
        <v>2014</v>
      </c>
      <c r="F907" s="2" t="str">
        <f t="shared" si="129"/>
        <v>martes</v>
      </c>
      <c r="G907" s="2" t="str">
        <f t="shared" si="130"/>
        <v>junio</v>
      </c>
      <c r="H907" s="2">
        <f>+IFERROR(VLOOKUP(A907,festivos!$A$1:$E$105,5,FALSE),0)</f>
        <v>0</v>
      </c>
      <c r="I907" s="2">
        <f>+IFERROR(VLOOKUP(A907,semanasanta!$A$1:$E$29,5,FALSE),0)</f>
        <v>0</v>
      </c>
      <c r="J907" s="2">
        <f>+IFERROR(VLOOKUP(A907,navidad!$A$1:$E$8,5,FALSE),0)</f>
        <v>0</v>
      </c>
      <c r="K907" s="2">
        <f t="shared" si="134"/>
        <v>0</v>
      </c>
      <c r="L907" s="2">
        <f t="shared" si="131"/>
        <v>0</v>
      </c>
      <c r="M907" s="2">
        <f>+IFERROR(VLOOKUP(A907,new_year!$A$1:$E$8,5,FALSE),0)</f>
        <v>0</v>
      </c>
      <c r="N907" s="2">
        <f t="shared" si="133"/>
        <v>0</v>
      </c>
      <c r="O907" s="2">
        <f t="shared" si="132"/>
        <v>0</v>
      </c>
      <c r="P907">
        <v>0</v>
      </c>
      <c r="Q907">
        <f>+IFERROR(VLOOKUP(A907,final_f1!$A$1:$E$8,5,FALSE),0)</f>
        <v>0</v>
      </c>
    </row>
    <row r="908" spans="1:17" x14ac:dyDescent="0.25">
      <c r="A908" s="1">
        <v>41815</v>
      </c>
      <c r="B908">
        <v>1220</v>
      </c>
      <c r="C908" s="2">
        <f t="shared" si="126"/>
        <v>25</v>
      </c>
      <c r="D908" s="2">
        <f t="shared" si="127"/>
        <v>6</v>
      </c>
      <c r="E908" s="2">
        <f t="shared" si="128"/>
        <v>2014</v>
      </c>
      <c r="F908" s="2" t="str">
        <f t="shared" si="129"/>
        <v>miércoles</v>
      </c>
      <c r="G908" s="2" t="str">
        <f t="shared" si="130"/>
        <v>junio</v>
      </c>
      <c r="H908" s="2">
        <f>+IFERROR(VLOOKUP(A908,festivos!$A$1:$E$105,5,FALSE),0)</f>
        <v>0</v>
      </c>
      <c r="I908" s="2">
        <f>+IFERROR(VLOOKUP(A908,semanasanta!$A$1:$E$29,5,FALSE),0)</f>
        <v>0</v>
      </c>
      <c r="J908" s="2">
        <f>+IFERROR(VLOOKUP(A908,navidad!$A$1:$E$8,5,FALSE),0)</f>
        <v>0</v>
      </c>
      <c r="K908" s="2">
        <f t="shared" si="134"/>
        <v>0</v>
      </c>
      <c r="L908" s="2">
        <f t="shared" si="131"/>
        <v>0</v>
      </c>
      <c r="M908" s="2">
        <f>+IFERROR(VLOOKUP(A908,new_year!$A$1:$E$8,5,FALSE),0)</f>
        <v>0</v>
      </c>
      <c r="N908" s="2">
        <f t="shared" si="133"/>
        <v>0</v>
      </c>
      <c r="O908" s="2">
        <f t="shared" si="132"/>
        <v>0</v>
      </c>
      <c r="P908">
        <v>0</v>
      </c>
      <c r="Q908">
        <f>+IFERROR(VLOOKUP(A908,final_f1!$A$1:$E$8,5,FALSE),0)</f>
        <v>0</v>
      </c>
    </row>
    <row r="909" spans="1:17" x14ac:dyDescent="0.25">
      <c r="A909" s="1">
        <v>41816</v>
      </c>
      <c r="B909">
        <v>1489</v>
      </c>
      <c r="C909" s="2">
        <f t="shared" si="126"/>
        <v>26</v>
      </c>
      <c r="D909" s="2">
        <f t="shared" si="127"/>
        <v>6</v>
      </c>
      <c r="E909" s="2">
        <f t="shared" si="128"/>
        <v>2014</v>
      </c>
      <c r="F909" s="2" t="str">
        <f t="shared" si="129"/>
        <v>jueves</v>
      </c>
      <c r="G909" s="2" t="str">
        <f t="shared" si="130"/>
        <v>junio</v>
      </c>
      <c r="H909" s="2">
        <f>+IFERROR(VLOOKUP(A909,festivos!$A$1:$E$105,5,FALSE),0)</f>
        <v>0</v>
      </c>
      <c r="I909" s="2">
        <f>+IFERROR(VLOOKUP(A909,semanasanta!$A$1:$E$29,5,FALSE),0)</f>
        <v>0</v>
      </c>
      <c r="J909" s="2">
        <f>+IFERROR(VLOOKUP(A909,navidad!$A$1:$E$8,5,FALSE),0)</f>
        <v>0</v>
      </c>
      <c r="K909" s="2">
        <f t="shared" si="134"/>
        <v>0</v>
      </c>
      <c r="L909" s="2">
        <f t="shared" si="131"/>
        <v>0</v>
      </c>
      <c r="M909" s="2">
        <f>+IFERROR(VLOOKUP(A909,new_year!$A$1:$E$8,5,FALSE),0)</f>
        <v>0</v>
      </c>
      <c r="N909" s="2">
        <f t="shared" si="133"/>
        <v>0</v>
      </c>
      <c r="O909" s="2">
        <f t="shared" si="132"/>
        <v>0</v>
      </c>
      <c r="P909">
        <v>0</v>
      </c>
      <c r="Q909">
        <f>+IFERROR(VLOOKUP(A909,final_f1!$A$1:$E$8,5,FALSE),0)</f>
        <v>0</v>
      </c>
    </row>
    <row r="910" spans="1:17" x14ac:dyDescent="0.25">
      <c r="A910" s="1">
        <v>41817</v>
      </c>
      <c r="B910">
        <v>1889</v>
      </c>
      <c r="C910" s="2">
        <f t="shared" si="126"/>
        <v>27</v>
      </c>
      <c r="D910" s="2">
        <f t="shared" si="127"/>
        <v>6</v>
      </c>
      <c r="E910" s="2">
        <f t="shared" si="128"/>
        <v>2014</v>
      </c>
      <c r="F910" s="2" t="str">
        <f t="shared" si="129"/>
        <v>viernes</v>
      </c>
      <c r="G910" s="2" t="str">
        <f t="shared" si="130"/>
        <v>junio</v>
      </c>
      <c r="H910" s="2">
        <f>+IFERROR(VLOOKUP(A910,festivos!$A$1:$E$105,5,FALSE),0)</f>
        <v>0</v>
      </c>
      <c r="I910" s="2">
        <f>+IFERROR(VLOOKUP(A910,semanasanta!$A$1:$E$29,5,FALSE),0)</f>
        <v>0</v>
      </c>
      <c r="J910" s="2">
        <f>+IFERROR(VLOOKUP(A910,navidad!$A$1:$E$8,5,FALSE),0)</f>
        <v>0</v>
      </c>
      <c r="K910" s="2">
        <f t="shared" si="134"/>
        <v>0</v>
      </c>
      <c r="L910" s="2">
        <f t="shared" si="131"/>
        <v>0</v>
      </c>
      <c r="M910" s="2">
        <f>+IFERROR(VLOOKUP(A910,new_year!$A$1:$E$8,5,FALSE),0)</f>
        <v>0</v>
      </c>
      <c r="N910" s="2">
        <f t="shared" si="133"/>
        <v>0</v>
      </c>
      <c r="O910" s="2">
        <f t="shared" si="132"/>
        <v>0</v>
      </c>
      <c r="P910">
        <v>0</v>
      </c>
      <c r="Q910">
        <f>+IFERROR(VLOOKUP(A910,final_f1!$A$1:$E$8,5,FALSE),0)</f>
        <v>0</v>
      </c>
    </row>
    <row r="911" spans="1:17" x14ac:dyDescent="0.25">
      <c r="A911" s="1">
        <v>41818</v>
      </c>
      <c r="B911">
        <v>839</v>
      </c>
      <c r="C911" s="2">
        <f t="shared" si="126"/>
        <v>28</v>
      </c>
      <c r="D911" s="2">
        <f t="shared" si="127"/>
        <v>6</v>
      </c>
      <c r="E911" s="2">
        <f t="shared" si="128"/>
        <v>2014</v>
      </c>
      <c r="F911" s="2" t="str">
        <f t="shared" si="129"/>
        <v>sábado</v>
      </c>
      <c r="G911" s="2" t="str">
        <f t="shared" si="130"/>
        <v>junio</v>
      </c>
      <c r="H911" s="2">
        <f>+IFERROR(VLOOKUP(A911,festivos!$A$1:$E$105,5,FALSE),0)</f>
        <v>0</v>
      </c>
      <c r="I911" s="2">
        <f>+IFERROR(VLOOKUP(A911,semanasanta!$A$1:$E$29,5,FALSE),0)</f>
        <v>0</v>
      </c>
      <c r="J911" s="2">
        <f>+IFERROR(VLOOKUP(A911,navidad!$A$1:$E$8,5,FALSE),0)</f>
        <v>0</v>
      </c>
      <c r="K911" s="2">
        <f t="shared" si="134"/>
        <v>0</v>
      </c>
      <c r="L911" s="2">
        <f t="shared" si="131"/>
        <v>0</v>
      </c>
      <c r="M911" s="2">
        <f>+IFERROR(VLOOKUP(A911,new_year!$A$1:$E$8,5,FALSE),0)</f>
        <v>0</v>
      </c>
      <c r="N911" s="2">
        <f t="shared" si="133"/>
        <v>0</v>
      </c>
      <c r="O911" s="2">
        <f t="shared" si="132"/>
        <v>0</v>
      </c>
      <c r="P911">
        <v>0</v>
      </c>
      <c r="Q911">
        <f>+IFERROR(VLOOKUP(A911,final_f1!$A$1:$E$8,5,FALSE),0)</f>
        <v>0</v>
      </c>
    </row>
    <row r="912" spans="1:17" x14ac:dyDescent="0.25">
      <c r="A912" s="1">
        <v>41819</v>
      </c>
      <c r="B912">
        <v>1</v>
      </c>
      <c r="C912" s="2">
        <f t="shared" si="126"/>
        <v>29</v>
      </c>
      <c r="D912" s="2">
        <f t="shared" si="127"/>
        <v>6</v>
      </c>
      <c r="E912" s="2">
        <f t="shared" si="128"/>
        <v>2014</v>
      </c>
      <c r="F912" s="2" t="str">
        <f t="shared" si="129"/>
        <v>domingo</v>
      </c>
      <c r="G912" s="2" t="str">
        <f t="shared" si="130"/>
        <v>junio</v>
      </c>
      <c r="H912" s="2">
        <f>+IFERROR(VLOOKUP(A912,festivos!$A$1:$E$105,5,FALSE),0)</f>
        <v>0</v>
      </c>
      <c r="I912" s="2">
        <f>+IFERROR(VLOOKUP(A912,semanasanta!$A$1:$E$29,5,FALSE),0)</f>
        <v>0</v>
      </c>
      <c r="J912" s="2">
        <f>+IFERROR(VLOOKUP(A912,navidad!$A$1:$E$8,5,FALSE),0)</f>
        <v>0</v>
      </c>
      <c r="K912" s="2">
        <f t="shared" si="134"/>
        <v>0</v>
      </c>
      <c r="L912" s="2">
        <f t="shared" si="131"/>
        <v>0</v>
      </c>
      <c r="M912" s="2">
        <f>+IFERROR(VLOOKUP(A912,new_year!$A$1:$E$8,5,FALSE),0)</f>
        <v>0</v>
      </c>
      <c r="N912" s="2">
        <f t="shared" si="133"/>
        <v>0</v>
      </c>
      <c r="O912" s="2">
        <f t="shared" si="132"/>
        <v>0</v>
      </c>
      <c r="P912">
        <v>0</v>
      </c>
      <c r="Q912">
        <f>+IFERROR(VLOOKUP(A912,final_f1!$A$1:$E$8,5,FALSE),0)</f>
        <v>0</v>
      </c>
    </row>
    <row r="913" spans="1:17" x14ac:dyDescent="0.25">
      <c r="A913" s="1">
        <v>41820</v>
      </c>
      <c r="B913">
        <v>5</v>
      </c>
      <c r="C913" s="2">
        <f t="shared" si="126"/>
        <v>30</v>
      </c>
      <c r="D913" s="2">
        <f t="shared" si="127"/>
        <v>6</v>
      </c>
      <c r="E913" s="2">
        <f t="shared" si="128"/>
        <v>2014</v>
      </c>
      <c r="F913" s="2" t="str">
        <f t="shared" si="129"/>
        <v>lunes</v>
      </c>
      <c r="G913" s="2" t="str">
        <f t="shared" si="130"/>
        <v>junio</v>
      </c>
      <c r="H913" s="2">
        <f>+IFERROR(VLOOKUP(A913,festivos!$A$1:$E$105,5,FALSE),0)</f>
        <v>1</v>
      </c>
      <c r="I913" s="2">
        <f>+IFERROR(VLOOKUP(A913,semanasanta!$A$1:$E$29,5,FALSE),0)</f>
        <v>0</v>
      </c>
      <c r="J913" s="2">
        <f>+IFERROR(VLOOKUP(A913,navidad!$A$1:$E$8,5,FALSE),0)</f>
        <v>0</v>
      </c>
      <c r="K913" s="2">
        <f t="shared" si="134"/>
        <v>0</v>
      </c>
      <c r="L913" s="2">
        <f t="shared" si="131"/>
        <v>0</v>
      </c>
      <c r="M913" s="2">
        <f>+IFERROR(VLOOKUP(A913,new_year!$A$1:$E$8,5,FALSE),0)</f>
        <v>0</v>
      </c>
      <c r="N913" s="2">
        <f t="shared" si="133"/>
        <v>0</v>
      </c>
      <c r="O913" s="2">
        <f t="shared" si="132"/>
        <v>0</v>
      </c>
      <c r="P913">
        <v>0</v>
      </c>
      <c r="Q913">
        <f>+IFERROR(VLOOKUP(A913,final_f1!$A$1:$E$8,5,FALSE),0)</f>
        <v>0</v>
      </c>
    </row>
    <row r="914" spans="1:17" x14ac:dyDescent="0.25">
      <c r="A914" s="1">
        <v>41821</v>
      </c>
      <c r="B914">
        <v>543</v>
      </c>
      <c r="C914" s="2">
        <f t="shared" si="126"/>
        <v>1</v>
      </c>
      <c r="D914" s="2">
        <f t="shared" si="127"/>
        <v>7</v>
      </c>
      <c r="E914" s="2">
        <f t="shared" si="128"/>
        <v>2014</v>
      </c>
      <c r="F914" s="2" t="str">
        <f t="shared" si="129"/>
        <v>martes</v>
      </c>
      <c r="G914" s="2" t="str">
        <f t="shared" si="130"/>
        <v>julio</v>
      </c>
      <c r="H914" s="2">
        <f>+IFERROR(VLOOKUP(A914,festivos!$A$1:$E$105,5,FALSE),0)</f>
        <v>0</v>
      </c>
      <c r="I914" s="2">
        <f>+IFERROR(VLOOKUP(A914,semanasanta!$A$1:$E$29,5,FALSE),0)</f>
        <v>0</v>
      </c>
      <c r="J914" s="2">
        <f>+IFERROR(VLOOKUP(A914,navidad!$A$1:$E$8,5,FALSE),0)</f>
        <v>0</v>
      </c>
      <c r="K914" s="2">
        <f t="shared" si="134"/>
        <v>0</v>
      </c>
      <c r="L914" s="2">
        <f t="shared" si="131"/>
        <v>0</v>
      </c>
      <c r="M914" s="2">
        <f>+IFERROR(VLOOKUP(A914,new_year!$A$1:$E$8,5,FALSE),0)</f>
        <v>0</v>
      </c>
      <c r="N914" s="2">
        <f t="shared" si="133"/>
        <v>0</v>
      </c>
      <c r="O914" s="2">
        <f t="shared" si="132"/>
        <v>0</v>
      </c>
      <c r="P914">
        <v>0</v>
      </c>
      <c r="Q914">
        <f>+IFERROR(VLOOKUP(A914,final_f1!$A$1:$E$8,5,FALSE),0)</f>
        <v>0</v>
      </c>
    </row>
    <row r="915" spans="1:17" x14ac:dyDescent="0.25">
      <c r="A915" s="1">
        <v>41822</v>
      </c>
      <c r="B915">
        <v>1001</v>
      </c>
      <c r="C915" s="2">
        <f t="shared" si="126"/>
        <v>2</v>
      </c>
      <c r="D915" s="2">
        <f t="shared" si="127"/>
        <v>7</v>
      </c>
      <c r="E915" s="2">
        <f t="shared" si="128"/>
        <v>2014</v>
      </c>
      <c r="F915" s="2" t="str">
        <f t="shared" si="129"/>
        <v>miércoles</v>
      </c>
      <c r="G915" s="2" t="str">
        <f t="shared" si="130"/>
        <v>julio</v>
      </c>
      <c r="H915" s="2">
        <f>+IFERROR(VLOOKUP(A915,festivos!$A$1:$E$105,5,FALSE),0)</f>
        <v>0</v>
      </c>
      <c r="I915" s="2">
        <f>+IFERROR(VLOOKUP(A915,semanasanta!$A$1:$E$29,5,FALSE),0)</f>
        <v>0</v>
      </c>
      <c r="J915" s="2">
        <f>+IFERROR(VLOOKUP(A915,navidad!$A$1:$E$8,5,FALSE),0)</f>
        <v>0</v>
      </c>
      <c r="K915" s="2">
        <f t="shared" si="134"/>
        <v>0</v>
      </c>
      <c r="L915" s="2">
        <f t="shared" si="131"/>
        <v>0</v>
      </c>
      <c r="M915" s="2">
        <f>+IFERROR(VLOOKUP(A915,new_year!$A$1:$E$8,5,FALSE),0)</f>
        <v>0</v>
      </c>
      <c r="N915" s="2">
        <f t="shared" si="133"/>
        <v>0</v>
      </c>
      <c r="O915" s="2">
        <f t="shared" si="132"/>
        <v>0</v>
      </c>
      <c r="P915">
        <v>0</v>
      </c>
      <c r="Q915">
        <f>+IFERROR(VLOOKUP(A915,final_f1!$A$1:$E$8,5,FALSE),0)</f>
        <v>0</v>
      </c>
    </row>
    <row r="916" spans="1:17" x14ac:dyDescent="0.25">
      <c r="A916" s="1">
        <v>41823</v>
      </c>
      <c r="B916">
        <v>1143</v>
      </c>
      <c r="C916" s="2">
        <f t="shared" si="126"/>
        <v>3</v>
      </c>
      <c r="D916" s="2">
        <f t="shared" si="127"/>
        <v>7</v>
      </c>
      <c r="E916" s="2">
        <f t="shared" si="128"/>
        <v>2014</v>
      </c>
      <c r="F916" s="2" t="str">
        <f t="shared" si="129"/>
        <v>jueves</v>
      </c>
      <c r="G916" s="2" t="str">
        <f t="shared" si="130"/>
        <v>julio</v>
      </c>
      <c r="H916" s="2">
        <f>+IFERROR(VLOOKUP(A916,festivos!$A$1:$E$105,5,FALSE),0)</f>
        <v>0</v>
      </c>
      <c r="I916" s="2">
        <f>+IFERROR(VLOOKUP(A916,semanasanta!$A$1:$E$29,5,FALSE),0)</f>
        <v>0</v>
      </c>
      <c r="J916" s="2">
        <f>+IFERROR(VLOOKUP(A916,navidad!$A$1:$E$8,5,FALSE),0)</f>
        <v>0</v>
      </c>
      <c r="K916" s="2">
        <f t="shared" si="134"/>
        <v>0</v>
      </c>
      <c r="L916" s="2">
        <f t="shared" si="131"/>
        <v>0</v>
      </c>
      <c r="M916" s="2">
        <f>+IFERROR(VLOOKUP(A916,new_year!$A$1:$E$8,5,FALSE),0)</f>
        <v>0</v>
      </c>
      <c r="N916" s="2">
        <f t="shared" si="133"/>
        <v>0</v>
      </c>
      <c r="O916" s="2">
        <f t="shared" si="132"/>
        <v>0</v>
      </c>
      <c r="P916">
        <v>0</v>
      </c>
      <c r="Q916">
        <f>+IFERROR(VLOOKUP(A916,final_f1!$A$1:$E$8,5,FALSE),0)</f>
        <v>0</v>
      </c>
    </row>
    <row r="917" spans="1:17" x14ac:dyDescent="0.25">
      <c r="A917" s="1">
        <v>41824</v>
      </c>
      <c r="B917">
        <v>920</v>
      </c>
      <c r="C917" s="2">
        <f t="shared" si="126"/>
        <v>4</v>
      </c>
      <c r="D917" s="2">
        <f t="shared" si="127"/>
        <v>7</v>
      </c>
      <c r="E917" s="2">
        <f t="shared" si="128"/>
        <v>2014</v>
      </c>
      <c r="F917" s="2" t="str">
        <f t="shared" si="129"/>
        <v>viernes</v>
      </c>
      <c r="G917" s="2" t="str">
        <f t="shared" si="130"/>
        <v>julio</v>
      </c>
      <c r="H917" s="2">
        <f>+IFERROR(VLOOKUP(A917,festivos!$A$1:$E$105,5,FALSE),0)</f>
        <v>0</v>
      </c>
      <c r="I917" s="2">
        <f>+IFERROR(VLOOKUP(A917,semanasanta!$A$1:$E$29,5,FALSE),0)</f>
        <v>0</v>
      </c>
      <c r="J917" s="2">
        <f>+IFERROR(VLOOKUP(A917,navidad!$A$1:$E$8,5,FALSE),0)</f>
        <v>0</v>
      </c>
      <c r="K917" s="2">
        <f t="shared" si="134"/>
        <v>0</v>
      </c>
      <c r="L917" s="2">
        <f t="shared" si="131"/>
        <v>0</v>
      </c>
      <c r="M917" s="2">
        <f>+IFERROR(VLOOKUP(A917,new_year!$A$1:$E$8,5,FALSE),0)</f>
        <v>0</v>
      </c>
      <c r="N917" s="2">
        <f t="shared" si="133"/>
        <v>0</v>
      </c>
      <c r="O917" s="2">
        <f t="shared" si="132"/>
        <v>0</v>
      </c>
      <c r="P917">
        <v>0</v>
      </c>
      <c r="Q917">
        <f>+IFERROR(VLOOKUP(A917,final_f1!$A$1:$E$8,5,FALSE),0)</f>
        <v>0</v>
      </c>
    </row>
    <row r="918" spans="1:17" x14ac:dyDescent="0.25">
      <c r="A918" s="1">
        <v>41825</v>
      </c>
      <c r="B918">
        <v>245</v>
      </c>
      <c r="C918" s="2">
        <f t="shared" si="126"/>
        <v>5</v>
      </c>
      <c r="D918" s="2">
        <f t="shared" si="127"/>
        <v>7</v>
      </c>
      <c r="E918" s="2">
        <f t="shared" si="128"/>
        <v>2014</v>
      </c>
      <c r="F918" s="2" t="str">
        <f t="shared" si="129"/>
        <v>sábado</v>
      </c>
      <c r="G918" s="2" t="str">
        <f t="shared" si="130"/>
        <v>julio</v>
      </c>
      <c r="H918" s="2">
        <f>+IFERROR(VLOOKUP(A918,festivos!$A$1:$E$105,5,FALSE),0)</f>
        <v>0</v>
      </c>
      <c r="I918" s="2">
        <f>+IFERROR(VLOOKUP(A918,semanasanta!$A$1:$E$29,5,FALSE),0)</f>
        <v>0</v>
      </c>
      <c r="J918" s="2">
        <f>+IFERROR(VLOOKUP(A918,navidad!$A$1:$E$8,5,FALSE),0)</f>
        <v>0</v>
      </c>
      <c r="K918" s="2">
        <f t="shared" si="134"/>
        <v>0</v>
      </c>
      <c r="L918" s="2">
        <f t="shared" si="131"/>
        <v>0</v>
      </c>
      <c r="M918" s="2">
        <f>+IFERROR(VLOOKUP(A918,new_year!$A$1:$E$8,5,FALSE),0)</f>
        <v>0</v>
      </c>
      <c r="N918" s="2">
        <f t="shared" si="133"/>
        <v>0</v>
      </c>
      <c r="O918" s="2">
        <f t="shared" si="132"/>
        <v>0</v>
      </c>
      <c r="P918">
        <v>0</v>
      </c>
      <c r="Q918">
        <f>+IFERROR(VLOOKUP(A918,final_f1!$A$1:$E$8,5,FALSE),0)</f>
        <v>0</v>
      </c>
    </row>
    <row r="919" spans="1:17" x14ac:dyDescent="0.25">
      <c r="A919" s="1">
        <v>41826</v>
      </c>
      <c r="B919">
        <v>0</v>
      </c>
      <c r="C919" s="2">
        <f t="shared" si="126"/>
        <v>6</v>
      </c>
      <c r="D919" s="2">
        <f t="shared" si="127"/>
        <v>7</v>
      </c>
      <c r="E919" s="2">
        <f t="shared" si="128"/>
        <v>2014</v>
      </c>
      <c r="F919" s="2" t="str">
        <f t="shared" si="129"/>
        <v>domingo</v>
      </c>
      <c r="G919" s="2" t="str">
        <f t="shared" si="130"/>
        <v>julio</v>
      </c>
      <c r="H919" s="2">
        <f>+IFERROR(VLOOKUP(A919,festivos!$A$1:$E$105,5,FALSE),0)</f>
        <v>0</v>
      </c>
      <c r="I919" s="2">
        <f>+IFERROR(VLOOKUP(A919,semanasanta!$A$1:$E$29,5,FALSE),0)</f>
        <v>0</v>
      </c>
      <c r="J919" s="2">
        <f>+IFERROR(VLOOKUP(A919,navidad!$A$1:$E$8,5,FALSE),0)</f>
        <v>0</v>
      </c>
      <c r="K919" s="2">
        <f t="shared" si="134"/>
        <v>0</v>
      </c>
      <c r="L919" s="2">
        <f t="shared" si="131"/>
        <v>0</v>
      </c>
      <c r="M919" s="2">
        <f>+IFERROR(VLOOKUP(A919,new_year!$A$1:$E$8,5,FALSE),0)</f>
        <v>0</v>
      </c>
      <c r="N919" s="2">
        <f t="shared" si="133"/>
        <v>0</v>
      </c>
      <c r="O919" s="2">
        <f t="shared" si="132"/>
        <v>0</v>
      </c>
      <c r="P919">
        <v>0</v>
      </c>
      <c r="Q919">
        <f>+IFERROR(VLOOKUP(A919,final_f1!$A$1:$E$8,5,FALSE),0)</f>
        <v>0</v>
      </c>
    </row>
    <row r="920" spans="1:17" x14ac:dyDescent="0.25">
      <c r="A920" s="1">
        <v>41827</v>
      </c>
      <c r="B920">
        <v>768</v>
      </c>
      <c r="C920" s="2">
        <f t="shared" si="126"/>
        <v>7</v>
      </c>
      <c r="D920" s="2">
        <f t="shared" si="127"/>
        <v>7</v>
      </c>
      <c r="E920" s="2">
        <f t="shared" si="128"/>
        <v>2014</v>
      </c>
      <c r="F920" s="2" t="str">
        <f t="shared" si="129"/>
        <v>lunes</v>
      </c>
      <c r="G920" s="2" t="str">
        <f t="shared" si="130"/>
        <v>julio</v>
      </c>
      <c r="H920" s="2">
        <f>+IFERROR(VLOOKUP(A920,festivos!$A$1:$E$105,5,FALSE),0)</f>
        <v>0</v>
      </c>
      <c r="I920" s="2">
        <f>+IFERROR(VLOOKUP(A920,semanasanta!$A$1:$E$29,5,FALSE),0)</f>
        <v>0</v>
      </c>
      <c r="J920" s="2">
        <f>+IFERROR(VLOOKUP(A920,navidad!$A$1:$E$8,5,FALSE),0)</f>
        <v>0</v>
      </c>
      <c r="K920" s="2">
        <f t="shared" si="134"/>
        <v>0</v>
      </c>
      <c r="L920" s="2">
        <f t="shared" si="131"/>
        <v>0</v>
      </c>
      <c r="M920" s="2">
        <f>+IFERROR(VLOOKUP(A920,new_year!$A$1:$E$8,5,FALSE),0)</f>
        <v>0</v>
      </c>
      <c r="N920" s="2">
        <f t="shared" si="133"/>
        <v>0</v>
      </c>
      <c r="O920" s="2">
        <f t="shared" si="132"/>
        <v>0</v>
      </c>
      <c r="P920">
        <v>0</v>
      </c>
      <c r="Q920">
        <f>+IFERROR(VLOOKUP(A920,final_f1!$A$1:$E$8,5,FALSE),0)</f>
        <v>0</v>
      </c>
    </row>
    <row r="921" spans="1:17" x14ac:dyDescent="0.25">
      <c r="A921" s="1">
        <v>41828</v>
      </c>
      <c r="B921">
        <v>1172</v>
      </c>
      <c r="C921" s="2">
        <f t="shared" si="126"/>
        <v>8</v>
      </c>
      <c r="D921" s="2">
        <f t="shared" si="127"/>
        <v>7</v>
      </c>
      <c r="E921" s="2">
        <f t="shared" si="128"/>
        <v>2014</v>
      </c>
      <c r="F921" s="2" t="str">
        <f t="shared" si="129"/>
        <v>martes</v>
      </c>
      <c r="G921" s="2" t="str">
        <f t="shared" si="130"/>
        <v>julio</v>
      </c>
      <c r="H921" s="2">
        <f>+IFERROR(VLOOKUP(A921,festivos!$A$1:$E$105,5,FALSE),0)</f>
        <v>0</v>
      </c>
      <c r="I921" s="2">
        <f>+IFERROR(VLOOKUP(A921,semanasanta!$A$1:$E$29,5,FALSE),0)</f>
        <v>0</v>
      </c>
      <c r="J921" s="2">
        <f>+IFERROR(VLOOKUP(A921,navidad!$A$1:$E$8,5,FALSE),0)</f>
        <v>0</v>
      </c>
      <c r="K921" s="2">
        <f t="shared" si="134"/>
        <v>0</v>
      </c>
      <c r="L921" s="2">
        <f t="shared" si="131"/>
        <v>0</v>
      </c>
      <c r="M921" s="2">
        <f>+IFERROR(VLOOKUP(A921,new_year!$A$1:$E$8,5,FALSE),0)</f>
        <v>0</v>
      </c>
      <c r="N921" s="2">
        <f t="shared" si="133"/>
        <v>0</v>
      </c>
      <c r="O921" s="2">
        <f t="shared" si="132"/>
        <v>0</v>
      </c>
      <c r="P921">
        <v>0</v>
      </c>
      <c r="Q921">
        <f>+IFERROR(VLOOKUP(A921,final_f1!$A$1:$E$8,5,FALSE),0)</f>
        <v>0</v>
      </c>
    </row>
    <row r="922" spans="1:17" x14ac:dyDescent="0.25">
      <c r="A922" s="1">
        <v>41829</v>
      </c>
      <c r="B922">
        <v>1181</v>
      </c>
      <c r="C922" s="2">
        <f t="shared" si="126"/>
        <v>9</v>
      </c>
      <c r="D922" s="2">
        <f t="shared" si="127"/>
        <v>7</v>
      </c>
      <c r="E922" s="2">
        <f t="shared" si="128"/>
        <v>2014</v>
      </c>
      <c r="F922" s="2" t="str">
        <f t="shared" si="129"/>
        <v>miércoles</v>
      </c>
      <c r="G922" s="2" t="str">
        <f t="shared" si="130"/>
        <v>julio</v>
      </c>
      <c r="H922" s="2">
        <f>+IFERROR(VLOOKUP(A922,festivos!$A$1:$E$105,5,FALSE),0)</f>
        <v>0</v>
      </c>
      <c r="I922" s="2">
        <f>+IFERROR(VLOOKUP(A922,semanasanta!$A$1:$E$29,5,FALSE),0)</f>
        <v>0</v>
      </c>
      <c r="J922" s="2">
        <f>+IFERROR(VLOOKUP(A922,navidad!$A$1:$E$8,5,FALSE),0)</f>
        <v>0</v>
      </c>
      <c r="K922" s="2">
        <f t="shared" si="134"/>
        <v>0</v>
      </c>
      <c r="L922" s="2">
        <f t="shared" si="131"/>
        <v>0</v>
      </c>
      <c r="M922" s="2">
        <f>+IFERROR(VLOOKUP(A922,new_year!$A$1:$E$8,5,FALSE),0)</f>
        <v>0</v>
      </c>
      <c r="N922" s="2">
        <f t="shared" si="133"/>
        <v>0</v>
      </c>
      <c r="O922" s="2">
        <f t="shared" si="132"/>
        <v>0</v>
      </c>
      <c r="P922">
        <v>0</v>
      </c>
      <c r="Q922">
        <f>+IFERROR(VLOOKUP(A922,final_f1!$A$1:$E$8,5,FALSE),0)</f>
        <v>0</v>
      </c>
    </row>
    <row r="923" spans="1:17" x14ac:dyDescent="0.25">
      <c r="A923" s="1">
        <v>41830</v>
      </c>
      <c r="B923">
        <v>1273</v>
      </c>
      <c r="C923" s="2">
        <f t="shared" si="126"/>
        <v>10</v>
      </c>
      <c r="D923" s="2">
        <f t="shared" si="127"/>
        <v>7</v>
      </c>
      <c r="E923" s="2">
        <f t="shared" si="128"/>
        <v>2014</v>
      </c>
      <c r="F923" s="2" t="str">
        <f t="shared" si="129"/>
        <v>jueves</v>
      </c>
      <c r="G923" s="2" t="str">
        <f t="shared" si="130"/>
        <v>julio</v>
      </c>
      <c r="H923" s="2">
        <f>+IFERROR(VLOOKUP(A923,festivos!$A$1:$E$105,5,FALSE),0)</f>
        <v>0</v>
      </c>
      <c r="I923" s="2">
        <f>+IFERROR(VLOOKUP(A923,semanasanta!$A$1:$E$29,5,FALSE),0)</f>
        <v>0</v>
      </c>
      <c r="J923" s="2">
        <f>+IFERROR(VLOOKUP(A923,navidad!$A$1:$E$8,5,FALSE),0)</f>
        <v>0</v>
      </c>
      <c r="K923" s="2">
        <f t="shared" si="134"/>
        <v>0</v>
      </c>
      <c r="L923" s="2">
        <f t="shared" si="131"/>
        <v>0</v>
      </c>
      <c r="M923" s="2">
        <f>+IFERROR(VLOOKUP(A923,new_year!$A$1:$E$8,5,FALSE),0)</f>
        <v>0</v>
      </c>
      <c r="N923" s="2">
        <f t="shared" si="133"/>
        <v>0</v>
      </c>
      <c r="O923" s="2">
        <f t="shared" si="132"/>
        <v>0</v>
      </c>
      <c r="P923">
        <v>0</v>
      </c>
      <c r="Q923">
        <f>+IFERROR(VLOOKUP(A923,final_f1!$A$1:$E$8,5,FALSE),0)</f>
        <v>0</v>
      </c>
    </row>
    <row r="924" spans="1:17" x14ac:dyDescent="0.25">
      <c r="A924" s="1">
        <v>41831</v>
      </c>
      <c r="B924">
        <v>1229</v>
      </c>
      <c r="C924" s="2">
        <f t="shared" si="126"/>
        <v>11</v>
      </c>
      <c r="D924" s="2">
        <f t="shared" si="127"/>
        <v>7</v>
      </c>
      <c r="E924" s="2">
        <f t="shared" si="128"/>
        <v>2014</v>
      </c>
      <c r="F924" s="2" t="str">
        <f t="shared" si="129"/>
        <v>viernes</v>
      </c>
      <c r="G924" s="2" t="str">
        <f t="shared" si="130"/>
        <v>julio</v>
      </c>
      <c r="H924" s="2">
        <f>+IFERROR(VLOOKUP(A924,festivos!$A$1:$E$105,5,FALSE),0)</f>
        <v>0</v>
      </c>
      <c r="I924" s="2">
        <f>+IFERROR(VLOOKUP(A924,semanasanta!$A$1:$E$29,5,FALSE),0)</f>
        <v>0</v>
      </c>
      <c r="J924" s="2">
        <f>+IFERROR(VLOOKUP(A924,navidad!$A$1:$E$8,5,FALSE),0)</f>
        <v>0</v>
      </c>
      <c r="K924" s="2">
        <f t="shared" si="134"/>
        <v>0</v>
      </c>
      <c r="L924" s="2">
        <f t="shared" si="131"/>
        <v>0</v>
      </c>
      <c r="M924" s="2">
        <f>+IFERROR(VLOOKUP(A924,new_year!$A$1:$E$8,5,FALSE),0)</f>
        <v>0</v>
      </c>
      <c r="N924" s="2">
        <f t="shared" si="133"/>
        <v>0</v>
      </c>
      <c r="O924" s="2">
        <f t="shared" si="132"/>
        <v>0</v>
      </c>
      <c r="P924">
        <v>0</v>
      </c>
      <c r="Q924">
        <f>+IFERROR(VLOOKUP(A924,final_f1!$A$1:$E$8,5,FALSE),0)</f>
        <v>0</v>
      </c>
    </row>
    <row r="925" spans="1:17" x14ac:dyDescent="0.25">
      <c r="A925" s="1">
        <v>41832</v>
      </c>
      <c r="B925">
        <v>383</v>
      </c>
      <c r="C925" s="2">
        <f t="shared" si="126"/>
        <v>12</v>
      </c>
      <c r="D925" s="2">
        <f t="shared" si="127"/>
        <v>7</v>
      </c>
      <c r="E925" s="2">
        <f t="shared" si="128"/>
        <v>2014</v>
      </c>
      <c r="F925" s="2" t="str">
        <f t="shared" si="129"/>
        <v>sábado</v>
      </c>
      <c r="G925" s="2" t="str">
        <f t="shared" si="130"/>
        <v>julio</v>
      </c>
      <c r="H925" s="2">
        <f>+IFERROR(VLOOKUP(A925,festivos!$A$1:$E$105,5,FALSE),0)</f>
        <v>0</v>
      </c>
      <c r="I925" s="2">
        <f>+IFERROR(VLOOKUP(A925,semanasanta!$A$1:$E$29,5,FALSE),0)</f>
        <v>0</v>
      </c>
      <c r="J925" s="2">
        <f>+IFERROR(VLOOKUP(A925,navidad!$A$1:$E$8,5,FALSE),0)</f>
        <v>0</v>
      </c>
      <c r="K925" s="2">
        <f t="shared" si="134"/>
        <v>0</v>
      </c>
      <c r="L925" s="2">
        <f t="shared" si="131"/>
        <v>0</v>
      </c>
      <c r="M925" s="2">
        <f>+IFERROR(VLOOKUP(A925,new_year!$A$1:$E$8,5,FALSE),0)</f>
        <v>0</v>
      </c>
      <c r="N925" s="2">
        <f t="shared" si="133"/>
        <v>0</v>
      </c>
      <c r="O925" s="2">
        <f t="shared" si="132"/>
        <v>0</v>
      </c>
      <c r="P925">
        <v>0</v>
      </c>
      <c r="Q925">
        <f>+IFERROR(VLOOKUP(A925,final_f1!$A$1:$E$8,5,FALSE),0)</f>
        <v>0</v>
      </c>
    </row>
    <row r="926" spans="1:17" x14ac:dyDescent="0.25">
      <c r="A926" s="1">
        <v>41833</v>
      </c>
      <c r="B926">
        <v>1</v>
      </c>
      <c r="C926" s="2">
        <f t="shared" si="126"/>
        <v>13</v>
      </c>
      <c r="D926" s="2">
        <f t="shared" si="127"/>
        <v>7</v>
      </c>
      <c r="E926" s="2">
        <f t="shared" si="128"/>
        <v>2014</v>
      </c>
      <c r="F926" s="2" t="str">
        <f t="shared" si="129"/>
        <v>domingo</v>
      </c>
      <c r="G926" s="2" t="str">
        <f t="shared" si="130"/>
        <v>julio</v>
      </c>
      <c r="H926" s="2">
        <f>+IFERROR(VLOOKUP(A926,festivos!$A$1:$E$105,5,FALSE),0)</f>
        <v>0</v>
      </c>
      <c r="I926" s="2">
        <f>+IFERROR(VLOOKUP(A926,semanasanta!$A$1:$E$29,5,FALSE),0)</f>
        <v>0</v>
      </c>
      <c r="J926" s="2">
        <f>+IFERROR(VLOOKUP(A926,navidad!$A$1:$E$8,5,FALSE),0)</f>
        <v>0</v>
      </c>
      <c r="K926" s="2">
        <f t="shared" si="134"/>
        <v>0</v>
      </c>
      <c r="L926" s="2">
        <f t="shared" si="131"/>
        <v>0</v>
      </c>
      <c r="M926" s="2">
        <f>+IFERROR(VLOOKUP(A926,new_year!$A$1:$E$8,5,FALSE),0)</f>
        <v>0</v>
      </c>
      <c r="N926" s="2">
        <f t="shared" si="133"/>
        <v>0</v>
      </c>
      <c r="O926" s="2">
        <f t="shared" si="132"/>
        <v>0</v>
      </c>
      <c r="P926">
        <v>0</v>
      </c>
      <c r="Q926">
        <f>+IFERROR(VLOOKUP(A926,final_f1!$A$1:$E$8,5,FALSE),0)</f>
        <v>0</v>
      </c>
    </row>
    <row r="927" spans="1:17" x14ac:dyDescent="0.25">
      <c r="A927" s="1">
        <v>41834</v>
      </c>
      <c r="B927">
        <v>952</v>
      </c>
      <c r="C927" s="2">
        <f t="shared" si="126"/>
        <v>14</v>
      </c>
      <c r="D927" s="2">
        <f t="shared" si="127"/>
        <v>7</v>
      </c>
      <c r="E927" s="2">
        <f t="shared" si="128"/>
        <v>2014</v>
      </c>
      <c r="F927" s="2" t="str">
        <f t="shared" si="129"/>
        <v>lunes</v>
      </c>
      <c r="G927" s="2" t="str">
        <f t="shared" si="130"/>
        <v>julio</v>
      </c>
      <c r="H927" s="2">
        <f>+IFERROR(VLOOKUP(A927,festivos!$A$1:$E$105,5,FALSE),0)</f>
        <v>0</v>
      </c>
      <c r="I927" s="2">
        <f>+IFERROR(VLOOKUP(A927,semanasanta!$A$1:$E$29,5,FALSE),0)</f>
        <v>0</v>
      </c>
      <c r="J927" s="2">
        <f>+IFERROR(VLOOKUP(A927,navidad!$A$1:$E$8,5,FALSE),0)</f>
        <v>0</v>
      </c>
      <c r="K927" s="2">
        <f t="shared" si="134"/>
        <v>0</v>
      </c>
      <c r="L927" s="2">
        <f t="shared" si="131"/>
        <v>0</v>
      </c>
      <c r="M927" s="2">
        <f>+IFERROR(VLOOKUP(A927,new_year!$A$1:$E$8,5,FALSE),0)</f>
        <v>0</v>
      </c>
      <c r="N927" s="2">
        <f t="shared" si="133"/>
        <v>0</v>
      </c>
      <c r="O927" s="2">
        <f t="shared" si="132"/>
        <v>0</v>
      </c>
      <c r="P927">
        <v>0</v>
      </c>
      <c r="Q927">
        <f>+IFERROR(VLOOKUP(A927,final_f1!$A$1:$E$8,5,FALSE),0)</f>
        <v>0</v>
      </c>
    </row>
    <row r="928" spans="1:17" x14ac:dyDescent="0.25">
      <c r="A928" s="1">
        <v>41835</v>
      </c>
      <c r="B928">
        <v>1174</v>
      </c>
      <c r="C928" s="2">
        <f t="shared" si="126"/>
        <v>15</v>
      </c>
      <c r="D928" s="2">
        <f t="shared" si="127"/>
        <v>7</v>
      </c>
      <c r="E928" s="2">
        <f t="shared" si="128"/>
        <v>2014</v>
      </c>
      <c r="F928" s="2" t="str">
        <f t="shared" si="129"/>
        <v>martes</v>
      </c>
      <c r="G928" s="2" t="str">
        <f t="shared" si="130"/>
        <v>julio</v>
      </c>
      <c r="H928" s="2">
        <f>+IFERROR(VLOOKUP(A928,festivos!$A$1:$E$105,5,FALSE),0)</f>
        <v>0</v>
      </c>
      <c r="I928" s="2">
        <f>+IFERROR(VLOOKUP(A928,semanasanta!$A$1:$E$29,5,FALSE),0)</f>
        <v>0</v>
      </c>
      <c r="J928" s="2">
        <f>+IFERROR(VLOOKUP(A928,navidad!$A$1:$E$8,5,FALSE),0)</f>
        <v>0</v>
      </c>
      <c r="K928" s="2">
        <f t="shared" si="134"/>
        <v>0</v>
      </c>
      <c r="L928" s="2">
        <f t="shared" si="131"/>
        <v>0</v>
      </c>
      <c r="M928" s="2">
        <f>+IFERROR(VLOOKUP(A928,new_year!$A$1:$E$8,5,FALSE),0)</f>
        <v>0</v>
      </c>
      <c r="N928" s="2">
        <f t="shared" si="133"/>
        <v>0</v>
      </c>
      <c r="O928" s="2">
        <f t="shared" si="132"/>
        <v>0</v>
      </c>
      <c r="P928">
        <v>0</v>
      </c>
      <c r="Q928">
        <f>+IFERROR(VLOOKUP(A928,final_f1!$A$1:$E$8,5,FALSE),0)</f>
        <v>0</v>
      </c>
    </row>
    <row r="929" spans="1:17" x14ac:dyDescent="0.25">
      <c r="A929" s="1">
        <v>41836</v>
      </c>
      <c r="B929">
        <v>955</v>
      </c>
      <c r="C929" s="2">
        <f t="shared" si="126"/>
        <v>16</v>
      </c>
      <c r="D929" s="2">
        <f t="shared" si="127"/>
        <v>7</v>
      </c>
      <c r="E929" s="2">
        <f t="shared" si="128"/>
        <v>2014</v>
      </c>
      <c r="F929" s="2" t="str">
        <f t="shared" si="129"/>
        <v>miércoles</v>
      </c>
      <c r="G929" s="2" t="str">
        <f t="shared" si="130"/>
        <v>julio</v>
      </c>
      <c r="H929" s="2">
        <f>+IFERROR(VLOOKUP(A929,festivos!$A$1:$E$105,5,FALSE),0)</f>
        <v>0</v>
      </c>
      <c r="I929" s="2">
        <f>+IFERROR(VLOOKUP(A929,semanasanta!$A$1:$E$29,5,FALSE),0)</f>
        <v>0</v>
      </c>
      <c r="J929" s="2">
        <f>+IFERROR(VLOOKUP(A929,navidad!$A$1:$E$8,5,FALSE),0)</f>
        <v>0</v>
      </c>
      <c r="K929" s="2">
        <f t="shared" si="134"/>
        <v>0</v>
      </c>
      <c r="L929" s="2">
        <f t="shared" si="131"/>
        <v>0</v>
      </c>
      <c r="M929" s="2">
        <f>+IFERROR(VLOOKUP(A929,new_year!$A$1:$E$8,5,FALSE),0)</f>
        <v>0</v>
      </c>
      <c r="N929" s="2">
        <f t="shared" si="133"/>
        <v>0</v>
      </c>
      <c r="O929" s="2">
        <f t="shared" si="132"/>
        <v>0</v>
      </c>
      <c r="P929">
        <v>0</v>
      </c>
      <c r="Q929">
        <f>+IFERROR(VLOOKUP(A929,final_f1!$A$1:$E$8,5,FALSE),0)</f>
        <v>0</v>
      </c>
    </row>
    <row r="930" spans="1:17" x14ac:dyDescent="0.25">
      <c r="A930" s="1">
        <v>41837</v>
      </c>
      <c r="B930">
        <v>1345</v>
      </c>
      <c r="C930" s="2">
        <f t="shared" si="126"/>
        <v>17</v>
      </c>
      <c r="D930" s="2">
        <f t="shared" si="127"/>
        <v>7</v>
      </c>
      <c r="E930" s="2">
        <f t="shared" si="128"/>
        <v>2014</v>
      </c>
      <c r="F930" s="2" t="str">
        <f t="shared" si="129"/>
        <v>jueves</v>
      </c>
      <c r="G930" s="2" t="str">
        <f t="shared" si="130"/>
        <v>julio</v>
      </c>
      <c r="H930" s="2">
        <f>+IFERROR(VLOOKUP(A930,festivos!$A$1:$E$105,5,FALSE),0)</f>
        <v>0</v>
      </c>
      <c r="I930" s="2">
        <f>+IFERROR(VLOOKUP(A930,semanasanta!$A$1:$E$29,5,FALSE),0)</f>
        <v>0</v>
      </c>
      <c r="J930" s="2">
        <f>+IFERROR(VLOOKUP(A930,navidad!$A$1:$E$8,5,FALSE),0)</f>
        <v>0</v>
      </c>
      <c r="K930" s="2">
        <f t="shared" si="134"/>
        <v>0</v>
      </c>
      <c r="L930" s="2">
        <f t="shared" si="131"/>
        <v>0</v>
      </c>
      <c r="M930" s="2">
        <f>+IFERROR(VLOOKUP(A930,new_year!$A$1:$E$8,5,FALSE),0)</f>
        <v>0</v>
      </c>
      <c r="N930" s="2">
        <f t="shared" si="133"/>
        <v>0</v>
      </c>
      <c r="O930" s="2">
        <f t="shared" si="132"/>
        <v>0</v>
      </c>
      <c r="P930">
        <v>0</v>
      </c>
      <c r="Q930">
        <f>+IFERROR(VLOOKUP(A930,final_f1!$A$1:$E$8,5,FALSE),0)</f>
        <v>0</v>
      </c>
    </row>
    <row r="931" spans="1:17" x14ac:dyDescent="0.25">
      <c r="A931" s="1">
        <v>41838</v>
      </c>
      <c r="B931">
        <v>1133</v>
      </c>
      <c r="C931" s="2">
        <f t="shared" si="126"/>
        <v>18</v>
      </c>
      <c r="D931" s="2">
        <f t="shared" si="127"/>
        <v>7</v>
      </c>
      <c r="E931" s="2">
        <f t="shared" si="128"/>
        <v>2014</v>
      </c>
      <c r="F931" s="2" t="str">
        <f t="shared" si="129"/>
        <v>viernes</v>
      </c>
      <c r="G931" s="2" t="str">
        <f t="shared" si="130"/>
        <v>julio</v>
      </c>
      <c r="H931" s="2">
        <f>+IFERROR(VLOOKUP(A931,festivos!$A$1:$E$105,5,FALSE),0)</f>
        <v>0</v>
      </c>
      <c r="I931" s="2">
        <f>+IFERROR(VLOOKUP(A931,semanasanta!$A$1:$E$29,5,FALSE),0)</f>
        <v>0</v>
      </c>
      <c r="J931" s="2">
        <f>+IFERROR(VLOOKUP(A931,navidad!$A$1:$E$8,5,FALSE),0)</f>
        <v>0</v>
      </c>
      <c r="K931" s="2">
        <f t="shared" si="134"/>
        <v>0</v>
      </c>
      <c r="L931" s="2">
        <f t="shared" si="131"/>
        <v>0</v>
      </c>
      <c r="M931" s="2">
        <f>+IFERROR(VLOOKUP(A931,new_year!$A$1:$E$8,5,FALSE),0)</f>
        <v>0</v>
      </c>
      <c r="N931" s="2">
        <f t="shared" si="133"/>
        <v>0</v>
      </c>
      <c r="O931" s="2">
        <f t="shared" si="132"/>
        <v>0</v>
      </c>
      <c r="P931">
        <v>0</v>
      </c>
      <c r="Q931">
        <f>+IFERROR(VLOOKUP(A931,final_f1!$A$1:$E$8,5,FALSE),0)</f>
        <v>0</v>
      </c>
    </row>
    <row r="932" spans="1:17" x14ac:dyDescent="0.25">
      <c r="A932" s="1">
        <v>41839</v>
      </c>
      <c r="B932">
        <v>329</v>
      </c>
      <c r="C932" s="2">
        <f t="shared" si="126"/>
        <v>19</v>
      </c>
      <c r="D932" s="2">
        <f t="shared" si="127"/>
        <v>7</v>
      </c>
      <c r="E932" s="2">
        <f t="shared" si="128"/>
        <v>2014</v>
      </c>
      <c r="F932" s="2" t="str">
        <f t="shared" si="129"/>
        <v>sábado</v>
      </c>
      <c r="G932" s="2" t="str">
        <f t="shared" si="130"/>
        <v>julio</v>
      </c>
      <c r="H932" s="2">
        <f>+IFERROR(VLOOKUP(A932,festivos!$A$1:$E$105,5,FALSE),0)</f>
        <v>0</v>
      </c>
      <c r="I932" s="2">
        <f>+IFERROR(VLOOKUP(A932,semanasanta!$A$1:$E$29,5,FALSE),0)</f>
        <v>0</v>
      </c>
      <c r="J932" s="2">
        <f>+IFERROR(VLOOKUP(A932,navidad!$A$1:$E$8,5,FALSE),0)</f>
        <v>0</v>
      </c>
      <c r="K932" s="2">
        <f t="shared" si="134"/>
        <v>0</v>
      </c>
      <c r="L932" s="2">
        <f t="shared" si="131"/>
        <v>0</v>
      </c>
      <c r="M932" s="2">
        <f>+IFERROR(VLOOKUP(A932,new_year!$A$1:$E$8,5,FALSE),0)</f>
        <v>0</v>
      </c>
      <c r="N932" s="2">
        <f t="shared" si="133"/>
        <v>0</v>
      </c>
      <c r="O932" s="2">
        <f t="shared" si="132"/>
        <v>0</v>
      </c>
      <c r="P932">
        <v>0</v>
      </c>
      <c r="Q932">
        <f>+IFERROR(VLOOKUP(A932,final_f1!$A$1:$E$8,5,FALSE),0)</f>
        <v>0</v>
      </c>
    </row>
    <row r="933" spans="1:17" x14ac:dyDescent="0.25">
      <c r="A933" s="1">
        <v>41840</v>
      </c>
      <c r="B933">
        <v>2</v>
      </c>
      <c r="C933" s="2">
        <f t="shared" si="126"/>
        <v>20</v>
      </c>
      <c r="D933" s="2">
        <f t="shared" si="127"/>
        <v>7</v>
      </c>
      <c r="E933" s="2">
        <f t="shared" si="128"/>
        <v>2014</v>
      </c>
      <c r="F933" s="2" t="str">
        <f t="shared" si="129"/>
        <v>domingo</v>
      </c>
      <c r="G933" s="2" t="str">
        <f t="shared" si="130"/>
        <v>julio</v>
      </c>
      <c r="H933" s="2">
        <f>+IFERROR(VLOOKUP(A933,festivos!$A$1:$E$105,5,FALSE),0)</f>
        <v>1</v>
      </c>
      <c r="I933" s="2">
        <f>+IFERROR(VLOOKUP(A933,semanasanta!$A$1:$E$29,5,FALSE),0)</f>
        <v>0</v>
      </c>
      <c r="J933" s="2">
        <f>+IFERROR(VLOOKUP(A933,navidad!$A$1:$E$8,5,FALSE),0)</f>
        <v>0</v>
      </c>
      <c r="K933" s="2">
        <f t="shared" si="134"/>
        <v>0</v>
      </c>
      <c r="L933" s="2">
        <f t="shared" si="131"/>
        <v>0</v>
      </c>
      <c r="M933" s="2">
        <f>+IFERROR(VLOOKUP(A933,new_year!$A$1:$E$8,5,FALSE),0)</f>
        <v>0</v>
      </c>
      <c r="N933" s="2">
        <f t="shared" si="133"/>
        <v>0</v>
      </c>
      <c r="O933" s="2">
        <f t="shared" si="132"/>
        <v>0</v>
      </c>
      <c r="P933">
        <v>0</v>
      </c>
      <c r="Q933">
        <f>+IFERROR(VLOOKUP(A933,final_f1!$A$1:$E$8,5,FALSE),0)</f>
        <v>0</v>
      </c>
    </row>
    <row r="934" spans="1:17" x14ac:dyDescent="0.25">
      <c r="A934" s="1">
        <v>41841</v>
      </c>
      <c r="B934">
        <v>686</v>
      </c>
      <c r="C934" s="2">
        <f t="shared" si="126"/>
        <v>21</v>
      </c>
      <c r="D934" s="2">
        <f t="shared" si="127"/>
        <v>7</v>
      </c>
      <c r="E934" s="2">
        <f t="shared" si="128"/>
        <v>2014</v>
      </c>
      <c r="F934" s="2" t="str">
        <f t="shared" si="129"/>
        <v>lunes</v>
      </c>
      <c r="G934" s="2" t="str">
        <f t="shared" si="130"/>
        <v>julio</v>
      </c>
      <c r="H934" s="2">
        <f>+IFERROR(VLOOKUP(A934,festivos!$A$1:$E$105,5,FALSE),0)</f>
        <v>0</v>
      </c>
      <c r="I934" s="2">
        <f>+IFERROR(VLOOKUP(A934,semanasanta!$A$1:$E$29,5,FALSE),0)</f>
        <v>0</v>
      </c>
      <c r="J934" s="2">
        <f>+IFERROR(VLOOKUP(A934,navidad!$A$1:$E$8,5,FALSE),0)</f>
        <v>0</v>
      </c>
      <c r="K934" s="2">
        <f t="shared" si="134"/>
        <v>0</v>
      </c>
      <c r="L934" s="2">
        <f t="shared" si="131"/>
        <v>0</v>
      </c>
      <c r="M934" s="2">
        <f>+IFERROR(VLOOKUP(A934,new_year!$A$1:$E$8,5,FALSE),0)</f>
        <v>0</v>
      </c>
      <c r="N934" s="2">
        <f t="shared" si="133"/>
        <v>0</v>
      </c>
      <c r="O934" s="2">
        <f t="shared" si="132"/>
        <v>0</v>
      </c>
      <c r="P934">
        <v>0</v>
      </c>
      <c r="Q934">
        <f>+IFERROR(VLOOKUP(A934,final_f1!$A$1:$E$8,5,FALSE),0)</f>
        <v>0</v>
      </c>
    </row>
    <row r="935" spans="1:17" x14ac:dyDescent="0.25">
      <c r="A935" s="1">
        <v>41842</v>
      </c>
      <c r="B935">
        <v>1212</v>
      </c>
      <c r="C935" s="2">
        <f t="shared" si="126"/>
        <v>22</v>
      </c>
      <c r="D935" s="2">
        <f t="shared" si="127"/>
        <v>7</v>
      </c>
      <c r="E935" s="2">
        <f t="shared" si="128"/>
        <v>2014</v>
      </c>
      <c r="F935" s="2" t="str">
        <f t="shared" si="129"/>
        <v>martes</v>
      </c>
      <c r="G935" s="2" t="str">
        <f t="shared" si="130"/>
        <v>julio</v>
      </c>
      <c r="H935" s="2">
        <f>+IFERROR(VLOOKUP(A935,festivos!$A$1:$E$105,5,FALSE),0)</f>
        <v>0</v>
      </c>
      <c r="I935" s="2">
        <f>+IFERROR(VLOOKUP(A935,semanasanta!$A$1:$E$29,5,FALSE),0)</f>
        <v>0</v>
      </c>
      <c r="J935" s="2">
        <f>+IFERROR(VLOOKUP(A935,navidad!$A$1:$E$8,5,FALSE),0)</f>
        <v>0</v>
      </c>
      <c r="K935" s="2">
        <f t="shared" si="134"/>
        <v>0</v>
      </c>
      <c r="L935" s="2">
        <f t="shared" si="131"/>
        <v>0</v>
      </c>
      <c r="M935" s="2">
        <f>+IFERROR(VLOOKUP(A935,new_year!$A$1:$E$8,5,FALSE),0)</f>
        <v>0</v>
      </c>
      <c r="N935" s="2">
        <f t="shared" si="133"/>
        <v>0</v>
      </c>
      <c r="O935" s="2">
        <f t="shared" si="132"/>
        <v>0</v>
      </c>
      <c r="P935">
        <v>0</v>
      </c>
      <c r="Q935">
        <f>+IFERROR(VLOOKUP(A935,final_f1!$A$1:$E$8,5,FALSE),0)</f>
        <v>0</v>
      </c>
    </row>
    <row r="936" spans="1:17" x14ac:dyDescent="0.25">
      <c r="A936" s="1">
        <v>41843</v>
      </c>
      <c r="B936">
        <v>1168</v>
      </c>
      <c r="C936" s="2">
        <f t="shared" si="126"/>
        <v>23</v>
      </c>
      <c r="D936" s="2">
        <f t="shared" si="127"/>
        <v>7</v>
      </c>
      <c r="E936" s="2">
        <f t="shared" si="128"/>
        <v>2014</v>
      </c>
      <c r="F936" s="2" t="str">
        <f t="shared" si="129"/>
        <v>miércoles</v>
      </c>
      <c r="G936" s="2" t="str">
        <f t="shared" si="130"/>
        <v>julio</v>
      </c>
      <c r="H936" s="2">
        <f>+IFERROR(VLOOKUP(A936,festivos!$A$1:$E$105,5,FALSE),0)</f>
        <v>0</v>
      </c>
      <c r="I936" s="2">
        <f>+IFERROR(VLOOKUP(A936,semanasanta!$A$1:$E$29,5,FALSE),0)</f>
        <v>0</v>
      </c>
      <c r="J936" s="2">
        <f>+IFERROR(VLOOKUP(A936,navidad!$A$1:$E$8,5,FALSE),0)</f>
        <v>0</v>
      </c>
      <c r="K936" s="2">
        <f t="shared" si="134"/>
        <v>0</v>
      </c>
      <c r="L936" s="2">
        <f t="shared" si="131"/>
        <v>0</v>
      </c>
      <c r="M936" s="2">
        <f>+IFERROR(VLOOKUP(A936,new_year!$A$1:$E$8,5,FALSE),0)</f>
        <v>0</v>
      </c>
      <c r="N936" s="2">
        <f t="shared" si="133"/>
        <v>0</v>
      </c>
      <c r="O936" s="2">
        <f t="shared" si="132"/>
        <v>0</v>
      </c>
      <c r="P936">
        <v>0</v>
      </c>
      <c r="Q936">
        <f>+IFERROR(VLOOKUP(A936,final_f1!$A$1:$E$8,5,FALSE),0)</f>
        <v>0</v>
      </c>
    </row>
    <row r="937" spans="1:17" x14ac:dyDescent="0.25">
      <c r="A937" s="1">
        <v>41844</v>
      </c>
      <c r="B937">
        <v>1334</v>
      </c>
      <c r="C937" s="2">
        <f t="shared" si="126"/>
        <v>24</v>
      </c>
      <c r="D937" s="2">
        <f t="shared" si="127"/>
        <v>7</v>
      </c>
      <c r="E937" s="2">
        <f t="shared" si="128"/>
        <v>2014</v>
      </c>
      <c r="F937" s="2" t="str">
        <f t="shared" si="129"/>
        <v>jueves</v>
      </c>
      <c r="G937" s="2" t="str">
        <f t="shared" si="130"/>
        <v>julio</v>
      </c>
      <c r="H937" s="2">
        <f>+IFERROR(VLOOKUP(A937,festivos!$A$1:$E$105,5,FALSE),0)</f>
        <v>0</v>
      </c>
      <c r="I937" s="2">
        <f>+IFERROR(VLOOKUP(A937,semanasanta!$A$1:$E$29,5,FALSE),0)</f>
        <v>0</v>
      </c>
      <c r="J937" s="2">
        <f>+IFERROR(VLOOKUP(A937,navidad!$A$1:$E$8,5,FALSE),0)</f>
        <v>0</v>
      </c>
      <c r="K937" s="2">
        <f t="shared" si="134"/>
        <v>0</v>
      </c>
      <c r="L937" s="2">
        <f t="shared" si="131"/>
        <v>0</v>
      </c>
      <c r="M937" s="2">
        <f>+IFERROR(VLOOKUP(A937,new_year!$A$1:$E$8,5,FALSE),0)</f>
        <v>0</v>
      </c>
      <c r="N937" s="2">
        <f t="shared" si="133"/>
        <v>0</v>
      </c>
      <c r="O937" s="2">
        <f t="shared" si="132"/>
        <v>0</v>
      </c>
      <c r="P937">
        <v>0</v>
      </c>
      <c r="Q937">
        <f>+IFERROR(VLOOKUP(A937,final_f1!$A$1:$E$8,5,FALSE),0)</f>
        <v>0</v>
      </c>
    </row>
    <row r="938" spans="1:17" x14ac:dyDescent="0.25">
      <c r="A938" s="1">
        <v>41845</v>
      </c>
      <c r="B938">
        <v>1260</v>
      </c>
      <c r="C938" s="2">
        <f t="shared" si="126"/>
        <v>25</v>
      </c>
      <c r="D938" s="2">
        <f t="shared" si="127"/>
        <v>7</v>
      </c>
      <c r="E938" s="2">
        <f t="shared" si="128"/>
        <v>2014</v>
      </c>
      <c r="F938" s="2" t="str">
        <f t="shared" si="129"/>
        <v>viernes</v>
      </c>
      <c r="G938" s="2" t="str">
        <f t="shared" si="130"/>
        <v>julio</v>
      </c>
      <c r="H938" s="2">
        <f>+IFERROR(VLOOKUP(A938,festivos!$A$1:$E$105,5,FALSE),0)</f>
        <v>0</v>
      </c>
      <c r="I938" s="2">
        <f>+IFERROR(VLOOKUP(A938,semanasanta!$A$1:$E$29,5,FALSE),0)</f>
        <v>0</v>
      </c>
      <c r="J938" s="2">
        <f>+IFERROR(VLOOKUP(A938,navidad!$A$1:$E$8,5,FALSE),0)</f>
        <v>0</v>
      </c>
      <c r="K938" s="2">
        <f t="shared" si="134"/>
        <v>0</v>
      </c>
      <c r="L938" s="2">
        <f t="shared" si="131"/>
        <v>0</v>
      </c>
      <c r="M938" s="2">
        <f>+IFERROR(VLOOKUP(A938,new_year!$A$1:$E$8,5,FALSE),0)</f>
        <v>0</v>
      </c>
      <c r="N938" s="2">
        <f t="shared" si="133"/>
        <v>0</v>
      </c>
      <c r="O938" s="2">
        <f t="shared" si="132"/>
        <v>0</v>
      </c>
      <c r="P938">
        <v>0</v>
      </c>
      <c r="Q938">
        <f>+IFERROR(VLOOKUP(A938,final_f1!$A$1:$E$8,5,FALSE),0)</f>
        <v>0</v>
      </c>
    </row>
    <row r="939" spans="1:17" x14ac:dyDescent="0.25">
      <c r="A939" s="1">
        <v>41846</v>
      </c>
      <c r="B939">
        <v>528</v>
      </c>
      <c r="C939" s="2">
        <f t="shared" si="126"/>
        <v>26</v>
      </c>
      <c r="D939" s="2">
        <f t="shared" si="127"/>
        <v>7</v>
      </c>
      <c r="E939" s="2">
        <f t="shared" si="128"/>
        <v>2014</v>
      </c>
      <c r="F939" s="2" t="str">
        <f t="shared" si="129"/>
        <v>sábado</v>
      </c>
      <c r="G939" s="2" t="str">
        <f t="shared" si="130"/>
        <v>julio</v>
      </c>
      <c r="H939" s="2">
        <f>+IFERROR(VLOOKUP(A939,festivos!$A$1:$E$105,5,FALSE),0)</f>
        <v>0</v>
      </c>
      <c r="I939" s="2">
        <f>+IFERROR(VLOOKUP(A939,semanasanta!$A$1:$E$29,5,FALSE),0)</f>
        <v>0</v>
      </c>
      <c r="J939" s="2">
        <f>+IFERROR(VLOOKUP(A939,navidad!$A$1:$E$8,5,FALSE),0)</f>
        <v>0</v>
      </c>
      <c r="K939" s="2">
        <f t="shared" si="134"/>
        <v>0</v>
      </c>
      <c r="L939" s="2">
        <f t="shared" si="131"/>
        <v>0</v>
      </c>
      <c r="M939" s="2">
        <f>+IFERROR(VLOOKUP(A939,new_year!$A$1:$E$8,5,FALSE),0)</f>
        <v>0</v>
      </c>
      <c r="N939" s="2">
        <f t="shared" si="133"/>
        <v>0</v>
      </c>
      <c r="O939" s="2">
        <f t="shared" si="132"/>
        <v>0</v>
      </c>
      <c r="P939">
        <v>0</v>
      </c>
      <c r="Q939">
        <f>+IFERROR(VLOOKUP(A939,final_f1!$A$1:$E$8,5,FALSE),0)</f>
        <v>0</v>
      </c>
    </row>
    <row r="940" spans="1:17" x14ac:dyDescent="0.25">
      <c r="A940" s="1">
        <v>41847</v>
      </c>
      <c r="B940">
        <v>3</v>
      </c>
      <c r="C940" s="2">
        <f t="shared" si="126"/>
        <v>27</v>
      </c>
      <c r="D940" s="2">
        <f t="shared" si="127"/>
        <v>7</v>
      </c>
      <c r="E940" s="2">
        <f t="shared" si="128"/>
        <v>2014</v>
      </c>
      <c r="F940" s="2" t="str">
        <f t="shared" si="129"/>
        <v>domingo</v>
      </c>
      <c r="G940" s="2" t="str">
        <f t="shared" si="130"/>
        <v>julio</v>
      </c>
      <c r="H940" s="2">
        <f>+IFERROR(VLOOKUP(A940,festivos!$A$1:$E$105,5,FALSE),0)</f>
        <v>0</v>
      </c>
      <c r="I940" s="2">
        <f>+IFERROR(VLOOKUP(A940,semanasanta!$A$1:$E$29,5,FALSE),0)</f>
        <v>0</v>
      </c>
      <c r="J940" s="2">
        <f>+IFERROR(VLOOKUP(A940,navidad!$A$1:$E$8,5,FALSE),0)</f>
        <v>0</v>
      </c>
      <c r="K940" s="2">
        <f t="shared" si="134"/>
        <v>0</v>
      </c>
      <c r="L940" s="2">
        <f t="shared" si="131"/>
        <v>0</v>
      </c>
      <c r="M940" s="2">
        <f>+IFERROR(VLOOKUP(A940,new_year!$A$1:$E$8,5,FALSE),0)</f>
        <v>0</v>
      </c>
      <c r="N940" s="2">
        <f t="shared" si="133"/>
        <v>0</v>
      </c>
      <c r="O940" s="2">
        <f t="shared" si="132"/>
        <v>0</v>
      </c>
      <c r="P940">
        <v>0</v>
      </c>
      <c r="Q940">
        <f>+IFERROR(VLOOKUP(A940,final_f1!$A$1:$E$8,5,FALSE),0)</f>
        <v>0</v>
      </c>
    </row>
    <row r="941" spans="1:17" x14ac:dyDescent="0.25">
      <c r="A941" s="1">
        <v>41848</v>
      </c>
      <c r="B941">
        <v>1075</v>
      </c>
      <c r="C941" s="2">
        <f t="shared" si="126"/>
        <v>28</v>
      </c>
      <c r="D941" s="2">
        <f t="shared" si="127"/>
        <v>7</v>
      </c>
      <c r="E941" s="2">
        <f t="shared" si="128"/>
        <v>2014</v>
      </c>
      <c r="F941" s="2" t="str">
        <f t="shared" si="129"/>
        <v>lunes</v>
      </c>
      <c r="G941" s="2" t="str">
        <f t="shared" si="130"/>
        <v>julio</v>
      </c>
      <c r="H941" s="2">
        <f>+IFERROR(VLOOKUP(A941,festivos!$A$1:$E$105,5,FALSE),0)</f>
        <v>0</v>
      </c>
      <c r="I941" s="2">
        <f>+IFERROR(VLOOKUP(A941,semanasanta!$A$1:$E$29,5,FALSE),0)</f>
        <v>0</v>
      </c>
      <c r="J941" s="2">
        <f>+IFERROR(VLOOKUP(A941,navidad!$A$1:$E$8,5,FALSE),0)</f>
        <v>0</v>
      </c>
      <c r="K941" s="2">
        <f t="shared" si="134"/>
        <v>0</v>
      </c>
      <c r="L941" s="2">
        <f t="shared" si="131"/>
        <v>0</v>
      </c>
      <c r="M941" s="2">
        <f>+IFERROR(VLOOKUP(A941,new_year!$A$1:$E$8,5,FALSE),0)</f>
        <v>0</v>
      </c>
      <c r="N941" s="2">
        <f t="shared" si="133"/>
        <v>0</v>
      </c>
      <c r="O941" s="2">
        <f t="shared" si="132"/>
        <v>0</v>
      </c>
      <c r="P941">
        <v>0</v>
      </c>
      <c r="Q941">
        <f>+IFERROR(VLOOKUP(A941,final_f1!$A$1:$E$8,5,FALSE),0)</f>
        <v>0</v>
      </c>
    </row>
    <row r="942" spans="1:17" x14ac:dyDescent="0.25">
      <c r="A942" s="1">
        <v>41849</v>
      </c>
      <c r="B942">
        <v>1476</v>
      </c>
      <c r="C942" s="2">
        <f t="shared" si="126"/>
        <v>29</v>
      </c>
      <c r="D942" s="2">
        <f t="shared" si="127"/>
        <v>7</v>
      </c>
      <c r="E942" s="2">
        <f t="shared" si="128"/>
        <v>2014</v>
      </c>
      <c r="F942" s="2" t="str">
        <f t="shared" si="129"/>
        <v>martes</v>
      </c>
      <c r="G942" s="2" t="str">
        <f t="shared" si="130"/>
        <v>julio</v>
      </c>
      <c r="H942" s="2">
        <f>+IFERROR(VLOOKUP(A942,festivos!$A$1:$E$105,5,FALSE),0)</f>
        <v>0</v>
      </c>
      <c r="I942" s="2">
        <f>+IFERROR(VLOOKUP(A942,semanasanta!$A$1:$E$29,5,FALSE),0)</f>
        <v>0</v>
      </c>
      <c r="J942" s="2">
        <f>+IFERROR(VLOOKUP(A942,navidad!$A$1:$E$8,5,FALSE),0)</f>
        <v>0</v>
      </c>
      <c r="K942" s="2">
        <f t="shared" si="134"/>
        <v>0</v>
      </c>
      <c r="L942" s="2">
        <f t="shared" si="131"/>
        <v>0</v>
      </c>
      <c r="M942" s="2">
        <f>+IFERROR(VLOOKUP(A942,new_year!$A$1:$E$8,5,FALSE),0)</f>
        <v>0</v>
      </c>
      <c r="N942" s="2">
        <f t="shared" si="133"/>
        <v>0</v>
      </c>
      <c r="O942" s="2">
        <f t="shared" si="132"/>
        <v>0</v>
      </c>
      <c r="P942">
        <v>0</v>
      </c>
      <c r="Q942">
        <f>+IFERROR(VLOOKUP(A942,final_f1!$A$1:$E$8,5,FALSE),0)</f>
        <v>0</v>
      </c>
    </row>
    <row r="943" spans="1:17" x14ac:dyDescent="0.25">
      <c r="A943" s="1">
        <v>41850</v>
      </c>
      <c r="B943">
        <v>1724</v>
      </c>
      <c r="C943" s="2">
        <f t="shared" si="126"/>
        <v>30</v>
      </c>
      <c r="D943" s="2">
        <f t="shared" si="127"/>
        <v>7</v>
      </c>
      <c r="E943" s="2">
        <f t="shared" si="128"/>
        <v>2014</v>
      </c>
      <c r="F943" s="2" t="str">
        <f t="shared" si="129"/>
        <v>miércoles</v>
      </c>
      <c r="G943" s="2" t="str">
        <f t="shared" si="130"/>
        <v>julio</v>
      </c>
      <c r="H943" s="2">
        <f>+IFERROR(VLOOKUP(A943,festivos!$A$1:$E$105,5,FALSE),0)</f>
        <v>0</v>
      </c>
      <c r="I943" s="2">
        <f>+IFERROR(VLOOKUP(A943,semanasanta!$A$1:$E$29,5,FALSE),0)</f>
        <v>0</v>
      </c>
      <c r="J943" s="2">
        <f>+IFERROR(VLOOKUP(A943,navidad!$A$1:$E$8,5,FALSE),0)</f>
        <v>0</v>
      </c>
      <c r="K943" s="2">
        <f t="shared" si="134"/>
        <v>0</v>
      </c>
      <c r="L943" s="2">
        <f t="shared" si="131"/>
        <v>0</v>
      </c>
      <c r="M943" s="2">
        <f>+IFERROR(VLOOKUP(A943,new_year!$A$1:$E$8,5,FALSE),0)</f>
        <v>0</v>
      </c>
      <c r="N943" s="2">
        <f t="shared" si="133"/>
        <v>0</v>
      </c>
      <c r="O943" s="2">
        <f t="shared" si="132"/>
        <v>0</v>
      </c>
      <c r="P943">
        <v>0</v>
      </c>
      <c r="Q943">
        <f>+IFERROR(VLOOKUP(A943,final_f1!$A$1:$E$8,5,FALSE),0)</f>
        <v>0</v>
      </c>
    </row>
    <row r="944" spans="1:17" x14ac:dyDescent="0.25">
      <c r="A944" s="1">
        <v>41851</v>
      </c>
      <c r="B944">
        <v>1552</v>
      </c>
      <c r="C944" s="2">
        <f t="shared" si="126"/>
        <v>31</v>
      </c>
      <c r="D944" s="2">
        <f t="shared" si="127"/>
        <v>7</v>
      </c>
      <c r="E944" s="2">
        <f t="shared" si="128"/>
        <v>2014</v>
      </c>
      <c r="F944" s="2" t="str">
        <f t="shared" si="129"/>
        <v>jueves</v>
      </c>
      <c r="G944" s="2" t="str">
        <f t="shared" si="130"/>
        <v>julio</v>
      </c>
      <c r="H944" s="2">
        <f>+IFERROR(VLOOKUP(A944,festivos!$A$1:$E$105,5,FALSE),0)</f>
        <v>0</v>
      </c>
      <c r="I944" s="2">
        <f>+IFERROR(VLOOKUP(A944,semanasanta!$A$1:$E$29,5,FALSE),0)</f>
        <v>0</v>
      </c>
      <c r="J944" s="2">
        <f>+IFERROR(VLOOKUP(A944,navidad!$A$1:$E$8,5,FALSE),0)</f>
        <v>0</v>
      </c>
      <c r="K944" s="2">
        <f t="shared" si="134"/>
        <v>0</v>
      </c>
      <c r="L944" s="2">
        <f t="shared" si="131"/>
        <v>0</v>
      </c>
      <c r="M944" s="2">
        <f>+IFERROR(VLOOKUP(A944,new_year!$A$1:$E$8,5,FALSE),0)</f>
        <v>0</v>
      </c>
      <c r="N944" s="2">
        <f t="shared" si="133"/>
        <v>0</v>
      </c>
      <c r="O944" s="2">
        <f t="shared" si="132"/>
        <v>0</v>
      </c>
      <c r="P944">
        <v>0</v>
      </c>
      <c r="Q944">
        <f>+IFERROR(VLOOKUP(A944,final_f1!$A$1:$E$8,5,FALSE),0)</f>
        <v>0</v>
      </c>
    </row>
    <row r="945" spans="1:17" x14ac:dyDescent="0.25">
      <c r="A945" s="1">
        <v>41852</v>
      </c>
      <c r="B945">
        <v>1604</v>
      </c>
      <c r="C945" s="2">
        <f t="shared" si="126"/>
        <v>1</v>
      </c>
      <c r="D945" s="2">
        <f t="shared" si="127"/>
        <v>8</v>
      </c>
      <c r="E945" s="2">
        <f t="shared" si="128"/>
        <v>2014</v>
      </c>
      <c r="F945" s="2" t="str">
        <f t="shared" si="129"/>
        <v>viernes</v>
      </c>
      <c r="G945" s="2" t="str">
        <f t="shared" si="130"/>
        <v>agosto</v>
      </c>
      <c r="H945" s="2">
        <f>+IFERROR(VLOOKUP(A945,festivos!$A$1:$E$105,5,FALSE),0)</f>
        <v>0</v>
      </c>
      <c r="I945" s="2">
        <f>+IFERROR(VLOOKUP(A945,semanasanta!$A$1:$E$29,5,FALSE),0)</f>
        <v>0</v>
      </c>
      <c r="J945" s="2">
        <f>+IFERROR(VLOOKUP(A945,navidad!$A$1:$E$8,5,FALSE),0)</f>
        <v>0</v>
      </c>
      <c r="K945" s="2">
        <f t="shared" si="134"/>
        <v>0</v>
      </c>
      <c r="L945" s="2">
        <f t="shared" si="131"/>
        <v>0</v>
      </c>
      <c r="M945" s="2">
        <f>+IFERROR(VLOOKUP(A945,new_year!$A$1:$E$8,5,FALSE),0)</f>
        <v>0</v>
      </c>
      <c r="N945" s="2">
        <f t="shared" si="133"/>
        <v>0</v>
      </c>
      <c r="O945" s="2">
        <f t="shared" si="132"/>
        <v>0</v>
      </c>
      <c r="P945">
        <v>0</v>
      </c>
      <c r="Q945">
        <f>+IFERROR(VLOOKUP(A945,final_f1!$A$1:$E$8,5,FALSE),0)</f>
        <v>0</v>
      </c>
    </row>
    <row r="946" spans="1:17" x14ac:dyDescent="0.25">
      <c r="A946" s="1">
        <v>41853</v>
      </c>
      <c r="B946">
        <v>318</v>
      </c>
      <c r="C946" s="2">
        <f t="shared" si="126"/>
        <v>2</v>
      </c>
      <c r="D946" s="2">
        <f t="shared" si="127"/>
        <v>8</v>
      </c>
      <c r="E946" s="2">
        <f t="shared" si="128"/>
        <v>2014</v>
      </c>
      <c r="F946" s="2" t="str">
        <f t="shared" si="129"/>
        <v>sábado</v>
      </c>
      <c r="G946" s="2" t="str">
        <f t="shared" si="130"/>
        <v>agosto</v>
      </c>
      <c r="H946" s="2">
        <f>+IFERROR(VLOOKUP(A946,festivos!$A$1:$E$105,5,FALSE),0)</f>
        <v>0</v>
      </c>
      <c r="I946" s="2">
        <f>+IFERROR(VLOOKUP(A946,semanasanta!$A$1:$E$29,5,FALSE),0)</f>
        <v>0</v>
      </c>
      <c r="J946" s="2">
        <f>+IFERROR(VLOOKUP(A946,navidad!$A$1:$E$8,5,FALSE),0)</f>
        <v>0</v>
      </c>
      <c r="K946" s="2">
        <f t="shared" si="134"/>
        <v>0</v>
      </c>
      <c r="L946" s="2">
        <f t="shared" si="131"/>
        <v>0</v>
      </c>
      <c r="M946" s="2">
        <f>+IFERROR(VLOOKUP(A946,new_year!$A$1:$E$8,5,FALSE),0)</f>
        <v>0</v>
      </c>
      <c r="N946" s="2">
        <f t="shared" si="133"/>
        <v>0</v>
      </c>
      <c r="O946" s="2">
        <f t="shared" si="132"/>
        <v>0</v>
      </c>
      <c r="P946">
        <v>0</v>
      </c>
      <c r="Q946">
        <f>+IFERROR(VLOOKUP(A946,final_f1!$A$1:$E$8,5,FALSE),0)</f>
        <v>0</v>
      </c>
    </row>
    <row r="947" spans="1:17" x14ac:dyDescent="0.25">
      <c r="A947" s="1">
        <v>41854</v>
      </c>
      <c r="B947">
        <v>0</v>
      </c>
      <c r="C947" s="2">
        <f t="shared" si="126"/>
        <v>3</v>
      </c>
      <c r="D947" s="2">
        <f t="shared" si="127"/>
        <v>8</v>
      </c>
      <c r="E947" s="2">
        <f t="shared" si="128"/>
        <v>2014</v>
      </c>
      <c r="F947" s="2" t="str">
        <f t="shared" si="129"/>
        <v>domingo</v>
      </c>
      <c r="G947" s="2" t="str">
        <f t="shared" si="130"/>
        <v>agosto</v>
      </c>
      <c r="H947" s="2">
        <f>+IFERROR(VLOOKUP(A947,festivos!$A$1:$E$105,5,FALSE),0)</f>
        <v>0</v>
      </c>
      <c r="I947" s="2">
        <f>+IFERROR(VLOOKUP(A947,semanasanta!$A$1:$E$29,5,FALSE),0)</f>
        <v>0</v>
      </c>
      <c r="J947" s="2">
        <f>+IFERROR(VLOOKUP(A947,navidad!$A$1:$E$8,5,FALSE),0)</f>
        <v>0</v>
      </c>
      <c r="K947" s="2">
        <f t="shared" si="134"/>
        <v>0</v>
      </c>
      <c r="L947" s="2">
        <f t="shared" si="131"/>
        <v>0</v>
      </c>
      <c r="M947" s="2">
        <f>+IFERROR(VLOOKUP(A947,new_year!$A$1:$E$8,5,FALSE),0)</f>
        <v>0</v>
      </c>
      <c r="N947" s="2">
        <f t="shared" si="133"/>
        <v>0</v>
      </c>
      <c r="O947" s="2">
        <f t="shared" si="132"/>
        <v>0</v>
      </c>
      <c r="P947">
        <v>0</v>
      </c>
      <c r="Q947">
        <f>+IFERROR(VLOOKUP(A947,final_f1!$A$1:$E$8,5,FALSE),0)</f>
        <v>0</v>
      </c>
    </row>
    <row r="948" spans="1:17" x14ac:dyDescent="0.25">
      <c r="A948" s="1">
        <v>41855</v>
      </c>
      <c r="B948">
        <v>825</v>
      </c>
      <c r="C948" s="2">
        <f t="shared" si="126"/>
        <v>4</v>
      </c>
      <c r="D948" s="2">
        <f t="shared" si="127"/>
        <v>8</v>
      </c>
      <c r="E948" s="2">
        <f t="shared" si="128"/>
        <v>2014</v>
      </c>
      <c r="F948" s="2" t="str">
        <f t="shared" si="129"/>
        <v>lunes</v>
      </c>
      <c r="G948" s="2" t="str">
        <f t="shared" si="130"/>
        <v>agosto</v>
      </c>
      <c r="H948" s="2">
        <f>+IFERROR(VLOOKUP(A948,festivos!$A$1:$E$105,5,FALSE),0)</f>
        <v>0</v>
      </c>
      <c r="I948" s="2">
        <f>+IFERROR(VLOOKUP(A948,semanasanta!$A$1:$E$29,5,FALSE),0)</f>
        <v>0</v>
      </c>
      <c r="J948" s="2">
        <f>+IFERROR(VLOOKUP(A948,navidad!$A$1:$E$8,5,FALSE),0)</f>
        <v>0</v>
      </c>
      <c r="K948" s="2">
        <f t="shared" si="134"/>
        <v>0</v>
      </c>
      <c r="L948" s="2">
        <f t="shared" si="131"/>
        <v>0</v>
      </c>
      <c r="M948" s="2">
        <f>+IFERROR(VLOOKUP(A948,new_year!$A$1:$E$8,5,FALSE),0)</f>
        <v>0</v>
      </c>
      <c r="N948" s="2">
        <f t="shared" si="133"/>
        <v>0</v>
      </c>
      <c r="O948" s="2">
        <f t="shared" si="132"/>
        <v>0</v>
      </c>
      <c r="P948">
        <v>0</v>
      </c>
      <c r="Q948">
        <f>+IFERROR(VLOOKUP(A948,final_f1!$A$1:$E$8,5,FALSE),0)</f>
        <v>0</v>
      </c>
    </row>
    <row r="949" spans="1:17" x14ac:dyDescent="0.25">
      <c r="A949" s="1">
        <v>41856</v>
      </c>
      <c r="B949">
        <v>1034</v>
      </c>
      <c r="C949" s="2">
        <f t="shared" si="126"/>
        <v>5</v>
      </c>
      <c r="D949" s="2">
        <f t="shared" si="127"/>
        <v>8</v>
      </c>
      <c r="E949" s="2">
        <f t="shared" si="128"/>
        <v>2014</v>
      </c>
      <c r="F949" s="2" t="str">
        <f t="shared" si="129"/>
        <v>martes</v>
      </c>
      <c r="G949" s="2" t="str">
        <f t="shared" si="130"/>
        <v>agosto</v>
      </c>
      <c r="H949" s="2">
        <f>+IFERROR(VLOOKUP(A949,festivos!$A$1:$E$105,5,FALSE),0)</f>
        <v>0</v>
      </c>
      <c r="I949" s="2">
        <f>+IFERROR(VLOOKUP(A949,semanasanta!$A$1:$E$29,5,FALSE),0)</f>
        <v>0</v>
      </c>
      <c r="J949" s="2">
        <f>+IFERROR(VLOOKUP(A949,navidad!$A$1:$E$8,5,FALSE),0)</f>
        <v>0</v>
      </c>
      <c r="K949" s="2">
        <f t="shared" si="134"/>
        <v>0</v>
      </c>
      <c r="L949" s="2">
        <f t="shared" si="131"/>
        <v>0</v>
      </c>
      <c r="M949" s="2">
        <f>+IFERROR(VLOOKUP(A949,new_year!$A$1:$E$8,5,FALSE),0)</f>
        <v>0</v>
      </c>
      <c r="N949" s="2">
        <f t="shared" si="133"/>
        <v>0</v>
      </c>
      <c r="O949" s="2">
        <f t="shared" si="132"/>
        <v>0</v>
      </c>
      <c r="P949">
        <v>0</v>
      </c>
      <c r="Q949">
        <f>+IFERROR(VLOOKUP(A949,final_f1!$A$1:$E$8,5,FALSE),0)</f>
        <v>0</v>
      </c>
    </row>
    <row r="950" spans="1:17" x14ac:dyDescent="0.25">
      <c r="A950" s="1">
        <v>41857</v>
      </c>
      <c r="B950">
        <v>1318</v>
      </c>
      <c r="C950" s="2">
        <f t="shared" si="126"/>
        <v>6</v>
      </c>
      <c r="D950" s="2">
        <f t="shared" si="127"/>
        <v>8</v>
      </c>
      <c r="E950" s="2">
        <f t="shared" si="128"/>
        <v>2014</v>
      </c>
      <c r="F950" s="2" t="str">
        <f t="shared" si="129"/>
        <v>miércoles</v>
      </c>
      <c r="G950" s="2" t="str">
        <f t="shared" si="130"/>
        <v>agosto</v>
      </c>
      <c r="H950" s="2">
        <f>+IFERROR(VLOOKUP(A950,festivos!$A$1:$E$105,5,FALSE),0)</f>
        <v>0</v>
      </c>
      <c r="I950" s="2">
        <f>+IFERROR(VLOOKUP(A950,semanasanta!$A$1:$E$29,5,FALSE),0)</f>
        <v>0</v>
      </c>
      <c r="J950" s="2">
        <f>+IFERROR(VLOOKUP(A950,navidad!$A$1:$E$8,5,FALSE),0)</f>
        <v>0</v>
      </c>
      <c r="K950" s="2">
        <f t="shared" si="134"/>
        <v>0</v>
      </c>
      <c r="L950" s="2">
        <f t="shared" si="131"/>
        <v>0</v>
      </c>
      <c r="M950" s="2">
        <f>+IFERROR(VLOOKUP(A950,new_year!$A$1:$E$8,5,FALSE),0)</f>
        <v>0</v>
      </c>
      <c r="N950" s="2">
        <f t="shared" si="133"/>
        <v>0</v>
      </c>
      <c r="O950" s="2">
        <f t="shared" si="132"/>
        <v>0</v>
      </c>
      <c r="P950">
        <v>0</v>
      </c>
      <c r="Q950">
        <f>+IFERROR(VLOOKUP(A950,final_f1!$A$1:$E$8,5,FALSE),0)</f>
        <v>0</v>
      </c>
    </row>
    <row r="951" spans="1:17" x14ac:dyDescent="0.25">
      <c r="A951" s="1">
        <v>41858</v>
      </c>
      <c r="B951">
        <v>4</v>
      </c>
      <c r="C951" s="2">
        <f t="shared" si="126"/>
        <v>7</v>
      </c>
      <c r="D951" s="2">
        <f t="shared" si="127"/>
        <v>8</v>
      </c>
      <c r="E951" s="2">
        <f t="shared" si="128"/>
        <v>2014</v>
      </c>
      <c r="F951" s="2" t="str">
        <f t="shared" si="129"/>
        <v>jueves</v>
      </c>
      <c r="G951" s="2" t="str">
        <f t="shared" si="130"/>
        <v>agosto</v>
      </c>
      <c r="H951" s="2">
        <f>+IFERROR(VLOOKUP(A951,festivos!$A$1:$E$105,5,FALSE),0)</f>
        <v>1</v>
      </c>
      <c r="I951" s="2">
        <f>+IFERROR(VLOOKUP(A951,semanasanta!$A$1:$E$29,5,FALSE),0)</f>
        <v>0</v>
      </c>
      <c r="J951" s="2">
        <f>+IFERROR(VLOOKUP(A951,navidad!$A$1:$E$8,5,FALSE),0)</f>
        <v>0</v>
      </c>
      <c r="K951" s="2">
        <f t="shared" si="134"/>
        <v>0</v>
      </c>
      <c r="L951" s="2">
        <f t="shared" si="131"/>
        <v>0</v>
      </c>
      <c r="M951" s="2">
        <f>+IFERROR(VLOOKUP(A951,new_year!$A$1:$E$8,5,FALSE),0)</f>
        <v>0</v>
      </c>
      <c r="N951" s="2">
        <f t="shared" si="133"/>
        <v>0</v>
      </c>
      <c r="O951" s="2">
        <f t="shared" si="132"/>
        <v>0</v>
      </c>
      <c r="P951">
        <v>0</v>
      </c>
      <c r="Q951">
        <f>+IFERROR(VLOOKUP(A951,final_f1!$A$1:$E$8,5,FALSE),0)</f>
        <v>0</v>
      </c>
    </row>
    <row r="952" spans="1:17" x14ac:dyDescent="0.25">
      <c r="A952" s="1">
        <v>41859</v>
      </c>
      <c r="B952">
        <v>1239</v>
      </c>
      <c r="C952" s="2">
        <f t="shared" si="126"/>
        <v>8</v>
      </c>
      <c r="D952" s="2">
        <f t="shared" si="127"/>
        <v>8</v>
      </c>
      <c r="E952" s="2">
        <f t="shared" si="128"/>
        <v>2014</v>
      </c>
      <c r="F952" s="2" t="str">
        <f t="shared" si="129"/>
        <v>viernes</v>
      </c>
      <c r="G952" s="2" t="str">
        <f t="shared" si="130"/>
        <v>agosto</v>
      </c>
      <c r="H952" s="2">
        <f>+IFERROR(VLOOKUP(A952,festivos!$A$1:$E$105,5,FALSE),0)</f>
        <v>0</v>
      </c>
      <c r="I952" s="2">
        <f>+IFERROR(VLOOKUP(A952,semanasanta!$A$1:$E$29,5,FALSE),0)</f>
        <v>0</v>
      </c>
      <c r="J952" s="2">
        <f>+IFERROR(VLOOKUP(A952,navidad!$A$1:$E$8,5,FALSE),0)</f>
        <v>0</v>
      </c>
      <c r="K952" s="2">
        <f t="shared" si="134"/>
        <v>0</v>
      </c>
      <c r="L952" s="2">
        <f t="shared" si="131"/>
        <v>0</v>
      </c>
      <c r="M952" s="2">
        <f>+IFERROR(VLOOKUP(A952,new_year!$A$1:$E$8,5,FALSE),0)</f>
        <v>0</v>
      </c>
      <c r="N952" s="2">
        <f t="shared" si="133"/>
        <v>0</v>
      </c>
      <c r="O952" s="2">
        <f t="shared" si="132"/>
        <v>0</v>
      </c>
      <c r="P952">
        <v>0</v>
      </c>
      <c r="Q952">
        <f>+IFERROR(VLOOKUP(A952,final_f1!$A$1:$E$8,5,FALSE),0)</f>
        <v>0</v>
      </c>
    </row>
    <row r="953" spans="1:17" x14ac:dyDescent="0.25">
      <c r="A953" s="1">
        <v>41860</v>
      </c>
      <c r="B953">
        <v>368</v>
      </c>
      <c r="C953" s="2">
        <f t="shared" si="126"/>
        <v>9</v>
      </c>
      <c r="D953" s="2">
        <f t="shared" si="127"/>
        <v>8</v>
      </c>
      <c r="E953" s="2">
        <f t="shared" si="128"/>
        <v>2014</v>
      </c>
      <c r="F953" s="2" t="str">
        <f t="shared" si="129"/>
        <v>sábado</v>
      </c>
      <c r="G953" s="2" t="str">
        <f t="shared" si="130"/>
        <v>agosto</v>
      </c>
      <c r="H953" s="2">
        <f>+IFERROR(VLOOKUP(A953,festivos!$A$1:$E$105,5,FALSE),0)</f>
        <v>0</v>
      </c>
      <c r="I953" s="2">
        <f>+IFERROR(VLOOKUP(A953,semanasanta!$A$1:$E$29,5,FALSE),0)</f>
        <v>0</v>
      </c>
      <c r="J953" s="2">
        <f>+IFERROR(VLOOKUP(A953,navidad!$A$1:$E$8,5,FALSE),0)</f>
        <v>0</v>
      </c>
      <c r="K953" s="2">
        <f t="shared" si="134"/>
        <v>0</v>
      </c>
      <c r="L953" s="2">
        <f t="shared" si="131"/>
        <v>0</v>
      </c>
      <c r="M953" s="2">
        <f>+IFERROR(VLOOKUP(A953,new_year!$A$1:$E$8,5,FALSE),0)</f>
        <v>0</v>
      </c>
      <c r="N953" s="2">
        <f t="shared" si="133"/>
        <v>0</v>
      </c>
      <c r="O953" s="2">
        <f t="shared" si="132"/>
        <v>0</v>
      </c>
      <c r="P953">
        <v>0</v>
      </c>
      <c r="Q953">
        <f>+IFERROR(VLOOKUP(A953,final_f1!$A$1:$E$8,5,FALSE),0)</f>
        <v>0</v>
      </c>
    </row>
    <row r="954" spans="1:17" x14ac:dyDescent="0.25">
      <c r="A954" s="1">
        <v>41861</v>
      </c>
      <c r="B954">
        <v>1</v>
      </c>
      <c r="C954" s="2">
        <f t="shared" si="126"/>
        <v>10</v>
      </c>
      <c r="D954" s="2">
        <f t="shared" si="127"/>
        <v>8</v>
      </c>
      <c r="E954" s="2">
        <f t="shared" si="128"/>
        <v>2014</v>
      </c>
      <c r="F954" s="2" t="str">
        <f t="shared" si="129"/>
        <v>domingo</v>
      </c>
      <c r="G954" s="2" t="str">
        <f t="shared" si="130"/>
        <v>agosto</v>
      </c>
      <c r="H954" s="2">
        <f>+IFERROR(VLOOKUP(A954,festivos!$A$1:$E$105,5,FALSE),0)</f>
        <v>0</v>
      </c>
      <c r="I954" s="2">
        <f>+IFERROR(VLOOKUP(A954,semanasanta!$A$1:$E$29,5,FALSE),0)</f>
        <v>0</v>
      </c>
      <c r="J954" s="2">
        <f>+IFERROR(VLOOKUP(A954,navidad!$A$1:$E$8,5,FALSE),0)</f>
        <v>0</v>
      </c>
      <c r="K954" s="2">
        <f t="shared" si="134"/>
        <v>0</v>
      </c>
      <c r="L954" s="2">
        <f t="shared" si="131"/>
        <v>0</v>
      </c>
      <c r="M954" s="2">
        <f>+IFERROR(VLOOKUP(A954,new_year!$A$1:$E$8,5,FALSE),0)</f>
        <v>0</v>
      </c>
      <c r="N954" s="2">
        <f t="shared" si="133"/>
        <v>0</v>
      </c>
      <c r="O954" s="2">
        <f t="shared" si="132"/>
        <v>0</v>
      </c>
      <c r="P954">
        <v>0</v>
      </c>
      <c r="Q954">
        <f>+IFERROR(VLOOKUP(A954,final_f1!$A$1:$E$8,5,FALSE),0)</f>
        <v>0</v>
      </c>
    </row>
    <row r="955" spans="1:17" x14ac:dyDescent="0.25">
      <c r="A955" s="1">
        <v>41862</v>
      </c>
      <c r="B955">
        <v>1047</v>
      </c>
      <c r="C955" s="2">
        <f t="shared" si="126"/>
        <v>11</v>
      </c>
      <c r="D955" s="2">
        <f t="shared" si="127"/>
        <v>8</v>
      </c>
      <c r="E955" s="2">
        <f t="shared" si="128"/>
        <v>2014</v>
      </c>
      <c r="F955" s="2" t="str">
        <f t="shared" si="129"/>
        <v>lunes</v>
      </c>
      <c r="G955" s="2" t="str">
        <f t="shared" si="130"/>
        <v>agosto</v>
      </c>
      <c r="H955" s="2">
        <f>+IFERROR(VLOOKUP(A955,festivos!$A$1:$E$105,5,FALSE),0)</f>
        <v>0</v>
      </c>
      <c r="I955" s="2">
        <f>+IFERROR(VLOOKUP(A955,semanasanta!$A$1:$E$29,5,FALSE),0)</f>
        <v>0</v>
      </c>
      <c r="J955" s="2">
        <f>+IFERROR(VLOOKUP(A955,navidad!$A$1:$E$8,5,FALSE),0)</f>
        <v>0</v>
      </c>
      <c r="K955" s="2">
        <f t="shared" si="134"/>
        <v>0</v>
      </c>
      <c r="L955" s="2">
        <f t="shared" si="131"/>
        <v>0</v>
      </c>
      <c r="M955" s="2">
        <f>+IFERROR(VLOOKUP(A955,new_year!$A$1:$E$8,5,FALSE),0)</f>
        <v>0</v>
      </c>
      <c r="N955" s="2">
        <f t="shared" si="133"/>
        <v>0</v>
      </c>
      <c r="O955" s="2">
        <f t="shared" si="132"/>
        <v>0</v>
      </c>
      <c r="P955">
        <v>0</v>
      </c>
      <c r="Q955">
        <f>+IFERROR(VLOOKUP(A955,final_f1!$A$1:$E$8,5,FALSE),0)</f>
        <v>0</v>
      </c>
    </row>
    <row r="956" spans="1:17" x14ac:dyDescent="0.25">
      <c r="A956" s="1">
        <v>41863</v>
      </c>
      <c r="B956">
        <v>1160</v>
      </c>
      <c r="C956" s="2">
        <f t="shared" si="126"/>
        <v>12</v>
      </c>
      <c r="D956" s="2">
        <f t="shared" si="127"/>
        <v>8</v>
      </c>
      <c r="E956" s="2">
        <f t="shared" si="128"/>
        <v>2014</v>
      </c>
      <c r="F956" s="2" t="str">
        <f t="shared" si="129"/>
        <v>martes</v>
      </c>
      <c r="G956" s="2" t="str">
        <f t="shared" si="130"/>
        <v>agosto</v>
      </c>
      <c r="H956" s="2">
        <f>+IFERROR(VLOOKUP(A956,festivos!$A$1:$E$105,5,FALSE),0)</f>
        <v>0</v>
      </c>
      <c r="I956" s="2">
        <f>+IFERROR(VLOOKUP(A956,semanasanta!$A$1:$E$29,5,FALSE),0)</f>
        <v>0</v>
      </c>
      <c r="J956" s="2">
        <f>+IFERROR(VLOOKUP(A956,navidad!$A$1:$E$8,5,FALSE),0)</f>
        <v>0</v>
      </c>
      <c r="K956" s="2">
        <f t="shared" si="134"/>
        <v>0</v>
      </c>
      <c r="L956" s="2">
        <f t="shared" si="131"/>
        <v>0</v>
      </c>
      <c r="M956" s="2">
        <f>+IFERROR(VLOOKUP(A956,new_year!$A$1:$E$8,5,FALSE),0)</f>
        <v>0</v>
      </c>
      <c r="N956" s="2">
        <f t="shared" si="133"/>
        <v>0</v>
      </c>
      <c r="O956" s="2">
        <f t="shared" si="132"/>
        <v>0</v>
      </c>
      <c r="P956">
        <v>0</v>
      </c>
      <c r="Q956">
        <f>+IFERROR(VLOOKUP(A956,final_f1!$A$1:$E$8,5,FALSE),0)</f>
        <v>0</v>
      </c>
    </row>
    <row r="957" spans="1:17" x14ac:dyDescent="0.25">
      <c r="A957" s="1">
        <v>41864</v>
      </c>
      <c r="B957">
        <v>1553</v>
      </c>
      <c r="C957" s="2">
        <f t="shared" si="126"/>
        <v>13</v>
      </c>
      <c r="D957" s="2">
        <f t="shared" si="127"/>
        <v>8</v>
      </c>
      <c r="E957" s="2">
        <f t="shared" si="128"/>
        <v>2014</v>
      </c>
      <c r="F957" s="2" t="str">
        <f t="shared" si="129"/>
        <v>miércoles</v>
      </c>
      <c r="G957" s="2" t="str">
        <f t="shared" si="130"/>
        <v>agosto</v>
      </c>
      <c r="H957" s="2">
        <f>+IFERROR(VLOOKUP(A957,festivos!$A$1:$E$105,5,FALSE),0)</f>
        <v>0</v>
      </c>
      <c r="I957" s="2">
        <f>+IFERROR(VLOOKUP(A957,semanasanta!$A$1:$E$29,5,FALSE),0)</f>
        <v>0</v>
      </c>
      <c r="J957" s="2">
        <f>+IFERROR(VLOOKUP(A957,navidad!$A$1:$E$8,5,FALSE),0)</f>
        <v>0</v>
      </c>
      <c r="K957" s="2">
        <f t="shared" si="134"/>
        <v>0</v>
      </c>
      <c r="L957" s="2">
        <f t="shared" si="131"/>
        <v>0</v>
      </c>
      <c r="M957" s="2">
        <f>+IFERROR(VLOOKUP(A957,new_year!$A$1:$E$8,5,FALSE),0)</f>
        <v>0</v>
      </c>
      <c r="N957" s="2">
        <f t="shared" si="133"/>
        <v>0</v>
      </c>
      <c r="O957" s="2">
        <f t="shared" si="132"/>
        <v>0</v>
      </c>
      <c r="P957">
        <v>0</v>
      </c>
      <c r="Q957">
        <f>+IFERROR(VLOOKUP(A957,final_f1!$A$1:$E$8,5,FALSE),0)</f>
        <v>0</v>
      </c>
    </row>
    <row r="958" spans="1:17" x14ac:dyDescent="0.25">
      <c r="A958" s="1">
        <v>41865</v>
      </c>
      <c r="B958">
        <v>1604</v>
      </c>
      <c r="C958" s="2">
        <f t="shared" si="126"/>
        <v>14</v>
      </c>
      <c r="D958" s="2">
        <f t="shared" si="127"/>
        <v>8</v>
      </c>
      <c r="E958" s="2">
        <f t="shared" si="128"/>
        <v>2014</v>
      </c>
      <c r="F958" s="2" t="str">
        <f t="shared" si="129"/>
        <v>jueves</v>
      </c>
      <c r="G958" s="2" t="str">
        <f t="shared" si="130"/>
        <v>agosto</v>
      </c>
      <c r="H958" s="2">
        <f>+IFERROR(VLOOKUP(A958,festivos!$A$1:$E$105,5,FALSE),0)</f>
        <v>0</v>
      </c>
      <c r="I958" s="2">
        <f>+IFERROR(VLOOKUP(A958,semanasanta!$A$1:$E$29,5,FALSE),0)</f>
        <v>0</v>
      </c>
      <c r="J958" s="2">
        <f>+IFERROR(VLOOKUP(A958,navidad!$A$1:$E$8,5,FALSE),0)</f>
        <v>0</v>
      </c>
      <c r="K958" s="2">
        <f t="shared" si="134"/>
        <v>0</v>
      </c>
      <c r="L958" s="2">
        <f t="shared" si="131"/>
        <v>0</v>
      </c>
      <c r="M958" s="2">
        <f>+IFERROR(VLOOKUP(A958,new_year!$A$1:$E$8,5,FALSE),0)</f>
        <v>0</v>
      </c>
      <c r="N958" s="2">
        <f t="shared" si="133"/>
        <v>0</v>
      </c>
      <c r="O958" s="2">
        <f t="shared" si="132"/>
        <v>0</v>
      </c>
      <c r="P958">
        <v>0</v>
      </c>
      <c r="Q958">
        <f>+IFERROR(VLOOKUP(A958,final_f1!$A$1:$E$8,5,FALSE),0)</f>
        <v>0</v>
      </c>
    </row>
    <row r="959" spans="1:17" x14ac:dyDescent="0.25">
      <c r="A959" s="1">
        <v>41866</v>
      </c>
      <c r="B959">
        <v>1423</v>
      </c>
      <c r="C959" s="2">
        <f t="shared" si="126"/>
        <v>15</v>
      </c>
      <c r="D959" s="2">
        <f t="shared" si="127"/>
        <v>8</v>
      </c>
      <c r="E959" s="2">
        <f t="shared" si="128"/>
        <v>2014</v>
      </c>
      <c r="F959" s="2" t="str">
        <f t="shared" si="129"/>
        <v>viernes</v>
      </c>
      <c r="G959" s="2" t="str">
        <f t="shared" si="130"/>
        <v>agosto</v>
      </c>
      <c r="H959" s="2">
        <f>+IFERROR(VLOOKUP(A959,festivos!$A$1:$E$105,5,FALSE),0)</f>
        <v>0</v>
      </c>
      <c r="I959" s="2">
        <f>+IFERROR(VLOOKUP(A959,semanasanta!$A$1:$E$29,5,FALSE),0)</f>
        <v>0</v>
      </c>
      <c r="J959" s="2">
        <f>+IFERROR(VLOOKUP(A959,navidad!$A$1:$E$8,5,FALSE),0)</f>
        <v>0</v>
      </c>
      <c r="K959" s="2">
        <f t="shared" si="134"/>
        <v>0</v>
      </c>
      <c r="L959" s="2">
        <f t="shared" si="131"/>
        <v>0</v>
      </c>
      <c r="M959" s="2">
        <f>+IFERROR(VLOOKUP(A959,new_year!$A$1:$E$8,5,FALSE),0)</f>
        <v>0</v>
      </c>
      <c r="N959" s="2">
        <f t="shared" si="133"/>
        <v>0</v>
      </c>
      <c r="O959" s="2">
        <f t="shared" si="132"/>
        <v>0</v>
      </c>
      <c r="P959">
        <v>0</v>
      </c>
      <c r="Q959">
        <f>+IFERROR(VLOOKUP(A959,final_f1!$A$1:$E$8,5,FALSE),0)</f>
        <v>0</v>
      </c>
    </row>
    <row r="960" spans="1:17" x14ac:dyDescent="0.25">
      <c r="A960" s="1">
        <v>41867</v>
      </c>
      <c r="B960">
        <v>344</v>
      </c>
      <c r="C960" s="2">
        <f t="shared" si="126"/>
        <v>16</v>
      </c>
      <c r="D960" s="2">
        <f t="shared" si="127"/>
        <v>8</v>
      </c>
      <c r="E960" s="2">
        <f t="shared" si="128"/>
        <v>2014</v>
      </c>
      <c r="F960" s="2" t="str">
        <f t="shared" si="129"/>
        <v>sábado</v>
      </c>
      <c r="G960" s="2" t="str">
        <f t="shared" si="130"/>
        <v>agosto</v>
      </c>
      <c r="H960" s="2">
        <f>+IFERROR(VLOOKUP(A960,festivos!$A$1:$E$105,5,FALSE),0)</f>
        <v>0</v>
      </c>
      <c r="I960" s="2">
        <f>+IFERROR(VLOOKUP(A960,semanasanta!$A$1:$E$29,5,FALSE),0)</f>
        <v>0</v>
      </c>
      <c r="J960" s="2">
        <f>+IFERROR(VLOOKUP(A960,navidad!$A$1:$E$8,5,FALSE),0)</f>
        <v>0</v>
      </c>
      <c r="K960" s="2">
        <f t="shared" si="134"/>
        <v>0</v>
      </c>
      <c r="L960" s="2">
        <f t="shared" si="131"/>
        <v>0</v>
      </c>
      <c r="M960" s="2">
        <f>+IFERROR(VLOOKUP(A960,new_year!$A$1:$E$8,5,FALSE),0)</f>
        <v>0</v>
      </c>
      <c r="N960" s="2">
        <f t="shared" si="133"/>
        <v>0</v>
      </c>
      <c r="O960" s="2">
        <f t="shared" si="132"/>
        <v>0</v>
      </c>
      <c r="P960">
        <v>0</v>
      </c>
      <c r="Q960">
        <f>+IFERROR(VLOOKUP(A960,final_f1!$A$1:$E$8,5,FALSE),0)</f>
        <v>0</v>
      </c>
    </row>
    <row r="961" spans="1:17" x14ac:dyDescent="0.25">
      <c r="A961" s="1">
        <v>41868</v>
      </c>
      <c r="B961">
        <v>0</v>
      </c>
      <c r="C961" s="2">
        <f t="shared" si="126"/>
        <v>17</v>
      </c>
      <c r="D961" s="2">
        <f t="shared" si="127"/>
        <v>8</v>
      </c>
      <c r="E961" s="2">
        <f t="shared" si="128"/>
        <v>2014</v>
      </c>
      <c r="F961" s="2" t="str">
        <f t="shared" si="129"/>
        <v>domingo</v>
      </c>
      <c r="G961" s="2" t="str">
        <f t="shared" si="130"/>
        <v>agosto</v>
      </c>
      <c r="H961" s="2">
        <f>+IFERROR(VLOOKUP(A961,festivos!$A$1:$E$105,5,FALSE),0)</f>
        <v>0</v>
      </c>
      <c r="I961" s="2">
        <f>+IFERROR(VLOOKUP(A961,semanasanta!$A$1:$E$29,5,FALSE),0)</f>
        <v>0</v>
      </c>
      <c r="J961" s="2">
        <f>+IFERROR(VLOOKUP(A961,navidad!$A$1:$E$8,5,FALSE),0)</f>
        <v>0</v>
      </c>
      <c r="K961" s="2">
        <f t="shared" si="134"/>
        <v>0</v>
      </c>
      <c r="L961" s="2">
        <f t="shared" si="131"/>
        <v>0</v>
      </c>
      <c r="M961" s="2">
        <f>+IFERROR(VLOOKUP(A961,new_year!$A$1:$E$8,5,FALSE),0)</f>
        <v>0</v>
      </c>
      <c r="N961" s="2">
        <f t="shared" si="133"/>
        <v>0</v>
      </c>
      <c r="O961" s="2">
        <f t="shared" si="132"/>
        <v>0</v>
      </c>
      <c r="P961">
        <v>0</v>
      </c>
      <c r="Q961">
        <f>+IFERROR(VLOOKUP(A961,final_f1!$A$1:$E$8,5,FALSE),0)</f>
        <v>0</v>
      </c>
    </row>
    <row r="962" spans="1:17" x14ac:dyDescent="0.25">
      <c r="A962" s="1">
        <v>41869</v>
      </c>
      <c r="B962">
        <v>0</v>
      </c>
      <c r="C962" s="2">
        <f t="shared" si="126"/>
        <v>18</v>
      </c>
      <c r="D962" s="2">
        <f t="shared" si="127"/>
        <v>8</v>
      </c>
      <c r="E962" s="2">
        <f t="shared" si="128"/>
        <v>2014</v>
      </c>
      <c r="F962" s="2" t="str">
        <f t="shared" si="129"/>
        <v>lunes</v>
      </c>
      <c r="G962" s="2" t="str">
        <f t="shared" si="130"/>
        <v>agosto</v>
      </c>
      <c r="H962" s="2">
        <f>+IFERROR(VLOOKUP(A962,festivos!$A$1:$E$105,5,FALSE),0)</f>
        <v>1</v>
      </c>
      <c r="I962" s="2">
        <f>+IFERROR(VLOOKUP(A962,semanasanta!$A$1:$E$29,5,FALSE),0)</f>
        <v>0</v>
      </c>
      <c r="J962" s="2">
        <f>+IFERROR(VLOOKUP(A962,navidad!$A$1:$E$8,5,FALSE),0)</f>
        <v>0</v>
      </c>
      <c r="K962" s="2">
        <f t="shared" si="134"/>
        <v>0</v>
      </c>
      <c r="L962" s="2">
        <f t="shared" si="131"/>
        <v>0</v>
      </c>
      <c r="M962" s="2">
        <f>+IFERROR(VLOOKUP(A962,new_year!$A$1:$E$8,5,FALSE),0)</f>
        <v>0</v>
      </c>
      <c r="N962" s="2">
        <f t="shared" si="133"/>
        <v>0</v>
      </c>
      <c r="O962" s="2">
        <f t="shared" si="132"/>
        <v>0</v>
      </c>
      <c r="P962">
        <v>0</v>
      </c>
      <c r="Q962">
        <f>+IFERROR(VLOOKUP(A962,final_f1!$A$1:$E$8,5,FALSE),0)</f>
        <v>0</v>
      </c>
    </row>
    <row r="963" spans="1:17" x14ac:dyDescent="0.25">
      <c r="A963" s="1">
        <v>41870</v>
      </c>
      <c r="B963">
        <v>927</v>
      </c>
      <c r="C963" s="2">
        <f t="shared" ref="C963:C1026" si="135">+DAY(A963)</f>
        <v>19</v>
      </c>
      <c r="D963" s="2">
        <f t="shared" ref="D963:D1026" si="136">+MONTH(A963)</f>
        <v>8</v>
      </c>
      <c r="E963" s="2">
        <f t="shared" ref="E963:E1026" si="137">+YEAR(A963)</f>
        <v>2014</v>
      </c>
      <c r="F963" s="2" t="str">
        <f t="shared" ref="F963:F1026" si="138">+TEXT(A963,"dddd")</f>
        <v>martes</v>
      </c>
      <c r="G963" s="2" t="str">
        <f t="shared" ref="G963:G1026" si="139">+TEXT(A963,"MMMM")</f>
        <v>agosto</v>
      </c>
      <c r="H963" s="2">
        <f>+IFERROR(VLOOKUP(A963,festivos!$A$1:$E$105,5,FALSE),0)</f>
        <v>0</v>
      </c>
      <c r="I963" s="2">
        <f>+IFERROR(VLOOKUP(A963,semanasanta!$A$1:$E$29,5,FALSE),0)</f>
        <v>0</v>
      </c>
      <c r="J963" s="2">
        <f>+IFERROR(VLOOKUP(A963,navidad!$A$1:$E$8,5,FALSE),0)</f>
        <v>0</v>
      </c>
      <c r="K963" s="2">
        <f t="shared" si="134"/>
        <v>0</v>
      </c>
      <c r="L963" s="2">
        <f t="shared" ref="L963:L1026" si="140">+IF(J964=1,1,0)</f>
        <v>0</v>
      </c>
      <c r="M963" s="2">
        <f>+IFERROR(VLOOKUP(A963,new_year!$A$1:$E$8,5,FALSE),0)</f>
        <v>0</v>
      </c>
      <c r="N963" s="2">
        <f t="shared" si="133"/>
        <v>0</v>
      </c>
      <c r="O963" s="2">
        <f t="shared" ref="O963:O1026" si="141">+IF(M964=1,1,0)</f>
        <v>0</v>
      </c>
      <c r="P963">
        <v>0</v>
      </c>
      <c r="Q963">
        <f>+IFERROR(VLOOKUP(A963,final_f1!$A$1:$E$8,5,FALSE),0)</f>
        <v>0</v>
      </c>
    </row>
    <row r="964" spans="1:17" x14ac:dyDescent="0.25">
      <c r="A964" s="1">
        <v>41871</v>
      </c>
      <c r="B964">
        <v>1108</v>
      </c>
      <c r="C964" s="2">
        <f t="shared" si="135"/>
        <v>20</v>
      </c>
      <c r="D964" s="2">
        <f t="shared" si="136"/>
        <v>8</v>
      </c>
      <c r="E964" s="2">
        <f t="shared" si="137"/>
        <v>2014</v>
      </c>
      <c r="F964" s="2" t="str">
        <f t="shared" si="138"/>
        <v>miércoles</v>
      </c>
      <c r="G964" s="2" t="str">
        <f t="shared" si="139"/>
        <v>agosto</v>
      </c>
      <c r="H964" s="2">
        <f>+IFERROR(VLOOKUP(A964,festivos!$A$1:$E$105,5,FALSE),0)</f>
        <v>0</v>
      </c>
      <c r="I964" s="2">
        <f>+IFERROR(VLOOKUP(A964,semanasanta!$A$1:$E$29,5,FALSE),0)</f>
        <v>0</v>
      </c>
      <c r="J964" s="2">
        <f>+IFERROR(VLOOKUP(A964,navidad!$A$1:$E$8,5,FALSE),0)</f>
        <v>0</v>
      </c>
      <c r="K964" s="2">
        <f t="shared" si="134"/>
        <v>0</v>
      </c>
      <c r="L964" s="2">
        <f t="shared" si="140"/>
        <v>0</v>
      </c>
      <c r="M964" s="2">
        <f>+IFERROR(VLOOKUP(A964,new_year!$A$1:$E$8,5,FALSE),0)</f>
        <v>0</v>
      </c>
      <c r="N964" s="2">
        <f t="shared" ref="N964:N1027" si="142">+IF(M963=1,1,0)</f>
        <v>0</v>
      </c>
      <c r="O964" s="2">
        <f t="shared" si="141"/>
        <v>0</v>
      </c>
      <c r="P964">
        <v>0</v>
      </c>
      <c r="Q964">
        <f>+IFERROR(VLOOKUP(A964,final_f1!$A$1:$E$8,5,FALSE),0)</f>
        <v>0</v>
      </c>
    </row>
    <row r="965" spans="1:17" x14ac:dyDescent="0.25">
      <c r="A965" s="1">
        <v>41872</v>
      </c>
      <c r="B965">
        <v>1291</v>
      </c>
      <c r="C965" s="2">
        <f t="shared" si="135"/>
        <v>21</v>
      </c>
      <c r="D965" s="2">
        <f t="shared" si="136"/>
        <v>8</v>
      </c>
      <c r="E965" s="2">
        <f t="shared" si="137"/>
        <v>2014</v>
      </c>
      <c r="F965" s="2" t="str">
        <f t="shared" si="138"/>
        <v>jueves</v>
      </c>
      <c r="G965" s="2" t="str">
        <f t="shared" si="139"/>
        <v>agosto</v>
      </c>
      <c r="H965" s="2">
        <f>+IFERROR(VLOOKUP(A965,festivos!$A$1:$E$105,5,FALSE),0)</f>
        <v>0</v>
      </c>
      <c r="I965" s="2">
        <f>+IFERROR(VLOOKUP(A965,semanasanta!$A$1:$E$29,5,FALSE),0)</f>
        <v>0</v>
      </c>
      <c r="J965" s="2">
        <f>+IFERROR(VLOOKUP(A965,navidad!$A$1:$E$8,5,FALSE),0)</f>
        <v>0</v>
      </c>
      <c r="K965" s="2">
        <f t="shared" ref="K965:K1028" si="143">+IF(J964=1,1,0)</f>
        <v>0</v>
      </c>
      <c r="L965" s="2">
        <f t="shared" si="140"/>
        <v>0</v>
      </c>
      <c r="M965" s="2">
        <f>+IFERROR(VLOOKUP(A965,new_year!$A$1:$E$8,5,FALSE),0)</f>
        <v>0</v>
      </c>
      <c r="N965" s="2">
        <f t="shared" si="142"/>
        <v>0</v>
      </c>
      <c r="O965" s="2">
        <f t="shared" si="141"/>
        <v>0</v>
      </c>
      <c r="P965">
        <v>0</v>
      </c>
      <c r="Q965">
        <f>+IFERROR(VLOOKUP(A965,final_f1!$A$1:$E$8,5,FALSE),0)</f>
        <v>0</v>
      </c>
    </row>
    <row r="966" spans="1:17" x14ac:dyDescent="0.25">
      <c r="A966" s="1">
        <v>41873</v>
      </c>
      <c r="B966">
        <v>1400</v>
      </c>
      <c r="C966" s="2">
        <f t="shared" si="135"/>
        <v>22</v>
      </c>
      <c r="D966" s="2">
        <f t="shared" si="136"/>
        <v>8</v>
      </c>
      <c r="E966" s="2">
        <f t="shared" si="137"/>
        <v>2014</v>
      </c>
      <c r="F966" s="2" t="str">
        <f t="shared" si="138"/>
        <v>viernes</v>
      </c>
      <c r="G966" s="2" t="str">
        <f t="shared" si="139"/>
        <v>agosto</v>
      </c>
      <c r="H966" s="2">
        <f>+IFERROR(VLOOKUP(A966,festivos!$A$1:$E$105,5,FALSE),0)</f>
        <v>0</v>
      </c>
      <c r="I966" s="2">
        <f>+IFERROR(VLOOKUP(A966,semanasanta!$A$1:$E$29,5,FALSE),0)</f>
        <v>0</v>
      </c>
      <c r="J966" s="2">
        <f>+IFERROR(VLOOKUP(A966,navidad!$A$1:$E$8,5,FALSE),0)</f>
        <v>0</v>
      </c>
      <c r="K966" s="2">
        <f t="shared" si="143"/>
        <v>0</v>
      </c>
      <c r="L966" s="2">
        <f t="shared" si="140"/>
        <v>0</v>
      </c>
      <c r="M966" s="2">
        <f>+IFERROR(VLOOKUP(A966,new_year!$A$1:$E$8,5,FALSE),0)</f>
        <v>0</v>
      </c>
      <c r="N966" s="2">
        <f t="shared" si="142"/>
        <v>0</v>
      </c>
      <c r="O966" s="2">
        <f t="shared" si="141"/>
        <v>0</v>
      </c>
      <c r="P966">
        <v>0</v>
      </c>
      <c r="Q966">
        <f>+IFERROR(VLOOKUP(A966,final_f1!$A$1:$E$8,5,FALSE),0)</f>
        <v>0</v>
      </c>
    </row>
    <row r="967" spans="1:17" x14ac:dyDescent="0.25">
      <c r="A967" s="1">
        <v>41874</v>
      </c>
      <c r="B967">
        <v>384</v>
      </c>
      <c r="C967" s="2">
        <f t="shared" si="135"/>
        <v>23</v>
      </c>
      <c r="D967" s="2">
        <f t="shared" si="136"/>
        <v>8</v>
      </c>
      <c r="E967" s="2">
        <f t="shared" si="137"/>
        <v>2014</v>
      </c>
      <c r="F967" s="2" t="str">
        <f t="shared" si="138"/>
        <v>sábado</v>
      </c>
      <c r="G967" s="2" t="str">
        <f t="shared" si="139"/>
        <v>agosto</v>
      </c>
      <c r="H967" s="2">
        <f>+IFERROR(VLOOKUP(A967,festivos!$A$1:$E$105,5,FALSE),0)</f>
        <v>0</v>
      </c>
      <c r="I967" s="2">
        <f>+IFERROR(VLOOKUP(A967,semanasanta!$A$1:$E$29,5,FALSE),0)</f>
        <v>0</v>
      </c>
      <c r="J967" s="2">
        <f>+IFERROR(VLOOKUP(A967,navidad!$A$1:$E$8,5,FALSE),0)</f>
        <v>0</v>
      </c>
      <c r="K967" s="2">
        <f t="shared" si="143"/>
        <v>0</v>
      </c>
      <c r="L967" s="2">
        <f t="shared" si="140"/>
        <v>0</v>
      </c>
      <c r="M967" s="2">
        <f>+IFERROR(VLOOKUP(A967,new_year!$A$1:$E$8,5,FALSE),0)</f>
        <v>0</v>
      </c>
      <c r="N967" s="2">
        <f t="shared" si="142"/>
        <v>0</v>
      </c>
      <c r="O967" s="2">
        <f t="shared" si="141"/>
        <v>0</v>
      </c>
      <c r="P967">
        <v>0</v>
      </c>
      <c r="Q967">
        <f>+IFERROR(VLOOKUP(A967,final_f1!$A$1:$E$8,5,FALSE),0)</f>
        <v>0</v>
      </c>
    </row>
    <row r="968" spans="1:17" x14ac:dyDescent="0.25">
      <c r="A968" s="1">
        <v>41875</v>
      </c>
      <c r="B968">
        <v>1</v>
      </c>
      <c r="C968" s="2">
        <f t="shared" si="135"/>
        <v>24</v>
      </c>
      <c r="D968" s="2">
        <f t="shared" si="136"/>
        <v>8</v>
      </c>
      <c r="E968" s="2">
        <f t="shared" si="137"/>
        <v>2014</v>
      </c>
      <c r="F968" s="2" t="str">
        <f t="shared" si="138"/>
        <v>domingo</v>
      </c>
      <c r="G968" s="2" t="str">
        <f t="shared" si="139"/>
        <v>agosto</v>
      </c>
      <c r="H968" s="2">
        <f>+IFERROR(VLOOKUP(A968,festivos!$A$1:$E$105,5,FALSE),0)</f>
        <v>0</v>
      </c>
      <c r="I968" s="2">
        <f>+IFERROR(VLOOKUP(A968,semanasanta!$A$1:$E$29,5,FALSE),0)</f>
        <v>0</v>
      </c>
      <c r="J968" s="2">
        <f>+IFERROR(VLOOKUP(A968,navidad!$A$1:$E$8,5,FALSE),0)</f>
        <v>0</v>
      </c>
      <c r="K968" s="2">
        <f t="shared" si="143"/>
        <v>0</v>
      </c>
      <c r="L968" s="2">
        <f t="shared" si="140"/>
        <v>0</v>
      </c>
      <c r="M968" s="2">
        <f>+IFERROR(VLOOKUP(A968,new_year!$A$1:$E$8,5,FALSE),0)</f>
        <v>0</v>
      </c>
      <c r="N968" s="2">
        <f t="shared" si="142"/>
        <v>0</v>
      </c>
      <c r="O968" s="2">
        <f t="shared" si="141"/>
        <v>0</v>
      </c>
      <c r="P968">
        <v>0</v>
      </c>
      <c r="Q968">
        <f>+IFERROR(VLOOKUP(A968,final_f1!$A$1:$E$8,5,FALSE),0)</f>
        <v>0</v>
      </c>
    </row>
    <row r="969" spans="1:17" x14ac:dyDescent="0.25">
      <c r="A969" s="1">
        <v>41876</v>
      </c>
      <c r="B969">
        <v>865</v>
      </c>
      <c r="C969" s="2">
        <f t="shared" si="135"/>
        <v>25</v>
      </c>
      <c r="D969" s="2">
        <f t="shared" si="136"/>
        <v>8</v>
      </c>
      <c r="E969" s="2">
        <f t="shared" si="137"/>
        <v>2014</v>
      </c>
      <c r="F969" s="2" t="str">
        <f t="shared" si="138"/>
        <v>lunes</v>
      </c>
      <c r="G969" s="2" t="str">
        <f t="shared" si="139"/>
        <v>agosto</v>
      </c>
      <c r="H969" s="2">
        <f>+IFERROR(VLOOKUP(A969,festivos!$A$1:$E$105,5,FALSE),0)</f>
        <v>0</v>
      </c>
      <c r="I969" s="2">
        <f>+IFERROR(VLOOKUP(A969,semanasanta!$A$1:$E$29,5,FALSE),0)</f>
        <v>0</v>
      </c>
      <c r="J969" s="2">
        <f>+IFERROR(VLOOKUP(A969,navidad!$A$1:$E$8,5,FALSE),0)</f>
        <v>0</v>
      </c>
      <c r="K969" s="2">
        <f t="shared" si="143"/>
        <v>0</v>
      </c>
      <c r="L969" s="2">
        <f t="shared" si="140"/>
        <v>0</v>
      </c>
      <c r="M969" s="2">
        <f>+IFERROR(VLOOKUP(A969,new_year!$A$1:$E$8,5,FALSE),0)</f>
        <v>0</v>
      </c>
      <c r="N969" s="2">
        <f t="shared" si="142"/>
        <v>0</v>
      </c>
      <c r="O969" s="2">
        <f t="shared" si="141"/>
        <v>0</v>
      </c>
      <c r="P969">
        <v>0</v>
      </c>
      <c r="Q969">
        <f>+IFERROR(VLOOKUP(A969,final_f1!$A$1:$E$8,5,FALSE),0)</f>
        <v>0</v>
      </c>
    </row>
    <row r="970" spans="1:17" x14ac:dyDescent="0.25">
      <c r="A970" s="1">
        <v>41877</v>
      </c>
      <c r="B970">
        <v>1479</v>
      </c>
      <c r="C970" s="2">
        <f t="shared" si="135"/>
        <v>26</v>
      </c>
      <c r="D970" s="2">
        <f t="shared" si="136"/>
        <v>8</v>
      </c>
      <c r="E970" s="2">
        <f t="shared" si="137"/>
        <v>2014</v>
      </c>
      <c r="F970" s="2" t="str">
        <f t="shared" si="138"/>
        <v>martes</v>
      </c>
      <c r="G970" s="2" t="str">
        <f t="shared" si="139"/>
        <v>agosto</v>
      </c>
      <c r="H970" s="2">
        <f>+IFERROR(VLOOKUP(A970,festivos!$A$1:$E$105,5,FALSE),0)</f>
        <v>0</v>
      </c>
      <c r="I970" s="2">
        <f>+IFERROR(VLOOKUP(A970,semanasanta!$A$1:$E$29,5,FALSE),0)</f>
        <v>0</v>
      </c>
      <c r="J970" s="2">
        <f>+IFERROR(VLOOKUP(A970,navidad!$A$1:$E$8,5,FALSE),0)</f>
        <v>0</v>
      </c>
      <c r="K970" s="2">
        <f t="shared" si="143"/>
        <v>0</v>
      </c>
      <c r="L970" s="2">
        <f t="shared" si="140"/>
        <v>0</v>
      </c>
      <c r="M970" s="2">
        <f>+IFERROR(VLOOKUP(A970,new_year!$A$1:$E$8,5,FALSE),0)</f>
        <v>0</v>
      </c>
      <c r="N970" s="2">
        <f t="shared" si="142"/>
        <v>0</v>
      </c>
      <c r="O970" s="2">
        <f t="shared" si="141"/>
        <v>0</v>
      </c>
      <c r="P970">
        <v>0</v>
      </c>
      <c r="Q970">
        <f>+IFERROR(VLOOKUP(A970,final_f1!$A$1:$E$8,5,FALSE),0)</f>
        <v>0</v>
      </c>
    </row>
    <row r="971" spans="1:17" x14ac:dyDescent="0.25">
      <c r="A971" s="1">
        <v>41878</v>
      </c>
      <c r="B971">
        <v>1622</v>
      </c>
      <c r="C971" s="2">
        <f t="shared" si="135"/>
        <v>27</v>
      </c>
      <c r="D971" s="2">
        <f t="shared" si="136"/>
        <v>8</v>
      </c>
      <c r="E971" s="2">
        <f t="shared" si="137"/>
        <v>2014</v>
      </c>
      <c r="F971" s="2" t="str">
        <f t="shared" si="138"/>
        <v>miércoles</v>
      </c>
      <c r="G971" s="2" t="str">
        <f t="shared" si="139"/>
        <v>agosto</v>
      </c>
      <c r="H971" s="2">
        <f>+IFERROR(VLOOKUP(A971,festivos!$A$1:$E$105,5,FALSE),0)</f>
        <v>0</v>
      </c>
      <c r="I971" s="2">
        <f>+IFERROR(VLOOKUP(A971,semanasanta!$A$1:$E$29,5,FALSE),0)</f>
        <v>0</v>
      </c>
      <c r="J971" s="2">
        <f>+IFERROR(VLOOKUP(A971,navidad!$A$1:$E$8,5,FALSE),0)</f>
        <v>0</v>
      </c>
      <c r="K971" s="2">
        <f t="shared" si="143"/>
        <v>0</v>
      </c>
      <c r="L971" s="2">
        <f t="shared" si="140"/>
        <v>0</v>
      </c>
      <c r="M971" s="2">
        <f>+IFERROR(VLOOKUP(A971,new_year!$A$1:$E$8,5,FALSE),0)</f>
        <v>0</v>
      </c>
      <c r="N971" s="2">
        <f t="shared" si="142"/>
        <v>0</v>
      </c>
      <c r="O971" s="2">
        <f t="shared" si="141"/>
        <v>0</v>
      </c>
      <c r="P971">
        <v>0</v>
      </c>
      <c r="Q971">
        <f>+IFERROR(VLOOKUP(A971,final_f1!$A$1:$E$8,5,FALSE),0)</f>
        <v>0</v>
      </c>
    </row>
    <row r="972" spans="1:17" x14ac:dyDescent="0.25">
      <c r="A972" s="1">
        <v>41879</v>
      </c>
      <c r="B972">
        <v>1723</v>
      </c>
      <c r="C972" s="2">
        <f t="shared" si="135"/>
        <v>28</v>
      </c>
      <c r="D972" s="2">
        <f t="shared" si="136"/>
        <v>8</v>
      </c>
      <c r="E972" s="2">
        <f t="shared" si="137"/>
        <v>2014</v>
      </c>
      <c r="F972" s="2" t="str">
        <f t="shared" si="138"/>
        <v>jueves</v>
      </c>
      <c r="G972" s="2" t="str">
        <f t="shared" si="139"/>
        <v>agosto</v>
      </c>
      <c r="H972" s="2">
        <f>+IFERROR(VLOOKUP(A972,festivos!$A$1:$E$105,5,FALSE),0)</f>
        <v>0</v>
      </c>
      <c r="I972" s="2">
        <f>+IFERROR(VLOOKUP(A972,semanasanta!$A$1:$E$29,5,FALSE),0)</f>
        <v>0</v>
      </c>
      <c r="J972" s="2">
        <f>+IFERROR(VLOOKUP(A972,navidad!$A$1:$E$8,5,FALSE),0)</f>
        <v>0</v>
      </c>
      <c r="K972" s="2">
        <f t="shared" si="143"/>
        <v>0</v>
      </c>
      <c r="L972" s="2">
        <f t="shared" si="140"/>
        <v>0</v>
      </c>
      <c r="M972" s="2">
        <f>+IFERROR(VLOOKUP(A972,new_year!$A$1:$E$8,5,FALSE),0)</f>
        <v>0</v>
      </c>
      <c r="N972" s="2">
        <f t="shared" si="142"/>
        <v>0</v>
      </c>
      <c r="O972" s="2">
        <f t="shared" si="141"/>
        <v>0</v>
      </c>
      <c r="P972">
        <v>0</v>
      </c>
      <c r="Q972">
        <f>+IFERROR(VLOOKUP(A972,final_f1!$A$1:$E$8,5,FALSE),0)</f>
        <v>0</v>
      </c>
    </row>
    <row r="973" spans="1:17" x14ac:dyDescent="0.25">
      <c r="A973" s="1">
        <v>41880</v>
      </c>
      <c r="B973">
        <v>1969</v>
      </c>
      <c r="C973" s="2">
        <f t="shared" si="135"/>
        <v>29</v>
      </c>
      <c r="D973" s="2">
        <f t="shared" si="136"/>
        <v>8</v>
      </c>
      <c r="E973" s="2">
        <f t="shared" si="137"/>
        <v>2014</v>
      </c>
      <c r="F973" s="2" t="str">
        <f t="shared" si="138"/>
        <v>viernes</v>
      </c>
      <c r="G973" s="2" t="str">
        <f t="shared" si="139"/>
        <v>agosto</v>
      </c>
      <c r="H973" s="2">
        <f>+IFERROR(VLOOKUP(A973,festivos!$A$1:$E$105,5,FALSE),0)</f>
        <v>0</v>
      </c>
      <c r="I973" s="2">
        <f>+IFERROR(VLOOKUP(A973,semanasanta!$A$1:$E$29,5,FALSE),0)</f>
        <v>0</v>
      </c>
      <c r="J973" s="2">
        <f>+IFERROR(VLOOKUP(A973,navidad!$A$1:$E$8,5,FALSE),0)</f>
        <v>0</v>
      </c>
      <c r="K973" s="2">
        <f t="shared" si="143"/>
        <v>0</v>
      </c>
      <c r="L973" s="2">
        <f t="shared" si="140"/>
        <v>0</v>
      </c>
      <c r="M973" s="2">
        <f>+IFERROR(VLOOKUP(A973,new_year!$A$1:$E$8,5,FALSE),0)</f>
        <v>0</v>
      </c>
      <c r="N973" s="2">
        <f t="shared" si="142"/>
        <v>0</v>
      </c>
      <c r="O973" s="2">
        <f t="shared" si="141"/>
        <v>0</v>
      </c>
      <c r="P973">
        <v>0</v>
      </c>
      <c r="Q973">
        <f>+IFERROR(VLOOKUP(A973,final_f1!$A$1:$E$8,5,FALSE),0)</f>
        <v>0</v>
      </c>
    </row>
    <row r="974" spans="1:17" x14ac:dyDescent="0.25">
      <c r="A974" s="1">
        <v>41881</v>
      </c>
      <c r="B974">
        <v>917</v>
      </c>
      <c r="C974" s="2">
        <f t="shared" si="135"/>
        <v>30</v>
      </c>
      <c r="D974" s="2">
        <f t="shared" si="136"/>
        <v>8</v>
      </c>
      <c r="E974" s="2">
        <f t="shared" si="137"/>
        <v>2014</v>
      </c>
      <c r="F974" s="2" t="str">
        <f t="shared" si="138"/>
        <v>sábado</v>
      </c>
      <c r="G974" s="2" t="str">
        <f t="shared" si="139"/>
        <v>agosto</v>
      </c>
      <c r="H974" s="2">
        <f>+IFERROR(VLOOKUP(A974,festivos!$A$1:$E$105,5,FALSE),0)</f>
        <v>0</v>
      </c>
      <c r="I974" s="2">
        <f>+IFERROR(VLOOKUP(A974,semanasanta!$A$1:$E$29,5,FALSE),0)</f>
        <v>0</v>
      </c>
      <c r="J974" s="2">
        <f>+IFERROR(VLOOKUP(A974,navidad!$A$1:$E$8,5,FALSE),0)</f>
        <v>0</v>
      </c>
      <c r="K974" s="2">
        <f t="shared" si="143"/>
        <v>0</v>
      </c>
      <c r="L974" s="2">
        <f t="shared" si="140"/>
        <v>0</v>
      </c>
      <c r="M974" s="2">
        <f>+IFERROR(VLOOKUP(A974,new_year!$A$1:$E$8,5,FALSE),0)</f>
        <v>0</v>
      </c>
      <c r="N974" s="2">
        <f t="shared" si="142"/>
        <v>0</v>
      </c>
      <c r="O974" s="2">
        <f t="shared" si="141"/>
        <v>0</v>
      </c>
      <c r="P974">
        <v>0</v>
      </c>
      <c r="Q974">
        <f>+IFERROR(VLOOKUP(A974,final_f1!$A$1:$E$8,5,FALSE),0)</f>
        <v>0</v>
      </c>
    </row>
    <row r="975" spans="1:17" x14ac:dyDescent="0.25">
      <c r="A975" s="1">
        <v>41882</v>
      </c>
      <c r="B975">
        <v>8</v>
      </c>
      <c r="C975" s="2">
        <f t="shared" si="135"/>
        <v>31</v>
      </c>
      <c r="D975" s="2">
        <f t="shared" si="136"/>
        <v>8</v>
      </c>
      <c r="E975" s="2">
        <f t="shared" si="137"/>
        <v>2014</v>
      </c>
      <c r="F975" s="2" t="str">
        <f t="shared" si="138"/>
        <v>domingo</v>
      </c>
      <c r="G975" s="2" t="str">
        <f t="shared" si="139"/>
        <v>agosto</v>
      </c>
      <c r="H975" s="2">
        <f>+IFERROR(VLOOKUP(A975,festivos!$A$1:$E$105,5,FALSE),0)</f>
        <v>0</v>
      </c>
      <c r="I975" s="2">
        <f>+IFERROR(VLOOKUP(A975,semanasanta!$A$1:$E$29,5,FALSE),0)</f>
        <v>0</v>
      </c>
      <c r="J975" s="2">
        <f>+IFERROR(VLOOKUP(A975,navidad!$A$1:$E$8,5,FALSE),0)</f>
        <v>0</v>
      </c>
      <c r="K975" s="2">
        <f t="shared" si="143"/>
        <v>0</v>
      </c>
      <c r="L975" s="2">
        <f t="shared" si="140"/>
        <v>0</v>
      </c>
      <c r="M975" s="2">
        <f>+IFERROR(VLOOKUP(A975,new_year!$A$1:$E$8,5,FALSE),0)</f>
        <v>0</v>
      </c>
      <c r="N975" s="2">
        <f t="shared" si="142"/>
        <v>0</v>
      </c>
      <c r="O975" s="2">
        <f t="shared" si="141"/>
        <v>0</v>
      </c>
      <c r="P975">
        <v>0</v>
      </c>
      <c r="Q975">
        <f>+IFERROR(VLOOKUP(A975,final_f1!$A$1:$E$8,5,FALSE),0)</f>
        <v>0</v>
      </c>
    </row>
    <row r="976" spans="1:17" x14ac:dyDescent="0.25">
      <c r="A976" s="1">
        <v>41883</v>
      </c>
      <c r="B976">
        <v>810</v>
      </c>
      <c r="C976" s="2">
        <f t="shared" si="135"/>
        <v>1</v>
      </c>
      <c r="D976" s="2">
        <f t="shared" si="136"/>
        <v>9</v>
      </c>
      <c r="E976" s="2">
        <f t="shared" si="137"/>
        <v>2014</v>
      </c>
      <c r="F976" s="2" t="str">
        <f t="shared" si="138"/>
        <v>lunes</v>
      </c>
      <c r="G976" s="2" t="str">
        <f t="shared" si="139"/>
        <v>septiembre</v>
      </c>
      <c r="H976" s="2">
        <f>+IFERROR(VLOOKUP(A976,festivos!$A$1:$E$105,5,FALSE),0)</f>
        <v>0</v>
      </c>
      <c r="I976" s="2">
        <f>+IFERROR(VLOOKUP(A976,semanasanta!$A$1:$E$29,5,FALSE),0)</f>
        <v>0</v>
      </c>
      <c r="J976" s="2">
        <f>+IFERROR(VLOOKUP(A976,navidad!$A$1:$E$8,5,FALSE),0)</f>
        <v>0</v>
      </c>
      <c r="K976" s="2">
        <f t="shared" si="143"/>
        <v>0</v>
      </c>
      <c r="L976" s="2">
        <f t="shared" si="140"/>
        <v>0</v>
      </c>
      <c r="M976" s="2">
        <f>+IFERROR(VLOOKUP(A976,new_year!$A$1:$E$8,5,FALSE),0)</f>
        <v>0</v>
      </c>
      <c r="N976" s="2">
        <f t="shared" si="142"/>
        <v>0</v>
      </c>
      <c r="O976" s="2">
        <f t="shared" si="141"/>
        <v>0</v>
      </c>
      <c r="P976">
        <v>0</v>
      </c>
      <c r="Q976">
        <f>+IFERROR(VLOOKUP(A976,final_f1!$A$1:$E$8,5,FALSE),0)</f>
        <v>0</v>
      </c>
    </row>
    <row r="977" spans="1:17" x14ac:dyDescent="0.25">
      <c r="A977" s="1">
        <v>41884</v>
      </c>
      <c r="B977">
        <v>803</v>
      </c>
      <c r="C977" s="2">
        <f t="shared" si="135"/>
        <v>2</v>
      </c>
      <c r="D977" s="2">
        <f t="shared" si="136"/>
        <v>9</v>
      </c>
      <c r="E977" s="2">
        <f t="shared" si="137"/>
        <v>2014</v>
      </c>
      <c r="F977" s="2" t="str">
        <f t="shared" si="138"/>
        <v>martes</v>
      </c>
      <c r="G977" s="2" t="str">
        <f t="shared" si="139"/>
        <v>septiembre</v>
      </c>
      <c r="H977" s="2">
        <f>+IFERROR(VLOOKUP(A977,festivos!$A$1:$E$105,5,FALSE),0)</f>
        <v>0</v>
      </c>
      <c r="I977" s="2">
        <f>+IFERROR(VLOOKUP(A977,semanasanta!$A$1:$E$29,5,FALSE),0)</f>
        <v>0</v>
      </c>
      <c r="J977" s="2">
        <f>+IFERROR(VLOOKUP(A977,navidad!$A$1:$E$8,5,FALSE),0)</f>
        <v>0</v>
      </c>
      <c r="K977" s="2">
        <f t="shared" si="143"/>
        <v>0</v>
      </c>
      <c r="L977" s="2">
        <f t="shared" si="140"/>
        <v>0</v>
      </c>
      <c r="M977" s="2">
        <f>+IFERROR(VLOOKUP(A977,new_year!$A$1:$E$8,5,FALSE),0)</f>
        <v>0</v>
      </c>
      <c r="N977" s="2">
        <f t="shared" si="142"/>
        <v>0</v>
      </c>
      <c r="O977" s="2">
        <f t="shared" si="141"/>
        <v>0</v>
      </c>
      <c r="P977">
        <v>0</v>
      </c>
      <c r="Q977">
        <f>+IFERROR(VLOOKUP(A977,final_f1!$A$1:$E$8,5,FALSE),0)</f>
        <v>0</v>
      </c>
    </row>
    <row r="978" spans="1:17" x14ac:dyDescent="0.25">
      <c r="A978" s="1">
        <v>41885</v>
      </c>
      <c r="B978">
        <v>1297</v>
      </c>
      <c r="C978" s="2">
        <f t="shared" si="135"/>
        <v>3</v>
      </c>
      <c r="D978" s="2">
        <f t="shared" si="136"/>
        <v>9</v>
      </c>
      <c r="E978" s="2">
        <f t="shared" si="137"/>
        <v>2014</v>
      </c>
      <c r="F978" s="2" t="str">
        <f t="shared" si="138"/>
        <v>miércoles</v>
      </c>
      <c r="G978" s="2" t="str">
        <f t="shared" si="139"/>
        <v>septiembre</v>
      </c>
      <c r="H978" s="2">
        <f>+IFERROR(VLOOKUP(A978,festivos!$A$1:$E$105,5,FALSE),0)</f>
        <v>0</v>
      </c>
      <c r="I978" s="2">
        <f>+IFERROR(VLOOKUP(A978,semanasanta!$A$1:$E$29,5,FALSE),0)</f>
        <v>0</v>
      </c>
      <c r="J978" s="2">
        <f>+IFERROR(VLOOKUP(A978,navidad!$A$1:$E$8,5,FALSE),0)</f>
        <v>0</v>
      </c>
      <c r="K978" s="2">
        <f t="shared" si="143"/>
        <v>0</v>
      </c>
      <c r="L978" s="2">
        <f t="shared" si="140"/>
        <v>0</v>
      </c>
      <c r="M978" s="2">
        <f>+IFERROR(VLOOKUP(A978,new_year!$A$1:$E$8,5,FALSE),0)</f>
        <v>0</v>
      </c>
      <c r="N978" s="2">
        <f t="shared" si="142"/>
        <v>0</v>
      </c>
      <c r="O978" s="2">
        <f t="shared" si="141"/>
        <v>0</v>
      </c>
      <c r="P978">
        <v>0</v>
      </c>
      <c r="Q978">
        <f>+IFERROR(VLOOKUP(A978,final_f1!$A$1:$E$8,5,FALSE),0)</f>
        <v>0</v>
      </c>
    </row>
    <row r="979" spans="1:17" x14ac:dyDescent="0.25">
      <c r="A979" s="1">
        <v>41886</v>
      </c>
      <c r="B979">
        <v>1477</v>
      </c>
      <c r="C979" s="2">
        <f t="shared" si="135"/>
        <v>4</v>
      </c>
      <c r="D979" s="2">
        <f t="shared" si="136"/>
        <v>9</v>
      </c>
      <c r="E979" s="2">
        <f t="shared" si="137"/>
        <v>2014</v>
      </c>
      <c r="F979" s="2" t="str">
        <f t="shared" si="138"/>
        <v>jueves</v>
      </c>
      <c r="G979" s="2" t="str">
        <f t="shared" si="139"/>
        <v>septiembre</v>
      </c>
      <c r="H979" s="2">
        <f>+IFERROR(VLOOKUP(A979,festivos!$A$1:$E$105,5,FALSE),0)</f>
        <v>0</v>
      </c>
      <c r="I979" s="2">
        <f>+IFERROR(VLOOKUP(A979,semanasanta!$A$1:$E$29,5,FALSE),0)</f>
        <v>0</v>
      </c>
      <c r="J979" s="2">
        <f>+IFERROR(VLOOKUP(A979,navidad!$A$1:$E$8,5,FALSE),0)</f>
        <v>0</v>
      </c>
      <c r="K979" s="2">
        <f t="shared" si="143"/>
        <v>0</v>
      </c>
      <c r="L979" s="2">
        <f t="shared" si="140"/>
        <v>0</v>
      </c>
      <c r="M979" s="2">
        <f>+IFERROR(VLOOKUP(A979,new_year!$A$1:$E$8,5,FALSE),0)</f>
        <v>0</v>
      </c>
      <c r="N979" s="2">
        <f t="shared" si="142"/>
        <v>0</v>
      </c>
      <c r="O979" s="2">
        <f t="shared" si="141"/>
        <v>0</v>
      </c>
      <c r="P979">
        <v>0</v>
      </c>
      <c r="Q979">
        <f>+IFERROR(VLOOKUP(A979,final_f1!$A$1:$E$8,5,FALSE),0)</f>
        <v>0</v>
      </c>
    </row>
    <row r="980" spans="1:17" x14ac:dyDescent="0.25">
      <c r="A980" s="1">
        <v>41887</v>
      </c>
      <c r="B980">
        <v>1346</v>
      </c>
      <c r="C980" s="2">
        <f t="shared" si="135"/>
        <v>5</v>
      </c>
      <c r="D980" s="2">
        <f t="shared" si="136"/>
        <v>9</v>
      </c>
      <c r="E980" s="2">
        <f t="shared" si="137"/>
        <v>2014</v>
      </c>
      <c r="F980" s="2" t="str">
        <f t="shared" si="138"/>
        <v>viernes</v>
      </c>
      <c r="G980" s="2" t="str">
        <f t="shared" si="139"/>
        <v>septiembre</v>
      </c>
      <c r="H980" s="2">
        <f>+IFERROR(VLOOKUP(A980,festivos!$A$1:$E$105,5,FALSE),0)</f>
        <v>0</v>
      </c>
      <c r="I980" s="2">
        <f>+IFERROR(VLOOKUP(A980,semanasanta!$A$1:$E$29,5,FALSE),0)</f>
        <v>0</v>
      </c>
      <c r="J980" s="2">
        <f>+IFERROR(VLOOKUP(A980,navidad!$A$1:$E$8,5,FALSE),0)</f>
        <v>0</v>
      </c>
      <c r="K980" s="2">
        <f t="shared" si="143"/>
        <v>0</v>
      </c>
      <c r="L980" s="2">
        <f t="shared" si="140"/>
        <v>0</v>
      </c>
      <c r="M980" s="2">
        <f>+IFERROR(VLOOKUP(A980,new_year!$A$1:$E$8,5,FALSE),0)</f>
        <v>0</v>
      </c>
      <c r="N980" s="2">
        <f t="shared" si="142"/>
        <v>0</v>
      </c>
      <c r="O980" s="2">
        <f t="shared" si="141"/>
        <v>0</v>
      </c>
      <c r="P980">
        <v>0</v>
      </c>
      <c r="Q980">
        <f>+IFERROR(VLOOKUP(A980,final_f1!$A$1:$E$8,5,FALSE),0)</f>
        <v>0</v>
      </c>
    </row>
    <row r="981" spans="1:17" x14ac:dyDescent="0.25">
      <c r="A981" s="1">
        <v>41888</v>
      </c>
      <c r="B981">
        <v>408</v>
      </c>
      <c r="C981" s="2">
        <f t="shared" si="135"/>
        <v>6</v>
      </c>
      <c r="D981" s="2">
        <f t="shared" si="136"/>
        <v>9</v>
      </c>
      <c r="E981" s="2">
        <f t="shared" si="137"/>
        <v>2014</v>
      </c>
      <c r="F981" s="2" t="str">
        <f t="shared" si="138"/>
        <v>sábado</v>
      </c>
      <c r="G981" s="2" t="str">
        <f t="shared" si="139"/>
        <v>septiembre</v>
      </c>
      <c r="H981" s="2">
        <f>+IFERROR(VLOOKUP(A981,festivos!$A$1:$E$105,5,FALSE),0)</f>
        <v>0</v>
      </c>
      <c r="I981" s="2">
        <f>+IFERROR(VLOOKUP(A981,semanasanta!$A$1:$E$29,5,FALSE),0)</f>
        <v>0</v>
      </c>
      <c r="J981" s="2">
        <f>+IFERROR(VLOOKUP(A981,navidad!$A$1:$E$8,5,FALSE),0)</f>
        <v>0</v>
      </c>
      <c r="K981" s="2">
        <f t="shared" si="143"/>
        <v>0</v>
      </c>
      <c r="L981" s="2">
        <f t="shared" si="140"/>
        <v>0</v>
      </c>
      <c r="M981" s="2">
        <f>+IFERROR(VLOOKUP(A981,new_year!$A$1:$E$8,5,FALSE),0)</f>
        <v>0</v>
      </c>
      <c r="N981" s="2">
        <f t="shared" si="142"/>
        <v>0</v>
      </c>
      <c r="O981" s="2">
        <f t="shared" si="141"/>
        <v>0</v>
      </c>
      <c r="P981">
        <v>0</v>
      </c>
      <c r="Q981">
        <f>+IFERROR(VLOOKUP(A981,final_f1!$A$1:$E$8,5,FALSE),0)</f>
        <v>0</v>
      </c>
    </row>
    <row r="982" spans="1:17" x14ac:dyDescent="0.25">
      <c r="A982" s="1">
        <v>41889</v>
      </c>
      <c r="B982">
        <v>1</v>
      </c>
      <c r="C982" s="2">
        <f t="shared" si="135"/>
        <v>7</v>
      </c>
      <c r="D982" s="2">
        <f t="shared" si="136"/>
        <v>9</v>
      </c>
      <c r="E982" s="2">
        <f t="shared" si="137"/>
        <v>2014</v>
      </c>
      <c r="F982" s="2" t="str">
        <f t="shared" si="138"/>
        <v>domingo</v>
      </c>
      <c r="G982" s="2" t="str">
        <f t="shared" si="139"/>
        <v>septiembre</v>
      </c>
      <c r="H982" s="2">
        <f>+IFERROR(VLOOKUP(A982,festivos!$A$1:$E$105,5,FALSE),0)</f>
        <v>0</v>
      </c>
      <c r="I982" s="2">
        <f>+IFERROR(VLOOKUP(A982,semanasanta!$A$1:$E$29,5,FALSE),0)</f>
        <v>0</v>
      </c>
      <c r="J982" s="2">
        <f>+IFERROR(VLOOKUP(A982,navidad!$A$1:$E$8,5,FALSE),0)</f>
        <v>0</v>
      </c>
      <c r="K982" s="2">
        <f t="shared" si="143"/>
        <v>0</v>
      </c>
      <c r="L982" s="2">
        <f t="shared" si="140"/>
        <v>0</v>
      </c>
      <c r="M982" s="2">
        <f>+IFERROR(VLOOKUP(A982,new_year!$A$1:$E$8,5,FALSE),0)</f>
        <v>0</v>
      </c>
      <c r="N982" s="2">
        <f t="shared" si="142"/>
        <v>0</v>
      </c>
      <c r="O982" s="2">
        <f t="shared" si="141"/>
        <v>0</v>
      </c>
      <c r="P982">
        <v>0</v>
      </c>
      <c r="Q982">
        <f>+IFERROR(VLOOKUP(A982,final_f1!$A$1:$E$8,5,FALSE),0)</f>
        <v>0</v>
      </c>
    </row>
    <row r="983" spans="1:17" x14ac:dyDescent="0.25">
      <c r="A983" s="1">
        <v>41890</v>
      </c>
      <c r="B983">
        <v>1042</v>
      </c>
      <c r="C983" s="2">
        <f t="shared" si="135"/>
        <v>8</v>
      </c>
      <c r="D983" s="2">
        <f t="shared" si="136"/>
        <v>9</v>
      </c>
      <c r="E983" s="2">
        <f t="shared" si="137"/>
        <v>2014</v>
      </c>
      <c r="F983" s="2" t="str">
        <f t="shared" si="138"/>
        <v>lunes</v>
      </c>
      <c r="G983" s="2" t="str">
        <f t="shared" si="139"/>
        <v>septiembre</v>
      </c>
      <c r="H983" s="2">
        <f>+IFERROR(VLOOKUP(A983,festivos!$A$1:$E$105,5,FALSE),0)</f>
        <v>0</v>
      </c>
      <c r="I983" s="2">
        <f>+IFERROR(VLOOKUP(A983,semanasanta!$A$1:$E$29,5,FALSE),0)</f>
        <v>0</v>
      </c>
      <c r="J983" s="2">
        <f>+IFERROR(VLOOKUP(A983,navidad!$A$1:$E$8,5,FALSE),0)</f>
        <v>0</v>
      </c>
      <c r="K983" s="2">
        <f t="shared" si="143"/>
        <v>0</v>
      </c>
      <c r="L983" s="2">
        <f t="shared" si="140"/>
        <v>0</v>
      </c>
      <c r="M983" s="2">
        <f>+IFERROR(VLOOKUP(A983,new_year!$A$1:$E$8,5,FALSE),0)</f>
        <v>0</v>
      </c>
      <c r="N983" s="2">
        <f t="shared" si="142"/>
        <v>0</v>
      </c>
      <c r="O983" s="2">
        <f t="shared" si="141"/>
        <v>0</v>
      </c>
      <c r="P983">
        <v>0</v>
      </c>
      <c r="Q983">
        <f>+IFERROR(VLOOKUP(A983,final_f1!$A$1:$E$8,5,FALSE),0)</f>
        <v>0</v>
      </c>
    </row>
    <row r="984" spans="1:17" x14ac:dyDescent="0.25">
      <c r="A984" s="1">
        <v>41891</v>
      </c>
      <c r="B984">
        <v>1254</v>
      </c>
      <c r="C984" s="2">
        <f t="shared" si="135"/>
        <v>9</v>
      </c>
      <c r="D984" s="2">
        <f t="shared" si="136"/>
        <v>9</v>
      </c>
      <c r="E984" s="2">
        <f t="shared" si="137"/>
        <v>2014</v>
      </c>
      <c r="F984" s="2" t="str">
        <f t="shared" si="138"/>
        <v>martes</v>
      </c>
      <c r="G984" s="2" t="str">
        <f t="shared" si="139"/>
        <v>septiembre</v>
      </c>
      <c r="H984" s="2">
        <f>+IFERROR(VLOOKUP(A984,festivos!$A$1:$E$105,5,FALSE),0)</f>
        <v>0</v>
      </c>
      <c r="I984" s="2">
        <f>+IFERROR(VLOOKUP(A984,semanasanta!$A$1:$E$29,5,FALSE),0)</f>
        <v>0</v>
      </c>
      <c r="J984" s="2">
        <f>+IFERROR(VLOOKUP(A984,navidad!$A$1:$E$8,5,FALSE),0)</f>
        <v>0</v>
      </c>
      <c r="K984" s="2">
        <f t="shared" si="143"/>
        <v>0</v>
      </c>
      <c r="L984" s="2">
        <f t="shared" si="140"/>
        <v>0</v>
      </c>
      <c r="M984" s="2">
        <f>+IFERROR(VLOOKUP(A984,new_year!$A$1:$E$8,5,FALSE),0)</f>
        <v>0</v>
      </c>
      <c r="N984" s="2">
        <f t="shared" si="142"/>
        <v>0</v>
      </c>
      <c r="O984" s="2">
        <f t="shared" si="141"/>
        <v>0</v>
      </c>
      <c r="P984">
        <v>0</v>
      </c>
      <c r="Q984">
        <f>+IFERROR(VLOOKUP(A984,final_f1!$A$1:$E$8,5,FALSE),0)</f>
        <v>0</v>
      </c>
    </row>
    <row r="985" spans="1:17" x14ac:dyDescent="0.25">
      <c r="A985" s="1">
        <v>41892</v>
      </c>
      <c r="B985">
        <v>1497</v>
      </c>
      <c r="C985" s="2">
        <f t="shared" si="135"/>
        <v>10</v>
      </c>
      <c r="D985" s="2">
        <f t="shared" si="136"/>
        <v>9</v>
      </c>
      <c r="E985" s="2">
        <f t="shared" si="137"/>
        <v>2014</v>
      </c>
      <c r="F985" s="2" t="str">
        <f t="shared" si="138"/>
        <v>miércoles</v>
      </c>
      <c r="G985" s="2" t="str">
        <f t="shared" si="139"/>
        <v>septiembre</v>
      </c>
      <c r="H985" s="2">
        <f>+IFERROR(VLOOKUP(A985,festivos!$A$1:$E$105,5,FALSE),0)</f>
        <v>0</v>
      </c>
      <c r="I985" s="2">
        <f>+IFERROR(VLOOKUP(A985,semanasanta!$A$1:$E$29,5,FALSE),0)</f>
        <v>0</v>
      </c>
      <c r="J985" s="2">
        <f>+IFERROR(VLOOKUP(A985,navidad!$A$1:$E$8,5,FALSE),0)</f>
        <v>0</v>
      </c>
      <c r="K985" s="2">
        <f t="shared" si="143"/>
        <v>0</v>
      </c>
      <c r="L985" s="2">
        <f t="shared" si="140"/>
        <v>0</v>
      </c>
      <c r="M985" s="2">
        <f>+IFERROR(VLOOKUP(A985,new_year!$A$1:$E$8,5,FALSE),0)</f>
        <v>0</v>
      </c>
      <c r="N985" s="2">
        <f t="shared" si="142"/>
        <v>0</v>
      </c>
      <c r="O985" s="2">
        <f t="shared" si="141"/>
        <v>0</v>
      </c>
      <c r="P985">
        <v>0</v>
      </c>
      <c r="Q985">
        <f>+IFERROR(VLOOKUP(A985,final_f1!$A$1:$E$8,5,FALSE),0)</f>
        <v>0</v>
      </c>
    </row>
    <row r="986" spans="1:17" x14ac:dyDescent="0.25">
      <c r="A986" s="1">
        <v>41893</v>
      </c>
      <c r="B986">
        <v>1378</v>
      </c>
      <c r="C986" s="2">
        <f t="shared" si="135"/>
        <v>11</v>
      </c>
      <c r="D986" s="2">
        <f t="shared" si="136"/>
        <v>9</v>
      </c>
      <c r="E986" s="2">
        <f t="shared" si="137"/>
        <v>2014</v>
      </c>
      <c r="F986" s="2" t="str">
        <f t="shared" si="138"/>
        <v>jueves</v>
      </c>
      <c r="G986" s="2" t="str">
        <f t="shared" si="139"/>
        <v>septiembre</v>
      </c>
      <c r="H986" s="2">
        <f>+IFERROR(VLOOKUP(A986,festivos!$A$1:$E$105,5,FALSE),0)</f>
        <v>0</v>
      </c>
      <c r="I986" s="2">
        <f>+IFERROR(VLOOKUP(A986,semanasanta!$A$1:$E$29,5,FALSE),0)</f>
        <v>0</v>
      </c>
      <c r="J986" s="2">
        <f>+IFERROR(VLOOKUP(A986,navidad!$A$1:$E$8,5,FALSE),0)</f>
        <v>0</v>
      </c>
      <c r="K986" s="2">
        <f t="shared" si="143"/>
        <v>0</v>
      </c>
      <c r="L986" s="2">
        <f t="shared" si="140"/>
        <v>0</v>
      </c>
      <c r="M986" s="2">
        <f>+IFERROR(VLOOKUP(A986,new_year!$A$1:$E$8,5,FALSE),0)</f>
        <v>0</v>
      </c>
      <c r="N986" s="2">
        <f t="shared" si="142"/>
        <v>0</v>
      </c>
      <c r="O986" s="2">
        <f t="shared" si="141"/>
        <v>0</v>
      </c>
      <c r="P986">
        <v>0</v>
      </c>
      <c r="Q986">
        <f>+IFERROR(VLOOKUP(A986,final_f1!$A$1:$E$8,5,FALSE),0)</f>
        <v>0</v>
      </c>
    </row>
    <row r="987" spans="1:17" x14ac:dyDescent="0.25">
      <c r="A987" s="1">
        <v>41894</v>
      </c>
      <c r="B987">
        <v>1256</v>
      </c>
      <c r="C987" s="2">
        <f t="shared" si="135"/>
        <v>12</v>
      </c>
      <c r="D987" s="2">
        <f t="shared" si="136"/>
        <v>9</v>
      </c>
      <c r="E987" s="2">
        <f t="shared" si="137"/>
        <v>2014</v>
      </c>
      <c r="F987" s="2" t="str">
        <f t="shared" si="138"/>
        <v>viernes</v>
      </c>
      <c r="G987" s="2" t="str">
        <f t="shared" si="139"/>
        <v>septiembre</v>
      </c>
      <c r="H987" s="2">
        <f>+IFERROR(VLOOKUP(A987,festivos!$A$1:$E$105,5,FALSE),0)</f>
        <v>0</v>
      </c>
      <c r="I987" s="2">
        <f>+IFERROR(VLOOKUP(A987,semanasanta!$A$1:$E$29,5,FALSE),0)</f>
        <v>0</v>
      </c>
      <c r="J987" s="2">
        <f>+IFERROR(VLOOKUP(A987,navidad!$A$1:$E$8,5,FALSE),0)</f>
        <v>0</v>
      </c>
      <c r="K987" s="2">
        <f t="shared" si="143"/>
        <v>0</v>
      </c>
      <c r="L987" s="2">
        <f t="shared" si="140"/>
        <v>0</v>
      </c>
      <c r="M987" s="2">
        <f>+IFERROR(VLOOKUP(A987,new_year!$A$1:$E$8,5,FALSE),0)</f>
        <v>0</v>
      </c>
      <c r="N987" s="2">
        <f t="shared" si="142"/>
        <v>0</v>
      </c>
      <c r="O987" s="2">
        <f t="shared" si="141"/>
        <v>0</v>
      </c>
      <c r="P987">
        <v>0</v>
      </c>
      <c r="Q987">
        <f>+IFERROR(VLOOKUP(A987,final_f1!$A$1:$E$8,5,FALSE),0)</f>
        <v>0</v>
      </c>
    </row>
    <row r="988" spans="1:17" x14ac:dyDescent="0.25">
      <c r="A988" s="1">
        <v>41895</v>
      </c>
      <c r="B988">
        <v>472</v>
      </c>
      <c r="C988" s="2">
        <f t="shared" si="135"/>
        <v>13</v>
      </c>
      <c r="D988" s="2">
        <f t="shared" si="136"/>
        <v>9</v>
      </c>
      <c r="E988" s="2">
        <f t="shared" si="137"/>
        <v>2014</v>
      </c>
      <c r="F988" s="2" t="str">
        <f t="shared" si="138"/>
        <v>sábado</v>
      </c>
      <c r="G988" s="2" t="str">
        <f t="shared" si="139"/>
        <v>septiembre</v>
      </c>
      <c r="H988" s="2">
        <f>+IFERROR(VLOOKUP(A988,festivos!$A$1:$E$105,5,FALSE),0)</f>
        <v>0</v>
      </c>
      <c r="I988" s="2">
        <f>+IFERROR(VLOOKUP(A988,semanasanta!$A$1:$E$29,5,FALSE),0)</f>
        <v>0</v>
      </c>
      <c r="J988" s="2">
        <f>+IFERROR(VLOOKUP(A988,navidad!$A$1:$E$8,5,FALSE),0)</f>
        <v>0</v>
      </c>
      <c r="K988" s="2">
        <f t="shared" si="143"/>
        <v>0</v>
      </c>
      <c r="L988" s="2">
        <f t="shared" si="140"/>
        <v>0</v>
      </c>
      <c r="M988" s="2">
        <f>+IFERROR(VLOOKUP(A988,new_year!$A$1:$E$8,5,FALSE),0)</f>
        <v>0</v>
      </c>
      <c r="N988" s="2">
        <f t="shared" si="142"/>
        <v>0</v>
      </c>
      <c r="O988" s="2">
        <f t="shared" si="141"/>
        <v>0</v>
      </c>
      <c r="P988">
        <v>0</v>
      </c>
      <c r="Q988">
        <f>+IFERROR(VLOOKUP(A988,final_f1!$A$1:$E$8,5,FALSE),0)</f>
        <v>0</v>
      </c>
    </row>
    <row r="989" spans="1:17" x14ac:dyDescent="0.25">
      <c r="A989" s="1">
        <v>41896</v>
      </c>
      <c r="B989">
        <v>1</v>
      </c>
      <c r="C989" s="2">
        <f t="shared" si="135"/>
        <v>14</v>
      </c>
      <c r="D989" s="2">
        <f t="shared" si="136"/>
        <v>9</v>
      </c>
      <c r="E989" s="2">
        <f t="shared" si="137"/>
        <v>2014</v>
      </c>
      <c r="F989" s="2" t="str">
        <f t="shared" si="138"/>
        <v>domingo</v>
      </c>
      <c r="G989" s="2" t="str">
        <f t="shared" si="139"/>
        <v>septiembre</v>
      </c>
      <c r="H989" s="2">
        <f>+IFERROR(VLOOKUP(A989,festivos!$A$1:$E$105,5,FALSE),0)</f>
        <v>0</v>
      </c>
      <c r="I989" s="2">
        <f>+IFERROR(VLOOKUP(A989,semanasanta!$A$1:$E$29,5,FALSE),0)</f>
        <v>0</v>
      </c>
      <c r="J989" s="2">
        <f>+IFERROR(VLOOKUP(A989,navidad!$A$1:$E$8,5,FALSE),0)</f>
        <v>0</v>
      </c>
      <c r="K989" s="2">
        <f t="shared" si="143"/>
        <v>0</v>
      </c>
      <c r="L989" s="2">
        <f t="shared" si="140"/>
        <v>0</v>
      </c>
      <c r="M989" s="2">
        <f>+IFERROR(VLOOKUP(A989,new_year!$A$1:$E$8,5,FALSE),0)</f>
        <v>0</v>
      </c>
      <c r="N989" s="2">
        <f t="shared" si="142"/>
        <v>0</v>
      </c>
      <c r="O989" s="2">
        <f t="shared" si="141"/>
        <v>0</v>
      </c>
      <c r="P989">
        <v>0</v>
      </c>
      <c r="Q989">
        <f>+IFERROR(VLOOKUP(A989,final_f1!$A$1:$E$8,5,FALSE),0)</f>
        <v>0</v>
      </c>
    </row>
    <row r="990" spans="1:17" x14ac:dyDescent="0.25">
      <c r="A990" s="1">
        <v>41897</v>
      </c>
      <c r="B990">
        <v>938</v>
      </c>
      <c r="C990" s="2">
        <f t="shared" si="135"/>
        <v>15</v>
      </c>
      <c r="D990" s="2">
        <f t="shared" si="136"/>
        <v>9</v>
      </c>
      <c r="E990" s="2">
        <f t="shared" si="137"/>
        <v>2014</v>
      </c>
      <c r="F990" s="2" t="str">
        <f t="shared" si="138"/>
        <v>lunes</v>
      </c>
      <c r="G990" s="2" t="str">
        <f t="shared" si="139"/>
        <v>septiembre</v>
      </c>
      <c r="H990" s="2">
        <f>+IFERROR(VLOOKUP(A990,festivos!$A$1:$E$105,5,FALSE),0)</f>
        <v>0</v>
      </c>
      <c r="I990" s="2">
        <f>+IFERROR(VLOOKUP(A990,semanasanta!$A$1:$E$29,5,FALSE),0)</f>
        <v>0</v>
      </c>
      <c r="J990" s="2">
        <f>+IFERROR(VLOOKUP(A990,navidad!$A$1:$E$8,5,FALSE),0)</f>
        <v>0</v>
      </c>
      <c r="K990" s="2">
        <f t="shared" si="143"/>
        <v>0</v>
      </c>
      <c r="L990" s="2">
        <f t="shared" si="140"/>
        <v>0</v>
      </c>
      <c r="M990" s="2">
        <f>+IFERROR(VLOOKUP(A990,new_year!$A$1:$E$8,5,FALSE),0)</f>
        <v>0</v>
      </c>
      <c r="N990" s="2">
        <f t="shared" si="142"/>
        <v>0</v>
      </c>
      <c r="O990" s="2">
        <f t="shared" si="141"/>
        <v>0</v>
      </c>
      <c r="P990">
        <v>0</v>
      </c>
      <c r="Q990">
        <f>+IFERROR(VLOOKUP(A990,final_f1!$A$1:$E$8,5,FALSE),0)</f>
        <v>0</v>
      </c>
    </row>
    <row r="991" spans="1:17" x14ac:dyDescent="0.25">
      <c r="A991" s="1">
        <v>41898</v>
      </c>
      <c r="B991">
        <v>1225</v>
      </c>
      <c r="C991" s="2">
        <f t="shared" si="135"/>
        <v>16</v>
      </c>
      <c r="D991" s="2">
        <f t="shared" si="136"/>
        <v>9</v>
      </c>
      <c r="E991" s="2">
        <f t="shared" si="137"/>
        <v>2014</v>
      </c>
      <c r="F991" s="2" t="str">
        <f t="shared" si="138"/>
        <v>martes</v>
      </c>
      <c r="G991" s="2" t="str">
        <f t="shared" si="139"/>
        <v>septiembre</v>
      </c>
      <c r="H991" s="2">
        <f>+IFERROR(VLOOKUP(A991,festivos!$A$1:$E$105,5,FALSE),0)</f>
        <v>0</v>
      </c>
      <c r="I991" s="2">
        <f>+IFERROR(VLOOKUP(A991,semanasanta!$A$1:$E$29,5,FALSE),0)</f>
        <v>0</v>
      </c>
      <c r="J991" s="2">
        <f>+IFERROR(VLOOKUP(A991,navidad!$A$1:$E$8,5,FALSE),0)</f>
        <v>0</v>
      </c>
      <c r="K991" s="2">
        <f t="shared" si="143"/>
        <v>0</v>
      </c>
      <c r="L991" s="2">
        <f t="shared" si="140"/>
        <v>0</v>
      </c>
      <c r="M991" s="2">
        <f>+IFERROR(VLOOKUP(A991,new_year!$A$1:$E$8,5,FALSE),0)</f>
        <v>0</v>
      </c>
      <c r="N991" s="2">
        <f t="shared" si="142"/>
        <v>0</v>
      </c>
      <c r="O991" s="2">
        <f t="shared" si="141"/>
        <v>0</v>
      </c>
      <c r="P991">
        <v>0</v>
      </c>
      <c r="Q991">
        <f>+IFERROR(VLOOKUP(A991,final_f1!$A$1:$E$8,5,FALSE),0)</f>
        <v>0</v>
      </c>
    </row>
    <row r="992" spans="1:17" x14ac:dyDescent="0.25">
      <c r="A992" s="1">
        <v>41899</v>
      </c>
      <c r="B992">
        <v>1384</v>
      </c>
      <c r="C992" s="2">
        <f t="shared" si="135"/>
        <v>17</v>
      </c>
      <c r="D992" s="2">
        <f t="shared" si="136"/>
        <v>9</v>
      </c>
      <c r="E992" s="2">
        <f t="shared" si="137"/>
        <v>2014</v>
      </c>
      <c r="F992" s="2" t="str">
        <f t="shared" si="138"/>
        <v>miércoles</v>
      </c>
      <c r="G992" s="2" t="str">
        <f t="shared" si="139"/>
        <v>septiembre</v>
      </c>
      <c r="H992" s="2">
        <f>+IFERROR(VLOOKUP(A992,festivos!$A$1:$E$105,5,FALSE),0)</f>
        <v>0</v>
      </c>
      <c r="I992" s="2">
        <f>+IFERROR(VLOOKUP(A992,semanasanta!$A$1:$E$29,5,FALSE),0)</f>
        <v>0</v>
      </c>
      <c r="J992" s="2">
        <f>+IFERROR(VLOOKUP(A992,navidad!$A$1:$E$8,5,FALSE),0)</f>
        <v>0</v>
      </c>
      <c r="K992" s="2">
        <f t="shared" si="143"/>
        <v>0</v>
      </c>
      <c r="L992" s="2">
        <f t="shared" si="140"/>
        <v>0</v>
      </c>
      <c r="M992" s="2">
        <f>+IFERROR(VLOOKUP(A992,new_year!$A$1:$E$8,5,FALSE),0)</f>
        <v>0</v>
      </c>
      <c r="N992" s="2">
        <f t="shared" si="142"/>
        <v>0</v>
      </c>
      <c r="O992" s="2">
        <f t="shared" si="141"/>
        <v>0</v>
      </c>
      <c r="P992">
        <v>0</v>
      </c>
      <c r="Q992">
        <f>+IFERROR(VLOOKUP(A992,final_f1!$A$1:$E$8,5,FALSE),0)</f>
        <v>0</v>
      </c>
    </row>
    <row r="993" spans="1:17" x14ac:dyDescent="0.25">
      <c r="A993" s="1">
        <v>41900</v>
      </c>
      <c r="B993">
        <v>1311</v>
      </c>
      <c r="C993" s="2">
        <f t="shared" si="135"/>
        <v>18</v>
      </c>
      <c r="D993" s="2">
        <f t="shared" si="136"/>
        <v>9</v>
      </c>
      <c r="E993" s="2">
        <f t="shared" si="137"/>
        <v>2014</v>
      </c>
      <c r="F993" s="2" t="str">
        <f t="shared" si="138"/>
        <v>jueves</v>
      </c>
      <c r="G993" s="2" t="str">
        <f t="shared" si="139"/>
        <v>septiembre</v>
      </c>
      <c r="H993" s="2">
        <f>+IFERROR(VLOOKUP(A993,festivos!$A$1:$E$105,5,FALSE),0)</f>
        <v>0</v>
      </c>
      <c r="I993" s="2">
        <f>+IFERROR(VLOOKUP(A993,semanasanta!$A$1:$E$29,5,FALSE),0)</f>
        <v>0</v>
      </c>
      <c r="J993" s="2">
        <f>+IFERROR(VLOOKUP(A993,navidad!$A$1:$E$8,5,FALSE),0)</f>
        <v>0</v>
      </c>
      <c r="K993" s="2">
        <f t="shared" si="143"/>
        <v>0</v>
      </c>
      <c r="L993" s="2">
        <f t="shared" si="140"/>
        <v>0</v>
      </c>
      <c r="M993" s="2">
        <f>+IFERROR(VLOOKUP(A993,new_year!$A$1:$E$8,5,FALSE),0)</f>
        <v>0</v>
      </c>
      <c r="N993" s="2">
        <f t="shared" si="142"/>
        <v>0</v>
      </c>
      <c r="O993" s="2">
        <f t="shared" si="141"/>
        <v>0</v>
      </c>
      <c r="P993">
        <v>0</v>
      </c>
      <c r="Q993">
        <f>+IFERROR(VLOOKUP(A993,final_f1!$A$1:$E$8,5,FALSE),0)</f>
        <v>0</v>
      </c>
    </row>
    <row r="994" spans="1:17" x14ac:dyDescent="0.25">
      <c r="A994" s="1">
        <v>41901</v>
      </c>
      <c r="B994">
        <v>1218</v>
      </c>
      <c r="C994" s="2">
        <f t="shared" si="135"/>
        <v>19</v>
      </c>
      <c r="D994" s="2">
        <f t="shared" si="136"/>
        <v>9</v>
      </c>
      <c r="E994" s="2">
        <f t="shared" si="137"/>
        <v>2014</v>
      </c>
      <c r="F994" s="2" t="str">
        <f t="shared" si="138"/>
        <v>viernes</v>
      </c>
      <c r="G994" s="2" t="str">
        <f t="shared" si="139"/>
        <v>septiembre</v>
      </c>
      <c r="H994" s="2">
        <f>+IFERROR(VLOOKUP(A994,festivos!$A$1:$E$105,5,FALSE),0)</f>
        <v>0</v>
      </c>
      <c r="I994" s="2">
        <f>+IFERROR(VLOOKUP(A994,semanasanta!$A$1:$E$29,5,FALSE),0)</f>
        <v>0</v>
      </c>
      <c r="J994" s="2">
        <f>+IFERROR(VLOOKUP(A994,navidad!$A$1:$E$8,5,FALSE),0)</f>
        <v>0</v>
      </c>
      <c r="K994" s="2">
        <f t="shared" si="143"/>
        <v>0</v>
      </c>
      <c r="L994" s="2">
        <f t="shared" si="140"/>
        <v>0</v>
      </c>
      <c r="M994" s="2">
        <f>+IFERROR(VLOOKUP(A994,new_year!$A$1:$E$8,5,FALSE),0)</f>
        <v>0</v>
      </c>
      <c r="N994" s="2">
        <f t="shared" si="142"/>
        <v>0</v>
      </c>
      <c r="O994" s="2">
        <f t="shared" si="141"/>
        <v>0</v>
      </c>
      <c r="P994">
        <v>0</v>
      </c>
      <c r="Q994">
        <f>+IFERROR(VLOOKUP(A994,final_f1!$A$1:$E$8,5,FALSE),0)</f>
        <v>0</v>
      </c>
    </row>
    <row r="995" spans="1:17" x14ac:dyDescent="0.25">
      <c r="A995" s="1">
        <v>41902</v>
      </c>
      <c r="B995">
        <v>328</v>
      </c>
      <c r="C995" s="2">
        <f t="shared" si="135"/>
        <v>20</v>
      </c>
      <c r="D995" s="2">
        <f t="shared" si="136"/>
        <v>9</v>
      </c>
      <c r="E995" s="2">
        <f t="shared" si="137"/>
        <v>2014</v>
      </c>
      <c r="F995" s="2" t="str">
        <f t="shared" si="138"/>
        <v>sábado</v>
      </c>
      <c r="G995" s="2" t="str">
        <f t="shared" si="139"/>
        <v>septiembre</v>
      </c>
      <c r="H995" s="2">
        <f>+IFERROR(VLOOKUP(A995,festivos!$A$1:$E$105,5,FALSE),0)</f>
        <v>0</v>
      </c>
      <c r="I995" s="2">
        <f>+IFERROR(VLOOKUP(A995,semanasanta!$A$1:$E$29,5,FALSE),0)</f>
        <v>0</v>
      </c>
      <c r="J995" s="2">
        <f>+IFERROR(VLOOKUP(A995,navidad!$A$1:$E$8,5,FALSE),0)</f>
        <v>0</v>
      </c>
      <c r="K995" s="2">
        <f t="shared" si="143"/>
        <v>0</v>
      </c>
      <c r="L995" s="2">
        <f t="shared" si="140"/>
        <v>0</v>
      </c>
      <c r="M995" s="2">
        <f>+IFERROR(VLOOKUP(A995,new_year!$A$1:$E$8,5,FALSE),0)</f>
        <v>0</v>
      </c>
      <c r="N995" s="2">
        <f t="shared" si="142"/>
        <v>0</v>
      </c>
      <c r="O995" s="2">
        <f t="shared" si="141"/>
        <v>0</v>
      </c>
      <c r="P995">
        <v>0</v>
      </c>
      <c r="Q995">
        <f>+IFERROR(VLOOKUP(A995,final_f1!$A$1:$E$8,5,FALSE),0)</f>
        <v>0</v>
      </c>
    </row>
    <row r="996" spans="1:17" x14ac:dyDescent="0.25">
      <c r="A996" s="1">
        <v>41903</v>
      </c>
      <c r="B996">
        <v>0</v>
      </c>
      <c r="C996" s="2">
        <f t="shared" si="135"/>
        <v>21</v>
      </c>
      <c r="D996" s="2">
        <f t="shared" si="136"/>
        <v>9</v>
      </c>
      <c r="E996" s="2">
        <f t="shared" si="137"/>
        <v>2014</v>
      </c>
      <c r="F996" s="2" t="str">
        <f t="shared" si="138"/>
        <v>domingo</v>
      </c>
      <c r="G996" s="2" t="str">
        <f t="shared" si="139"/>
        <v>septiembre</v>
      </c>
      <c r="H996" s="2">
        <f>+IFERROR(VLOOKUP(A996,festivos!$A$1:$E$105,5,FALSE),0)</f>
        <v>0</v>
      </c>
      <c r="I996" s="2">
        <f>+IFERROR(VLOOKUP(A996,semanasanta!$A$1:$E$29,5,FALSE),0)</f>
        <v>0</v>
      </c>
      <c r="J996" s="2">
        <f>+IFERROR(VLOOKUP(A996,navidad!$A$1:$E$8,5,FALSE),0)</f>
        <v>0</v>
      </c>
      <c r="K996" s="2">
        <f t="shared" si="143"/>
        <v>0</v>
      </c>
      <c r="L996" s="2">
        <f t="shared" si="140"/>
        <v>0</v>
      </c>
      <c r="M996" s="2">
        <f>+IFERROR(VLOOKUP(A996,new_year!$A$1:$E$8,5,FALSE),0)</f>
        <v>0</v>
      </c>
      <c r="N996" s="2">
        <f t="shared" si="142"/>
        <v>0</v>
      </c>
      <c r="O996" s="2">
        <f t="shared" si="141"/>
        <v>0</v>
      </c>
      <c r="P996">
        <v>0</v>
      </c>
      <c r="Q996">
        <f>+IFERROR(VLOOKUP(A996,final_f1!$A$1:$E$8,5,FALSE),0)</f>
        <v>0</v>
      </c>
    </row>
    <row r="997" spans="1:17" x14ac:dyDescent="0.25">
      <c r="A997" s="1">
        <v>41904</v>
      </c>
      <c r="B997">
        <v>890</v>
      </c>
      <c r="C997" s="2">
        <f t="shared" si="135"/>
        <v>22</v>
      </c>
      <c r="D997" s="2">
        <f t="shared" si="136"/>
        <v>9</v>
      </c>
      <c r="E997" s="2">
        <f t="shared" si="137"/>
        <v>2014</v>
      </c>
      <c r="F997" s="2" t="str">
        <f t="shared" si="138"/>
        <v>lunes</v>
      </c>
      <c r="G997" s="2" t="str">
        <f t="shared" si="139"/>
        <v>septiembre</v>
      </c>
      <c r="H997" s="2">
        <f>+IFERROR(VLOOKUP(A997,festivos!$A$1:$E$105,5,FALSE),0)</f>
        <v>0</v>
      </c>
      <c r="I997" s="2">
        <f>+IFERROR(VLOOKUP(A997,semanasanta!$A$1:$E$29,5,FALSE),0)</f>
        <v>0</v>
      </c>
      <c r="J997" s="2">
        <f>+IFERROR(VLOOKUP(A997,navidad!$A$1:$E$8,5,FALSE),0)</f>
        <v>0</v>
      </c>
      <c r="K997" s="2">
        <f t="shared" si="143"/>
        <v>0</v>
      </c>
      <c r="L997" s="2">
        <f t="shared" si="140"/>
        <v>0</v>
      </c>
      <c r="M997" s="2">
        <f>+IFERROR(VLOOKUP(A997,new_year!$A$1:$E$8,5,FALSE),0)</f>
        <v>0</v>
      </c>
      <c r="N997" s="2">
        <f t="shared" si="142"/>
        <v>0</v>
      </c>
      <c r="O997" s="2">
        <f t="shared" si="141"/>
        <v>0</v>
      </c>
      <c r="P997">
        <v>0</v>
      </c>
      <c r="Q997">
        <f>+IFERROR(VLOOKUP(A997,final_f1!$A$1:$E$8,5,FALSE),0)</f>
        <v>0</v>
      </c>
    </row>
    <row r="998" spans="1:17" x14ac:dyDescent="0.25">
      <c r="A998" s="1">
        <v>41905</v>
      </c>
      <c r="B998">
        <v>1206</v>
      </c>
      <c r="C998" s="2">
        <f t="shared" si="135"/>
        <v>23</v>
      </c>
      <c r="D998" s="2">
        <f t="shared" si="136"/>
        <v>9</v>
      </c>
      <c r="E998" s="2">
        <f t="shared" si="137"/>
        <v>2014</v>
      </c>
      <c r="F998" s="2" t="str">
        <f t="shared" si="138"/>
        <v>martes</v>
      </c>
      <c r="G998" s="2" t="str">
        <f t="shared" si="139"/>
        <v>septiembre</v>
      </c>
      <c r="H998" s="2">
        <f>+IFERROR(VLOOKUP(A998,festivos!$A$1:$E$105,5,FALSE),0)</f>
        <v>0</v>
      </c>
      <c r="I998" s="2">
        <f>+IFERROR(VLOOKUP(A998,semanasanta!$A$1:$E$29,5,FALSE),0)</f>
        <v>0</v>
      </c>
      <c r="J998" s="2">
        <f>+IFERROR(VLOOKUP(A998,navidad!$A$1:$E$8,5,FALSE),0)</f>
        <v>0</v>
      </c>
      <c r="K998" s="2">
        <f t="shared" si="143"/>
        <v>0</v>
      </c>
      <c r="L998" s="2">
        <f t="shared" si="140"/>
        <v>0</v>
      </c>
      <c r="M998" s="2">
        <f>+IFERROR(VLOOKUP(A998,new_year!$A$1:$E$8,5,FALSE),0)</f>
        <v>0</v>
      </c>
      <c r="N998" s="2">
        <f t="shared" si="142"/>
        <v>0</v>
      </c>
      <c r="O998" s="2">
        <f t="shared" si="141"/>
        <v>0</v>
      </c>
      <c r="P998">
        <v>0</v>
      </c>
      <c r="Q998">
        <f>+IFERROR(VLOOKUP(A998,final_f1!$A$1:$E$8,5,FALSE),0)</f>
        <v>0</v>
      </c>
    </row>
    <row r="999" spans="1:17" x14ac:dyDescent="0.25">
      <c r="A999" s="1">
        <v>41906</v>
      </c>
      <c r="B999">
        <v>1335</v>
      </c>
      <c r="C999" s="2">
        <f t="shared" si="135"/>
        <v>24</v>
      </c>
      <c r="D999" s="2">
        <f t="shared" si="136"/>
        <v>9</v>
      </c>
      <c r="E999" s="2">
        <f t="shared" si="137"/>
        <v>2014</v>
      </c>
      <c r="F999" s="2" t="str">
        <f t="shared" si="138"/>
        <v>miércoles</v>
      </c>
      <c r="G999" s="2" t="str">
        <f t="shared" si="139"/>
        <v>septiembre</v>
      </c>
      <c r="H999" s="2">
        <f>+IFERROR(VLOOKUP(A999,festivos!$A$1:$E$105,5,FALSE),0)</f>
        <v>0</v>
      </c>
      <c r="I999" s="2">
        <f>+IFERROR(VLOOKUP(A999,semanasanta!$A$1:$E$29,5,FALSE),0)</f>
        <v>0</v>
      </c>
      <c r="J999" s="2">
        <f>+IFERROR(VLOOKUP(A999,navidad!$A$1:$E$8,5,FALSE),0)</f>
        <v>0</v>
      </c>
      <c r="K999" s="2">
        <f t="shared" si="143"/>
        <v>0</v>
      </c>
      <c r="L999" s="2">
        <f t="shared" si="140"/>
        <v>0</v>
      </c>
      <c r="M999" s="2">
        <f>+IFERROR(VLOOKUP(A999,new_year!$A$1:$E$8,5,FALSE),0)</f>
        <v>0</v>
      </c>
      <c r="N999" s="2">
        <f t="shared" si="142"/>
        <v>0</v>
      </c>
      <c r="O999" s="2">
        <f t="shared" si="141"/>
        <v>0</v>
      </c>
      <c r="P999">
        <v>0</v>
      </c>
      <c r="Q999">
        <f>+IFERROR(VLOOKUP(A999,final_f1!$A$1:$E$8,5,FALSE),0)</f>
        <v>0</v>
      </c>
    </row>
    <row r="1000" spans="1:17" x14ac:dyDescent="0.25">
      <c r="A1000" s="1">
        <v>41907</v>
      </c>
      <c r="B1000">
        <v>1466</v>
      </c>
      <c r="C1000" s="2">
        <f t="shared" si="135"/>
        <v>25</v>
      </c>
      <c r="D1000" s="2">
        <f t="shared" si="136"/>
        <v>9</v>
      </c>
      <c r="E1000" s="2">
        <f t="shared" si="137"/>
        <v>2014</v>
      </c>
      <c r="F1000" s="2" t="str">
        <f t="shared" si="138"/>
        <v>jueves</v>
      </c>
      <c r="G1000" s="2" t="str">
        <f t="shared" si="139"/>
        <v>septiembre</v>
      </c>
      <c r="H1000" s="2">
        <f>+IFERROR(VLOOKUP(A1000,festivos!$A$1:$E$105,5,FALSE),0)</f>
        <v>0</v>
      </c>
      <c r="I1000" s="2">
        <f>+IFERROR(VLOOKUP(A1000,semanasanta!$A$1:$E$29,5,FALSE),0)</f>
        <v>0</v>
      </c>
      <c r="J1000" s="2">
        <f>+IFERROR(VLOOKUP(A1000,navidad!$A$1:$E$8,5,FALSE),0)</f>
        <v>0</v>
      </c>
      <c r="K1000" s="2">
        <f t="shared" si="143"/>
        <v>0</v>
      </c>
      <c r="L1000" s="2">
        <f t="shared" si="140"/>
        <v>0</v>
      </c>
      <c r="M1000" s="2">
        <f>+IFERROR(VLOOKUP(A1000,new_year!$A$1:$E$8,5,FALSE),0)</f>
        <v>0</v>
      </c>
      <c r="N1000" s="2">
        <f t="shared" si="142"/>
        <v>0</v>
      </c>
      <c r="O1000" s="2">
        <f t="shared" si="141"/>
        <v>0</v>
      </c>
      <c r="P1000">
        <v>0</v>
      </c>
      <c r="Q1000">
        <f>+IFERROR(VLOOKUP(A1000,final_f1!$A$1:$E$8,5,FALSE),0)</f>
        <v>0</v>
      </c>
    </row>
    <row r="1001" spans="1:17" x14ac:dyDescent="0.25">
      <c r="A1001" s="1">
        <v>41908</v>
      </c>
      <c r="B1001">
        <v>1514</v>
      </c>
      <c r="C1001" s="2">
        <f t="shared" si="135"/>
        <v>26</v>
      </c>
      <c r="D1001" s="2">
        <f t="shared" si="136"/>
        <v>9</v>
      </c>
      <c r="E1001" s="2">
        <f t="shared" si="137"/>
        <v>2014</v>
      </c>
      <c r="F1001" s="2" t="str">
        <f t="shared" si="138"/>
        <v>viernes</v>
      </c>
      <c r="G1001" s="2" t="str">
        <f t="shared" si="139"/>
        <v>septiembre</v>
      </c>
      <c r="H1001" s="2">
        <f>+IFERROR(VLOOKUP(A1001,festivos!$A$1:$E$105,5,FALSE),0)</f>
        <v>0</v>
      </c>
      <c r="I1001" s="2">
        <f>+IFERROR(VLOOKUP(A1001,semanasanta!$A$1:$E$29,5,FALSE),0)</f>
        <v>0</v>
      </c>
      <c r="J1001" s="2">
        <f>+IFERROR(VLOOKUP(A1001,navidad!$A$1:$E$8,5,FALSE),0)</f>
        <v>0</v>
      </c>
      <c r="K1001" s="2">
        <f t="shared" si="143"/>
        <v>0</v>
      </c>
      <c r="L1001" s="2">
        <f t="shared" si="140"/>
        <v>0</v>
      </c>
      <c r="M1001" s="2">
        <f>+IFERROR(VLOOKUP(A1001,new_year!$A$1:$E$8,5,FALSE),0)</f>
        <v>0</v>
      </c>
      <c r="N1001" s="2">
        <f t="shared" si="142"/>
        <v>0</v>
      </c>
      <c r="O1001" s="2">
        <f t="shared" si="141"/>
        <v>0</v>
      </c>
      <c r="P1001">
        <v>0</v>
      </c>
      <c r="Q1001">
        <f>+IFERROR(VLOOKUP(A1001,final_f1!$A$1:$E$8,5,FALSE),0)</f>
        <v>0</v>
      </c>
    </row>
    <row r="1002" spans="1:17" x14ac:dyDescent="0.25">
      <c r="A1002" s="1">
        <v>41909</v>
      </c>
      <c r="B1002">
        <v>469</v>
      </c>
      <c r="C1002" s="2">
        <f t="shared" si="135"/>
        <v>27</v>
      </c>
      <c r="D1002" s="2">
        <f t="shared" si="136"/>
        <v>9</v>
      </c>
      <c r="E1002" s="2">
        <f t="shared" si="137"/>
        <v>2014</v>
      </c>
      <c r="F1002" s="2" t="str">
        <f t="shared" si="138"/>
        <v>sábado</v>
      </c>
      <c r="G1002" s="2" t="str">
        <f t="shared" si="139"/>
        <v>septiembre</v>
      </c>
      <c r="H1002" s="2">
        <f>+IFERROR(VLOOKUP(A1002,festivos!$A$1:$E$105,5,FALSE),0)</f>
        <v>0</v>
      </c>
      <c r="I1002" s="2">
        <f>+IFERROR(VLOOKUP(A1002,semanasanta!$A$1:$E$29,5,FALSE),0)</f>
        <v>0</v>
      </c>
      <c r="J1002" s="2">
        <f>+IFERROR(VLOOKUP(A1002,navidad!$A$1:$E$8,5,FALSE),0)</f>
        <v>0</v>
      </c>
      <c r="K1002" s="2">
        <f t="shared" si="143"/>
        <v>0</v>
      </c>
      <c r="L1002" s="2">
        <f t="shared" si="140"/>
        <v>0</v>
      </c>
      <c r="M1002" s="2">
        <f>+IFERROR(VLOOKUP(A1002,new_year!$A$1:$E$8,5,FALSE),0)</f>
        <v>0</v>
      </c>
      <c r="N1002" s="2">
        <f t="shared" si="142"/>
        <v>0</v>
      </c>
      <c r="O1002" s="2">
        <f t="shared" si="141"/>
        <v>0</v>
      </c>
      <c r="P1002">
        <v>0</v>
      </c>
      <c r="Q1002">
        <f>+IFERROR(VLOOKUP(A1002,final_f1!$A$1:$E$8,5,FALSE),0)</f>
        <v>0</v>
      </c>
    </row>
    <row r="1003" spans="1:17" x14ac:dyDescent="0.25">
      <c r="A1003" s="1">
        <v>41910</v>
      </c>
      <c r="B1003">
        <v>10</v>
      </c>
      <c r="C1003" s="2">
        <f t="shared" si="135"/>
        <v>28</v>
      </c>
      <c r="D1003" s="2">
        <f t="shared" si="136"/>
        <v>9</v>
      </c>
      <c r="E1003" s="2">
        <f t="shared" si="137"/>
        <v>2014</v>
      </c>
      <c r="F1003" s="2" t="str">
        <f t="shared" si="138"/>
        <v>domingo</v>
      </c>
      <c r="G1003" s="2" t="str">
        <f t="shared" si="139"/>
        <v>septiembre</v>
      </c>
      <c r="H1003" s="2">
        <f>+IFERROR(VLOOKUP(A1003,festivos!$A$1:$E$105,5,FALSE),0)</f>
        <v>0</v>
      </c>
      <c r="I1003" s="2">
        <f>+IFERROR(VLOOKUP(A1003,semanasanta!$A$1:$E$29,5,FALSE),0)</f>
        <v>0</v>
      </c>
      <c r="J1003" s="2">
        <f>+IFERROR(VLOOKUP(A1003,navidad!$A$1:$E$8,5,FALSE),0)</f>
        <v>0</v>
      </c>
      <c r="K1003" s="2">
        <f t="shared" si="143"/>
        <v>0</v>
      </c>
      <c r="L1003" s="2">
        <f t="shared" si="140"/>
        <v>0</v>
      </c>
      <c r="M1003" s="2">
        <f>+IFERROR(VLOOKUP(A1003,new_year!$A$1:$E$8,5,FALSE),0)</f>
        <v>0</v>
      </c>
      <c r="N1003" s="2">
        <f t="shared" si="142"/>
        <v>0</v>
      </c>
      <c r="O1003" s="2">
        <f t="shared" si="141"/>
        <v>0</v>
      </c>
      <c r="P1003">
        <v>0</v>
      </c>
      <c r="Q1003">
        <f>+IFERROR(VLOOKUP(A1003,final_f1!$A$1:$E$8,5,FALSE),0)</f>
        <v>0</v>
      </c>
    </row>
    <row r="1004" spans="1:17" x14ac:dyDescent="0.25">
      <c r="A1004" s="1">
        <v>41911</v>
      </c>
      <c r="B1004">
        <v>1285</v>
      </c>
      <c r="C1004" s="2">
        <f t="shared" si="135"/>
        <v>29</v>
      </c>
      <c r="D1004" s="2">
        <f t="shared" si="136"/>
        <v>9</v>
      </c>
      <c r="E1004" s="2">
        <f t="shared" si="137"/>
        <v>2014</v>
      </c>
      <c r="F1004" s="2" t="str">
        <f t="shared" si="138"/>
        <v>lunes</v>
      </c>
      <c r="G1004" s="2" t="str">
        <f t="shared" si="139"/>
        <v>septiembre</v>
      </c>
      <c r="H1004" s="2">
        <f>+IFERROR(VLOOKUP(A1004,festivos!$A$1:$E$105,5,FALSE),0)</f>
        <v>0</v>
      </c>
      <c r="I1004" s="2">
        <f>+IFERROR(VLOOKUP(A1004,semanasanta!$A$1:$E$29,5,FALSE),0)</f>
        <v>0</v>
      </c>
      <c r="J1004" s="2">
        <f>+IFERROR(VLOOKUP(A1004,navidad!$A$1:$E$8,5,FALSE),0)</f>
        <v>0</v>
      </c>
      <c r="K1004" s="2">
        <f t="shared" si="143"/>
        <v>0</v>
      </c>
      <c r="L1004" s="2">
        <f t="shared" si="140"/>
        <v>0</v>
      </c>
      <c r="M1004" s="2">
        <f>+IFERROR(VLOOKUP(A1004,new_year!$A$1:$E$8,5,FALSE),0)</f>
        <v>0</v>
      </c>
      <c r="N1004" s="2">
        <f t="shared" si="142"/>
        <v>0</v>
      </c>
      <c r="O1004" s="2">
        <f t="shared" si="141"/>
        <v>0</v>
      </c>
      <c r="P1004">
        <v>0</v>
      </c>
      <c r="Q1004">
        <f>+IFERROR(VLOOKUP(A1004,final_f1!$A$1:$E$8,5,FALSE),0)</f>
        <v>0</v>
      </c>
    </row>
    <row r="1005" spans="1:17" x14ac:dyDescent="0.25">
      <c r="A1005" s="1">
        <v>41912</v>
      </c>
      <c r="B1005">
        <v>2026</v>
      </c>
      <c r="C1005" s="2">
        <f t="shared" si="135"/>
        <v>30</v>
      </c>
      <c r="D1005" s="2">
        <f t="shared" si="136"/>
        <v>9</v>
      </c>
      <c r="E1005" s="2">
        <f t="shared" si="137"/>
        <v>2014</v>
      </c>
      <c r="F1005" s="2" t="str">
        <f t="shared" si="138"/>
        <v>martes</v>
      </c>
      <c r="G1005" s="2" t="str">
        <f t="shared" si="139"/>
        <v>septiembre</v>
      </c>
      <c r="H1005" s="2">
        <f>+IFERROR(VLOOKUP(A1005,festivos!$A$1:$E$105,5,FALSE),0)</f>
        <v>0</v>
      </c>
      <c r="I1005" s="2">
        <f>+IFERROR(VLOOKUP(A1005,semanasanta!$A$1:$E$29,5,FALSE),0)</f>
        <v>0</v>
      </c>
      <c r="J1005" s="2">
        <f>+IFERROR(VLOOKUP(A1005,navidad!$A$1:$E$8,5,FALSE),0)</f>
        <v>0</v>
      </c>
      <c r="K1005" s="2">
        <f t="shared" si="143"/>
        <v>0</v>
      </c>
      <c r="L1005" s="2">
        <f t="shared" si="140"/>
        <v>0</v>
      </c>
      <c r="M1005" s="2">
        <f>+IFERROR(VLOOKUP(A1005,new_year!$A$1:$E$8,5,FALSE),0)</f>
        <v>0</v>
      </c>
      <c r="N1005" s="2">
        <f t="shared" si="142"/>
        <v>0</v>
      </c>
      <c r="O1005" s="2">
        <f t="shared" si="141"/>
        <v>0</v>
      </c>
      <c r="P1005">
        <v>0</v>
      </c>
      <c r="Q1005">
        <f>+IFERROR(VLOOKUP(A1005,final_f1!$A$1:$E$8,5,FALSE),0)</f>
        <v>0</v>
      </c>
    </row>
    <row r="1006" spans="1:17" x14ac:dyDescent="0.25">
      <c r="A1006" s="1">
        <v>41913</v>
      </c>
      <c r="B1006">
        <v>1156</v>
      </c>
      <c r="C1006" s="2">
        <f t="shared" si="135"/>
        <v>1</v>
      </c>
      <c r="D1006" s="2">
        <f t="shared" si="136"/>
        <v>10</v>
      </c>
      <c r="E1006" s="2">
        <f t="shared" si="137"/>
        <v>2014</v>
      </c>
      <c r="F1006" s="2" t="str">
        <f t="shared" si="138"/>
        <v>miércoles</v>
      </c>
      <c r="G1006" s="2" t="str">
        <f t="shared" si="139"/>
        <v>octubre</v>
      </c>
      <c r="H1006" s="2">
        <f>+IFERROR(VLOOKUP(A1006,festivos!$A$1:$E$105,5,FALSE),0)</f>
        <v>0</v>
      </c>
      <c r="I1006" s="2">
        <f>+IFERROR(VLOOKUP(A1006,semanasanta!$A$1:$E$29,5,FALSE),0)</f>
        <v>0</v>
      </c>
      <c r="J1006" s="2">
        <f>+IFERROR(VLOOKUP(A1006,navidad!$A$1:$E$8,5,FALSE),0)</f>
        <v>0</v>
      </c>
      <c r="K1006" s="2">
        <f t="shared" si="143"/>
        <v>0</v>
      </c>
      <c r="L1006" s="2">
        <f t="shared" si="140"/>
        <v>0</v>
      </c>
      <c r="M1006" s="2">
        <f>+IFERROR(VLOOKUP(A1006,new_year!$A$1:$E$8,5,FALSE),0)</f>
        <v>0</v>
      </c>
      <c r="N1006" s="2">
        <f t="shared" si="142"/>
        <v>0</v>
      </c>
      <c r="O1006" s="2">
        <f t="shared" si="141"/>
        <v>0</v>
      </c>
      <c r="P1006">
        <v>0</v>
      </c>
      <c r="Q1006">
        <f>+IFERROR(VLOOKUP(A1006,final_f1!$A$1:$E$8,5,FALSE),0)</f>
        <v>0</v>
      </c>
    </row>
    <row r="1007" spans="1:17" x14ac:dyDescent="0.25">
      <c r="A1007" s="1">
        <v>41914</v>
      </c>
      <c r="B1007">
        <v>1286</v>
      </c>
      <c r="C1007" s="2">
        <f t="shared" si="135"/>
        <v>2</v>
      </c>
      <c r="D1007" s="2">
        <f t="shared" si="136"/>
        <v>10</v>
      </c>
      <c r="E1007" s="2">
        <f t="shared" si="137"/>
        <v>2014</v>
      </c>
      <c r="F1007" s="2" t="str">
        <f t="shared" si="138"/>
        <v>jueves</v>
      </c>
      <c r="G1007" s="2" t="str">
        <f t="shared" si="139"/>
        <v>octubre</v>
      </c>
      <c r="H1007" s="2">
        <f>+IFERROR(VLOOKUP(A1007,festivos!$A$1:$E$105,5,FALSE),0)</f>
        <v>0</v>
      </c>
      <c r="I1007" s="2">
        <f>+IFERROR(VLOOKUP(A1007,semanasanta!$A$1:$E$29,5,FALSE),0)</f>
        <v>0</v>
      </c>
      <c r="J1007" s="2">
        <f>+IFERROR(VLOOKUP(A1007,navidad!$A$1:$E$8,5,FALSE),0)</f>
        <v>0</v>
      </c>
      <c r="K1007" s="2">
        <f t="shared" si="143"/>
        <v>0</v>
      </c>
      <c r="L1007" s="2">
        <f t="shared" si="140"/>
        <v>0</v>
      </c>
      <c r="M1007" s="2">
        <f>+IFERROR(VLOOKUP(A1007,new_year!$A$1:$E$8,5,FALSE),0)</f>
        <v>0</v>
      </c>
      <c r="N1007" s="2">
        <f t="shared" si="142"/>
        <v>0</v>
      </c>
      <c r="O1007" s="2">
        <f t="shared" si="141"/>
        <v>0</v>
      </c>
      <c r="P1007">
        <v>0</v>
      </c>
      <c r="Q1007">
        <f>+IFERROR(VLOOKUP(A1007,final_f1!$A$1:$E$8,5,FALSE),0)</f>
        <v>0</v>
      </c>
    </row>
    <row r="1008" spans="1:17" x14ac:dyDescent="0.25">
      <c r="A1008" s="1">
        <v>41915</v>
      </c>
      <c r="B1008">
        <v>1165</v>
      </c>
      <c r="C1008" s="2">
        <f t="shared" si="135"/>
        <v>3</v>
      </c>
      <c r="D1008" s="2">
        <f t="shared" si="136"/>
        <v>10</v>
      </c>
      <c r="E1008" s="2">
        <f t="shared" si="137"/>
        <v>2014</v>
      </c>
      <c r="F1008" s="2" t="str">
        <f t="shared" si="138"/>
        <v>viernes</v>
      </c>
      <c r="G1008" s="2" t="str">
        <f t="shared" si="139"/>
        <v>octubre</v>
      </c>
      <c r="H1008" s="2">
        <f>+IFERROR(VLOOKUP(A1008,festivos!$A$1:$E$105,5,FALSE),0)</f>
        <v>0</v>
      </c>
      <c r="I1008" s="2">
        <f>+IFERROR(VLOOKUP(A1008,semanasanta!$A$1:$E$29,5,FALSE),0)</f>
        <v>0</v>
      </c>
      <c r="J1008" s="2">
        <f>+IFERROR(VLOOKUP(A1008,navidad!$A$1:$E$8,5,FALSE),0)</f>
        <v>0</v>
      </c>
      <c r="K1008" s="2">
        <f t="shared" si="143"/>
        <v>0</v>
      </c>
      <c r="L1008" s="2">
        <f t="shared" si="140"/>
        <v>0</v>
      </c>
      <c r="M1008" s="2">
        <f>+IFERROR(VLOOKUP(A1008,new_year!$A$1:$E$8,5,FALSE),0)</f>
        <v>0</v>
      </c>
      <c r="N1008" s="2">
        <f t="shared" si="142"/>
        <v>0</v>
      </c>
      <c r="O1008" s="2">
        <f t="shared" si="141"/>
        <v>0</v>
      </c>
      <c r="P1008">
        <v>0</v>
      </c>
      <c r="Q1008">
        <f>+IFERROR(VLOOKUP(A1008,final_f1!$A$1:$E$8,5,FALSE),0)</f>
        <v>0</v>
      </c>
    </row>
    <row r="1009" spans="1:17" x14ac:dyDescent="0.25">
      <c r="A1009" s="1">
        <v>41916</v>
      </c>
      <c r="B1009">
        <v>333</v>
      </c>
      <c r="C1009" s="2">
        <f t="shared" si="135"/>
        <v>4</v>
      </c>
      <c r="D1009" s="2">
        <f t="shared" si="136"/>
        <v>10</v>
      </c>
      <c r="E1009" s="2">
        <f t="shared" si="137"/>
        <v>2014</v>
      </c>
      <c r="F1009" s="2" t="str">
        <f t="shared" si="138"/>
        <v>sábado</v>
      </c>
      <c r="G1009" s="2" t="str">
        <f t="shared" si="139"/>
        <v>octubre</v>
      </c>
      <c r="H1009" s="2">
        <f>+IFERROR(VLOOKUP(A1009,festivos!$A$1:$E$105,5,FALSE),0)</f>
        <v>0</v>
      </c>
      <c r="I1009" s="2">
        <f>+IFERROR(VLOOKUP(A1009,semanasanta!$A$1:$E$29,5,FALSE),0)</f>
        <v>0</v>
      </c>
      <c r="J1009" s="2">
        <f>+IFERROR(VLOOKUP(A1009,navidad!$A$1:$E$8,5,FALSE),0)</f>
        <v>0</v>
      </c>
      <c r="K1009" s="2">
        <f t="shared" si="143"/>
        <v>0</v>
      </c>
      <c r="L1009" s="2">
        <f t="shared" si="140"/>
        <v>0</v>
      </c>
      <c r="M1009" s="2">
        <f>+IFERROR(VLOOKUP(A1009,new_year!$A$1:$E$8,5,FALSE),0)</f>
        <v>0</v>
      </c>
      <c r="N1009" s="2">
        <f t="shared" si="142"/>
        <v>0</v>
      </c>
      <c r="O1009" s="2">
        <f t="shared" si="141"/>
        <v>0</v>
      </c>
      <c r="P1009">
        <v>0</v>
      </c>
      <c r="Q1009">
        <f>+IFERROR(VLOOKUP(A1009,final_f1!$A$1:$E$8,5,FALSE),0)</f>
        <v>0</v>
      </c>
    </row>
    <row r="1010" spans="1:17" x14ac:dyDescent="0.25">
      <c r="A1010" s="1">
        <v>41917</v>
      </c>
      <c r="B1010">
        <v>0</v>
      </c>
      <c r="C1010" s="2">
        <f t="shared" si="135"/>
        <v>5</v>
      </c>
      <c r="D1010" s="2">
        <f t="shared" si="136"/>
        <v>10</v>
      </c>
      <c r="E1010" s="2">
        <f t="shared" si="137"/>
        <v>2014</v>
      </c>
      <c r="F1010" s="2" t="str">
        <f t="shared" si="138"/>
        <v>domingo</v>
      </c>
      <c r="G1010" s="2" t="str">
        <f t="shared" si="139"/>
        <v>octubre</v>
      </c>
      <c r="H1010" s="2">
        <f>+IFERROR(VLOOKUP(A1010,festivos!$A$1:$E$105,5,FALSE),0)</f>
        <v>0</v>
      </c>
      <c r="I1010" s="2">
        <f>+IFERROR(VLOOKUP(A1010,semanasanta!$A$1:$E$29,5,FALSE),0)</f>
        <v>0</v>
      </c>
      <c r="J1010" s="2">
        <f>+IFERROR(VLOOKUP(A1010,navidad!$A$1:$E$8,5,FALSE),0)</f>
        <v>0</v>
      </c>
      <c r="K1010" s="2">
        <f t="shared" si="143"/>
        <v>0</v>
      </c>
      <c r="L1010" s="2">
        <f t="shared" si="140"/>
        <v>0</v>
      </c>
      <c r="M1010" s="2">
        <f>+IFERROR(VLOOKUP(A1010,new_year!$A$1:$E$8,5,FALSE),0)</f>
        <v>0</v>
      </c>
      <c r="N1010" s="2">
        <f t="shared" si="142"/>
        <v>0</v>
      </c>
      <c r="O1010" s="2">
        <f t="shared" si="141"/>
        <v>0</v>
      </c>
      <c r="P1010">
        <v>0</v>
      </c>
      <c r="Q1010">
        <f>+IFERROR(VLOOKUP(A1010,final_f1!$A$1:$E$8,5,FALSE),0)</f>
        <v>0</v>
      </c>
    </row>
    <row r="1011" spans="1:17" x14ac:dyDescent="0.25">
      <c r="A1011" s="1">
        <v>41918</v>
      </c>
      <c r="B1011">
        <v>929</v>
      </c>
      <c r="C1011" s="2">
        <f t="shared" si="135"/>
        <v>6</v>
      </c>
      <c r="D1011" s="2">
        <f t="shared" si="136"/>
        <v>10</v>
      </c>
      <c r="E1011" s="2">
        <f t="shared" si="137"/>
        <v>2014</v>
      </c>
      <c r="F1011" s="2" t="str">
        <f t="shared" si="138"/>
        <v>lunes</v>
      </c>
      <c r="G1011" s="2" t="str">
        <f t="shared" si="139"/>
        <v>octubre</v>
      </c>
      <c r="H1011" s="2">
        <f>+IFERROR(VLOOKUP(A1011,festivos!$A$1:$E$105,5,FALSE),0)</f>
        <v>0</v>
      </c>
      <c r="I1011" s="2">
        <f>+IFERROR(VLOOKUP(A1011,semanasanta!$A$1:$E$29,5,FALSE),0)</f>
        <v>0</v>
      </c>
      <c r="J1011" s="2">
        <f>+IFERROR(VLOOKUP(A1011,navidad!$A$1:$E$8,5,FALSE),0)</f>
        <v>0</v>
      </c>
      <c r="K1011" s="2">
        <f t="shared" si="143"/>
        <v>0</v>
      </c>
      <c r="L1011" s="2">
        <f t="shared" si="140"/>
        <v>0</v>
      </c>
      <c r="M1011" s="2">
        <f>+IFERROR(VLOOKUP(A1011,new_year!$A$1:$E$8,5,FALSE),0)</f>
        <v>0</v>
      </c>
      <c r="N1011" s="2">
        <f t="shared" si="142"/>
        <v>0</v>
      </c>
      <c r="O1011" s="2">
        <f t="shared" si="141"/>
        <v>0</v>
      </c>
      <c r="P1011">
        <v>0</v>
      </c>
      <c r="Q1011">
        <f>+IFERROR(VLOOKUP(A1011,final_f1!$A$1:$E$8,5,FALSE),0)</f>
        <v>0</v>
      </c>
    </row>
    <row r="1012" spans="1:17" x14ac:dyDescent="0.25">
      <c r="A1012" s="1">
        <v>41919</v>
      </c>
      <c r="B1012">
        <v>1290</v>
      </c>
      <c r="C1012" s="2">
        <f t="shared" si="135"/>
        <v>7</v>
      </c>
      <c r="D1012" s="2">
        <f t="shared" si="136"/>
        <v>10</v>
      </c>
      <c r="E1012" s="2">
        <f t="shared" si="137"/>
        <v>2014</v>
      </c>
      <c r="F1012" s="2" t="str">
        <f t="shared" si="138"/>
        <v>martes</v>
      </c>
      <c r="G1012" s="2" t="str">
        <f t="shared" si="139"/>
        <v>octubre</v>
      </c>
      <c r="H1012" s="2">
        <f>+IFERROR(VLOOKUP(A1012,festivos!$A$1:$E$105,5,FALSE),0)</f>
        <v>0</v>
      </c>
      <c r="I1012" s="2">
        <f>+IFERROR(VLOOKUP(A1012,semanasanta!$A$1:$E$29,5,FALSE),0)</f>
        <v>0</v>
      </c>
      <c r="J1012" s="2">
        <f>+IFERROR(VLOOKUP(A1012,navidad!$A$1:$E$8,5,FALSE),0)</f>
        <v>0</v>
      </c>
      <c r="K1012" s="2">
        <f t="shared" si="143"/>
        <v>0</v>
      </c>
      <c r="L1012" s="2">
        <f t="shared" si="140"/>
        <v>0</v>
      </c>
      <c r="M1012" s="2">
        <f>+IFERROR(VLOOKUP(A1012,new_year!$A$1:$E$8,5,FALSE),0)</f>
        <v>0</v>
      </c>
      <c r="N1012" s="2">
        <f t="shared" si="142"/>
        <v>0</v>
      </c>
      <c r="O1012" s="2">
        <f t="shared" si="141"/>
        <v>0</v>
      </c>
      <c r="P1012">
        <v>0</v>
      </c>
      <c r="Q1012">
        <f>+IFERROR(VLOOKUP(A1012,final_f1!$A$1:$E$8,5,FALSE),0)</f>
        <v>0</v>
      </c>
    </row>
    <row r="1013" spans="1:17" x14ac:dyDescent="0.25">
      <c r="A1013" s="1">
        <v>41920</v>
      </c>
      <c r="B1013">
        <v>1457</v>
      </c>
      <c r="C1013" s="2">
        <f t="shared" si="135"/>
        <v>8</v>
      </c>
      <c r="D1013" s="2">
        <f t="shared" si="136"/>
        <v>10</v>
      </c>
      <c r="E1013" s="2">
        <f t="shared" si="137"/>
        <v>2014</v>
      </c>
      <c r="F1013" s="2" t="str">
        <f t="shared" si="138"/>
        <v>miércoles</v>
      </c>
      <c r="G1013" s="2" t="str">
        <f t="shared" si="139"/>
        <v>octubre</v>
      </c>
      <c r="H1013" s="2">
        <f>+IFERROR(VLOOKUP(A1013,festivos!$A$1:$E$105,5,FALSE),0)</f>
        <v>0</v>
      </c>
      <c r="I1013" s="2">
        <f>+IFERROR(VLOOKUP(A1013,semanasanta!$A$1:$E$29,5,FALSE),0)</f>
        <v>0</v>
      </c>
      <c r="J1013" s="2">
        <f>+IFERROR(VLOOKUP(A1013,navidad!$A$1:$E$8,5,FALSE),0)</f>
        <v>0</v>
      </c>
      <c r="K1013" s="2">
        <f t="shared" si="143"/>
        <v>0</v>
      </c>
      <c r="L1013" s="2">
        <f t="shared" si="140"/>
        <v>0</v>
      </c>
      <c r="M1013" s="2">
        <f>+IFERROR(VLOOKUP(A1013,new_year!$A$1:$E$8,5,FALSE),0)</f>
        <v>0</v>
      </c>
      <c r="N1013" s="2">
        <f t="shared" si="142"/>
        <v>0</v>
      </c>
      <c r="O1013" s="2">
        <f t="shared" si="141"/>
        <v>0</v>
      </c>
      <c r="P1013">
        <v>0</v>
      </c>
      <c r="Q1013">
        <f>+IFERROR(VLOOKUP(A1013,final_f1!$A$1:$E$8,5,FALSE),0)</f>
        <v>0</v>
      </c>
    </row>
    <row r="1014" spans="1:17" x14ac:dyDescent="0.25">
      <c r="A1014" s="1">
        <v>41921</v>
      </c>
      <c r="B1014">
        <v>989</v>
      </c>
      <c r="C1014" s="2">
        <f t="shared" si="135"/>
        <v>9</v>
      </c>
      <c r="D1014" s="2">
        <f t="shared" si="136"/>
        <v>10</v>
      </c>
      <c r="E1014" s="2">
        <f t="shared" si="137"/>
        <v>2014</v>
      </c>
      <c r="F1014" s="2" t="str">
        <f t="shared" si="138"/>
        <v>jueves</v>
      </c>
      <c r="G1014" s="2" t="str">
        <f t="shared" si="139"/>
        <v>octubre</v>
      </c>
      <c r="H1014" s="2">
        <f>+IFERROR(VLOOKUP(A1014,festivos!$A$1:$E$105,5,FALSE),0)</f>
        <v>0</v>
      </c>
      <c r="I1014" s="2">
        <f>+IFERROR(VLOOKUP(A1014,semanasanta!$A$1:$E$29,5,FALSE),0)</f>
        <v>0</v>
      </c>
      <c r="J1014" s="2">
        <f>+IFERROR(VLOOKUP(A1014,navidad!$A$1:$E$8,5,FALSE),0)</f>
        <v>0</v>
      </c>
      <c r="K1014" s="2">
        <f t="shared" si="143"/>
        <v>0</v>
      </c>
      <c r="L1014" s="2">
        <f t="shared" si="140"/>
        <v>0</v>
      </c>
      <c r="M1014" s="2">
        <f>+IFERROR(VLOOKUP(A1014,new_year!$A$1:$E$8,5,FALSE),0)</f>
        <v>0</v>
      </c>
      <c r="N1014" s="2">
        <f t="shared" si="142"/>
        <v>0</v>
      </c>
      <c r="O1014" s="2">
        <f t="shared" si="141"/>
        <v>0</v>
      </c>
      <c r="P1014">
        <v>0</v>
      </c>
      <c r="Q1014">
        <f>+IFERROR(VLOOKUP(A1014,final_f1!$A$1:$E$8,5,FALSE),0)</f>
        <v>0</v>
      </c>
    </row>
    <row r="1015" spans="1:17" x14ac:dyDescent="0.25">
      <c r="A1015" s="1">
        <v>41922</v>
      </c>
      <c r="B1015">
        <v>1861</v>
      </c>
      <c r="C1015" s="2">
        <f t="shared" si="135"/>
        <v>10</v>
      </c>
      <c r="D1015" s="2">
        <f t="shared" si="136"/>
        <v>10</v>
      </c>
      <c r="E1015" s="2">
        <f t="shared" si="137"/>
        <v>2014</v>
      </c>
      <c r="F1015" s="2" t="str">
        <f t="shared" si="138"/>
        <v>viernes</v>
      </c>
      <c r="G1015" s="2" t="str">
        <f t="shared" si="139"/>
        <v>octubre</v>
      </c>
      <c r="H1015" s="2">
        <f>+IFERROR(VLOOKUP(A1015,festivos!$A$1:$E$105,5,FALSE),0)</f>
        <v>0</v>
      </c>
      <c r="I1015" s="2">
        <f>+IFERROR(VLOOKUP(A1015,semanasanta!$A$1:$E$29,5,FALSE),0)</f>
        <v>0</v>
      </c>
      <c r="J1015" s="2">
        <f>+IFERROR(VLOOKUP(A1015,navidad!$A$1:$E$8,5,FALSE),0)</f>
        <v>0</v>
      </c>
      <c r="K1015" s="2">
        <f t="shared" si="143"/>
        <v>0</v>
      </c>
      <c r="L1015" s="2">
        <f t="shared" si="140"/>
        <v>0</v>
      </c>
      <c r="M1015" s="2">
        <f>+IFERROR(VLOOKUP(A1015,new_year!$A$1:$E$8,5,FALSE),0)</f>
        <v>0</v>
      </c>
      <c r="N1015" s="2">
        <f t="shared" si="142"/>
        <v>0</v>
      </c>
      <c r="O1015" s="2">
        <f t="shared" si="141"/>
        <v>0</v>
      </c>
      <c r="P1015">
        <v>0</v>
      </c>
      <c r="Q1015">
        <f>+IFERROR(VLOOKUP(A1015,final_f1!$A$1:$E$8,5,FALSE),0)</f>
        <v>0</v>
      </c>
    </row>
    <row r="1016" spans="1:17" x14ac:dyDescent="0.25">
      <c r="A1016" s="1">
        <v>41923</v>
      </c>
      <c r="B1016">
        <v>370</v>
      </c>
      <c r="C1016" s="2">
        <f t="shared" si="135"/>
        <v>11</v>
      </c>
      <c r="D1016" s="2">
        <f t="shared" si="136"/>
        <v>10</v>
      </c>
      <c r="E1016" s="2">
        <f t="shared" si="137"/>
        <v>2014</v>
      </c>
      <c r="F1016" s="2" t="str">
        <f t="shared" si="138"/>
        <v>sábado</v>
      </c>
      <c r="G1016" s="2" t="str">
        <f t="shared" si="139"/>
        <v>octubre</v>
      </c>
      <c r="H1016" s="2">
        <f>+IFERROR(VLOOKUP(A1016,festivos!$A$1:$E$105,5,FALSE),0)</f>
        <v>0</v>
      </c>
      <c r="I1016" s="2">
        <f>+IFERROR(VLOOKUP(A1016,semanasanta!$A$1:$E$29,5,FALSE),0)</f>
        <v>0</v>
      </c>
      <c r="J1016" s="2">
        <f>+IFERROR(VLOOKUP(A1016,navidad!$A$1:$E$8,5,FALSE),0)</f>
        <v>0</v>
      </c>
      <c r="K1016" s="2">
        <f t="shared" si="143"/>
        <v>0</v>
      </c>
      <c r="L1016" s="2">
        <f t="shared" si="140"/>
        <v>0</v>
      </c>
      <c r="M1016" s="2">
        <f>+IFERROR(VLOOKUP(A1016,new_year!$A$1:$E$8,5,FALSE),0)</f>
        <v>0</v>
      </c>
      <c r="N1016" s="2">
        <f t="shared" si="142"/>
        <v>0</v>
      </c>
      <c r="O1016" s="2">
        <f t="shared" si="141"/>
        <v>0</v>
      </c>
      <c r="P1016">
        <v>0</v>
      </c>
      <c r="Q1016">
        <f>+IFERROR(VLOOKUP(A1016,final_f1!$A$1:$E$8,5,FALSE),0)</f>
        <v>0</v>
      </c>
    </row>
    <row r="1017" spans="1:17" x14ac:dyDescent="0.25">
      <c r="A1017" s="1">
        <v>41924</v>
      </c>
      <c r="B1017">
        <v>5</v>
      </c>
      <c r="C1017" s="2">
        <f t="shared" si="135"/>
        <v>12</v>
      </c>
      <c r="D1017" s="2">
        <f t="shared" si="136"/>
        <v>10</v>
      </c>
      <c r="E1017" s="2">
        <f t="shared" si="137"/>
        <v>2014</v>
      </c>
      <c r="F1017" s="2" t="str">
        <f t="shared" si="138"/>
        <v>domingo</v>
      </c>
      <c r="G1017" s="2" t="str">
        <f t="shared" si="139"/>
        <v>octubre</v>
      </c>
      <c r="H1017" s="2">
        <f>+IFERROR(VLOOKUP(A1017,festivos!$A$1:$E$105,5,FALSE),0)</f>
        <v>0</v>
      </c>
      <c r="I1017" s="2">
        <f>+IFERROR(VLOOKUP(A1017,semanasanta!$A$1:$E$29,5,FALSE),0)</f>
        <v>0</v>
      </c>
      <c r="J1017" s="2">
        <f>+IFERROR(VLOOKUP(A1017,navidad!$A$1:$E$8,5,FALSE),0)</f>
        <v>0</v>
      </c>
      <c r="K1017" s="2">
        <f t="shared" si="143"/>
        <v>0</v>
      </c>
      <c r="L1017" s="2">
        <f t="shared" si="140"/>
        <v>0</v>
      </c>
      <c r="M1017" s="2">
        <f>+IFERROR(VLOOKUP(A1017,new_year!$A$1:$E$8,5,FALSE),0)</f>
        <v>0</v>
      </c>
      <c r="N1017" s="2">
        <f t="shared" si="142"/>
        <v>0</v>
      </c>
      <c r="O1017" s="2">
        <f t="shared" si="141"/>
        <v>0</v>
      </c>
      <c r="P1017">
        <v>0</v>
      </c>
      <c r="Q1017">
        <f>+IFERROR(VLOOKUP(A1017,final_f1!$A$1:$E$8,5,FALSE),0)</f>
        <v>0</v>
      </c>
    </row>
    <row r="1018" spans="1:17" x14ac:dyDescent="0.25">
      <c r="A1018" s="1">
        <v>41925</v>
      </c>
      <c r="B1018">
        <v>0</v>
      </c>
      <c r="C1018" s="2">
        <f t="shared" si="135"/>
        <v>13</v>
      </c>
      <c r="D1018" s="2">
        <f t="shared" si="136"/>
        <v>10</v>
      </c>
      <c r="E1018" s="2">
        <f t="shared" si="137"/>
        <v>2014</v>
      </c>
      <c r="F1018" s="2" t="str">
        <f t="shared" si="138"/>
        <v>lunes</v>
      </c>
      <c r="G1018" s="2" t="str">
        <f t="shared" si="139"/>
        <v>octubre</v>
      </c>
      <c r="H1018" s="2">
        <f>+IFERROR(VLOOKUP(A1018,festivos!$A$1:$E$105,5,FALSE),0)</f>
        <v>1</v>
      </c>
      <c r="I1018" s="2">
        <f>+IFERROR(VLOOKUP(A1018,semanasanta!$A$1:$E$29,5,FALSE),0)</f>
        <v>0</v>
      </c>
      <c r="J1018" s="2">
        <f>+IFERROR(VLOOKUP(A1018,navidad!$A$1:$E$8,5,FALSE),0)</f>
        <v>0</v>
      </c>
      <c r="K1018" s="2">
        <f t="shared" si="143"/>
        <v>0</v>
      </c>
      <c r="L1018" s="2">
        <f t="shared" si="140"/>
        <v>0</v>
      </c>
      <c r="M1018" s="2">
        <f>+IFERROR(VLOOKUP(A1018,new_year!$A$1:$E$8,5,FALSE),0)</f>
        <v>0</v>
      </c>
      <c r="N1018" s="2">
        <f t="shared" si="142"/>
        <v>0</v>
      </c>
      <c r="O1018" s="2">
        <f t="shared" si="141"/>
        <v>0</v>
      </c>
      <c r="P1018">
        <v>0</v>
      </c>
      <c r="Q1018">
        <f>+IFERROR(VLOOKUP(A1018,final_f1!$A$1:$E$8,5,FALSE),0)</f>
        <v>0</v>
      </c>
    </row>
    <row r="1019" spans="1:17" x14ac:dyDescent="0.25">
      <c r="A1019" s="1">
        <v>41926</v>
      </c>
      <c r="B1019">
        <v>969</v>
      </c>
      <c r="C1019" s="2">
        <f t="shared" si="135"/>
        <v>14</v>
      </c>
      <c r="D1019" s="2">
        <f t="shared" si="136"/>
        <v>10</v>
      </c>
      <c r="E1019" s="2">
        <f t="shared" si="137"/>
        <v>2014</v>
      </c>
      <c r="F1019" s="2" t="str">
        <f t="shared" si="138"/>
        <v>martes</v>
      </c>
      <c r="G1019" s="2" t="str">
        <f t="shared" si="139"/>
        <v>octubre</v>
      </c>
      <c r="H1019" s="2">
        <f>+IFERROR(VLOOKUP(A1019,festivos!$A$1:$E$105,5,FALSE),0)</f>
        <v>0</v>
      </c>
      <c r="I1019" s="2">
        <f>+IFERROR(VLOOKUP(A1019,semanasanta!$A$1:$E$29,5,FALSE),0)</f>
        <v>0</v>
      </c>
      <c r="J1019" s="2">
        <f>+IFERROR(VLOOKUP(A1019,navidad!$A$1:$E$8,5,FALSE),0)</f>
        <v>0</v>
      </c>
      <c r="K1019" s="2">
        <f t="shared" si="143"/>
        <v>0</v>
      </c>
      <c r="L1019" s="2">
        <f t="shared" si="140"/>
        <v>0</v>
      </c>
      <c r="M1019" s="2">
        <f>+IFERROR(VLOOKUP(A1019,new_year!$A$1:$E$8,5,FALSE),0)</f>
        <v>0</v>
      </c>
      <c r="N1019" s="2">
        <f t="shared" si="142"/>
        <v>0</v>
      </c>
      <c r="O1019" s="2">
        <f t="shared" si="141"/>
        <v>0</v>
      </c>
      <c r="P1019">
        <v>0</v>
      </c>
      <c r="Q1019">
        <f>+IFERROR(VLOOKUP(A1019,final_f1!$A$1:$E$8,5,FALSE),0)</f>
        <v>0</v>
      </c>
    </row>
    <row r="1020" spans="1:17" x14ac:dyDescent="0.25">
      <c r="A1020" s="1">
        <v>41927</v>
      </c>
      <c r="B1020">
        <v>1261</v>
      </c>
      <c r="C1020" s="2">
        <f t="shared" si="135"/>
        <v>15</v>
      </c>
      <c r="D1020" s="2">
        <f t="shared" si="136"/>
        <v>10</v>
      </c>
      <c r="E1020" s="2">
        <f t="shared" si="137"/>
        <v>2014</v>
      </c>
      <c r="F1020" s="2" t="str">
        <f t="shared" si="138"/>
        <v>miércoles</v>
      </c>
      <c r="G1020" s="2" t="str">
        <f t="shared" si="139"/>
        <v>octubre</v>
      </c>
      <c r="H1020" s="2">
        <f>+IFERROR(VLOOKUP(A1020,festivos!$A$1:$E$105,5,FALSE),0)</f>
        <v>0</v>
      </c>
      <c r="I1020" s="2">
        <f>+IFERROR(VLOOKUP(A1020,semanasanta!$A$1:$E$29,5,FALSE),0)</f>
        <v>0</v>
      </c>
      <c r="J1020" s="2">
        <f>+IFERROR(VLOOKUP(A1020,navidad!$A$1:$E$8,5,FALSE),0)</f>
        <v>0</v>
      </c>
      <c r="K1020" s="2">
        <f t="shared" si="143"/>
        <v>0</v>
      </c>
      <c r="L1020" s="2">
        <f t="shared" si="140"/>
        <v>0</v>
      </c>
      <c r="M1020" s="2">
        <f>+IFERROR(VLOOKUP(A1020,new_year!$A$1:$E$8,5,FALSE),0)</f>
        <v>0</v>
      </c>
      <c r="N1020" s="2">
        <f t="shared" si="142"/>
        <v>0</v>
      </c>
      <c r="O1020" s="2">
        <f t="shared" si="141"/>
        <v>0</v>
      </c>
      <c r="P1020">
        <v>0</v>
      </c>
      <c r="Q1020">
        <f>+IFERROR(VLOOKUP(A1020,final_f1!$A$1:$E$8,5,FALSE),0)</f>
        <v>0</v>
      </c>
    </row>
    <row r="1021" spans="1:17" x14ac:dyDescent="0.25">
      <c r="A1021" s="1">
        <v>41928</v>
      </c>
      <c r="B1021">
        <v>1369</v>
      </c>
      <c r="C1021" s="2">
        <f t="shared" si="135"/>
        <v>16</v>
      </c>
      <c r="D1021" s="2">
        <f t="shared" si="136"/>
        <v>10</v>
      </c>
      <c r="E1021" s="2">
        <f t="shared" si="137"/>
        <v>2014</v>
      </c>
      <c r="F1021" s="2" t="str">
        <f t="shared" si="138"/>
        <v>jueves</v>
      </c>
      <c r="G1021" s="2" t="str">
        <f t="shared" si="139"/>
        <v>octubre</v>
      </c>
      <c r="H1021" s="2">
        <f>+IFERROR(VLOOKUP(A1021,festivos!$A$1:$E$105,5,FALSE),0)</f>
        <v>0</v>
      </c>
      <c r="I1021" s="2">
        <f>+IFERROR(VLOOKUP(A1021,semanasanta!$A$1:$E$29,5,FALSE),0)</f>
        <v>0</v>
      </c>
      <c r="J1021" s="2">
        <f>+IFERROR(VLOOKUP(A1021,navidad!$A$1:$E$8,5,FALSE),0)</f>
        <v>0</v>
      </c>
      <c r="K1021" s="2">
        <f t="shared" si="143"/>
        <v>0</v>
      </c>
      <c r="L1021" s="2">
        <f t="shared" si="140"/>
        <v>0</v>
      </c>
      <c r="M1021" s="2">
        <f>+IFERROR(VLOOKUP(A1021,new_year!$A$1:$E$8,5,FALSE),0)</f>
        <v>0</v>
      </c>
      <c r="N1021" s="2">
        <f t="shared" si="142"/>
        <v>0</v>
      </c>
      <c r="O1021" s="2">
        <f t="shared" si="141"/>
        <v>0</v>
      </c>
      <c r="P1021">
        <v>0</v>
      </c>
      <c r="Q1021">
        <f>+IFERROR(VLOOKUP(A1021,final_f1!$A$1:$E$8,5,FALSE),0)</f>
        <v>0</v>
      </c>
    </row>
    <row r="1022" spans="1:17" x14ac:dyDescent="0.25">
      <c r="A1022" s="1">
        <v>41929</v>
      </c>
      <c r="B1022">
        <v>1349</v>
      </c>
      <c r="C1022" s="2">
        <f t="shared" si="135"/>
        <v>17</v>
      </c>
      <c r="D1022" s="2">
        <f t="shared" si="136"/>
        <v>10</v>
      </c>
      <c r="E1022" s="2">
        <f t="shared" si="137"/>
        <v>2014</v>
      </c>
      <c r="F1022" s="2" t="str">
        <f t="shared" si="138"/>
        <v>viernes</v>
      </c>
      <c r="G1022" s="2" t="str">
        <f t="shared" si="139"/>
        <v>octubre</v>
      </c>
      <c r="H1022" s="2">
        <f>+IFERROR(VLOOKUP(A1022,festivos!$A$1:$E$105,5,FALSE),0)</f>
        <v>0</v>
      </c>
      <c r="I1022" s="2">
        <f>+IFERROR(VLOOKUP(A1022,semanasanta!$A$1:$E$29,5,FALSE),0)</f>
        <v>0</v>
      </c>
      <c r="J1022" s="2">
        <f>+IFERROR(VLOOKUP(A1022,navidad!$A$1:$E$8,5,FALSE),0)</f>
        <v>0</v>
      </c>
      <c r="K1022" s="2">
        <f t="shared" si="143"/>
        <v>0</v>
      </c>
      <c r="L1022" s="2">
        <f t="shared" si="140"/>
        <v>0</v>
      </c>
      <c r="M1022" s="2">
        <f>+IFERROR(VLOOKUP(A1022,new_year!$A$1:$E$8,5,FALSE),0)</f>
        <v>0</v>
      </c>
      <c r="N1022" s="2">
        <f t="shared" si="142"/>
        <v>0</v>
      </c>
      <c r="O1022" s="2">
        <f t="shared" si="141"/>
        <v>0</v>
      </c>
      <c r="P1022">
        <v>0</v>
      </c>
      <c r="Q1022">
        <f>+IFERROR(VLOOKUP(A1022,final_f1!$A$1:$E$8,5,FALSE),0)</f>
        <v>0</v>
      </c>
    </row>
    <row r="1023" spans="1:17" x14ac:dyDescent="0.25">
      <c r="A1023" s="1">
        <v>41930</v>
      </c>
      <c r="B1023">
        <v>389</v>
      </c>
      <c r="C1023" s="2">
        <f t="shared" si="135"/>
        <v>18</v>
      </c>
      <c r="D1023" s="2">
        <f t="shared" si="136"/>
        <v>10</v>
      </c>
      <c r="E1023" s="2">
        <f t="shared" si="137"/>
        <v>2014</v>
      </c>
      <c r="F1023" s="2" t="str">
        <f t="shared" si="138"/>
        <v>sábado</v>
      </c>
      <c r="G1023" s="2" t="str">
        <f t="shared" si="139"/>
        <v>octubre</v>
      </c>
      <c r="H1023" s="2">
        <f>+IFERROR(VLOOKUP(A1023,festivos!$A$1:$E$105,5,FALSE),0)</f>
        <v>0</v>
      </c>
      <c r="I1023" s="2">
        <f>+IFERROR(VLOOKUP(A1023,semanasanta!$A$1:$E$29,5,FALSE),0)</f>
        <v>0</v>
      </c>
      <c r="J1023" s="2">
        <f>+IFERROR(VLOOKUP(A1023,navidad!$A$1:$E$8,5,FALSE),0)</f>
        <v>0</v>
      </c>
      <c r="K1023" s="2">
        <f t="shared" si="143"/>
        <v>0</v>
      </c>
      <c r="L1023" s="2">
        <f t="shared" si="140"/>
        <v>0</v>
      </c>
      <c r="M1023" s="2">
        <f>+IFERROR(VLOOKUP(A1023,new_year!$A$1:$E$8,5,FALSE),0)</f>
        <v>0</v>
      </c>
      <c r="N1023" s="2">
        <f t="shared" si="142"/>
        <v>0</v>
      </c>
      <c r="O1023" s="2">
        <f t="shared" si="141"/>
        <v>0</v>
      </c>
      <c r="P1023">
        <v>0</v>
      </c>
      <c r="Q1023">
        <f>+IFERROR(VLOOKUP(A1023,final_f1!$A$1:$E$8,5,FALSE),0)</f>
        <v>0</v>
      </c>
    </row>
    <row r="1024" spans="1:17" x14ac:dyDescent="0.25">
      <c r="A1024" s="1">
        <v>41931</v>
      </c>
      <c r="B1024">
        <v>2</v>
      </c>
      <c r="C1024" s="2">
        <f t="shared" si="135"/>
        <v>19</v>
      </c>
      <c r="D1024" s="2">
        <f t="shared" si="136"/>
        <v>10</v>
      </c>
      <c r="E1024" s="2">
        <f t="shared" si="137"/>
        <v>2014</v>
      </c>
      <c r="F1024" s="2" t="str">
        <f t="shared" si="138"/>
        <v>domingo</v>
      </c>
      <c r="G1024" s="2" t="str">
        <f t="shared" si="139"/>
        <v>octubre</v>
      </c>
      <c r="H1024" s="2">
        <f>+IFERROR(VLOOKUP(A1024,festivos!$A$1:$E$105,5,FALSE),0)</f>
        <v>0</v>
      </c>
      <c r="I1024" s="2">
        <f>+IFERROR(VLOOKUP(A1024,semanasanta!$A$1:$E$29,5,FALSE),0)</f>
        <v>0</v>
      </c>
      <c r="J1024" s="2">
        <f>+IFERROR(VLOOKUP(A1024,navidad!$A$1:$E$8,5,FALSE),0)</f>
        <v>0</v>
      </c>
      <c r="K1024" s="2">
        <f t="shared" si="143"/>
        <v>0</v>
      </c>
      <c r="L1024" s="2">
        <f t="shared" si="140"/>
        <v>0</v>
      </c>
      <c r="M1024" s="2">
        <f>+IFERROR(VLOOKUP(A1024,new_year!$A$1:$E$8,5,FALSE),0)</f>
        <v>0</v>
      </c>
      <c r="N1024" s="2">
        <f t="shared" si="142"/>
        <v>0</v>
      </c>
      <c r="O1024" s="2">
        <f t="shared" si="141"/>
        <v>0</v>
      </c>
      <c r="P1024">
        <v>0</v>
      </c>
      <c r="Q1024">
        <f>+IFERROR(VLOOKUP(A1024,final_f1!$A$1:$E$8,5,FALSE),0)</f>
        <v>0</v>
      </c>
    </row>
    <row r="1025" spans="1:17" x14ac:dyDescent="0.25">
      <c r="A1025" s="1">
        <v>41932</v>
      </c>
      <c r="B1025">
        <v>931</v>
      </c>
      <c r="C1025" s="2">
        <f t="shared" si="135"/>
        <v>20</v>
      </c>
      <c r="D1025" s="2">
        <f t="shared" si="136"/>
        <v>10</v>
      </c>
      <c r="E1025" s="2">
        <f t="shared" si="137"/>
        <v>2014</v>
      </c>
      <c r="F1025" s="2" t="str">
        <f t="shared" si="138"/>
        <v>lunes</v>
      </c>
      <c r="G1025" s="2" t="str">
        <f t="shared" si="139"/>
        <v>octubre</v>
      </c>
      <c r="H1025" s="2">
        <f>+IFERROR(VLOOKUP(A1025,festivos!$A$1:$E$105,5,FALSE),0)</f>
        <v>0</v>
      </c>
      <c r="I1025" s="2">
        <f>+IFERROR(VLOOKUP(A1025,semanasanta!$A$1:$E$29,5,FALSE),0)</f>
        <v>0</v>
      </c>
      <c r="J1025" s="2">
        <f>+IFERROR(VLOOKUP(A1025,navidad!$A$1:$E$8,5,FALSE),0)</f>
        <v>0</v>
      </c>
      <c r="K1025" s="2">
        <f t="shared" si="143"/>
        <v>0</v>
      </c>
      <c r="L1025" s="2">
        <f t="shared" si="140"/>
        <v>0</v>
      </c>
      <c r="M1025" s="2">
        <f>+IFERROR(VLOOKUP(A1025,new_year!$A$1:$E$8,5,FALSE),0)</f>
        <v>0</v>
      </c>
      <c r="N1025" s="2">
        <f t="shared" si="142"/>
        <v>0</v>
      </c>
      <c r="O1025" s="2">
        <f t="shared" si="141"/>
        <v>0</v>
      </c>
      <c r="P1025">
        <v>0</v>
      </c>
      <c r="Q1025">
        <f>+IFERROR(VLOOKUP(A1025,final_f1!$A$1:$E$8,5,FALSE),0)</f>
        <v>0</v>
      </c>
    </row>
    <row r="1026" spans="1:17" x14ac:dyDescent="0.25">
      <c r="A1026" s="1">
        <v>41933</v>
      </c>
      <c r="B1026">
        <v>1175</v>
      </c>
      <c r="C1026" s="2">
        <f t="shared" si="135"/>
        <v>21</v>
      </c>
      <c r="D1026" s="2">
        <f t="shared" si="136"/>
        <v>10</v>
      </c>
      <c r="E1026" s="2">
        <f t="shared" si="137"/>
        <v>2014</v>
      </c>
      <c r="F1026" s="2" t="str">
        <f t="shared" si="138"/>
        <v>martes</v>
      </c>
      <c r="G1026" s="2" t="str">
        <f t="shared" si="139"/>
        <v>octubre</v>
      </c>
      <c r="H1026" s="2">
        <f>+IFERROR(VLOOKUP(A1026,festivos!$A$1:$E$105,5,FALSE),0)</f>
        <v>0</v>
      </c>
      <c r="I1026" s="2">
        <f>+IFERROR(VLOOKUP(A1026,semanasanta!$A$1:$E$29,5,FALSE),0)</f>
        <v>0</v>
      </c>
      <c r="J1026" s="2">
        <f>+IFERROR(VLOOKUP(A1026,navidad!$A$1:$E$8,5,FALSE),0)</f>
        <v>0</v>
      </c>
      <c r="K1026" s="2">
        <f t="shared" si="143"/>
        <v>0</v>
      </c>
      <c r="L1026" s="2">
        <f t="shared" si="140"/>
        <v>0</v>
      </c>
      <c r="M1026" s="2">
        <f>+IFERROR(VLOOKUP(A1026,new_year!$A$1:$E$8,5,FALSE),0)</f>
        <v>0</v>
      </c>
      <c r="N1026" s="2">
        <f t="shared" si="142"/>
        <v>0</v>
      </c>
      <c r="O1026" s="2">
        <f t="shared" si="141"/>
        <v>0</v>
      </c>
      <c r="P1026">
        <v>0</v>
      </c>
      <c r="Q1026">
        <f>+IFERROR(VLOOKUP(A1026,final_f1!$A$1:$E$8,5,FALSE),0)</f>
        <v>0</v>
      </c>
    </row>
    <row r="1027" spans="1:17" x14ac:dyDescent="0.25">
      <c r="A1027" s="1">
        <v>41934</v>
      </c>
      <c r="B1027">
        <v>1360</v>
      </c>
      <c r="C1027" s="2">
        <f t="shared" ref="C1027:C1090" si="144">+DAY(A1027)</f>
        <v>22</v>
      </c>
      <c r="D1027" s="2">
        <f t="shared" ref="D1027:D1090" si="145">+MONTH(A1027)</f>
        <v>10</v>
      </c>
      <c r="E1027" s="2">
        <f t="shared" ref="E1027:E1090" si="146">+YEAR(A1027)</f>
        <v>2014</v>
      </c>
      <c r="F1027" s="2" t="str">
        <f t="shared" ref="F1027:F1090" si="147">+TEXT(A1027,"dddd")</f>
        <v>miércoles</v>
      </c>
      <c r="G1027" s="2" t="str">
        <f t="shared" ref="G1027:G1090" si="148">+TEXT(A1027,"MMMM")</f>
        <v>octubre</v>
      </c>
      <c r="H1027" s="2">
        <f>+IFERROR(VLOOKUP(A1027,festivos!$A$1:$E$105,5,FALSE),0)</f>
        <v>0</v>
      </c>
      <c r="I1027" s="2">
        <f>+IFERROR(VLOOKUP(A1027,semanasanta!$A$1:$E$29,5,FALSE),0)</f>
        <v>0</v>
      </c>
      <c r="J1027" s="2">
        <f>+IFERROR(VLOOKUP(A1027,navidad!$A$1:$E$8,5,FALSE),0)</f>
        <v>0</v>
      </c>
      <c r="K1027" s="2">
        <f t="shared" si="143"/>
        <v>0</v>
      </c>
      <c r="L1027" s="2">
        <f t="shared" ref="L1027:L1090" si="149">+IF(J1028=1,1,0)</f>
        <v>0</v>
      </c>
      <c r="M1027" s="2">
        <f>+IFERROR(VLOOKUP(A1027,new_year!$A$1:$E$8,5,FALSE),0)</f>
        <v>0</v>
      </c>
      <c r="N1027" s="2">
        <f t="shared" si="142"/>
        <v>0</v>
      </c>
      <c r="O1027" s="2">
        <f t="shared" ref="O1027:O1090" si="150">+IF(M1028=1,1,0)</f>
        <v>0</v>
      </c>
      <c r="P1027">
        <v>0</v>
      </c>
      <c r="Q1027">
        <f>+IFERROR(VLOOKUP(A1027,final_f1!$A$1:$E$8,5,FALSE),0)</f>
        <v>0</v>
      </c>
    </row>
    <row r="1028" spans="1:17" x14ac:dyDescent="0.25">
      <c r="A1028" s="1">
        <v>41935</v>
      </c>
      <c r="B1028">
        <v>1344</v>
      </c>
      <c r="C1028" s="2">
        <f t="shared" si="144"/>
        <v>23</v>
      </c>
      <c r="D1028" s="2">
        <f t="shared" si="145"/>
        <v>10</v>
      </c>
      <c r="E1028" s="2">
        <f t="shared" si="146"/>
        <v>2014</v>
      </c>
      <c r="F1028" s="2" t="str">
        <f t="shared" si="147"/>
        <v>jueves</v>
      </c>
      <c r="G1028" s="2" t="str">
        <f t="shared" si="148"/>
        <v>octubre</v>
      </c>
      <c r="H1028" s="2">
        <f>+IFERROR(VLOOKUP(A1028,festivos!$A$1:$E$105,5,FALSE),0)</f>
        <v>0</v>
      </c>
      <c r="I1028" s="2">
        <f>+IFERROR(VLOOKUP(A1028,semanasanta!$A$1:$E$29,5,FALSE),0)</f>
        <v>0</v>
      </c>
      <c r="J1028" s="2">
        <f>+IFERROR(VLOOKUP(A1028,navidad!$A$1:$E$8,5,FALSE),0)</f>
        <v>0</v>
      </c>
      <c r="K1028" s="2">
        <f t="shared" si="143"/>
        <v>0</v>
      </c>
      <c r="L1028" s="2">
        <f t="shared" si="149"/>
        <v>0</v>
      </c>
      <c r="M1028" s="2">
        <f>+IFERROR(VLOOKUP(A1028,new_year!$A$1:$E$8,5,FALSE),0)</f>
        <v>0</v>
      </c>
      <c r="N1028" s="2">
        <f t="shared" ref="N1028:N1091" si="151">+IF(M1027=1,1,0)</f>
        <v>0</v>
      </c>
      <c r="O1028" s="2">
        <f t="shared" si="150"/>
        <v>0</v>
      </c>
      <c r="P1028">
        <v>0</v>
      </c>
      <c r="Q1028">
        <f>+IFERROR(VLOOKUP(A1028,final_f1!$A$1:$E$8,5,FALSE),0)</f>
        <v>0</v>
      </c>
    </row>
    <row r="1029" spans="1:17" x14ac:dyDescent="0.25">
      <c r="A1029" s="1">
        <v>41936</v>
      </c>
      <c r="B1029">
        <v>1404</v>
      </c>
      <c r="C1029" s="2">
        <f t="shared" si="144"/>
        <v>24</v>
      </c>
      <c r="D1029" s="2">
        <f t="shared" si="145"/>
        <v>10</v>
      </c>
      <c r="E1029" s="2">
        <f t="shared" si="146"/>
        <v>2014</v>
      </c>
      <c r="F1029" s="2" t="str">
        <f t="shared" si="147"/>
        <v>viernes</v>
      </c>
      <c r="G1029" s="2" t="str">
        <f t="shared" si="148"/>
        <v>octubre</v>
      </c>
      <c r="H1029" s="2">
        <f>+IFERROR(VLOOKUP(A1029,festivos!$A$1:$E$105,5,FALSE),0)</f>
        <v>0</v>
      </c>
      <c r="I1029" s="2">
        <f>+IFERROR(VLOOKUP(A1029,semanasanta!$A$1:$E$29,5,FALSE),0)</f>
        <v>0</v>
      </c>
      <c r="J1029" s="2">
        <f>+IFERROR(VLOOKUP(A1029,navidad!$A$1:$E$8,5,FALSE),0)</f>
        <v>0</v>
      </c>
      <c r="K1029" s="2">
        <f t="shared" ref="K1029:K1092" si="152">+IF(J1028=1,1,0)</f>
        <v>0</v>
      </c>
      <c r="L1029" s="2">
        <f t="shared" si="149"/>
        <v>0</v>
      </c>
      <c r="M1029" s="2">
        <f>+IFERROR(VLOOKUP(A1029,new_year!$A$1:$E$8,5,FALSE),0)</f>
        <v>0</v>
      </c>
      <c r="N1029" s="2">
        <f t="shared" si="151"/>
        <v>0</v>
      </c>
      <c r="O1029" s="2">
        <f t="shared" si="150"/>
        <v>0</v>
      </c>
      <c r="P1029">
        <v>0</v>
      </c>
      <c r="Q1029">
        <f>+IFERROR(VLOOKUP(A1029,final_f1!$A$1:$E$8,5,FALSE),0)</f>
        <v>0</v>
      </c>
    </row>
    <row r="1030" spans="1:17" x14ac:dyDescent="0.25">
      <c r="A1030" s="1">
        <v>41937</v>
      </c>
      <c r="B1030">
        <v>373</v>
      </c>
      <c r="C1030" s="2">
        <f t="shared" si="144"/>
        <v>25</v>
      </c>
      <c r="D1030" s="2">
        <f t="shared" si="145"/>
        <v>10</v>
      </c>
      <c r="E1030" s="2">
        <f t="shared" si="146"/>
        <v>2014</v>
      </c>
      <c r="F1030" s="2" t="str">
        <f t="shared" si="147"/>
        <v>sábado</v>
      </c>
      <c r="G1030" s="2" t="str">
        <f t="shared" si="148"/>
        <v>octubre</v>
      </c>
      <c r="H1030" s="2">
        <f>+IFERROR(VLOOKUP(A1030,festivos!$A$1:$E$105,5,FALSE),0)</f>
        <v>0</v>
      </c>
      <c r="I1030" s="2">
        <f>+IFERROR(VLOOKUP(A1030,semanasanta!$A$1:$E$29,5,FALSE),0)</f>
        <v>0</v>
      </c>
      <c r="J1030" s="2">
        <f>+IFERROR(VLOOKUP(A1030,navidad!$A$1:$E$8,5,FALSE),0)</f>
        <v>0</v>
      </c>
      <c r="K1030" s="2">
        <f t="shared" si="152"/>
        <v>0</v>
      </c>
      <c r="L1030" s="2">
        <f t="shared" si="149"/>
        <v>0</v>
      </c>
      <c r="M1030" s="2">
        <f>+IFERROR(VLOOKUP(A1030,new_year!$A$1:$E$8,5,FALSE),0)</f>
        <v>0</v>
      </c>
      <c r="N1030" s="2">
        <f t="shared" si="151"/>
        <v>0</v>
      </c>
      <c r="O1030" s="2">
        <f t="shared" si="150"/>
        <v>0</v>
      </c>
      <c r="P1030">
        <v>0</v>
      </c>
      <c r="Q1030">
        <f>+IFERROR(VLOOKUP(A1030,final_f1!$A$1:$E$8,5,FALSE),0)</f>
        <v>0</v>
      </c>
    </row>
    <row r="1031" spans="1:17" x14ac:dyDescent="0.25">
      <c r="A1031" s="1">
        <v>41938</v>
      </c>
      <c r="B1031">
        <v>0</v>
      </c>
      <c r="C1031" s="2">
        <f t="shared" si="144"/>
        <v>26</v>
      </c>
      <c r="D1031" s="2">
        <f t="shared" si="145"/>
        <v>10</v>
      </c>
      <c r="E1031" s="2">
        <f t="shared" si="146"/>
        <v>2014</v>
      </c>
      <c r="F1031" s="2" t="str">
        <f t="shared" si="147"/>
        <v>domingo</v>
      </c>
      <c r="G1031" s="2" t="str">
        <f t="shared" si="148"/>
        <v>octubre</v>
      </c>
      <c r="H1031" s="2">
        <f>+IFERROR(VLOOKUP(A1031,festivos!$A$1:$E$105,5,FALSE),0)</f>
        <v>0</v>
      </c>
      <c r="I1031" s="2">
        <f>+IFERROR(VLOOKUP(A1031,semanasanta!$A$1:$E$29,5,FALSE),0)</f>
        <v>0</v>
      </c>
      <c r="J1031" s="2">
        <f>+IFERROR(VLOOKUP(A1031,navidad!$A$1:$E$8,5,FALSE),0)</f>
        <v>0</v>
      </c>
      <c r="K1031" s="2">
        <f t="shared" si="152"/>
        <v>0</v>
      </c>
      <c r="L1031" s="2">
        <f t="shared" si="149"/>
        <v>0</v>
      </c>
      <c r="M1031" s="2">
        <f>+IFERROR(VLOOKUP(A1031,new_year!$A$1:$E$8,5,FALSE),0)</f>
        <v>0</v>
      </c>
      <c r="N1031" s="2">
        <f t="shared" si="151"/>
        <v>0</v>
      </c>
      <c r="O1031" s="2">
        <f t="shared" si="150"/>
        <v>0</v>
      </c>
      <c r="P1031">
        <v>0</v>
      </c>
      <c r="Q1031">
        <f>+IFERROR(VLOOKUP(A1031,final_f1!$A$1:$E$8,5,FALSE),0)</f>
        <v>0</v>
      </c>
    </row>
    <row r="1032" spans="1:17" x14ac:dyDescent="0.25">
      <c r="A1032" s="1">
        <v>41939</v>
      </c>
      <c r="B1032">
        <v>1095</v>
      </c>
      <c r="C1032" s="2">
        <f t="shared" si="144"/>
        <v>27</v>
      </c>
      <c r="D1032" s="2">
        <f t="shared" si="145"/>
        <v>10</v>
      </c>
      <c r="E1032" s="2">
        <f t="shared" si="146"/>
        <v>2014</v>
      </c>
      <c r="F1032" s="2" t="str">
        <f t="shared" si="147"/>
        <v>lunes</v>
      </c>
      <c r="G1032" s="2" t="str">
        <f t="shared" si="148"/>
        <v>octubre</v>
      </c>
      <c r="H1032" s="2">
        <f>+IFERROR(VLOOKUP(A1032,festivos!$A$1:$E$105,5,FALSE),0)</f>
        <v>0</v>
      </c>
      <c r="I1032" s="2">
        <f>+IFERROR(VLOOKUP(A1032,semanasanta!$A$1:$E$29,5,FALSE),0)</f>
        <v>0</v>
      </c>
      <c r="J1032" s="2">
        <f>+IFERROR(VLOOKUP(A1032,navidad!$A$1:$E$8,5,FALSE),0)</f>
        <v>0</v>
      </c>
      <c r="K1032" s="2">
        <f t="shared" si="152"/>
        <v>0</v>
      </c>
      <c r="L1032" s="2">
        <f t="shared" si="149"/>
        <v>0</v>
      </c>
      <c r="M1032" s="2">
        <f>+IFERROR(VLOOKUP(A1032,new_year!$A$1:$E$8,5,FALSE),0)</f>
        <v>0</v>
      </c>
      <c r="N1032" s="2">
        <f t="shared" si="151"/>
        <v>0</v>
      </c>
      <c r="O1032" s="2">
        <f t="shared" si="150"/>
        <v>0</v>
      </c>
      <c r="P1032">
        <v>0</v>
      </c>
      <c r="Q1032">
        <f>+IFERROR(VLOOKUP(A1032,final_f1!$A$1:$E$8,5,FALSE),0)</f>
        <v>0</v>
      </c>
    </row>
    <row r="1033" spans="1:17" x14ac:dyDescent="0.25">
      <c r="A1033" s="1">
        <v>41940</v>
      </c>
      <c r="B1033">
        <v>1459</v>
      </c>
      <c r="C1033" s="2">
        <f t="shared" si="144"/>
        <v>28</v>
      </c>
      <c r="D1033" s="2">
        <f t="shared" si="145"/>
        <v>10</v>
      </c>
      <c r="E1033" s="2">
        <f t="shared" si="146"/>
        <v>2014</v>
      </c>
      <c r="F1033" s="2" t="str">
        <f t="shared" si="147"/>
        <v>martes</v>
      </c>
      <c r="G1033" s="2" t="str">
        <f t="shared" si="148"/>
        <v>octubre</v>
      </c>
      <c r="H1033" s="2">
        <f>+IFERROR(VLOOKUP(A1033,festivos!$A$1:$E$105,5,FALSE),0)</f>
        <v>0</v>
      </c>
      <c r="I1033" s="2">
        <f>+IFERROR(VLOOKUP(A1033,semanasanta!$A$1:$E$29,5,FALSE),0)</f>
        <v>0</v>
      </c>
      <c r="J1033" s="2">
        <f>+IFERROR(VLOOKUP(A1033,navidad!$A$1:$E$8,5,FALSE),0)</f>
        <v>0</v>
      </c>
      <c r="K1033" s="2">
        <f t="shared" si="152"/>
        <v>0</v>
      </c>
      <c r="L1033" s="2">
        <f t="shared" si="149"/>
        <v>0</v>
      </c>
      <c r="M1033" s="2">
        <f>+IFERROR(VLOOKUP(A1033,new_year!$A$1:$E$8,5,FALSE),0)</f>
        <v>0</v>
      </c>
      <c r="N1033" s="2">
        <f t="shared" si="151"/>
        <v>0</v>
      </c>
      <c r="O1033" s="2">
        <f t="shared" si="150"/>
        <v>0</v>
      </c>
      <c r="P1033">
        <v>0</v>
      </c>
      <c r="Q1033">
        <f>+IFERROR(VLOOKUP(A1033,final_f1!$A$1:$E$8,5,FALSE),0)</f>
        <v>0</v>
      </c>
    </row>
    <row r="1034" spans="1:17" x14ac:dyDescent="0.25">
      <c r="A1034" s="1">
        <v>41941</v>
      </c>
      <c r="B1034">
        <v>1871</v>
      </c>
      <c r="C1034" s="2">
        <f t="shared" si="144"/>
        <v>29</v>
      </c>
      <c r="D1034" s="2">
        <f t="shared" si="145"/>
        <v>10</v>
      </c>
      <c r="E1034" s="2">
        <f t="shared" si="146"/>
        <v>2014</v>
      </c>
      <c r="F1034" s="2" t="str">
        <f t="shared" si="147"/>
        <v>miércoles</v>
      </c>
      <c r="G1034" s="2" t="str">
        <f t="shared" si="148"/>
        <v>octubre</v>
      </c>
      <c r="H1034" s="2">
        <f>+IFERROR(VLOOKUP(A1034,festivos!$A$1:$E$105,5,FALSE),0)</f>
        <v>0</v>
      </c>
      <c r="I1034" s="2">
        <f>+IFERROR(VLOOKUP(A1034,semanasanta!$A$1:$E$29,5,FALSE),0)</f>
        <v>0</v>
      </c>
      <c r="J1034" s="2">
        <f>+IFERROR(VLOOKUP(A1034,navidad!$A$1:$E$8,5,FALSE),0)</f>
        <v>0</v>
      </c>
      <c r="K1034" s="2">
        <f t="shared" si="152"/>
        <v>0</v>
      </c>
      <c r="L1034" s="2">
        <f t="shared" si="149"/>
        <v>0</v>
      </c>
      <c r="M1034" s="2">
        <f>+IFERROR(VLOOKUP(A1034,new_year!$A$1:$E$8,5,FALSE),0)</f>
        <v>0</v>
      </c>
      <c r="N1034" s="2">
        <f t="shared" si="151"/>
        <v>0</v>
      </c>
      <c r="O1034" s="2">
        <f t="shared" si="150"/>
        <v>0</v>
      </c>
      <c r="P1034">
        <v>0</v>
      </c>
      <c r="Q1034">
        <f>+IFERROR(VLOOKUP(A1034,final_f1!$A$1:$E$8,5,FALSE),0)</f>
        <v>0</v>
      </c>
    </row>
    <row r="1035" spans="1:17" x14ac:dyDescent="0.25">
      <c r="A1035" s="1">
        <v>41942</v>
      </c>
      <c r="B1035">
        <v>1827</v>
      </c>
      <c r="C1035" s="2">
        <f t="shared" si="144"/>
        <v>30</v>
      </c>
      <c r="D1035" s="2">
        <f t="shared" si="145"/>
        <v>10</v>
      </c>
      <c r="E1035" s="2">
        <f t="shared" si="146"/>
        <v>2014</v>
      </c>
      <c r="F1035" s="2" t="str">
        <f t="shared" si="147"/>
        <v>jueves</v>
      </c>
      <c r="G1035" s="2" t="str">
        <f t="shared" si="148"/>
        <v>octubre</v>
      </c>
      <c r="H1035" s="2">
        <f>+IFERROR(VLOOKUP(A1035,festivos!$A$1:$E$105,5,FALSE),0)</f>
        <v>0</v>
      </c>
      <c r="I1035" s="2">
        <f>+IFERROR(VLOOKUP(A1035,semanasanta!$A$1:$E$29,5,FALSE),0)</f>
        <v>0</v>
      </c>
      <c r="J1035" s="2">
        <f>+IFERROR(VLOOKUP(A1035,navidad!$A$1:$E$8,5,FALSE),0)</f>
        <v>0</v>
      </c>
      <c r="K1035" s="2">
        <f t="shared" si="152"/>
        <v>0</v>
      </c>
      <c r="L1035" s="2">
        <f t="shared" si="149"/>
        <v>0</v>
      </c>
      <c r="M1035" s="2">
        <f>+IFERROR(VLOOKUP(A1035,new_year!$A$1:$E$8,5,FALSE),0)</f>
        <v>0</v>
      </c>
      <c r="N1035" s="2">
        <f t="shared" si="151"/>
        <v>0</v>
      </c>
      <c r="O1035" s="2">
        <f t="shared" si="150"/>
        <v>0</v>
      </c>
      <c r="P1035">
        <v>0</v>
      </c>
      <c r="Q1035">
        <f>+IFERROR(VLOOKUP(A1035,final_f1!$A$1:$E$8,5,FALSE),0)</f>
        <v>0</v>
      </c>
    </row>
    <row r="1036" spans="1:17" x14ac:dyDescent="0.25">
      <c r="A1036" s="1">
        <v>41943</v>
      </c>
      <c r="B1036">
        <v>2514</v>
      </c>
      <c r="C1036" s="2">
        <f t="shared" si="144"/>
        <v>31</v>
      </c>
      <c r="D1036" s="2">
        <f t="shared" si="145"/>
        <v>10</v>
      </c>
      <c r="E1036" s="2">
        <f t="shared" si="146"/>
        <v>2014</v>
      </c>
      <c r="F1036" s="2" t="str">
        <f t="shared" si="147"/>
        <v>viernes</v>
      </c>
      <c r="G1036" s="2" t="str">
        <f t="shared" si="148"/>
        <v>octubre</v>
      </c>
      <c r="H1036" s="2">
        <f>+IFERROR(VLOOKUP(A1036,festivos!$A$1:$E$105,5,FALSE),0)</f>
        <v>0</v>
      </c>
      <c r="I1036" s="2">
        <f>+IFERROR(VLOOKUP(A1036,semanasanta!$A$1:$E$29,5,FALSE),0)</f>
        <v>0</v>
      </c>
      <c r="J1036" s="2">
        <f>+IFERROR(VLOOKUP(A1036,navidad!$A$1:$E$8,5,FALSE),0)</f>
        <v>0</v>
      </c>
      <c r="K1036" s="2">
        <f t="shared" si="152"/>
        <v>0</v>
      </c>
      <c r="L1036" s="2">
        <f t="shared" si="149"/>
        <v>0</v>
      </c>
      <c r="M1036" s="2">
        <f>+IFERROR(VLOOKUP(A1036,new_year!$A$1:$E$8,5,FALSE),0)</f>
        <v>0</v>
      </c>
      <c r="N1036" s="2">
        <f t="shared" si="151"/>
        <v>0</v>
      </c>
      <c r="O1036" s="2">
        <f t="shared" si="150"/>
        <v>0</v>
      </c>
      <c r="P1036">
        <v>0</v>
      </c>
      <c r="Q1036">
        <f>+IFERROR(VLOOKUP(A1036,final_f1!$A$1:$E$8,5,FALSE),0)</f>
        <v>0</v>
      </c>
    </row>
    <row r="1037" spans="1:17" x14ac:dyDescent="0.25">
      <c r="A1037" s="1">
        <v>41944</v>
      </c>
      <c r="B1037">
        <v>230</v>
      </c>
      <c r="C1037" s="2">
        <f t="shared" si="144"/>
        <v>1</v>
      </c>
      <c r="D1037" s="2">
        <f t="shared" si="145"/>
        <v>11</v>
      </c>
      <c r="E1037" s="2">
        <f t="shared" si="146"/>
        <v>2014</v>
      </c>
      <c r="F1037" s="2" t="str">
        <f t="shared" si="147"/>
        <v>sábado</v>
      </c>
      <c r="G1037" s="2" t="str">
        <f t="shared" si="148"/>
        <v>noviembre</v>
      </c>
      <c r="H1037" s="2">
        <f>+IFERROR(VLOOKUP(A1037,festivos!$A$1:$E$105,5,FALSE),0)</f>
        <v>0</v>
      </c>
      <c r="I1037" s="2">
        <f>+IFERROR(VLOOKUP(A1037,semanasanta!$A$1:$E$29,5,FALSE),0)</f>
        <v>0</v>
      </c>
      <c r="J1037" s="2">
        <f>+IFERROR(VLOOKUP(A1037,navidad!$A$1:$E$8,5,FALSE),0)</f>
        <v>0</v>
      </c>
      <c r="K1037" s="2">
        <f t="shared" si="152"/>
        <v>0</v>
      </c>
      <c r="L1037" s="2">
        <f t="shared" si="149"/>
        <v>0</v>
      </c>
      <c r="M1037" s="2">
        <f>+IFERROR(VLOOKUP(A1037,new_year!$A$1:$E$8,5,FALSE),0)</f>
        <v>0</v>
      </c>
      <c r="N1037" s="2">
        <f t="shared" si="151"/>
        <v>0</v>
      </c>
      <c r="O1037" s="2">
        <f t="shared" si="150"/>
        <v>0</v>
      </c>
      <c r="P1037">
        <v>0</v>
      </c>
      <c r="Q1037">
        <f>+IFERROR(VLOOKUP(A1037,final_f1!$A$1:$E$8,5,FALSE),0)</f>
        <v>0</v>
      </c>
    </row>
    <row r="1038" spans="1:17" x14ac:dyDescent="0.25">
      <c r="A1038" s="1">
        <v>41945</v>
      </c>
      <c r="B1038">
        <v>1</v>
      </c>
      <c r="C1038" s="2">
        <f t="shared" si="144"/>
        <v>2</v>
      </c>
      <c r="D1038" s="2">
        <f t="shared" si="145"/>
        <v>11</v>
      </c>
      <c r="E1038" s="2">
        <f t="shared" si="146"/>
        <v>2014</v>
      </c>
      <c r="F1038" s="2" t="str">
        <f t="shared" si="147"/>
        <v>domingo</v>
      </c>
      <c r="G1038" s="2" t="str">
        <f t="shared" si="148"/>
        <v>noviembre</v>
      </c>
      <c r="H1038" s="2">
        <f>+IFERROR(VLOOKUP(A1038,festivos!$A$1:$E$105,5,FALSE),0)</f>
        <v>0</v>
      </c>
      <c r="I1038" s="2">
        <f>+IFERROR(VLOOKUP(A1038,semanasanta!$A$1:$E$29,5,FALSE),0)</f>
        <v>0</v>
      </c>
      <c r="J1038" s="2">
        <f>+IFERROR(VLOOKUP(A1038,navidad!$A$1:$E$8,5,FALSE),0)</f>
        <v>0</v>
      </c>
      <c r="K1038" s="2">
        <f t="shared" si="152"/>
        <v>0</v>
      </c>
      <c r="L1038" s="2">
        <f t="shared" si="149"/>
        <v>0</v>
      </c>
      <c r="M1038" s="2">
        <f>+IFERROR(VLOOKUP(A1038,new_year!$A$1:$E$8,5,FALSE),0)</f>
        <v>0</v>
      </c>
      <c r="N1038" s="2">
        <f t="shared" si="151"/>
        <v>0</v>
      </c>
      <c r="O1038" s="2">
        <f t="shared" si="150"/>
        <v>0</v>
      </c>
      <c r="P1038">
        <v>0</v>
      </c>
      <c r="Q1038">
        <f>+IFERROR(VLOOKUP(A1038,final_f1!$A$1:$E$8,5,FALSE),0)</f>
        <v>0</v>
      </c>
    </row>
    <row r="1039" spans="1:17" x14ac:dyDescent="0.25">
      <c r="A1039" s="1">
        <v>41946</v>
      </c>
      <c r="B1039">
        <v>0</v>
      </c>
      <c r="C1039" s="2">
        <f t="shared" si="144"/>
        <v>3</v>
      </c>
      <c r="D1039" s="2">
        <f t="shared" si="145"/>
        <v>11</v>
      </c>
      <c r="E1039" s="2">
        <f t="shared" si="146"/>
        <v>2014</v>
      </c>
      <c r="F1039" s="2" t="str">
        <f t="shared" si="147"/>
        <v>lunes</v>
      </c>
      <c r="G1039" s="2" t="str">
        <f t="shared" si="148"/>
        <v>noviembre</v>
      </c>
      <c r="H1039" s="2">
        <f>+IFERROR(VLOOKUP(A1039,festivos!$A$1:$E$105,5,FALSE),0)</f>
        <v>1</v>
      </c>
      <c r="I1039" s="2">
        <f>+IFERROR(VLOOKUP(A1039,semanasanta!$A$1:$E$29,5,FALSE),0)</f>
        <v>0</v>
      </c>
      <c r="J1039" s="2">
        <f>+IFERROR(VLOOKUP(A1039,navidad!$A$1:$E$8,5,FALSE),0)</f>
        <v>0</v>
      </c>
      <c r="K1039" s="2">
        <f t="shared" si="152"/>
        <v>0</v>
      </c>
      <c r="L1039" s="2">
        <f t="shared" si="149"/>
        <v>0</v>
      </c>
      <c r="M1039" s="2">
        <f>+IFERROR(VLOOKUP(A1039,new_year!$A$1:$E$8,5,FALSE),0)</f>
        <v>0</v>
      </c>
      <c r="N1039" s="2">
        <f t="shared" si="151"/>
        <v>0</v>
      </c>
      <c r="O1039" s="2">
        <f t="shared" si="150"/>
        <v>0</v>
      </c>
      <c r="P1039">
        <v>0</v>
      </c>
      <c r="Q1039">
        <f>+IFERROR(VLOOKUP(A1039,final_f1!$A$1:$E$8,5,FALSE),0)</f>
        <v>0</v>
      </c>
    </row>
    <row r="1040" spans="1:17" x14ac:dyDescent="0.25">
      <c r="A1040" s="1">
        <v>41947</v>
      </c>
      <c r="B1040">
        <v>674</v>
      </c>
      <c r="C1040" s="2">
        <f t="shared" si="144"/>
        <v>4</v>
      </c>
      <c r="D1040" s="2">
        <f t="shared" si="145"/>
        <v>11</v>
      </c>
      <c r="E1040" s="2">
        <f t="shared" si="146"/>
        <v>2014</v>
      </c>
      <c r="F1040" s="2" t="str">
        <f t="shared" si="147"/>
        <v>martes</v>
      </c>
      <c r="G1040" s="2" t="str">
        <f t="shared" si="148"/>
        <v>noviembre</v>
      </c>
      <c r="H1040" s="2">
        <f>+IFERROR(VLOOKUP(A1040,festivos!$A$1:$E$105,5,FALSE),0)</f>
        <v>0</v>
      </c>
      <c r="I1040" s="2">
        <f>+IFERROR(VLOOKUP(A1040,semanasanta!$A$1:$E$29,5,FALSE),0)</f>
        <v>0</v>
      </c>
      <c r="J1040" s="2">
        <f>+IFERROR(VLOOKUP(A1040,navidad!$A$1:$E$8,5,FALSE),0)</f>
        <v>0</v>
      </c>
      <c r="K1040" s="2">
        <f t="shared" si="152"/>
        <v>0</v>
      </c>
      <c r="L1040" s="2">
        <f t="shared" si="149"/>
        <v>0</v>
      </c>
      <c r="M1040" s="2">
        <f>+IFERROR(VLOOKUP(A1040,new_year!$A$1:$E$8,5,FALSE),0)</f>
        <v>0</v>
      </c>
      <c r="N1040" s="2">
        <f t="shared" si="151"/>
        <v>0</v>
      </c>
      <c r="O1040" s="2">
        <f t="shared" si="150"/>
        <v>0</v>
      </c>
      <c r="P1040">
        <v>0</v>
      </c>
      <c r="Q1040">
        <f>+IFERROR(VLOOKUP(A1040,final_f1!$A$1:$E$8,5,FALSE),0)</f>
        <v>0</v>
      </c>
    </row>
    <row r="1041" spans="1:17" x14ac:dyDescent="0.25">
      <c r="A1041" s="1">
        <v>41948</v>
      </c>
      <c r="B1041">
        <v>959</v>
      </c>
      <c r="C1041" s="2">
        <f t="shared" si="144"/>
        <v>5</v>
      </c>
      <c r="D1041" s="2">
        <f t="shared" si="145"/>
        <v>11</v>
      </c>
      <c r="E1041" s="2">
        <f t="shared" si="146"/>
        <v>2014</v>
      </c>
      <c r="F1041" s="2" t="str">
        <f t="shared" si="147"/>
        <v>miércoles</v>
      </c>
      <c r="G1041" s="2" t="str">
        <f t="shared" si="148"/>
        <v>noviembre</v>
      </c>
      <c r="H1041" s="2">
        <f>+IFERROR(VLOOKUP(A1041,festivos!$A$1:$E$105,5,FALSE),0)</f>
        <v>0</v>
      </c>
      <c r="I1041" s="2">
        <f>+IFERROR(VLOOKUP(A1041,semanasanta!$A$1:$E$29,5,FALSE),0)</f>
        <v>0</v>
      </c>
      <c r="J1041" s="2">
        <f>+IFERROR(VLOOKUP(A1041,navidad!$A$1:$E$8,5,FALSE),0)</f>
        <v>0</v>
      </c>
      <c r="K1041" s="2">
        <f t="shared" si="152"/>
        <v>0</v>
      </c>
      <c r="L1041" s="2">
        <f t="shared" si="149"/>
        <v>0</v>
      </c>
      <c r="M1041" s="2">
        <f>+IFERROR(VLOOKUP(A1041,new_year!$A$1:$E$8,5,FALSE),0)</f>
        <v>0</v>
      </c>
      <c r="N1041" s="2">
        <f t="shared" si="151"/>
        <v>0</v>
      </c>
      <c r="O1041" s="2">
        <f t="shared" si="150"/>
        <v>0</v>
      </c>
      <c r="P1041">
        <v>0</v>
      </c>
      <c r="Q1041">
        <f>+IFERROR(VLOOKUP(A1041,final_f1!$A$1:$E$8,5,FALSE),0)</f>
        <v>0</v>
      </c>
    </row>
    <row r="1042" spans="1:17" x14ac:dyDescent="0.25">
      <c r="A1042" s="1">
        <v>41949</v>
      </c>
      <c r="B1042">
        <v>1373</v>
      </c>
      <c r="C1042" s="2">
        <f t="shared" si="144"/>
        <v>6</v>
      </c>
      <c r="D1042" s="2">
        <f t="shared" si="145"/>
        <v>11</v>
      </c>
      <c r="E1042" s="2">
        <f t="shared" si="146"/>
        <v>2014</v>
      </c>
      <c r="F1042" s="2" t="str">
        <f t="shared" si="147"/>
        <v>jueves</v>
      </c>
      <c r="G1042" s="2" t="str">
        <f t="shared" si="148"/>
        <v>noviembre</v>
      </c>
      <c r="H1042" s="2">
        <f>+IFERROR(VLOOKUP(A1042,festivos!$A$1:$E$105,5,FALSE),0)</f>
        <v>0</v>
      </c>
      <c r="I1042" s="2">
        <f>+IFERROR(VLOOKUP(A1042,semanasanta!$A$1:$E$29,5,FALSE),0)</f>
        <v>0</v>
      </c>
      <c r="J1042" s="2">
        <f>+IFERROR(VLOOKUP(A1042,navidad!$A$1:$E$8,5,FALSE),0)</f>
        <v>0</v>
      </c>
      <c r="K1042" s="2">
        <f t="shared" si="152"/>
        <v>0</v>
      </c>
      <c r="L1042" s="2">
        <f t="shared" si="149"/>
        <v>0</v>
      </c>
      <c r="M1042" s="2">
        <f>+IFERROR(VLOOKUP(A1042,new_year!$A$1:$E$8,5,FALSE),0)</f>
        <v>0</v>
      </c>
      <c r="N1042" s="2">
        <f t="shared" si="151"/>
        <v>0</v>
      </c>
      <c r="O1042" s="2">
        <f t="shared" si="150"/>
        <v>0</v>
      </c>
      <c r="P1042">
        <v>0</v>
      </c>
      <c r="Q1042">
        <f>+IFERROR(VLOOKUP(A1042,final_f1!$A$1:$E$8,5,FALSE),0)</f>
        <v>0</v>
      </c>
    </row>
    <row r="1043" spans="1:17" x14ac:dyDescent="0.25">
      <c r="A1043" s="1">
        <v>41950</v>
      </c>
      <c r="B1043">
        <v>1360</v>
      </c>
      <c r="C1043" s="2">
        <f t="shared" si="144"/>
        <v>7</v>
      </c>
      <c r="D1043" s="2">
        <f t="shared" si="145"/>
        <v>11</v>
      </c>
      <c r="E1043" s="2">
        <f t="shared" si="146"/>
        <v>2014</v>
      </c>
      <c r="F1043" s="2" t="str">
        <f t="shared" si="147"/>
        <v>viernes</v>
      </c>
      <c r="G1043" s="2" t="str">
        <f t="shared" si="148"/>
        <v>noviembre</v>
      </c>
      <c r="H1043" s="2">
        <f>+IFERROR(VLOOKUP(A1043,festivos!$A$1:$E$105,5,FALSE),0)</f>
        <v>0</v>
      </c>
      <c r="I1043" s="2">
        <f>+IFERROR(VLOOKUP(A1043,semanasanta!$A$1:$E$29,5,FALSE),0)</f>
        <v>0</v>
      </c>
      <c r="J1043" s="2">
        <f>+IFERROR(VLOOKUP(A1043,navidad!$A$1:$E$8,5,FALSE),0)</f>
        <v>0</v>
      </c>
      <c r="K1043" s="2">
        <f t="shared" si="152"/>
        <v>0</v>
      </c>
      <c r="L1043" s="2">
        <f t="shared" si="149"/>
        <v>0</v>
      </c>
      <c r="M1043" s="2">
        <f>+IFERROR(VLOOKUP(A1043,new_year!$A$1:$E$8,5,FALSE),0)</f>
        <v>0</v>
      </c>
      <c r="N1043" s="2">
        <f t="shared" si="151"/>
        <v>0</v>
      </c>
      <c r="O1043" s="2">
        <f t="shared" si="150"/>
        <v>0</v>
      </c>
      <c r="P1043">
        <v>0</v>
      </c>
      <c r="Q1043">
        <f>+IFERROR(VLOOKUP(A1043,final_f1!$A$1:$E$8,5,FALSE),0)</f>
        <v>0</v>
      </c>
    </row>
    <row r="1044" spans="1:17" x14ac:dyDescent="0.25">
      <c r="A1044" s="1">
        <v>41951</v>
      </c>
      <c r="B1044">
        <v>350</v>
      </c>
      <c r="C1044" s="2">
        <f t="shared" si="144"/>
        <v>8</v>
      </c>
      <c r="D1044" s="2">
        <f t="shared" si="145"/>
        <v>11</v>
      </c>
      <c r="E1044" s="2">
        <f t="shared" si="146"/>
        <v>2014</v>
      </c>
      <c r="F1044" s="2" t="str">
        <f t="shared" si="147"/>
        <v>sábado</v>
      </c>
      <c r="G1044" s="2" t="str">
        <f t="shared" si="148"/>
        <v>noviembre</v>
      </c>
      <c r="H1044" s="2">
        <f>+IFERROR(VLOOKUP(A1044,festivos!$A$1:$E$105,5,FALSE),0)</f>
        <v>0</v>
      </c>
      <c r="I1044" s="2">
        <f>+IFERROR(VLOOKUP(A1044,semanasanta!$A$1:$E$29,5,FALSE),0)</f>
        <v>0</v>
      </c>
      <c r="J1044" s="2">
        <f>+IFERROR(VLOOKUP(A1044,navidad!$A$1:$E$8,5,FALSE),0)</f>
        <v>0</v>
      </c>
      <c r="K1044" s="2">
        <f t="shared" si="152"/>
        <v>0</v>
      </c>
      <c r="L1044" s="2">
        <f t="shared" si="149"/>
        <v>0</v>
      </c>
      <c r="M1044" s="2">
        <f>+IFERROR(VLOOKUP(A1044,new_year!$A$1:$E$8,5,FALSE),0)</f>
        <v>0</v>
      </c>
      <c r="N1044" s="2">
        <f t="shared" si="151"/>
        <v>0</v>
      </c>
      <c r="O1044" s="2">
        <f t="shared" si="150"/>
        <v>0</v>
      </c>
      <c r="P1044">
        <v>0</v>
      </c>
      <c r="Q1044">
        <f>+IFERROR(VLOOKUP(A1044,final_f1!$A$1:$E$8,5,FALSE),0)</f>
        <v>0</v>
      </c>
    </row>
    <row r="1045" spans="1:17" x14ac:dyDescent="0.25">
      <c r="A1045" s="1">
        <v>41952</v>
      </c>
      <c r="B1045">
        <v>0</v>
      </c>
      <c r="C1045" s="2">
        <f t="shared" si="144"/>
        <v>9</v>
      </c>
      <c r="D1045" s="2">
        <f t="shared" si="145"/>
        <v>11</v>
      </c>
      <c r="E1045" s="2">
        <f t="shared" si="146"/>
        <v>2014</v>
      </c>
      <c r="F1045" s="2" t="str">
        <f t="shared" si="147"/>
        <v>domingo</v>
      </c>
      <c r="G1045" s="2" t="str">
        <f t="shared" si="148"/>
        <v>noviembre</v>
      </c>
      <c r="H1045" s="2">
        <f>+IFERROR(VLOOKUP(A1045,festivos!$A$1:$E$105,5,FALSE),0)</f>
        <v>0</v>
      </c>
      <c r="I1045" s="2">
        <f>+IFERROR(VLOOKUP(A1045,semanasanta!$A$1:$E$29,5,FALSE),0)</f>
        <v>0</v>
      </c>
      <c r="J1045" s="2">
        <f>+IFERROR(VLOOKUP(A1045,navidad!$A$1:$E$8,5,FALSE),0)</f>
        <v>0</v>
      </c>
      <c r="K1045" s="2">
        <f t="shared" si="152"/>
        <v>0</v>
      </c>
      <c r="L1045" s="2">
        <f t="shared" si="149"/>
        <v>0</v>
      </c>
      <c r="M1045" s="2">
        <f>+IFERROR(VLOOKUP(A1045,new_year!$A$1:$E$8,5,FALSE),0)</f>
        <v>0</v>
      </c>
      <c r="N1045" s="2">
        <f t="shared" si="151"/>
        <v>0</v>
      </c>
      <c r="O1045" s="2">
        <f t="shared" si="150"/>
        <v>0</v>
      </c>
      <c r="P1045">
        <v>0</v>
      </c>
      <c r="Q1045">
        <f>+IFERROR(VLOOKUP(A1045,final_f1!$A$1:$E$8,5,FALSE),0)</f>
        <v>0</v>
      </c>
    </row>
    <row r="1046" spans="1:17" x14ac:dyDescent="0.25">
      <c r="A1046" s="1">
        <v>41953</v>
      </c>
      <c r="B1046">
        <v>852</v>
      </c>
      <c r="C1046" s="2">
        <f t="shared" si="144"/>
        <v>10</v>
      </c>
      <c r="D1046" s="2">
        <f t="shared" si="145"/>
        <v>11</v>
      </c>
      <c r="E1046" s="2">
        <f t="shared" si="146"/>
        <v>2014</v>
      </c>
      <c r="F1046" s="2" t="str">
        <f t="shared" si="147"/>
        <v>lunes</v>
      </c>
      <c r="G1046" s="2" t="str">
        <f t="shared" si="148"/>
        <v>noviembre</v>
      </c>
      <c r="H1046" s="2">
        <f>+IFERROR(VLOOKUP(A1046,festivos!$A$1:$E$105,5,FALSE),0)</f>
        <v>0</v>
      </c>
      <c r="I1046" s="2">
        <f>+IFERROR(VLOOKUP(A1046,semanasanta!$A$1:$E$29,5,FALSE),0)</f>
        <v>0</v>
      </c>
      <c r="J1046" s="2">
        <f>+IFERROR(VLOOKUP(A1046,navidad!$A$1:$E$8,5,FALSE),0)</f>
        <v>0</v>
      </c>
      <c r="K1046" s="2">
        <f t="shared" si="152"/>
        <v>0</v>
      </c>
      <c r="L1046" s="2">
        <f t="shared" si="149"/>
        <v>0</v>
      </c>
      <c r="M1046" s="2">
        <f>+IFERROR(VLOOKUP(A1046,new_year!$A$1:$E$8,5,FALSE),0)</f>
        <v>0</v>
      </c>
      <c r="N1046" s="2">
        <f t="shared" si="151"/>
        <v>0</v>
      </c>
      <c r="O1046" s="2">
        <f t="shared" si="150"/>
        <v>0</v>
      </c>
      <c r="P1046">
        <v>0</v>
      </c>
      <c r="Q1046">
        <f>+IFERROR(VLOOKUP(A1046,final_f1!$A$1:$E$8,5,FALSE),0)</f>
        <v>0</v>
      </c>
    </row>
    <row r="1047" spans="1:17" x14ac:dyDescent="0.25">
      <c r="A1047" s="1">
        <v>41954</v>
      </c>
      <c r="B1047">
        <v>473</v>
      </c>
      <c r="C1047" s="2">
        <f t="shared" si="144"/>
        <v>11</v>
      </c>
      <c r="D1047" s="2">
        <f t="shared" si="145"/>
        <v>11</v>
      </c>
      <c r="E1047" s="2">
        <f t="shared" si="146"/>
        <v>2014</v>
      </c>
      <c r="F1047" s="2" t="str">
        <f t="shared" si="147"/>
        <v>martes</v>
      </c>
      <c r="G1047" s="2" t="str">
        <f t="shared" si="148"/>
        <v>noviembre</v>
      </c>
      <c r="H1047" s="2">
        <f>+IFERROR(VLOOKUP(A1047,festivos!$A$1:$E$105,5,FALSE),0)</f>
        <v>0</v>
      </c>
      <c r="I1047" s="2">
        <f>+IFERROR(VLOOKUP(A1047,semanasanta!$A$1:$E$29,5,FALSE),0)</f>
        <v>0</v>
      </c>
      <c r="J1047" s="2">
        <f>+IFERROR(VLOOKUP(A1047,navidad!$A$1:$E$8,5,FALSE),0)</f>
        <v>0</v>
      </c>
      <c r="K1047" s="2">
        <f t="shared" si="152"/>
        <v>0</v>
      </c>
      <c r="L1047" s="2">
        <f t="shared" si="149"/>
        <v>0</v>
      </c>
      <c r="M1047" s="2">
        <f>+IFERROR(VLOOKUP(A1047,new_year!$A$1:$E$8,5,FALSE),0)</f>
        <v>0</v>
      </c>
      <c r="N1047" s="2">
        <f t="shared" si="151"/>
        <v>0</v>
      </c>
      <c r="O1047" s="2">
        <f t="shared" si="150"/>
        <v>0</v>
      </c>
      <c r="P1047">
        <v>0</v>
      </c>
      <c r="Q1047">
        <f>+IFERROR(VLOOKUP(A1047,final_f1!$A$1:$E$8,5,FALSE),0)</f>
        <v>0</v>
      </c>
    </row>
    <row r="1048" spans="1:17" x14ac:dyDescent="0.25">
      <c r="A1048" s="1">
        <v>41955</v>
      </c>
      <c r="B1048">
        <v>1681</v>
      </c>
      <c r="C1048" s="2">
        <f t="shared" si="144"/>
        <v>12</v>
      </c>
      <c r="D1048" s="2">
        <f t="shared" si="145"/>
        <v>11</v>
      </c>
      <c r="E1048" s="2">
        <f t="shared" si="146"/>
        <v>2014</v>
      </c>
      <c r="F1048" s="2" t="str">
        <f t="shared" si="147"/>
        <v>miércoles</v>
      </c>
      <c r="G1048" s="2" t="str">
        <f t="shared" si="148"/>
        <v>noviembre</v>
      </c>
      <c r="H1048" s="2">
        <f>+IFERROR(VLOOKUP(A1048,festivos!$A$1:$E$105,5,FALSE),0)</f>
        <v>0</v>
      </c>
      <c r="I1048" s="2">
        <f>+IFERROR(VLOOKUP(A1048,semanasanta!$A$1:$E$29,5,FALSE),0)</f>
        <v>0</v>
      </c>
      <c r="J1048" s="2">
        <f>+IFERROR(VLOOKUP(A1048,navidad!$A$1:$E$8,5,FALSE),0)</f>
        <v>0</v>
      </c>
      <c r="K1048" s="2">
        <f t="shared" si="152"/>
        <v>0</v>
      </c>
      <c r="L1048" s="2">
        <f t="shared" si="149"/>
        <v>0</v>
      </c>
      <c r="M1048" s="2">
        <f>+IFERROR(VLOOKUP(A1048,new_year!$A$1:$E$8,5,FALSE),0)</f>
        <v>0</v>
      </c>
      <c r="N1048" s="2">
        <f t="shared" si="151"/>
        <v>0</v>
      </c>
      <c r="O1048" s="2">
        <f t="shared" si="150"/>
        <v>0</v>
      </c>
      <c r="P1048">
        <v>0</v>
      </c>
      <c r="Q1048">
        <f>+IFERROR(VLOOKUP(A1048,final_f1!$A$1:$E$8,5,FALSE),0)</f>
        <v>0</v>
      </c>
    </row>
    <row r="1049" spans="1:17" x14ac:dyDescent="0.25">
      <c r="A1049" s="1">
        <v>41956</v>
      </c>
      <c r="B1049">
        <v>1596</v>
      </c>
      <c r="C1049" s="2">
        <f t="shared" si="144"/>
        <v>13</v>
      </c>
      <c r="D1049" s="2">
        <f t="shared" si="145"/>
        <v>11</v>
      </c>
      <c r="E1049" s="2">
        <f t="shared" si="146"/>
        <v>2014</v>
      </c>
      <c r="F1049" s="2" t="str">
        <f t="shared" si="147"/>
        <v>jueves</v>
      </c>
      <c r="G1049" s="2" t="str">
        <f t="shared" si="148"/>
        <v>noviembre</v>
      </c>
      <c r="H1049" s="2">
        <f>+IFERROR(VLOOKUP(A1049,festivos!$A$1:$E$105,5,FALSE),0)</f>
        <v>0</v>
      </c>
      <c r="I1049" s="2">
        <f>+IFERROR(VLOOKUP(A1049,semanasanta!$A$1:$E$29,5,FALSE),0)</f>
        <v>0</v>
      </c>
      <c r="J1049" s="2">
        <f>+IFERROR(VLOOKUP(A1049,navidad!$A$1:$E$8,5,FALSE),0)</f>
        <v>0</v>
      </c>
      <c r="K1049" s="2">
        <f t="shared" si="152"/>
        <v>0</v>
      </c>
      <c r="L1049" s="2">
        <f t="shared" si="149"/>
        <v>0</v>
      </c>
      <c r="M1049" s="2">
        <f>+IFERROR(VLOOKUP(A1049,new_year!$A$1:$E$8,5,FALSE),0)</f>
        <v>0</v>
      </c>
      <c r="N1049" s="2">
        <f t="shared" si="151"/>
        <v>0</v>
      </c>
      <c r="O1049" s="2">
        <f t="shared" si="150"/>
        <v>0</v>
      </c>
      <c r="P1049">
        <v>0</v>
      </c>
      <c r="Q1049">
        <f>+IFERROR(VLOOKUP(A1049,final_f1!$A$1:$E$8,5,FALSE),0)</f>
        <v>0</v>
      </c>
    </row>
    <row r="1050" spans="1:17" x14ac:dyDescent="0.25">
      <c r="A1050" s="1">
        <v>41957</v>
      </c>
      <c r="B1050">
        <v>1535</v>
      </c>
      <c r="C1050" s="2">
        <f t="shared" si="144"/>
        <v>14</v>
      </c>
      <c r="D1050" s="2">
        <f t="shared" si="145"/>
        <v>11</v>
      </c>
      <c r="E1050" s="2">
        <f t="shared" si="146"/>
        <v>2014</v>
      </c>
      <c r="F1050" s="2" t="str">
        <f t="shared" si="147"/>
        <v>viernes</v>
      </c>
      <c r="G1050" s="2" t="str">
        <f t="shared" si="148"/>
        <v>noviembre</v>
      </c>
      <c r="H1050" s="2">
        <f>+IFERROR(VLOOKUP(A1050,festivos!$A$1:$E$105,5,FALSE),0)</f>
        <v>0</v>
      </c>
      <c r="I1050" s="2">
        <f>+IFERROR(VLOOKUP(A1050,semanasanta!$A$1:$E$29,5,FALSE),0)</f>
        <v>0</v>
      </c>
      <c r="J1050" s="2">
        <f>+IFERROR(VLOOKUP(A1050,navidad!$A$1:$E$8,5,FALSE),0)</f>
        <v>0</v>
      </c>
      <c r="K1050" s="2">
        <f t="shared" si="152"/>
        <v>0</v>
      </c>
      <c r="L1050" s="2">
        <f t="shared" si="149"/>
        <v>0</v>
      </c>
      <c r="M1050" s="2">
        <f>+IFERROR(VLOOKUP(A1050,new_year!$A$1:$E$8,5,FALSE),0)</f>
        <v>0</v>
      </c>
      <c r="N1050" s="2">
        <f t="shared" si="151"/>
        <v>0</v>
      </c>
      <c r="O1050" s="2">
        <f t="shared" si="150"/>
        <v>0</v>
      </c>
      <c r="P1050">
        <v>0</v>
      </c>
      <c r="Q1050">
        <f>+IFERROR(VLOOKUP(A1050,final_f1!$A$1:$E$8,5,FALSE),0)</f>
        <v>0</v>
      </c>
    </row>
    <row r="1051" spans="1:17" x14ac:dyDescent="0.25">
      <c r="A1051" s="1">
        <v>41958</v>
      </c>
      <c r="B1051">
        <v>391</v>
      </c>
      <c r="C1051" s="2">
        <f t="shared" si="144"/>
        <v>15</v>
      </c>
      <c r="D1051" s="2">
        <f t="shared" si="145"/>
        <v>11</v>
      </c>
      <c r="E1051" s="2">
        <f t="shared" si="146"/>
        <v>2014</v>
      </c>
      <c r="F1051" s="2" t="str">
        <f t="shared" si="147"/>
        <v>sábado</v>
      </c>
      <c r="G1051" s="2" t="str">
        <f t="shared" si="148"/>
        <v>noviembre</v>
      </c>
      <c r="H1051" s="2">
        <f>+IFERROR(VLOOKUP(A1051,festivos!$A$1:$E$105,5,FALSE),0)</f>
        <v>0</v>
      </c>
      <c r="I1051" s="2">
        <f>+IFERROR(VLOOKUP(A1051,semanasanta!$A$1:$E$29,5,FALSE),0)</f>
        <v>0</v>
      </c>
      <c r="J1051" s="2">
        <f>+IFERROR(VLOOKUP(A1051,navidad!$A$1:$E$8,5,FALSE),0)</f>
        <v>0</v>
      </c>
      <c r="K1051" s="2">
        <f t="shared" si="152"/>
        <v>0</v>
      </c>
      <c r="L1051" s="2">
        <f t="shared" si="149"/>
        <v>0</v>
      </c>
      <c r="M1051" s="2">
        <f>+IFERROR(VLOOKUP(A1051,new_year!$A$1:$E$8,5,FALSE),0)</f>
        <v>0</v>
      </c>
      <c r="N1051" s="2">
        <f t="shared" si="151"/>
        <v>0</v>
      </c>
      <c r="O1051" s="2">
        <f t="shared" si="150"/>
        <v>0</v>
      </c>
      <c r="P1051">
        <v>0</v>
      </c>
      <c r="Q1051">
        <f>+IFERROR(VLOOKUP(A1051,final_f1!$A$1:$E$8,5,FALSE),0)</f>
        <v>0</v>
      </c>
    </row>
    <row r="1052" spans="1:17" x14ac:dyDescent="0.25">
      <c r="A1052" s="1">
        <v>41959</v>
      </c>
      <c r="B1052">
        <v>23</v>
      </c>
      <c r="C1052" s="2">
        <f t="shared" si="144"/>
        <v>16</v>
      </c>
      <c r="D1052" s="2">
        <f t="shared" si="145"/>
        <v>11</v>
      </c>
      <c r="E1052" s="2">
        <f t="shared" si="146"/>
        <v>2014</v>
      </c>
      <c r="F1052" s="2" t="str">
        <f t="shared" si="147"/>
        <v>domingo</v>
      </c>
      <c r="G1052" s="2" t="str">
        <f t="shared" si="148"/>
        <v>noviembre</v>
      </c>
      <c r="H1052" s="2">
        <f>+IFERROR(VLOOKUP(A1052,festivos!$A$1:$E$105,5,FALSE),0)</f>
        <v>0</v>
      </c>
      <c r="I1052" s="2">
        <f>+IFERROR(VLOOKUP(A1052,semanasanta!$A$1:$E$29,5,FALSE),0)</f>
        <v>0</v>
      </c>
      <c r="J1052" s="2">
        <f>+IFERROR(VLOOKUP(A1052,navidad!$A$1:$E$8,5,FALSE),0)</f>
        <v>0</v>
      </c>
      <c r="K1052" s="2">
        <f t="shared" si="152"/>
        <v>0</v>
      </c>
      <c r="L1052" s="2">
        <f t="shared" si="149"/>
        <v>0</v>
      </c>
      <c r="M1052" s="2">
        <f>+IFERROR(VLOOKUP(A1052,new_year!$A$1:$E$8,5,FALSE),0)</f>
        <v>0</v>
      </c>
      <c r="N1052" s="2">
        <f t="shared" si="151"/>
        <v>0</v>
      </c>
      <c r="O1052" s="2">
        <f t="shared" si="150"/>
        <v>0</v>
      </c>
      <c r="P1052">
        <v>0</v>
      </c>
      <c r="Q1052">
        <f>+IFERROR(VLOOKUP(A1052,final_f1!$A$1:$E$8,5,FALSE),0)</f>
        <v>0</v>
      </c>
    </row>
    <row r="1053" spans="1:17" x14ac:dyDescent="0.25">
      <c r="A1053" s="1">
        <v>41960</v>
      </c>
      <c r="B1053">
        <v>0</v>
      </c>
      <c r="C1053" s="2">
        <f t="shared" si="144"/>
        <v>17</v>
      </c>
      <c r="D1053" s="2">
        <f t="shared" si="145"/>
        <v>11</v>
      </c>
      <c r="E1053" s="2">
        <f t="shared" si="146"/>
        <v>2014</v>
      </c>
      <c r="F1053" s="2" t="str">
        <f t="shared" si="147"/>
        <v>lunes</v>
      </c>
      <c r="G1053" s="2" t="str">
        <f t="shared" si="148"/>
        <v>noviembre</v>
      </c>
      <c r="H1053" s="2">
        <f>+IFERROR(VLOOKUP(A1053,festivos!$A$1:$E$105,5,FALSE),0)</f>
        <v>1</v>
      </c>
      <c r="I1053" s="2">
        <f>+IFERROR(VLOOKUP(A1053,semanasanta!$A$1:$E$29,5,FALSE),0)</f>
        <v>0</v>
      </c>
      <c r="J1053" s="2">
        <f>+IFERROR(VLOOKUP(A1053,navidad!$A$1:$E$8,5,FALSE),0)</f>
        <v>0</v>
      </c>
      <c r="K1053" s="2">
        <f t="shared" si="152"/>
        <v>0</v>
      </c>
      <c r="L1053" s="2">
        <f t="shared" si="149"/>
        <v>0</v>
      </c>
      <c r="M1053" s="2">
        <f>+IFERROR(VLOOKUP(A1053,new_year!$A$1:$E$8,5,FALSE),0)</f>
        <v>0</v>
      </c>
      <c r="N1053" s="2">
        <f t="shared" si="151"/>
        <v>0</v>
      </c>
      <c r="O1053" s="2">
        <f t="shared" si="150"/>
        <v>0</v>
      </c>
      <c r="P1053">
        <v>0</v>
      </c>
      <c r="Q1053">
        <f>+IFERROR(VLOOKUP(A1053,final_f1!$A$1:$E$8,5,FALSE),0)</f>
        <v>0</v>
      </c>
    </row>
    <row r="1054" spans="1:17" x14ac:dyDescent="0.25">
      <c r="A1054" s="1">
        <v>41961</v>
      </c>
      <c r="B1054">
        <v>915</v>
      </c>
      <c r="C1054" s="2">
        <f t="shared" si="144"/>
        <v>18</v>
      </c>
      <c r="D1054" s="2">
        <f t="shared" si="145"/>
        <v>11</v>
      </c>
      <c r="E1054" s="2">
        <f t="shared" si="146"/>
        <v>2014</v>
      </c>
      <c r="F1054" s="2" t="str">
        <f t="shared" si="147"/>
        <v>martes</v>
      </c>
      <c r="G1054" s="2" t="str">
        <f t="shared" si="148"/>
        <v>noviembre</v>
      </c>
      <c r="H1054" s="2">
        <f>+IFERROR(VLOOKUP(A1054,festivos!$A$1:$E$105,5,FALSE),0)</f>
        <v>0</v>
      </c>
      <c r="I1054" s="2">
        <f>+IFERROR(VLOOKUP(A1054,semanasanta!$A$1:$E$29,5,FALSE),0)</f>
        <v>0</v>
      </c>
      <c r="J1054" s="2">
        <f>+IFERROR(VLOOKUP(A1054,navidad!$A$1:$E$8,5,FALSE),0)</f>
        <v>0</v>
      </c>
      <c r="K1054" s="2">
        <f t="shared" si="152"/>
        <v>0</v>
      </c>
      <c r="L1054" s="2">
        <f t="shared" si="149"/>
        <v>0</v>
      </c>
      <c r="M1054" s="2">
        <f>+IFERROR(VLOOKUP(A1054,new_year!$A$1:$E$8,5,FALSE),0)</f>
        <v>0</v>
      </c>
      <c r="N1054" s="2">
        <f t="shared" si="151"/>
        <v>0</v>
      </c>
      <c r="O1054" s="2">
        <f t="shared" si="150"/>
        <v>0</v>
      </c>
      <c r="P1054">
        <v>0</v>
      </c>
      <c r="Q1054">
        <f>+IFERROR(VLOOKUP(A1054,final_f1!$A$1:$E$8,5,FALSE),0)</f>
        <v>0</v>
      </c>
    </row>
    <row r="1055" spans="1:17" x14ac:dyDescent="0.25">
      <c r="A1055" s="1">
        <v>41962</v>
      </c>
      <c r="B1055">
        <v>1192</v>
      </c>
      <c r="C1055" s="2">
        <f t="shared" si="144"/>
        <v>19</v>
      </c>
      <c r="D1055" s="2">
        <f t="shared" si="145"/>
        <v>11</v>
      </c>
      <c r="E1055" s="2">
        <f t="shared" si="146"/>
        <v>2014</v>
      </c>
      <c r="F1055" s="2" t="str">
        <f t="shared" si="147"/>
        <v>miércoles</v>
      </c>
      <c r="G1055" s="2" t="str">
        <f t="shared" si="148"/>
        <v>noviembre</v>
      </c>
      <c r="H1055" s="2">
        <f>+IFERROR(VLOOKUP(A1055,festivos!$A$1:$E$105,5,FALSE),0)</f>
        <v>0</v>
      </c>
      <c r="I1055" s="2">
        <f>+IFERROR(VLOOKUP(A1055,semanasanta!$A$1:$E$29,5,FALSE),0)</f>
        <v>0</v>
      </c>
      <c r="J1055" s="2">
        <f>+IFERROR(VLOOKUP(A1055,navidad!$A$1:$E$8,5,FALSE),0)</f>
        <v>0</v>
      </c>
      <c r="K1055" s="2">
        <f t="shared" si="152"/>
        <v>0</v>
      </c>
      <c r="L1055" s="2">
        <f t="shared" si="149"/>
        <v>0</v>
      </c>
      <c r="M1055" s="2">
        <f>+IFERROR(VLOOKUP(A1055,new_year!$A$1:$E$8,5,FALSE),0)</f>
        <v>0</v>
      </c>
      <c r="N1055" s="2">
        <f t="shared" si="151"/>
        <v>0</v>
      </c>
      <c r="O1055" s="2">
        <f t="shared" si="150"/>
        <v>0</v>
      </c>
      <c r="P1055">
        <v>1</v>
      </c>
      <c r="Q1055">
        <f>+IFERROR(VLOOKUP(A1055,final_f1!$A$1:$E$8,5,FALSE),0)</f>
        <v>0</v>
      </c>
    </row>
    <row r="1056" spans="1:17" x14ac:dyDescent="0.25">
      <c r="A1056" s="1">
        <v>41963</v>
      </c>
      <c r="B1056">
        <v>1137</v>
      </c>
      <c r="C1056" s="2">
        <f t="shared" si="144"/>
        <v>20</v>
      </c>
      <c r="D1056" s="2">
        <f t="shared" si="145"/>
        <v>11</v>
      </c>
      <c r="E1056" s="2">
        <f t="shared" si="146"/>
        <v>2014</v>
      </c>
      <c r="F1056" s="2" t="str">
        <f t="shared" si="147"/>
        <v>jueves</v>
      </c>
      <c r="G1056" s="2" t="str">
        <f t="shared" si="148"/>
        <v>noviembre</v>
      </c>
      <c r="H1056" s="2">
        <f>+IFERROR(VLOOKUP(A1056,festivos!$A$1:$E$105,5,FALSE),0)</f>
        <v>0</v>
      </c>
      <c r="I1056" s="2">
        <f>+IFERROR(VLOOKUP(A1056,semanasanta!$A$1:$E$29,5,FALSE),0)</f>
        <v>0</v>
      </c>
      <c r="J1056" s="2">
        <f>+IFERROR(VLOOKUP(A1056,navidad!$A$1:$E$8,5,FALSE),0)</f>
        <v>0</v>
      </c>
      <c r="K1056" s="2">
        <f t="shared" si="152"/>
        <v>0</v>
      </c>
      <c r="L1056" s="2">
        <f t="shared" si="149"/>
        <v>0</v>
      </c>
      <c r="M1056" s="2">
        <f>+IFERROR(VLOOKUP(A1056,new_year!$A$1:$E$8,5,FALSE),0)</f>
        <v>0</v>
      </c>
      <c r="N1056" s="2">
        <f t="shared" si="151"/>
        <v>0</v>
      </c>
      <c r="O1056" s="2">
        <f t="shared" si="150"/>
        <v>0</v>
      </c>
      <c r="P1056">
        <v>1</v>
      </c>
      <c r="Q1056">
        <f>+IFERROR(VLOOKUP(A1056,final_f1!$A$1:$E$8,5,FALSE),0)</f>
        <v>0</v>
      </c>
    </row>
    <row r="1057" spans="1:17" x14ac:dyDescent="0.25">
      <c r="A1057" s="1">
        <v>41964</v>
      </c>
      <c r="B1057">
        <v>1558</v>
      </c>
      <c r="C1057" s="2">
        <f t="shared" si="144"/>
        <v>21</v>
      </c>
      <c r="D1057" s="2">
        <f t="shared" si="145"/>
        <v>11</v>
      </c>
      <c r="E1057" s="2">
        <f t="shared" si="146"/>
        <v>2014</v>
      </c>
      <c r="F1057" s="2" t="str">
        <f t="shared" si="147"/>
        <v>viernes</v>
      </c>
      <c r="G1057" s="2" t="str">
        <f t="shared" si="148"/>
        <v>noviembre</v>
      </c>
      <c r="H1057" s="2">
        <f>+IFERROR(VLOOKUP(A1057,festivos!$A$1:$E$105,5,FALSE),0)</f>
        <v>0</v>
      </c>
      <c r="I1057" s="2">
        <f>+IFERROR(VLOOKUP(A1057,semanasanta!$A$1:$E$29,5,FALSE),0)</f>
        <v>0</v>
      </c>
      <c r="J1057" s="2">
        <f>+IFERROR(VLOOKUP(A1057,navidad!$A$1:$E$8,5,FALSE),0)</f>
        <v>0</v>
      </c>
      <c r="K1057" s="2">
        <f t="shared" si="152"/>
        <v>0</v>
      </c>
      <c r="L1057" s="2">
        <f t="shared" si="149"/>
        <v>0</v>
      </c>
      <c r="M1057" s="2">
        <f>+IFERROR(VLOOKUP(A1057,new_year!$A$1:$E$8,5,FALSE),0)</f>
        <v>0</v>
      </c>
      <c r="N1057" s="2">
        <f t="shared" si="151"/>
        <v>0</v>
      </c>
      <c r="O1057" s="2">
        <f t="shared" si="150"/>
        <v>0</v>
      </c>
      <c r="P1057">
        <v>1</v>
      </c>
      <c r="Q1057">
        <f>+IFERROR(VLOOKUP(A1057,final_f1!$A$1:$E$8,5,FALSE),0)</f>
        <v>0</v>
      </c>
    </row>
    <row r="1058" spans="1:17" x14ac:dyDescent="0.25">
      <c r="A1058" s="1">
        <v>41965</v>
      </c>
      <c r="B1058">
        <v>422</v>
      </c>
      <c r="C1058" s="2">
        <f t="shared" si="144"/>
        <v>22</v>
      </c>
      <c r="D1058" s="2">
        <f t="shared" si="145"/>
        <v>11</v>
      </c>
      <c r="E1058" s="2">
        <f t="shared" si="146"/>
        <v>2014</v>
      </c>
      <c r="F1058" s="2" t="str">
        <f t="shared" si="147"/>
        <v>sábado</v>
      </c>
      <c r="G1058" s="2" t="str">
        <f t="shared" si="148"/>
        <v>noviembre</v>
      </c>
      <c r="H1058" s="2">
        <f>+IFERROR(VLOOKUP(A1058,festivos!$A$1:$E$105,5,FALSE),0)</f>
        <v>0</v>
      </c>
      <c r="I1058" s="2">
        <f>+IFERROR(VLOOKUP(A1058,semanasanta!$A$1:$E$29,5,FALSE),0)</f>
        <v>0</v>
      </c>
      <c r="J1058" s="2">
        <f>+IFERROR(VLOOKUP(A1058,navidad!$A$1:$E$8,5,FALSE),0)</f>
        <v>0</v>
      </c>
      <c r="K1058" s="2">
        <f t="shared" si="152"/>
        <v>0</v>
      </c>
      <c r="L1058" s="2">
        <f t="shared" si="149"/>
        <v>0</v>
      </c>
      <c r="M1058" s="2">
        <f>+IFERROR(VLOOKUP(A1058,new_year!$A$1:$E$8,5,FALSE),0)</f>
        <v>0</v>
      </c>
      <c r="N1058" s="2">
        <f t="shared" si="151"/>
        <v>0</v>
      </c>
      <c r="O1058" s="2">
        <f t="shared" si="150"/>
        <v>0</v>
      </c>
      <c r="P1058">
        <v>1</v>
      </c>
      <c r="Q1058">
        <f>+IFERROR(VLOOKUP(A1058,final_f1!$A$1:$E$8,5,FALSE),0)</f>
        <v>0</v>
      </c>
    </row>
    <row r="1059" spans="1:17" x14ac:dyDescent="0.25">
      <c r="A1059" s="1">
        <v>41966</v>
      </c>
      <c r="B1059">
        <v>0</v>
      </c>
      <c r="C1059" s="2">
        <f t="shared" si="144"/>
        <v>23</v>
      </c>
      <c r="D1059" s="2">
        <f t="shared" si="145"/>
        <v>11</v>
      </c>
      <c r="E1059" s="2">
        <f t="shared" si="146"/>
        <v>2014</v>
      </c>
      <c r="F1059" s="2" t="str">
        <f t="shared" si="147"/>
        <v>domingo</v>
      </c>
      <c r="G1059" s="2" t="str">
        <f t="shared" si="148"/>
        <v>noviembre</v>
      </c>
      <c r="H1059" s="2">
        <f>+IFERROR(VLOOKUP(A1059,festivos!$A$1:$E$105,5,FALSE),0)</f>
        <v>0</v>
      </c>
      <c r="I1059" s="2">
        <f>+IFERROR(VLOOKUP(A1059,semanasanta!$A$1:$E$29,5,FALSE),0)</f>
        <v>0</v>
      </c>
      <c r="J1059" s="2">
        <f>+IFERROR(VLOOKUP(A1059,navidad!$A$1:$E$8,5,FALSE),0)</f>
        <v>0</v>
      </c>
      <c r="K1059" s="2">
        <f t="shared" si="152"/>
        <v>0</v>
      </c>
      <c r="L1059" s="2">
        <f t="shared" si="149"/>
        <v>0</v>
      </c>
      <c r="M1059" s="2">
        <f>+IFERROR(VLOOKUP(A1059,new_year!$A$1:$E$8,5,FALSE),0)</f>
        <v>0</v>
      </c>
      <c r="N1059" s="2">
        <f t="shared" si="151"/>
        <v>0</v>
      </c>
      <c r="O1059" s="2">
        <f t="shared" si="150"/>
        <v>0</v>
      </c>
      <c r="P1059">
        <v>1</v>
      </c>
      <c r="Q1059">
        <f>+IFERROR(VLOOKUP(A1059,final_f1!$A$1:$E$8,5,FALSE),0)</f>
        <v>0</v>
      </c>
    </row>
    <row r="1060" spans="1:17" x14ac:dyDescent="0.25">
      <c r="A1060" s="1">
        <v>41967</v>
      </c>
      <c r="B1060">
        <v>1080</v>
      </c>
      <c r="C1060" s="2">
        <f t="shared" si="144"/>
        <v>24</v>
      </c>
      <c r="D1060" s="2">
        <f t="shared" si="145"/>
        <v>11</v>
      </c>
      <c r="E1060" s="2">
        <f t="shared" si="146"/>
        <v>2014</v>
      </c>
      <c r="F1060" s="2" t="str">
        <f t="shared" si="147"/>
        <v>lunes</v>
      </c>
      <c r="G1060" s="2" t="str">
        <f t="shared" si="148"/>
        <v>noviembre</v>
      </c>
      <c r="H1060" s="2">
        <f>+IFERROR(VLOOKUP(A1060,festivos!$A$1:$E$105,5,FALSE),0)</f>
        <v>0</v>
      </c>
      <c r="I1060" s="2">
        <f>+IFERROR(VLOOKUP(A1060,semanasanta!$A$1:$E$29,5,FALSE),0)</f>
        <v>0</v>
      </c>
      <c r="J1060" s="2">
        <f>+IFERROR(VLOOKUP(A1060,navidad!$A$1:$E$8,5,FALSE),0)</f>
        <v>0</v>
      </c>
      <c r="K1060" s="2">
        <f t="shared" si="152"/>
        <v>0</v>
      </c>
      <c r="L1060" s="2">
        <f t="shared" si="149"/>
        <v>0</v>
      </c>
      <c r="M1060" s="2">
        <f>+IFERROR(VLOOKUP(A1060,new_year!$A$1:$E$8,5,FALSE),0)</f>
        <v>0</v>
      </c>
      <c r="N1060" s="2">
        <f t="shared" si="151"/>
        <v>0</v>
      </c>
      <c r="O1060" s="2">
        <f t="shared" si="150"/>
        <v>0</v>
      </c>
      <c r="P1060">
        <v>1</v>
      </c>
      <c r="Q1060">
        <f>+IFERROR(VLOOKUP(A1060,final_f1!$A$1:$E$8,5,FALSE),0)</f>
        <v>1</v>
      </c>
    </row>
    <row r="1061" spans="1:17" x14ac:dyDescent="0.25">
      <c r="A1061" s="1">
        <v>41968</v>
      </c>
      <c r="B1061">
        <v>1333</v>
      </c>
      <c r="C1061" s="2">
        <f t="shared" si="144"/>
        <v>25</v>
      </c>
      <c r="D1061" s="2">
        <f t="shared" si="145"/>
        <v>11</v>
      </c>
      <c r="E1061" s="2">
        <f t="shared" si="146"/>
        <v>2014</v>
      </c>
      <c r="F1061" s="2" t="str">
        <f t="shared" si="147"/>
        <v>martes</v>
      </c>
      <c r="G1061" s="2" t="str">
        <f t="shared" si="148"/>
        <v>noviembre</v>
      </c>
      <c r="H1061" s="2">
        <f>+IFERROR(VLOOKUP(A1061,festivos!$A$1:$E$105,5,FALSE),0)</f>
        <v>0</v>
      </c>
      <c r="I1061" s="2">
        <f>+IFERROR(VLOOKUP(A1061,semanasanta!$A$1:$E$29,5,FALSE),0)</f>
        <v>0</v>
      </c>
      <c r="J1061" s="2">
        <f>+IFERROR(VLOOKUP(A1061,navidad!$A$1:$E$8,5,FALSE),0)</f>
        <v>0</v>
      </c>
      <c r="K1061" s="2">
        <f t="shared" si="152"/>
        <v>0</v>
      </c>
      <c r="L1061" s="2">
        <f t="shared" si="149"/>
        <v>0</v>
      </c>
      <c r="M1061" s="2">
        <f>+IFERROR(VLOOKUP(A1061,new_year!$A$1:$E$8,5,FALSE),0)</f>
        <v>0</v>
      </c>
      <c r="N1061" s="2">
        <f t="shared" si="151"/>
        <v>0</v>
      </c>
      <c r="O1061" s="2">
        <f t="shared" si="150"/>
        <v>0</v>
      </c>
      <c r="P1061">
        <v>1</v>
      </c>
      <c r="Q1061">
        <f>+IFERROR(VLOOKUP(A1061,final_f1!$A$1:$E$8,5,FALSE),0)</f>
        <v>0</v>
      </c>
    </row>
    <row r="1062" spans="1:17" x14ac:dyDescent="0.25">
      <c r="A1062" s="1">
        <v>41969</v>
      </c>
      <c r="B1062">
        <v>1555</v>
      </c>
      <c r="C1062" s="2">
        <f t="shared" si="144"/>
        <v>26</v>
      </c>
      <c r="D1062" s="2">
        <f t="shared" si="145"/>
        <v>11</v>
      </c>
      <c r="E1062" s="2">
        <f t="shared" si="146"/>
        <v>2014</v>
      </c>
      <c r="F1062" s="2" t="str">
        <f t="shared" si="147"/>
        <v>miércoles</v>
      </c>
      <c r="G1062" s="2" t="str">
        <f t="shared" si="148"/>
        <v>noviembre</v>
      </c>
      <c r="H1062" s="2">
        <f>+IFERROR(VLOOKUP(A1062,festivos!$A$1:$E$105,5,FALSE),0)</f>
        <v>0</v>
      </c>
      <c r="I1062" s="2">
        <f>+IFERROR(VLOOKUP(A1062,semanasanta!$A$1:$E$29,5,FALSE),0)</f>
        <v>0</v>
      </c>
      <c r="J1062" s="2">
        <f>+IFERROR(VLOOKUP(A1062,navidad!$A$1:$E$8,5,FALSE),0)</f>
        <v>0</v>
      </c>
      <c r="K1062" s="2">
        <f t="shared" si="152"/>
        <v>0</v>
      </c>
      <c r="L1062" s="2">
        <f t="shared" si="149"/>
        <v>0</v>
      </c>
      <c r="M1062" s="2">
        <f>+IFERROR(VLOOKUP(A1062,new_year!$A$1:$E$8,5,FALSE),0)</f>
        <v>0</v>
      </c>
      <c r="N1062" s="2">
        <f t="shared" si="151"/>
        <v>0</v>
      </c>
      <c r="O1062" s="2">
        <f t="shared" si="150"/>
        <v>0</v>
      </c>
      <c r="P1062">
        <v>1</v>
      </c>
      <c r="Q1062">
        <f>+IFERROR(VLOOKUP(A1062,final_f1!$A$1:$E$8,5,FALSE),0)</f>
        <v>0</v>
      </c>
    </row>
    <row r="1063" spans="1:17" x14ac:dyDescent="0.25">
      <c r="A1063" s="1">
        <v>41970</v>
      </c>
      <c r="B1063">
        <v>1784</v>
      </c>
      <c r="C1063" s="2">
        <f t="shared" si="144"/>
        <v>27</v>
      </c>
      <c r="D1063" s="2">
        <f t="shared" si="145"/>
        <v>11</v>
      </c>
      <c r="E1063" s="2">
        <f t="shared" si="146"/>
        <v>2014</v>
      </c>
      <c r="F1063" s="2" t="str">
        <f t="shared" si="147"/>
        <v>jueves</v>
      </c>
      <c r="G1063" s="2" t="str">
        <f t="shared" si="148"/>
        <v>noviembre</v>
      </c>
      <c r="H1063" s="2">
        <f>+IFERROR(VLOOKUP(A1063,festivos!$A$1:$E$105,5,FALSE),0)</f>
        <v>0</v>
      </c>
      <c r="I1063" s="2">
        <f>+IFERROR(VLOOKUP(A1063,semanasanta!$A$1:$E$29,5,FALSE),0)</f>
        <v>0</v>
      </c>
      <c r="J1063" s="2">
        <f>+IFERROR(VLOOKUP(A1063,navidad!$A$1:$E$8,5,FALSE),0)</f>
        <v>0</v>
      </c>
      <c r="K1063" s="2">
        <f t="shared" si="152"/>
        <v>0</v>
      </c>
      <c r="L1063" s="2">
        <f t="shared" si="149"/>
        <v>0</v>
      </c>
      <c r="M1063" s="2">
        <f>+IFERROR(VLOOKUP(A1063,new_year!$A$1:$E$8,5,FALSE),0)</f>
        <v>0</v>
      </c>
      <c r="N1063" s="2">
        <f t="shared" si="151"/>
        <v>0</v>
      </c>
      <c r="O1063" s="2">
        <f t="shared" si="150"/>
        <v>0</v>
      </c>
      <c r="P1063">
        <v>1</v>
      </c>
      <c r="Q1063">
        <f>+IFERROR(VLOOKUP(A1063,final_f1!$A$1:$E$8,5,FALSE),0)</f>
        <v>0</v>
      </c>
    </row>
    <row r="1064" spans="1:17" x14ac:dyDescent="0.25">
      <c r="A1064" s="1">
        <v>41971</v>
      </c>
      <c r="B1064">
        <v>2098</v>
      </c>
      <c r="C1064" s="2">
        <f t="shared" si="144"/>
        <v>28</v>
      </c>
      <c r="D1064" s="2">
        <f t="shared" si="145"/>
        <v>11</v>
      </c>
      <c r="E1064" s="2">
        <f t="shared" si="146"/>
        <v>2014</v>
      </c>
      <c r="F1064" s="2" t="str">
        <f t="shared" si="147"/>
        <v>viernes</v>
      </c>
      <c r="G1064" s="2" t="str">
        <f t="shared" si="148"/>
        <v>noviembre</v>
      </c>
      <c r="H1064" s="2">
        <f>+IFERROR(VLOOKUP(A1064,festivos!$A$1:$E$105,5,FALSE),0)</f>
        <v>0</v>
      </c>
      <c r="I1064" s="2">
        <f>+IFERROR(VLOOKUP(A1064,semanasanta!$A$1:$E$29,5,FALSE),0)</f>
        <v>0</v>
      </c>
      <c r="J1064" s="2">
        <f>+IFERROR(VLOOKUP(A1064,navidad!$A$1:$E$8,5,FALSE),0)</f>
        <v>0</v>
      </c>
      <c r="K1064" s="2">
        <f t="shared" si="152"/>
        <v>0</v>
      </c>
      <c r="L1064" s="2">
        <f t="shared" si="149"/>
        <v>0</v>
      </c>
      <c r="M1064" s="2">
        <f>+IFERROR(VLOOKUP(A1064,new_year!$A$1:$E$8,5,FALSE),0)</f>
        <v>0</v>
      </c>
      <c r="N1064" s="2">
        <f t="shared" si="151"/>
        <v>0</v>
      </c>
      <c r="O1064" s="2">
        <f t="shared" si="150"/>
        <v>0</v>
      </c>
      <c r="P1064">
        <v>1</v>
      </c>
      <c r="Q1064">
        <f>+IFERROR(VLOOKUP(A1064,final_f1!$A$1:$E$8,5,FALSE),0)</f>
        <v>0</v>
      </c>
    </row>
    <row r="1065" spans="1:17" x14ac:dyDescent="0.25">
      <c r="A1065" s="1">
        <v>41972</v>
      </c>
      <c r="B1065">
        <v>1175</v>
      </c>
      <c r="C1065" s="2">
        <f t="shared" si="144"/>
        <v>29</v>
      </c>
      <c r="D1065" s="2">
        <f t="shared" si="145"/>
        <v>11</v>
      </c>
      <c r="E1065" s="2">
        <f t="shared" si="146"/>
        <v>2014</v>
      </c>
      <c r="F1065" s="2" t="str">
        <f t="shared" si="147"/>
        <v>sábado</v>
      </c>
      <c r="G1065" s="2" t="str">
        <f t="shared" si="148"/>
        <v>noviembre</v>
      </c>
      <c r="H1065" s="2">
        <f>+IFERROR(VLOOKUP(A1065,festivos!$A$1:$E$105,5,FALSE),0)</f>
        <v>0</v>
      </c>
      <c r="I1065" s="2">
        <f>+IFERROR(VLOOKUP(A1065,semanasanta!$A$1:$E$29,5,FALSE),0)</f>
        <v>0</v>
      </c>
      <c r="J1065" s="2">
        <f>+IFERROR(VLOOKUP(A1065,navidad!$A$1:$E$8,5,FALSE),0)</f>
        <v>0</v>
      </c>
      <c r="K1065" s="2">
        <f t="shared" si="152"/>
        <v>0</v>
      </c>
      <c r="L1065" s="2">
        <f t="shared" si="149"/>
        <v>0</v>
      </c>
      <c r="M1065" s="2">
        <f>+IFERROR(VLOOKUP(A1065,new_year!$A$1:$E$8,5,FALSE),0)</f>
        <v>0</v>
      </c>
      <c r="N1065" s="2">
        <f t="shared" si="151"/>
        <v>0</v>
      </c>
      <c r="O1065" s="2">
        <f t="shared" si="150"/>
        <v>0</v>
      </c>
      <c r="P1065">
        <v>1</v>
      </c>
      <c r="Q1065">
        <f>+IFERROR(VLOOKUP(A1065,final_f1!$A$1:$E$8,5,FALSE),0)</f>
        <v>0</v>
      </c>
    </row>
    <row r="1066" spans="1:17" x14ac:dyDescent="0.25">
      <c r="A1066" s="1">
        <v>41973</v>
      </c>
      <c r="B1066">
        <v>69</v>
      </c>
      <c r="C1066" s="2">
        <f t="shared" si="144"/>
        <v>30</v>
      </c>
      <c r="D1066" s="2">
        <f t="shared" si="145"/>
        <v>11</v>
      </c>
      <c r="E1066" s="2">
        <f t="shared" si="146"/>
        <v>2014</v>
      </c>
      <c r="F1066" s="2" t="str">
        <f t="shared" si="147"/>
        <v>domingo</v>
      </c>
      <c r="G1066" s="2" t="str">
        <f t="shared" si="148"/>
        <v>noviembre</v>
      </c>
      <c r="H1066" s="2">
        <f>+IFERROR(VLOOKUP(A1066,festivos!$A$1:$E$105,5,FALSE),0)</f>
        <v>0</v>
      </c>
      <c r="I1066" s="2">
        <f>+IFERROR(VLOOKUP(A1066,semanasanta!$A$1:$E$29,5,FALSE),0)</f>
        <v>0</v>
      </c>
      <c r="J1066" s="2">
        <f>+IFERROR(VLOOKUP(A1066,navidad!$A$1:$E$8,5,FALSE),0)</f>
        <v>0</v>
      </c>
      <c r="K1066" s="2">
        <f t="shared" si="152"/>
        <v>0</v>
      </c>
      <c r="L1066" s="2">
        <f t="shared" si="149"/>
        <v>0</v>
      </c>
      <c r="M1066" s="2">
        <f>+IFERROR(VLOOKUP(A1066,new_year!$A$1:$E$8,5,FALSE),0)</f>
        <v>0</v>
      </c>
      <c r="N1066" s="2">
        <f t="shared" si="151"/>
        <v>0</v>
      </c>
      <c r="O1066" s="2">
        <f t="shared" si="150"/>
        <v>0</v>
      </c>
      <c r="P1066">
        <v>1</v>
      </c>
      <c r="Q1066">
        <f>+IFERROR(VLOOKUP(A1066,final_f1!$A$1:$E$8,5,FALSE),0)</f>
        <v>0</v>
      </c>
    </row>
    <row r="1067" spans="1:17" x14ac:dyDescent="0.25">
      <c r="A1067" s="1">
        <v>41974</v>
      </c>
      <c r="B1067">
        <v>684</v>
      </c>
      <c r="C1067" s="2">
        <f t="shared" si="144"/>
        <v>1</v>
      </c>
      <c r="D1067" s="2">
        <f t="shared" si="145"/>
        <v>12</v>
      </c>
      <c r="E1067" s="2">
        <f t="shared" si="146"/>
        <v>2014</v>
      </c>
      <c r="F1067" s="2" t="str">
        <f t="shared" si="147"/>
        <v>lunes</v>
      </c>
      <c r="G1067" s="2" t="str">
        <f t="shared" si="148"/>
        <v>diciembre</v>
      </c>
      <c r="H1067" s="2">
        <f>+IFERROR(VLOOKUP(A1067,festivos!$A$1:$E$105,5,FALSE),0)</f>
        <v>0</v>
      </c>
      <c r="I1067" s="2">
        <f>+IFERROR(VLOOKUP(A1067,semanasanta!$A$1:$E$29,5,FALSE),0)</f>
        <v>0</v>
      </c>
      <c r="J1067" s="2">
        <f>+IFERROR(VLOOKUP(A1067,navidad!$A$1:$E$8,5,FALSE),0)</f>
        <v>0</v>
      </c>
      <c r="K1067" s="2">
        <f t="shared" si="152"/>
        <v>0</v>
      </c>
      <c r="L1067" s="2">
        <f t="shared" si="149"/>
        <v>0</v>
      </c>
      <c r="M1067" s="2">
        <f>+IFERROR(VLOOKUP(A1067,new_year!$A$1:$E$8,5,FALSE),0)</f>
        <v>0</v>
      </c>
      <c r="N1067" s="2">
        <f t="shared" si="151"/>
        <v>0</v>
      </c>
      <c r="O1067" s="2">
        <f t="shared" si="150"/>
        <v>0</v>
      </c>
      <c r="P1067">
        <v>0</v>
      </c>
      <c r="Q1067">
        <f>+IFERROR(VLOOKUP(A1067,final_f1!$A$1:$E$8,5,FALSE),0)</f>
        <v>0</v>
      </c>
    </row>
    <row r="1068" spans="1:17" x14ac:dyDescent="0.25">
      <c r="A1068" s="1">
        <v>41975</v>
      </c>
      <c r="B1068">
        <v>1055</v>
      </c>
      <c r="C1068" s="2">
        <f t="shared" si="144"/>
        <v>2</v>
      </c>
      <c r="D1068" s="2">
        <f t="shared" si="145"/>
        <v>12</v>
      </c>
      <c r="E1068" s="2">
        <f t="shared" si="146"/>
        <v>2014</v>
      </c>
      <c r="F1068" s="2" t="str">
        <f t="shared" si="147"/>
        <v>martes</v>
      </c>
      <c r="G1068" s="2" t="str">
        <f t="shared" si="148"/>
        <v>diciembre</v>
      </c>
      <c r="H1068" s="2">
        <f>+IFERROR(VLOOKUP(A1068,festivos!$A$1:$E$105,5,FALSE),0)</f>
        <v>0</v>
      </c>
      <c r="I1068" s="2">
        <f>+IFERROR(VLOOKUP(A1068,semanasanta!$A$1:$E$29,5,FALSE),0)</f>
        <v>0</v>
      </c>
      <c r="J1068" s="2">
        <f>+IFERROR(VLOOKUP(A1068,navidad!$A$1:$E$8,5,FALSE),0)</f>
        <v>0</v>
      </c>
      <c r="K1068" s="2">
        <f t="shared" si="152"/>
        <v>0</v>
      </c>
      <c r="L1068" s="2">
        <f t="shared" si="149"/>
        <v>0</v>
      </c>
      <c r="M1068" s="2">
        <f>+IFERROR(VLOOKUP(A1068,new_year!$A$1:$E$8,5,FALSE),0)</f>
        <v>0</v>
      </c>
      <c r="N1068" s="2">
        <f t="shared" si="151"/>
        <v>0</v>
      </c>
      <c r="O1068" s="2">
        <f t="shared" si="150"/>
        <v>0</v>
      </c>
      <c r="P1068">
        <v>0</v>
      </c>
      <c r="Q1068">
        <f>+IFERROR(VLOOKUP(A1068,final_f1!$A$1:$E$8,5,FALSE),0)</f>
        <v>0</v>
      </c>
    </row>
    <row r="1069" spans="1:17" x14ac:dyDescent="0.25">
      <c r="A1069" s="1">
        <v>41976</v>
      </c>
      <c r="B1069">
        <v>1285</v>
      </c>
      <c r="C1069" s="2">
        <f t="shared" si="144"/>
        <v>3</v>
      </c>
      <c r="D1069" s="2">
        <f t="shared" si="145"/>
        <v>12</v>
      </c>
      <c r="E1069" s="2">
        <f t="shared" si="146"/>
        <v>2014</v>
      </c>
      <c r="F1069" s="2" t="str">
        <f t="shared" si="147"/>
        <v>miércoles</v>
      </c>
      <c r="G1069" s="2" t="str">
        <f t="shared" si="148"/>
        <v>diciembre</v>
      </c>
      <c r="H1069" s="2">
        <f>+IFERROR(VLOOKUP(A1069,festivos!$A$1:$E$105,5,FALSE),0)</f>
        <v>0</v>
      </c>
      <c r="I1069" s="2">
        <f>+IFERROR(VLOOKUP(A1069,semanasanta!$A$1:$E$29,5,FALSE),0)</f>
        <v>0</v>
      </c>
      <c r="J1069" s="2">
        <f>+IFERROR(VLOOKUP(A1069,navidad!$A$1:$E$8,5,FALSE),0)</f>
        <v>0</v>
      </c>
      <c r="K1069" s="2">
        <f t="shared" si="152"/>
        <v>0</v>
      </c>
      <c r="L1069" s="2">
        <f t="shared" si="149"/>
        <v>0</v>
      </c>
      <c r="M1069" s="2">
        <f>+IFERROR(VLOOKUP(A1069,new_year!$A$1:$E$8,5,FALSE),0)</f>
        <v>0</v>
      </c>
      <c r="N1069" s="2">
        <f t="shared" si="151"/>
        <v>0</v>
      </c>
      <c r="O1069" s="2">
        <f t="shared" si="150"/>
        <v>0</v>
      </c>
      <c r="P1069">
        <v>0</v>
      </c>
      <c r="Q1069">
        <f>+IFERROR(VLOOKUP(A1069,final_f1!$A$1:$E$8,5,FALSE),0)</f>
        <v>0</v>
      </c>
    </row>
    <row r="1070" spans="1:17" x14ac:dyDescent="0.25">
      <c r="A1070" s="1">
        <v>41977</v>
      </c>
      <c r="B1070">
        <v>1699</v>
      </c>
      <c r="C1070" s="2">
        <f t="shared" si="144"/>
        <v>4</v>
      </c>
      <c r="D1070" s="2">
        <f t="shared" si="145"/>
        <v>12</v>
      </c>
      <c r="E1070" s="2">
        <f t="shared" si="146"/>
        <v>2014</v>
      </c>
      <c r="F1070" s="2" t="str">
        <f t="shared" si="147"/>
        <v>jueves</v>
      </c>
      <c r="G1070" s="2" t="str">
        <f t="shared" si="148"/>
        <v>diciembre</v>
      </c>
      <c r="H1070" s="2">
        <f>+IFERROR(VLOOKUP(A1070,festivos!$A$1:$E$105,5,FALSE),0)</f>
        <v>0</v>
      </c>
      <c r="I1070" s="2">
        <f>+IFERROR(VLOOKUP(A1070,semanasanta!$A$1:$E$29,5,FALSE),0)</f>
        <v>0</v>
      </c>
      <c r="J1070" s="2">
        <f>+IFERROR(VLOOKUP(A1070,navidad!$A$1:$E$8,5,FALSE),0)</f>
        <v>0</v>
      </c>
      <c r="K1070" s="2">
        <f t="shared" si="152"/>
        <v>0</v>
      </c>
      <c r="L1070" s="2">
        <f t="shared" si="149"/>
        <v>0</v>
      </c>
      <c r="M1070" s="2">
        <f>+IFERROR(VLOOKUP(A1070,new_year!$A$1:$E$8,5,FALSE),0)</f>
        <v>0</v>
      </c>
      <c r="N1070" s="2">
        <f t="shared" si="151"/>
        <v>0</v>
      </c>
      <c r="O1070" s="2">
        <f t="shared" si="150"/>
        <v>0</v>
      </c>
      <c r="P1070">
        <v>0</v>
      </c>
      <c r="Q1070">
        <f>+IFERROR(VLOOKUP(A1070,final_f1!$A$1:$E$8,5,FALSE),0)</f>
        <v>0</v>
      </c>
    </row>
    <row r="1071" spans="1:17" x14ac:dyDescent="0.25">
      <c r="A1071" s="1">
        <v>41978</v>
      </c>
      <c r="B1071">
        <v>1769</v>
      </c>
      <c r="C1071" s="2">
        <f t="shared" si="144"/>
        <v>5</v>
      </c>
      <c r="D1071" s="2">
        <f t="shared" si="145"/>
        <v>12</v>
      </c>
      <c r="E1071" s="2">
        <f t="shared" si="146"/>
        <v>2014</v>
      </c>
      <c r="F1071" s="2" t="str">
        <f t="shared" si="147"/>
        <v>viernes</v>
      </c>
      <c r="G1071" s="2" t="str">
        <f t="shared" si="148"/>
        <v>diciembre</v>
      </c>
      <c r="H1071" s="2">
        <f>+IFERROR(VLOOKUP(A1071,festivos!$A$1:$E$105,5,FALSE),0)</f>
        <v>0</v>
      </c>
      <c r="I1071" s="2">
        <f>+IFERROR(VLOOKUP(A1071,semanasanta!$A$1:$E$29,5,FALSE),0)</f>
        <v>0</v>
      </c>
      <c r="J1071" s="2">
        <f>+IFERROR(VLOOKUP(A1071,navidad!$A$1:$E$8,5,FALSE),0)</f>
        <v>0</v>
      </c>
      <c r="K1071" s="2">
        <f t="shared" si="152"/>
        <v>0</v>
      </c>
      <c r="L1071" s="2">
        <f t="shared" si="149"/>
        <v>0</v>
      </c>
      <c r="M1071" s="2">
        <f>+IFERROR(VLOOKUP(A1071,new_year!$A$1:$E$8,5,FALSE),0)</f>
        <v>0</v>
      </c>
      <c r="N1071" s="2">
        <f t="shared" si="151"/>
        <v>0</v>
      </c>
      <c r="O1071" s="2">
        <f t="shared" si="150"/>
        <v>0</v>
      </c>
      <c r="P1071">
        <v>0</v>
      </c>
      <c r="Q1071">
        <f>+IFERROR(VLOOKUP(A1071,final_f1!$A$1:$E$8,5,FALSE),0)</f>
        <v>0</v>
      </c>
    </row>
    <row r="1072" spans="1:17" x14ac:dyDescent="0.25">
      <c r="A1072" s="1">
        <v>41979</v>
      </c>
      <c r="B1072">
        <v>348</v>
      </c>
      <c r="C1072" s="2">
        <f t="shared" si="144"/>
        <v>6</v>
      </c>
      <c r="D1072" s="2">
        <f t="shared" si="145"/>
        <v>12</v>
      </c>
      <c r="E1072" s="2">
        <f t="shared" si="146"/>
        <v>2014</v>
      </c>
      <c r="F1072" s="2" t="str">
        <f t="shared" si="147"/>
        <v>sábado</v>
      </c>
      <c r="G1072" s="2" t="str">
        <f t="shared" si="148"/>
        <v>diciembre</v>
      </c>
      <c r="H1072" s="2">
        <f>+IFERROR(VLOOKUP(A1072,festivos!$A$1:$E$105,5,FALSE),0)</f>
        <v>0</v>
      </c>
      <c r="I1072" s="2">
        <f>+IFERROR(VLOOKUP(A1072,semanasanta!$A$1:$E$29,5,FALSE),0)</f>
        <v>0</v>
      </c>
      <c r="J1072" s="2">
        <f>+IFERROR(VLOOKUP(A1072,navidad!$A$1:$E$8,5,FALSE),0)</f>
        <v>0</v>
      </c>
      <c r="K1072" s="2">
        <f t="shared" si="152"/>
        <v>0</v>
      </c>
      <c r="L1072" s="2">
        <f t="shared" si="149"/>
        <v>0</v>
      </c>
      <c r="M1072" s="2">
        <f>+IFERROR(VLOOKUP(A1072,new_year!$A$1:$E$8,5,FALSE),0)</f>
        <v>0</v>
      </c>
      <c r="N1072" s="2">
        <f t="shared" si="151"/>
        <v>0</v>
      </c>
      <c r="O1072" s="2">
        <f t="shared" si="150"/>
        <v>0</v>
      </c>
      <c r="P1072">
        <v>0</v>
      </c>
      <c r="Q1072">
        <f>+IFERROR(VLOOKUP(A1072,final_f1!$A$1:$E$8,5,FALSE),0)</f>
        <v>0</v>
      </c>
    </row>
    <row r="1073" spans="1:17" x14ac:dyDescent="0.25">
      <c r="A1073" s="1">
        <v>41980</v>
      </c>
      <c r="B1073">
        <v>1</v>
      </c>
      <c r="C1073" s="2">
        <f t="shared" si="144"/>
        <v>7</v>
      </c>
      <c r="D1073" s="2">
        <f t="shared" si="145"/>
        <v>12</v>
      </c>
      <c r="E1073" s="2">
        <f t="shared" si="146"/>
        <v>2014</v>
      </c>
      <c r="F1073" s="2" t="str">
        <f t="shared" si="147"/>
        <v>domingo</v>
      </c>
      <c r="G1073" s="2" t="str">
        <f t="shared" si="148"/>
        <v>diciembre</v>
      </c>
      <c r="H1073" s="2">
        <f>+IFERROR(VLOOKUP(A1073,festivos!$A$1:$E$105,5,FALSE),0)</f>
        <v>0</v>
      </c>
      <c r="I1073" s="2">
        <f>+IFERROR(VLOOKUP(A1073,semanasanta!$A$1:$E$29,5,FALSE),0)</f>
        <v>0</v>
      </c>
      <c r="J1073" s="2">
        <f>+IFERROR(VLOOKUP(A1073,navidad!$A$1:$E$8,5,FALSE),0)</f>
        <v>0</v>
      </c>
      <c r="K1073" s="2">
        <f t="shared" si="152"/>
        <v>0</v>
      </c>
      <c r="L1073" s="2">
        <f t="shared" si="149"/>
        <v>0</v>
      </c>
      <c r="M1073" s="2">
        <f>+IFERROR(VLOOKUP(A1073,new_year!$A$1:$E$8,5,FALSE),0)</f>
        <v>0</v>
      </c>
      <c r="N1073" s="2">
        <f t="shared" si="151"/>
        <v>0</v>
      </c>
      <c r="O1073" s="2">
        <f t="shared" si="150"/>
        <v>0</v>
      </c>
      <c r="P1073">
        <v>0</v>
      </c>
      <c r="Q1073">
        <f>+IFERROR(VLOOKUP(A1073,final_f1!$A$1:$E$8,5,FALSE),0)</f>
        <v>0</v>
      </c>
    </row>
    <row r="1074" spans="1:17" x14ac:dyDescent="0.25">
      <c r="A1074" s="1">
        <v>41981</v>
      </c>
      <c r="B1074">
        <v>0</v>
      </c>
      <c r="C1074" s="2">
        <f t="shared" si="144"/>
        <v>8</v>
      </c>
      <c r="D1074" s="2">
        <f t="shared" si="145"/>
        <v>12</v>
      </c>
      <c r="E1074" s="2">
        <f t="shared" si="146"/>
        <v>2014</v>
      </c>
      <c r="F1074" s="2" t="str">
        <f t="shared" si="147"/>
        <v>lunes</v>
      </c>
      <c r="G1074" s="2" t="str">
        <f t="shared" si="148"/>
        <v>diciembre</v>
      </c>
      <c r="H1074" s="2">
        <f>+IFERROR(VLOOKUP(A1074,festivos!$A$1:$E$105,5,FALSE),0)</f>
        <v>1</v>
      </c>
      <c r="I1074" s="2">
        <f>+IFERROR(VLOOKUP(A1074,semanasanta!$A$1:$E$29,5,FALSE),0)</f>
        <v>0</v>
      </c>
      <c r="J1074" s="2">
        <f>+IFERROR(VLOOKUP(A1074,navidad!$A$1:$E$8,5,FALSE),0)</f>
        <v>0</v>
      </c>
      <c r="K1074" s="2">
        <f t="shared" si="152"/>
        <v>0</v>
      </c>
      <c r="L1074" s="2">
        <f t="shared" si="149"/>
        <v>0</v>
      </c>
      <c r="M1074" s="2">
        <f>+IFERROR(VLOOKUP(A1074,new_year!$A$1:$E$8,5,FALSE),0)</f>
        <v>0</v>
      </c>
      <c r="N1074" s="2">
        <f t="shared" si="151"/>
        <v>0</v>
      </c>
      <c r="O1074" s="2">
        <f t="shared" si="150"/>
        <v>0</v>
      </c>
      <c r="P1074">
        <v>0</v>
      </c>
      <c r="Q1074">
        <f>+IFERROR(VLOOKUP(A1074,final_f1!$A$1:$E$8,5,FALSE),0)</f>
        <v>0</v>
      </c>
    </row>
    <row r="1075" spans="1:17" x14ac:dyDescent="0.25">
      <c r="A1075" s="1">
        <v>41982</v>
      </c>
      <c r="B1075">
        <v>1175</v>
      </c>
      <c r="C1075" s="2">
        <f t="shared" si="144"/>
        <v>9</v>
      </c>
      <c r="D1075" s="2">
        <f t="shared" si="145"/>
        <v>12</v>
      </c>
      <c r="E1075" s="2">
        <f t="shared" si="146"/>
        <v>2014</v>
      </c>
      <c r="F1075" s="2" t="str">
        <f t="shared" si="147"/>
        <v>martes</v>
      </c>
      <c r="G1075" s="2" t="str">
        <f t="shared" si="148"/>
        <v>diciembre</v>
      </c>
      <c r="H1075" s="2">
        <f>+IFERROR(VLOOKUP(A1075,festivos!$A$1:$E$105,5,FALSE),0)</f>
        <v>0</v>
      </c>
      <c r="I1075" s="2">
        <f>+IFERROR(VLOOKUP(A1075,semanasanta!$A$1:$E$29,5,FALSE),0)</f>
        <v>0</v>
      </c>
      <c r="J1075" s="2">
        <f>+IFERROR(VLOOKUP(A1075,navidad!$A$1:$E$8,5,FALSE),0)</f>
        <v>0</v>
      </c>
      <c r="K1075" s="2">
        <f t="shared" si="152"/>
        <v>0</v>
      </c>
      <c r="L1075" s="2">
        <f t="shared" si="149"/>
        <v>0</v>
      </c>
      <c r="M1075" s="2">
        <f>+IFERROR(VLOOKUP(A1075,new_year!$A$1:$E$8,5,FALSE),0)</f>
        <v>0</v>
      </c>
      <c r="N1075" s="2">
        <f t="shared" si="151"/>
        <v>0</v>
      </c>
      <c r="O1075" s="2">
        <f t="shared" si="150"/>
        <v>0</v>
      </c>
      <c r="P1075">
        <v>0</v>
      </c>
      <c r="Q1075">
        <f>+IFERROR(VLOOKUP(A1075,final_f1!$A$1:$E$8,5,FALSE),0)</f>
        <v>0</v>
      </c>
    </row>
    <row r="1076" spans="1:17" x14ac:dyDescent="0.25">
      <c r="A1076" s="1">
        <v>41983</v>
      </c>
      <c r="B1076">
        <v>1786</v>
      </c>
      <c r="C1076" s="2">
        <f t="shared" si="144"/>
        <v>10</v>
      </c>
      <c r="D1076" s="2">
        <f t="shared" si="145"/>
        <v>12</v>
      </c>
      <c r="E1076" s="2">
        <f t="shared" si="146"/>
        <v>2014</v>
      </c>
      <c r="F1076" s="2" t="str">
        <f t="shared" si="147"/>
        <v>miércoles</v>
      </c>
      <c r="G1076" s="2" t="str">
        <f t="shared" si="148"/>
        <v>diciembre</v>
      </c>
      <c r="H1076" s="2">
        <f>+IFERROR(VLOOKUP(A1076,festivos!$A$1:$E$105,5,FALSE),0)</f>
        <v>0</v>
      </c>
      <c r="I1076" s="2">
        <f>+IFERROR(VLOOKUP(A1076,semanasanta!$A$1:$E$29,5,FALSE),0)</f>
        <v>0</v>
      </c>
      <c r="J1076" s="2">
        <f>+IFERROR(VLOOKUP(A1076,navidad!$A$1:$E$8,5,FALSE),0)</f>
        <v>0</v>
      </c>
      <c r="K1076" s="2">
        <f t="shared" si="152"/>
        <v>0</v>
      </c>
      <c r="L1076" s="2">
        <f t="shared" si="149"/>
        <v>0</v>
      </c>
      <c r="M1076" s="2">
        <f>+IFERROR(VLOOKUP(A1076,new_year!$A$1:$E$8,5,FALSE),0)</f>
        <v>0</v>
      </c>
      <c r="N1076" s="2">
        <f t="shared" si="151"/>
        <v>0</v>
      </c>
      <c r="O1076" s="2">
        <f t="shared" si="150"/>
        <v>0</v>
      </c>
      <c r="P1076">
        <v>0</v>
      </c>
      <c r="Q1076">
        <f>+IFERROR(VLOOKUP(A1076,final_f1!$A$1:$E$8,5,FALSE),0)</f>
        <v>0</v>
      </c>
    </row>
    <row r="1077" spans="1:17" x14ac:dyDescent="0.25">
      <c r="A1077" s="1">
        <v>41984</v>
      </c>
      <c r="B1077">
        <v>1864</v>
      </c>
      <c r="C1077" s="2">
        <f t="shared" si="144"/>
        <v>11</v>
      </c>
      <c r="D1077" s="2">
        <f t="shared" si="145"/>
        <v>12</v>
      </c>
      <c r="E1077" s="2">
        <f t="shared" si="146"/>
        <v>2014</v>
      </c>
      <c r="F1077" s="2" t="str">
        <f t="shared" si="147"/>
        <v>jueves</v>
      </c>
      <c r="G1077" s="2" t="str">
        <f t="shared" si="148"/>
        <v>diciembre</v>
      </c>
      <c r="H1077" s="2">
        <f>+IFERROR(VLOOKUP(A1077,festivos!$A$1:$E$105,5,FALSE),0)</f>
        <v>0</v>
      </c>
      <c r="I1077" s="2">
        <f>+IFERROR(VLOOKUP(A1077,semanasanta!$A$1:$E$29,5,FALSE),0)</f>
        <v>0</v>
      </c>
      <c r="J1077" s="2">
        <f>+IFERROR(VLOOKUP(A1077,navidad!$A$1:$E$8,5,FALSE),0)</f>
        <v>0</v>
      </c>
      <c r="K1077" s="2">
        <f t="shared" si="152"/>
        <v>0</v>
      </c>
      <c r="L1077" s="2">
        <f t="shared" si="149"/>
        <v>0</v>
      </c>
      <c r="M1077" s="2">
        <f>+IFERROR(VLOOKUP(A1077,new_year!$A$1:$E$8,5,FALSE),0)</f>
        <v>0</v>
      </c>
      <c r="N1077" s="2">
        <f t="shared" si="151"/>
        <v>0</v>
      </c>
      <c r="O1077" s="2">
        <f t="shared" si="150"/>
        <v>0</v>
      </c>
      <c r="P1077">
        <v>0</v>
      </c>
      <c r="Q1077">
        <f>+IFERROR(VLOOKUP(A1077,final_f1!$A$1:$E$8,5,FALSE),0)</f>
        <v>0</v>
      </c>
    </row>
    <row r="1078" spans="1:17" x14ac:dyDescent="0.25">
      <c r="A1078" s="1">
        <v>41985</v>
      </c>
      <c r="B1078">
        <v>2289</v>
      </c>
      <c r="C1078" s="2">
        <f t="shared" si="144"/>
        <v>12</v>
      </c>
      <c r="D1078" s="2">
        <f t="shared" si="145"/>
        <v>12</v>
      </c>
      <c r="E1078" s="2">
        <f t="shared" si="146"/>
        <v>2014</v>
      </c>
      <c r="F1078" s="2" t="str">
        <f t="shared" si="147"/>
        <v>viernes</v>
      </c>
      <c r="G1078" s="2" t="str">
        <f t="shared" si="148"/>
        <v>diciembre</v>
      </c>
      <c r="H1078" s="2">
        <f>+IFERROR(VLOOKUP(A1078,festivos!$A$1:$E$105,5,FALSE),0)</f>
        <v>0</v>
      </c>
      <c r="I1078" s="2">
        <f>+IFERROR(VLOOKUP(A1078,semanasanta!$A$1:$E$29,5,FALSE),0)</f>
        <v>0</v>
      </c>
      <c r="J1078" s="2">
        <f>+IFERROR(VLOOKUP(A1078,navidad!$A$1:$E$8,5,FALSE),0)</f>
        <v>0</v>
      </c>
      <c r="K1078" s="2">
        <f t="shared" si="152"/>
        <v>0</v>
      </c>
      <c r="L1078" s="2">
        <f t="shared" si="149"/>
        <v>0</v>
      </c>
      <c r="M1078" s="2">
        <f>+IFERROR(VLOOKUP(A1078,new_year!$A$1:$E$8,5,FALSE),0)</f>
        <v>0</v>
      </c>
      <c r="N1078" s="2">
        <f t="shared" si="151"/>
        <v>0</v>
      </c>
      <c r="O1078" s="2">
        <f t="shared" si="150"/>
        <v>0</v>
      </c>
      <c r="P1078">
        <v>0</v>
      </c>
      <c r="Q1078">
        <f>+IFERROR(VLOOKUP(A1078,final_f1!$A$1:$E$8,5,FALSE),0)</f>
        <v>0</v>
      </c>
    </row>
    <row r="1079" spans="1:17" x14ac:dyDescent="0.25">
      <c r="A1079" s="1">
        <v>41986</v>
      </c>
      <c r="B1079">
        <v>700</v>
      </c>
      <c r="C1079" s="2">
        <f t="shared" si="144"/>
        <v>13</v>
      </c>
      <c r="D1079" s="2">
        <f t="shared" si="145"/>
        <v>12</v>
      </c>
      <c r="E1079" s="2">
        <f t="shared" si="146"/>
        <v>2014</v>
      </c>
      <c r="F1079" s="2" t="str">
        <f t="shared" si="147"/>
        <v>sábado</v>
      </c>
      <c r="G1079" s="2" t="str">
        <f t="shared" si="148"/>
        <v>diciembre</v>
      </c>
      <c r="H1079" s="2">
        <f>+IFERROR(VLOOKUP(A1079,festivos!$A$1:$E$105,5,FALSE),0)</f>
        <v>0</v>
      </c>
      <c r="I1079" s="2">
        <f>+IFERROR(VLOOKUP(A1079,semanasanta!$A$1:$E$29,5,FALSE),0)</f>
        <v>0</v>
      </c>
      <c r="J1079" s="2">
        <f>+IFERROR(VLOOKUP(A1079,navidad!$A$1:$E$8,5,FALSE),0)</f>
        <v>0</v>
      </c>
      <c r="K1079" s="2">
        <f t="shared" si="152"/>
        <v>0</v>
      </c>
      <c r="L1079" s="2">
        <f t="shared" si="149"/>
        <v>0</v>
      </c>
      <c r="M1079" s="2">
        <f>+IFERROR(VLOOKUP(A1079,new_year!$A$1:$E$8,5,FALSE),0)</f>
        <v>0</v>
      </c>
      <c r="N1079" s="2">
        <f t="shared" si="151"/>
        <v>0</v>
      </c>
      <c r="O1079" s="2">
        <f t="shared" si="150"/>
        <v>0</v>
      </c>
      <c r="P1079">
        <v>0</v>
      </c>
      <c r="Q1079">
        <f>+IFERROR(VLOOKUP(A1079,final_f1!$A$1:$E$8,5,FALSE),0)</f>
        <v>0</v>
      </c>
    </row>
    <row r="1080" spans="1:17" x14ac:dyDescent="0.25">
      <c r="A1080" s="1">
        <v>41987</v>
      </c>
      <c r="B1080">
        <v>1</v>
      </c>
      <c r="C1080" s="2">
        <f t="shared" si="144"/>
        <v>14</v>
      </c>
      <c r="D1080" s="2">
        <f t="shared" si="145"/>
        <v>12</v>
      </c>
      <c r="E1080" s="2">
        <f t="shared" si="146"/>
        <v>2014</v>
      </c>
      <c r="F1080" s="2" t="str">
        <f t="shared" si="147"/>
        <v>domingo</v>
      </c>
      <c r="G1080" s="2" t="str">
        <f t="shared" si="148"/>
        <v>diciembre</v>
      </c>
      <c r="H1080" s="2">
        <f>+IFERROR(VLOOKUP(A1080,festivos!$A$1:$E$105,5,FALSE),0)</f>
        <v>0</v>
      </c>
      <c r="I1080" s="2">
        <f>+IFERROR(VLOOKUP(A1080,semanasanta!$A$1:$E$29,5,FALSE),0)</f>
        <v>0</v>
      </c>
      <c r="J1080" s="2">
        <f>+IFERROR(VLOOKUP(A1080,navidad!$A$1:$E$8,5,FALSE),0)</f>
        <v>0</v>
      </c>
      <c r="K1080" s="2">
        <f t="shared" si="152"/>
        <v>0</v>
      </c>
      <c r="L1080" s="2">
        <f t="shared" si="149"/>
        <v>0</v>
      </c>
      <c r="M1080" s="2">
        <f>+IFERROR(VLOOKUP(A1080,new_year!$A$1:$E$8,5,FALSE),0)</f>
        <v>0</v>
      </c>
      <c r="N1080" s="2">
        <f t="shared" si="151"/>
        <v>0</v>
      </c>
      <c r="O1080" s="2">
        <f t="shared" si="150"/>
        <v>0</v>
      </c>
      <c r="P1080">
        <v>0</v>
      </c>
      <c r="Q1080">
        <f>+IFERROR(VLOOKUP(A1080,final_f1!$A$1:$E$8,5,FALSE),0)</f>
        <v>0</v>
      </c>
    </row>
    <row r="1081" spans="1:17" x14ac:dyDescent="0.25">
      <c r="A1081" s="1">
        <v>41988</v>
      </c>
      <c r="B1081">
        <v>1516</v>
      </c>
      <c r="C1081" s="2">
        <f t="shared" si="144"/>
        <v>15</v>
      </c>
      <c r="D1081" s="2">
        <f t="shared" si="145"/>
        <v>12</v>
      </c>
      <c r="E1081" s="2">
        <f t="shared" si="146"/>
        <v>2014</v>
      </c>
      <c r="F1081" s="2" t="str">
        <f t="shared" si="147"/>
        <v>lunes</v>
      </c>
      <c r="G1081" s="2" t="str">
        <f t="shared" si="148"/>
        <v>diciembre</v>
      </c>
      <c r="H1081" s="2">
        <f>+IFERROR(VLOOKUP(A1081,festivos!$A$1:$E$105,5,FALSE),0)</f>
        <v>0</v>
      </c>
      <c r="I1081" s="2">
        <f>+IFERROR(VLOOKUP(A1081,semanasanta!$A$1:$E$29,5,FALSE),0)</f>
        <v>0</v>
      </c>
      <c r="J1081" s="2">
        <f>+IFERROR(VLOOKUP(A1081,navidad!$A$1:$E$8,5,FALSE),0)</f>
        <v>0</v>
      </c>
      <c r="K1081" s="2">
        <f t="shared" si="152"/>
        <v>0</v>
      </c>
      <c r="L1081" s="2">
        <f t="shared" si="149"/>
        <v>0</v>
      </c>
      <c r="M1081" s="2">
        <f>+IFERROR(VLOOKUP(A1081,new_year!$A$1:$E$8,5,FALSE),0)</f>
        <v>0</v>
      </c>
      <c r="N1081" s="2">
        <f t="shared" si="151"/>
        <v>0</v>
      </c>
      <c r="O1081" s="2">
        <f t="shared" si="150"/>
        <v>0</v>
      </c>
      <c r="P1081">
        <v>0</v>
      </c>
      <c r="Q1081">
        <f>+IFERROR(VLOOKUP(A1081,final_f1!$A$1:$E$8,5,FALSE),0)</f>
        <v>0</v>
      </c>
    </row>
    <row r="1082" spans="1:17" x14ac:dyDescent="0.25">
      <c r="A1082" s="1">
        <v>41989</v>
      </c>
      <c r="B1082">
        <v>1941</v>
      </c>
      <c r="C1082" s="2">
        <f t="shared" si="144"/>
        <v>16</v>
      </c>
      <c r="D1082" s="2">
        <f t="shared" si="145"/>
        <v>12</v>
      </c>
      <c r="E1082" s="2">
        <f t="shared" si="146"/>
        <v>2014</v>
      </c>
      <c r="F1082" s="2" t="str">
        <f t="shared" si="147"/>
        <v>martes</v>
      </c>
      <c r="G1082" s="2" t="str">
        <f t="shared" si="148"/>
        <v>diciembre</v>
      </c>
      <c r="H1082" s="2">
        <f>+IFERROR(VLOOKUP(A1082,festivos!$A$1:$E$105,5,FALSE),0)</f>
        <v>0</v>
      </c>
      <c r="I1082" s="2">
        <f>+IFERROR(VLOOKUP(A1082,semanasanta!$A$1:$E$29,5,FALSE),0)</f>
        <v>0</v>
      </c>
      <c r="J1082" s="2">
        <f>+IFERROR(VLOOKUP(A1082,navidad!$A$1:$E$8,5,FALSE),0)</f>
        <v>0</v>
      </c>
      <c r="K1082" s="2">
        <f t="shared" si="152"/>
        <v>0</v>
      </c>
      <c r="L1082" s="2">
        <f t="shared" si="149"/>
        <v>0</v>
      </c>
      <c r="M1082" s="2">
        <f>+IFERROR(VLOOKUP(A1082,new_year!$A$1:$E$8,5,FALSE),0)</f>
        <v>0</v>
      </c>
      <c r="N1082" s="2">
        <f t="shared" si="151"/>
        <v>0</v>
      </c>
      <c r="O1082" s="2">
        <f t="shared" si="150"/>
        <v>0</v>
      </c>
      <c r="P1082">
        <v>0</v>
      </c>
      <c r="Q1082">
        <f>+IFERROR(VLOOKUP(A1082,final_f1!$A$1:$E$8,5,FALSE),0)</f>
        <v>0</v>
      </c>
    </row>
    <row r="1083" spans="1:17" x14ac:dyDescent="0.25">
      <c r="A1083" s="1">
        <v>41990</v>
      </c>
      <c r="B1083">
        <v>2108</v>
      </c>
      <c r="C1083" s="2">
        <f t="shared" si="144"/>
        <v>17</v>
      </c>
      <c r="D1083" s="2">
        <f t="shared" si="145"/>
        <v>12</v>
      </c>
      <c r="E1083" s="2">
        <f t="shared" si="146"/>
        <v>2014</v>
      </c>
      <c r="F1083" s="2" t="str">
        <f t="shared" si="147"/>
        <v>miércoles</v>
      </c>
      <c r="G1083" s="2" t="str">
        <f t="shared" si="148"/>
        <v>diciembre</v>
      </c>
      <c r="H1083" s="2">
        <f>+IFERROR(VLOOKUP(A1083,festivos!$A$1:$E$105,5,FALSE),0)</f>
        <v>0</v>
      </c>
      <c r="I1083" s="2">
        <f>+IFERROR(VLOOKUP(A1083,semanasanta!$A$1:$E$29,5,FALSE),0)</f>
        <v>0</v>
      </c>
      <c r="J1083" s="2">
        <f>+IFERROR(VLOOKUP(A1083,navidad!$A$1:$E$8,5,FALSE),0)</f>
        <v>0</v>
      </c>
      <c r="K1083" s="2">
        <f t="shared" si="152"/>
        <v>0</v>
      </c>
      <c r="L1083" s="2">
        <f t="shared" si="149"/>
        <v>0</v>
      </c>
      <c r="M1083" s="2">
        <f>+IFERROR(VLOOKUP(A1083,new_year!$A$1:$E$8,5,FALSE),0)</f>
        <v>0</v>
      </c>
      <c r="N1083" s="2">
        <f t="shared" si="151"/>
        <v>0</v>
      </c>
      <c r="O1083" s="2">
        <f t="shared" si="150"/>
        <v>0</v>
      </c>
      <c r="P1083">
        <v>0</v>
      </c>
      <c r="Q1083">
        <f>+IFERROR(VLOOKUP(A1083,final_f1!$A$1:$E$8,5,FALSE),0)</f>
        <v>0</v>
      </c>
    </row>
    <row r="1084" spans="1:17" x14ac:dyDescent="0.25">
      <c r="A1084" s="1">
        <v>41991</v>
      </c>
      <c r="B1084">
        <v>2360</v>
      </c>
      <c r="C1084" s="2">
        <f t="shared" si="144"/>
        <v>18</v>
      </c>
      <c r="D1084" s="2">
        <f t="shared" si="145"/>
        <v>12</v>
      </c>
      <c r="E1084" s="2">
        <f t="shared" si="146"/>
        <v>2014</v>
      </c>
      <c r="F1084" s="2" t="str">
        <f t="shared" si="147"/>
        <v>jueves</v>
      </c>
      <c r="G1084" s="2" t="str">
        <f t="shared" si="148"/>
        <v>diciembre</v>
      </c>
      <c r="H1084" s="2">
        <f>+IFERROR(VLOOKUP(A1084,festivos!$A$1:$E$105,5,FALSE),0)</f>
        <v>0</v>
      </c>
      <c r="I1084" s="2">
        <f>+IFERROR(VLOOKUP(A1084,semanasanta!$A$1:$E$29,5,FALSE),0)</f>
        <v>0</v>
      </c>
      <c r="J1084" s="2">
        <f>+IFERROR(VLOOKUP(A1084,navidad!$A$1:$E$8,5,FALSE),0)</f>
        <v>0</v>
      </c>
      <c r="K1084" s="2">
        <f t="shared" si="152"/>
        <v>0</v>
      </c>
      <c r="L1084" s="2">
        <f t="shared" si="149"/>
        <v>0</v>
      </c>
      <c r="M1084" s="2">
        <f>+IFERROR(VLOOKUP(A1084,new_year!$A$1:$E$8,5,FALSE),0)</f>
        <v>0</v>
      </c>
      <c r="N1084" s="2">
        <f t="shared" si="151"/>
        <v>0</v>
      </c>
      <c r="O1084" s="2">
        <f t="shared" si="150"/>
        <v>0</v>
      </c>
      <c r="P1084">
        <v>0</v>
      </c>
      <c r="Q1084">
        <f>+IFERROR(VLOOKUP(A1084,final_f1!$A$1:$E$8,5,FALSE),0)</f>
        <v>0</v>
      </c>
    </row>
    <row r="1085" spans="1:17" x14ac:dyDescent="0.25">
      <c r="A1085" s="1">
        <v>41992</v>
      </c>
      <c r="B1085">
        <v>2391</v>
      </c>
      <c r="C1085" s="2">
        <f t="shared" si="144"/>
        <v>19</v>
      </c>
      <c r="D1085" s="2">
        <f t="shared" si="145"/>
        <v>12</v>
      </c>
      <c r="E1085" s="2">
        <f t="shared" si="146"/>
        <v>2014</v>
      </c>
      <c r="F1085" s="2" t="str">
        <f t="shared" si="147"/>
        <v>viernes</v>
      </c>
      <c r="G1085" s="2" t="str">
        <f t="shared" si="148"/>
        <v>diciembre</v>
      </c>
      <c r="H1085" s="2">
        <f>+IFERROR(VLOOKUP(A1085,festivos!$A$1:$E$105,5,FALSE),0)</f>
        <v>0</v>
      </c>
      <c r="I1085" s="2">
        <f>+IFERROR(VLOOKUP(A1085,semanasanta!$A$1:$E$29,5,FALSE),0)</f>
        <v>0</v>
      </c>
      <c r="J1085" s="2">
        <f>+IFERROR(VLOOKUP(A1085,navidad!$A$1:$E$8,5,FALSE),0)</f>
        <v>0</v>
      </c>
      <c r="K1085" s="2">
        <f t="shared" si="152"/>
        <v>0</v>
      </c>
      <c r="L1085" s="2">
        <f t="shared" si="149"/>
        <v>0</v>
      </c>
      <c r="M1085" s="2">
        <f>+IFERROR(VLOOKUP(A1085,new_year!$A$1:$E$8,5,FALSE),0)</f>
        <v>0</v>
      </c>
      <c r="N1085" s="2">
        <f t="shared" si="151"/>
        <v>0</v>
      </c>
      <c r="O1085" s="2">
        <f t="shared" si="150"/>
        <v>0</v>
      </c>
      <c r="P1085">
        <v>0</v>
      </c>
      <c r="Q1085">
        <f>+IFERROR(VLOOKUP(A1085,final_f1!$A$1:$E$8,5,FALSE),0)</f>
        <v>0</v>
      </c>
    </row>
    <row r="1086" spans="1:17" x14ac:dyDescent="0.25">
      <c r="A1086" s="1">
        <v>41993</v>
      </c>
      <c r="B1086">
        <v>624</v>
      </c>
      <c r="C1086" s="2">
        <f t="shared" si="144"/>
        <v>20</v>
      </c>
      <c r="D1086" s="2">
        <f t="shared" si="145"/>
        <v>12</v>
      </c>
      <c r="E1086" s="2">
        <f t="shared" si="146"/>
        <v>2014</v>
      </c>
      <c r="F1086" s="2" t="str">
        <f t="shared" si="147"/>
        <v>sábado</v>
      </c>
      <c r="G1086" s="2" t="str">
        <f t="shared" si="148"/>
        <v>diciembre</v>
      </c>
      <c r="H1086" s="2">
        <f>+IFERROR(VLOOKUP(A1086,festivos!$A$1:$E$105,5,FALSE),0)</f>
        <v>0</v>
      </c>
      <c r="I1086" s="2">
        <f>+IFERROR(VLOOKUP(A1086,semanasanta!$A$1:$E$29,5,FALSE),0)</f>
        <v>0</v>
      </c>
      <c r="J1086" s="2">
        <f>+IFERROR(VLOOKUP(A1086,navidad!$A$1:$E$8,5,FALSE),0)</f>
        <v>0</v>
      </c>
      <c r="K1086" s="2">
        <f t="shared" si="152"/>
        <v>0</v>
      </c>
      <c r="L1086" s="2">
        <f t="shared" si="149"/>
        <v>0</v>
      </c>
      <c r="M1086" s="2">
        <f>+IFERROR(VLOOKUP(A1086,new_year!$A$1:$E$8,5,FALSE),0)</f>
        <v>0</v>
      </c>
      <c r="N1086" s="2">
        <f t="shared" si="151"/>
        <v>0</v>
      </c>
      <c r="O1086" s="2">
        <f t="shared" si="150"/>
        <v>0</v>
      </c>
      <c r="P1086">
        <v>0</v>
      </c>
      <c r="Q1086">
        <f>+IFERROR(VLOOKUP(A1086,final_f1!$A$1:$E$8,5,FALSE),0)</f>
        <v>0</v>
      </c>
    </row>
    <row r="1087" spans="1:17" x14ac:dyDescent="0.25">
      <c r="A1087" s="1">
        <v>41994</v>
      </c>
      <c r="B1087">
        <v>1</v>
      </c>
      <c r="C1087" s="2">
        <f t="shared" si="144"/>
        <v>21</v>
      </c>
      <c r="D1087" s="2">
        <f t="shared" si="145"/>
        <v>12</v>
      </c>
      <c r="E1087" s="2">
        <f t="shared" si="146"/>
        <v>2014</v>
      </c>
      <c r="F1087" s="2" t="str">
        <f t="shared" si="147"/>
        <v>domingo</v>
      </c>
      <c r="G1087" s="2" t="str">
        <f t="shared" si="148"/>
        <v>diciembre</v>
      </c>
      <c r="H1087" s="2">
        <f>+IFERROR(VLOOKUP(A1087,festivos!$A$1:$E$105,5,FALSE),0)</f>
        <v>0</v>
      </c>
      <c r="I1087" s="2">
        <f>+IFERROR(VLOOKUP(A1087,semanasanta!$A$1:$E$29,5,FALSE),0)</f>
        <v>0</v>
      </c>
      <c r="J1087" s="2">
        <f>+IFERROR(VLOOKUP(A1087,navidad!$A$1:$E$8,5,FALSE),0)</f>
        <v>0</v>
      </c>
      <c r="K1087" s="2">
        <f t="shared" si="152"/>
        <v>0</v>
      </c>
      <c r="L1087" s="2">
        <f t="shared" si="149"/>
        <v>0</v>
      </c>
      <c r="M1087" s="2">
        <f>+IFERROR(VLOOKUP(A1087,new_year!$A$1:$E$8,5,FALSE),0)</f>
        <v>0</v>
      </c>
      <c r="N1087" s="2">
        <f t="shared" si="151"/>
        <v>0</v>
      </c>
      <c r="O1087" s="2">
        <f t="shared" si="150"/>
        <v>0</v>
      </c>
      <c r="P1087">
        <v>0</v>
      </c>
      <c r="Q1087">
        <f>+IFERROR(VLOOKUP(A1087,final_f1!$A$1:$E$8,5,FALSE),0)</f>
        <v>0</v>
      </c>
    </row>
    <row r="1088" spans="1:17" x14ac:dyDescent="0.25">
      <c r="A1088" s="1">
        <v>41995</v>
      </c>
      <c r="B1088">
        <v>1415</v>
      </c>
      <c r="C1088" s="2">
        <f t="shared" si="144"/>
        <v>22</v>
      </c>
      <c r="D1088" s="2">
        <f t="shared" si="145"/>
        <v>12</v>
      </c>
      <c r="E1088" s="2">
        <f t="shared" si="146"/>
        <v>2014</v>
      </c>
      <c r="F1088" s="2" t="str">
        <f t="shared" si="147"/>
        <v>lunes</v>
      </c>
      <c r="G1088" s="2" t="str">
        <f t="shared" si="148"/>
        <v>diciembre</v>
      </c>
      <c r="H1088" s="2">
        <f>+IFERROR(VLOOKUP(A1088,festivos!$A$1:$E$105,5,FALSE),0)</f>
        <v>0</v>
      </c>
      <c r="I1088" s="2">
        <f>+IFERROR(VLOOKUP(A1088,semanasanta!$A$1:$E$29,5,FALSE),0)</f>
        <v>0</v>
      </c>
      <c r="J1088" s="2">
        <f>+IFERROR(VLOOKUP(A1088,navidad!$A$1:$E$8,5,FALSE),0)</f>
        <v>0</v>
      </c>
      <c r="K1088" s="2">
        <f t="shared" si="152"/>
        <v>0</v>
      </c>
      <c r="L1088" s="2">
        <f t="shared" si="149"/>
        <v>0</v>
      </c>
      <c r="M1088" s="2">
        <f>+IFERROR(VLOOKUP(A1088,new_year!$A$1:$E$8,5,FALSE),0)</f>
        <v>0</v>
      </c>
      <c r="N1088" s="2">
        <f t="shared" si="151"/>
        <v>0</v>
      </c>
      <c r="O1088" s="2">
        <f t="shared" si="150"/>
        <v>0</v>
      </c>
      <c r="P1088">
        <v>0</v>
      </c>
      <c r="Q1088">
        <f>+IFERROR(VLOOKUP(A1088,final_f1!$A$1:$E$8,5,FALSE),0)</f>
        <v>0</v>
      </c>
    </row>
    <row r="1089" spans="1:17" x14ac:dyDescent="0.25">
      <c r="A1089" s="1">
        <v>41996</v>
      </c>
      <c r="B1089">
        <v>2593</v>
      </c>
      <c r="C1089" s="2">
        <f t="shared" si="144"/>
        <v>23</v>
      </c>
      <c r="D1089" s="2">
        <f t="shared" si="145"/>
        <v>12</v>
      </c>
      <c r="E1089" s="2">
        <f t="shared" si="146"/>
        <v>2014</v>
      </c>
      <c r="F1089" s="2" t="str">
        <f t="shared" si="147"/>
        <v>martes</v>
      </c>
      <c r="G1089" s="2" t="str">
        <f t="shared" si="148"/>
        <v>diciembre</v>
      </c>
      <c r="H1089" s="2">
        <f>+IFERROR(VLOOKUP(A1089,festivos!$A$1:$E$105,5,FALSE),0)</f>
        <v>0</v>
      </c>
      <c r="I1089" s="2">
        <f>+IFERROR(VLOOKUP(A1089,semanasanta!$A$1:$E$29,5,FALSE),0)</f>
        <v>0</v>
      </c>
      <c r="J1089" s="2">
        <f>+IFERROR(VLOOKUP(A1089,navidad!$A$1:$E$8,5,FALSE),0)</f>
        <v>0</v>
      </c>
      <c r="K1089" s="2">
        <f t="shared" si="152"/>
        <v>0</v>
      </c>
      <c r="L1089" s="2">
        <f t="shared" si="149"/>
        <v>0</v>
      </c>
      <c r="M1089" s="2">
        <f>+IFERROR(VLOOKUP(A1089,new_year!$A$1:$E$8,5,FALSE),0)</f>
        <v>0</v>
      </c>
      <c r="N1089" s="2">
        <f t="shared" si="151"/>
        <v>0</v>
      </c>
      <c r="O1089" s="2">
        <f t="shared" si="150"/>
        <v>0</v>
      </c>
      <c r="P1089">
        <v>0</v>
      </c>
      <c r="Q1089">
        <f>+IFERROR(VLOOKUP(A1089,final_f1!$A$1:$E$8,5,FALSE),0)</f>
        <v>0</v>
      </c>
    </row>
    <row r="1090" spans="1:17" x14ac:dyDescent="0.25">
      <c r="A1090" s="1">
        <v>41997</v>
      </c>
      <c r="B1090">
        <v>1909</v>
      </c>
      <c r="C1090" s="2">
        <f t="shared" si="144"/>
        <v>24</v>
      </c>
      <c r="D1090" s="2">
        <f t="shared" si="145"/>
        <v>12</v>
      </c>
      <c r="E1090" s="2">
        <f t="shared" si="146"/>
        <v>2014</v>
      </c>
      <c r="F1090" s="2" t="str">
        <f t="shared" si="147"/>
        <v>miércoles</v>
      </c>
      <c r="G1090" s="2" t="str">
        <f t="shared" si="148"/>
        <v>diciembre</v>
      </c>
      <c r="H1090" s="2">
        <f>+IFERROR(VLOOKUP(A1090,festivos!$A$1:$E$105,5,FALSE),0)</f>
        <v>0</v>
      </c>
      <c r="I1090" s="2">
        <f>+IFERROR(VLOOKUP(A1090,semanasanta!$A$1:$E$29,5,FALSE),0)</f>
        <v>0</v>
      </c>
      <c r="J1090" s="2">
        <f>+IFERROR(VLOOKUP(A1090,navidad!$A$1:$E$8,5,FALSE),0)</f>
        <v>0</v>
      </c>
      <c r="K1090" s="2">
        <f t="shared" si="152"/>
        <v>0</v>
      </c>
      <c r="L1090" s="2">
        <f t="shared" si="149"/>
        <v>1</v>
      </c>
      <c r="M1090" s="2">
        <f>+IFERROR(VLOOKUP(A1090,new_year!$A$1:$E$8,5,FALSE),0)</f>
        <v>0</v>
      </c>
      <c r="N1090" s="2">
        <f t="shared" si="151"/>
        <v>0</v>
      </c>
      <c r="O1090" s="2">
        <f t="shared" si="150"/>
        <v>0</v>
      </c>
      <c r="P1090">
        <v>0</v>
      </c>
      <c r="Q1090">
        <f>+IFERROR(VLOOKUP(A1090,final_f1!$A$1:$E$8,5,FALSE),0)</f>
        <v>0</v>
      </c>
    </row>
    <row r="1091" spans="1:17" x14ac:dyDescent="0.25">
      <c r="A1091" s="1">
        <v>41998</v>
      </c>
      <c r="B1091">
        <v>0</v>
      </c>
      <c r="C1091" s="2">
        <f t="shared" ref="C1091:C1154" si="153">+DAY(A1091)</f>
        <v>25</v>
      </c>
      <c r="D1091" s="2">
        <f t="shared" ref="D1091:D1154" si="154">+MONTH(A1091)</f>
        <v>12</v>
      </c>
      <c r="E1091" s="2">
        <f t="shared" ref="E1091:E1154" si="155">+YEAR(A1091)</f>
        <v>2014</v>
      </c>
      <c r="F1091" s="2" t="str">
        <f t="shared" ref="F1091:F1154" si="156">+TEXT(A1091,"dddd")</f>
        <v>jueves</v>
      </c>
      <c r="G1091" s="2" t="str">
        <f t="shared" ref="G1091:G1154" si="157">+TEXT(A1091,"MMMM")</f>
        <v>diciembre</v>
      </c>
      <c r="H1091" s="2">
        <f>+IFERROR(VLOOKUP(A1091,festivos!$A$1:$E$105,5,FALSE),0)</f>
        <v>0</v>
      </c>
      <c r="I1091" s="2">
        <f>+IFERROR(VLOOKUP(A1091,semanasanta!$A$1:$E$29,5,FALSE),0)</f>
        <v>0</v>
      </c>
      <c r="J1091" s="2">
        <f>+IFERROR(VLOOKUP(A1091,navidad!$A$1:$E$8,5,FALSE),0)</f>
        <v>1</v>
      </c>
      <c r="K1091" s="2">
        <f t="shared" si="152"/>
        <v>0</v>
      </c>
      <c r="L1091" s="2">
        <f t="shared" ref="L1091:L1154" si="158">+IF(J1092=1,1,0)</f>
        <v>0</v>
      </c>
      <c r="M1091" s="2">
        <f>+IFERROR(VLOOKUP(A1091,new_year!$A$1:$E$8,5,FALSE),0)</f>
        <v>0</v>
      </c>
      <c r="N1091" s="2">
        <f t="shared" si="151"/>
        <v>0</v>
      </c>
      <c r="O1091" s="2">
        <f t="shared" ref="O1091:O1154" si="159">+IF(M1092=1,1,0)</f>
        <v>0</v>
      </c>
      <c r="P1091">
        <v>0</v>
      </c>
      <c r="Q1091">
        <f>+IFERROR(VLOOKUP(A1091,final_f1!$A$1:$E$8,5,FALSE),0)</f>
        <v>0</v>
      </c>
    </row>
    <row r="1092" spans="1:17" x14ac:dyDescent="0.25">
      <c r="A1092" s="1">
        <v>41999</v>
      </c>
      <c r="B1092">
        <v>1656</v>
      </c>
      <c r="C1092" s="2">
        <f t="shared" si="153"/>
        <v>26</v>
      </c>
      <c r="D1092" s="2">
        <f t="shared" si="154"/>
        <v>12</v>
      </c>
      <c r="E1092" s="2">
        <f t="shared" si="155"/>
        <v>2014</v>
      </c>
      <c r="F1092" s="2" t="str">
        <f t="shared" si="156"/>
        <v>viernes</v>
      </c>
      <c r="G1092" s="2" t="str">
        <f t="shared" si="157"/>
        <v>diciembre</v>
      </c>
      <c r="H1092" s="2">
        <f>+IFERROR(VLOOKUP(A1092,festivos!$A$1:$E$105,5,FALSE),0)</f>
        <v>0</v>
      </c>
      <c r="I1092" s="2">
        <f>+IFERROR(VLOOKUP(A1092,semanasanta!$A$1:$E$29,5,FALSE),0)</f>
        <v>0</v>
      </c>
      <c r="J1092" s="2">
        <f>+IFERROR(VLOOKUP(A1092,navidad!$A$1:$E$8,5,FALSE),0)</f>
        <v>0</v>
      </c>
      <c r="K1092" s="2">
        <f t="shared" si="152"/>
        <v>1</v>
      </c>
      <c r="L1092" s="2">
        <f t="shared" si="158"/>
        <v>0</v>
      </c>
      <c r="M1092" s="2">
        <f>+IFERROR(VLOOKUP(A1092,new_year!$A$1:$E$8,5,FALSE),0)</f>
        <v>0</v>
      </c>
      <c r="N1092" s="2">
        <f t="shared" ref="N1092:N1155" si="160">+IF(M1091=1,1,0)</f>
        <v>0</v>
      </c>
      <c r="O1092" s="2">
        <f t="shared" si="159"/>
        <v>0</v>
      </c>
      <c r="P1092">
        <v>0</v>
      </c>
      <c r="Q1092">
        <f>+IFERROR(VLOOKUP(A1092,final_f1!$A$1:$E$8,5,FALSE),0)</f>
        <v>0</v>
      </c>
    </row>
    <row r="1093" spans="1:17" x14ac:dyDescent="0.25">
      <c r="A1093" s="1">
        <v>42000</v>
      </c>
      <c r="B1093">
        <v>983</v>
      </c>
      <c r="C1093" s="2">
        <f t="shared" si="153"/>
        <v>27</v>
      </c>
      <c r="D1093" s="2">
        <f t="shared" si="154"/>
        <v>12</v>
      </c>
      <c r="E1093" s="2">
        <f t="shared" si="155"/>
        <v>2014</v>
      </c>
      <c r="F1093" s="2" t="str">
        <f t="shared" si="156"/>
        <v>sábado</v>
      </c>
      <c r="G1093" s="2" t="str">
        <f t="shared" si="157"/>
        <v>diciembre</v>
      </c>
      <c r="H1093" s="2">
        <f>+IFERROR(VLOOKUP(A1093,festivos!$A$1:$E$105,5,FALSE),0)</f>
        <v>0</v>
      </c>
      <c r="I1093" s="2">
        <f>+IFERROR(VLOOKUP(A1093,semanasanta!$A$1:$E$29,5,FALSE),0)</f>
        <v>0</v>
      </c>
      <c r="J1093" s="2">
        <f>+IFERROR(VLOOKUP(A1093,navidad!$A$1:$E$8,5,FALSE),0)</f>
        <v>0</v>
      </c>
      <c r="K1093" s="2">
        <f t="shared" ref="K1093:K1156" si="161">+IF(J1092=1,1,0)</f>
        <v>0</v>
      </c>
      <c r="L1093" s="2">
        <f t="shared" si="158"/>
        <v>0</v>
      </c>
      <c r="M1093" s="2">
        <f>+IFERROR(VLOOKUP(A1093,new_year!$A$1:$E$8,5,FALSE),0)</f>
        <v>0</v>
      </c>
      <c r="N1093" s="2">
        <f t="shared" si="160"/>
        <v>0</v>
      </c>
      <c r="O1093" s="2">
        <f t="shared" si="159"/>
        <v>0</v>
      </c>
      <c r="P1093">
        <v>0</v>
      </c>
      <c r="Q1093">
        <f>+IFERROR(VLOOKUP(A1093,final_f1!$A$1:$E$8,5,FALSE),0)</f>
        <v>0</v>
      </c>
    </row>
    <row r="1094" spans="1:17" x14ac:dyDescent="0.25">
      <c r="A1094" s="1">
        <v>42001</v>
      </c>
      <c r="B1094">
        <v>0</v>
      </c>
      <c r="C1094" s="2">
        <f t="shared" si="153"/>
        <v>28</v>
      </c>
      <c r="D1094" s="2">
        <f t="shared" si="154"/>
        <v>12</v>
      </c>
      <c r="E1094" s="2">
        <f t="shared" si="155"/>
        <v>2014</v>
      </c>
      <c r="F1094" s="2" t="str">
        <f t="shared" si="156"/>
        <v>domingo</v>
      </c>
      <c r="G1094" s="2" t="str">
        <f t="shared" si="157"/>
        <v>diciembre</v>
      </c>
      <c r="H1094" s="2">
        <f>+IFERROR(VLOOKUP(A1094,festivos!$A$1:$E$105,5,FALSE),0)</f>
        <v>0</v>
      </c>
      <c r="I1094" s="2">
        <f>+IFERROR(VLOOKUP(A1094,semanasanta!$A$1:$E$29,5,FALSE),0)</f>
        <v>0</v>
      </c>
      <c r="J1094" s="2">
        <f>+IFERROR(VLOOKUP(A1094,navidad!$A$1:$E$8,5,FALSE),0)</f>
        <v>0</v>
      </c>
      <c r="K1094" s="2">
        <f t="shared" si="161"/>
        <v>0</v>
      </c>
      <c r="L1094" s="2">
        <f t="shared" si="158"/>
        <v>0</v>
      </c>
      <c r="M1094" s="2">
        <f>+IFERROR(VLOOKUP(A1094,new_year!$A$1:$E$8,5,FALSE),0)</f>
        <v>0</v>
      </c>
      <c r="N1094" s="2">
        <f t="shared" si="160"/>
        <v>0</v>
      </c>
      <c r="O1094" s="2">
        <f t="shared" si="159"/>
        <v>0</v>
      </c>
      <c r="P1094">
        <v>0</v>
      </c>
      <c r="Q1094">
        <f>+IFERROR(VLOOKUP(A1094,final_f1!$A$1:$E$8,5,FALSE),0)</f>
        <v>0</v>
      </c>
    </row>
    <row r="1095" spans="1:17" x14ac:dyDescent="0.25">
      <c r="A1095" s="1">
        <v>42002</v>
      </c>
      <c r="B1095">
        <v>2106</v>
      </c>
      <c r="C1095" s="2">
        <f t="shared" si="153"/>
        <v>29</v>
      </c>
      <c r="D1095" s="2">
        <f t="shared" si="154"/>
        <v>12</v>
      </c>
      <c r="E1095" s="2">
        <f t="shared" si="155"/>
        <v>2014</v>
      </c>
      <c r="F1095" s="2" t="str">
        <f t="shared" si="156"/>
        <v>lunes</v>
      </c>
      <c r="G1095" s="2" t="str">
        <f t="shared" si="157"/>
        <v>diciembre</v>
      </c>
      <c r="H1095" s="2">
        <f>+IFERROR(VLOOKUP(A1095,festivos!$A$1:$E$105,5,FALSE),0)</f>
        <v>0</v>
      </c>
      <c r="I1095" s="2">
        <f>+IFERROR(VLOOKUP(A1095,semanasanta!$A$1:$E$29,5,FALSE),0)</f>
        <v>0</v>
      </c>
      <c r="J1095" s="2">
        <f>+IFERROR(VLOOKUP(A1095,navidad!$A$1:$E$8,5,FALSE),0)</f>
        <v>0</v>
      </c>
      <c r="K1095" s="2">
        <f t="shared" si="161"/>
        <v>0</v>
      </c>
      <c r="L1095" s="2">
        <f t="shared" si="158"/>
        <v>0</v>
      </c>
      <c r="M1095" s="2">
        <f>+IFERROR(VLOOKUP(A1095,new_year!$A$1:$E$8,5,FALSE),0)</f>
        <v>0</v>
      </c>
      <c r="N1095" s="2">
        <f t="shared" si="160"/>
        <v>0</v>
      </c>
      <c r="O1095" s="2">
        <f t="shared" si="159"/>
        <v>0</v>
      </c>
      <c r="P1095">
        <v>0</v>
      </c>
      <c r="Q1095">
        <f>+IFERROR(VLOOKUP(A1095,final_f1!$A$1:$E$8,5,FALSE),0)</f>
        <v>0</v>
      </c>
    </row>
    <row r="1096" spans="1:17" x14ac:dyDescent="0.25">
      <c r="A1096" s="1">
        <v>42003</v>
      </c>
      <c r="B1096">
        <v>3437</v>
      </c>
      <c r="C1096" s="2">
        <f t="shared" si="153"/>
        <v>30</v>
      </c>
      <c r="D1096" s="2">
        <f t="shared" si="154"/>
        <v>12</v>
      </c>
      <c r="E1096" s="2">
        <f t="shared" si="155"/>
        <v>2014</v>
      </c>
      <c r="F1096" s="2" t="str">
        <f t="shared" si="156"/>
        <v>martes</v>
      </c>
      <c r="G1096" s="2" t="str">
        <f t="shared" si="157"/>
        <v>diciembre</v>
      </c>
      <c r="H1096" s="2">
        <f>+IFERROR(VLOOKUP(A1096,festivos!$A$1:$E$105,5,FALSE),0)</f>
        <v>0</v>
      </c>
      <c r="I1096" s="2">
        <f>+IFERROR(VLOOKUP(A1096,semanasanta!$A$1:$E$29,5,FALSE),0)</f>
        <v>0</v>
      </c>
      <c r="J1096" s="2">
        <f>+IFERROR(VLOOKUP(A1096,navidad!$A$1:$E$8,5,FALSE),0)</f>
        <v>0</v>
      </c>
      <c r="K1096" s="2">
        <f t="shared" si="161"/>
        <v>0</v>
      </c>
      <c r="L1096" s="2">
        <f t="shared" si="158"/>
        <v>0</v>
      </c>
      <c r="M1096" s="2">
        <f>+IFERROR(VLOOKUP(A1096,new_year!$A$1:$E$8,5,FALSE),0)</f>
        <v>0</v>
      </c>
      <c r="N1096" s="2">
        <f t="shared" si="160"/>
        <v>0</v>
      </c>
      <c r="O1096" s="2">
        <f t="shared" si="159"/>
        <v>0</v>
      </c>
      <c r="P1096">
        <v>0</v>
      </c>
      <c r="Q1096">
        <f>+IFERROR(VLOOKUP(A1096,final_f1!$A$1:$E$8,5,FALSE),0)</f>
        <v>0</v>
      </c>
    </row>
    <row r="1097" spans="1:17" x14ac:dyDescent="0.25">
      <c r="A1097" s="1">
        <v>42004</v>
      </c>
      <c r="B1097">
        <v>822</v>
      </c>
      <c r="C1097" s="2">
        <f t="shared" si="153"/>
        <v>31</v>
      </c>
      <c r="D1097" s="2">
        <f t="shared" si="154"/>
        <v>12</v>
      </c>
      <c r="E1097" s="2">
        <f t="shared" si="155"/>
        <v>2014</v>
      </c>
      <c r="F1097" s="2" t="str">
        <f t="shared" si="156"/>
        <v>miércoles</v>
      </c>
      <c r="G1097" s="2" t="str">
        <f t="shared" si="157"/>
        <v>diciembre</v>
      </c>
      <c r="H1097" s="2">
        <f>+IFERROR(VLOOKUP(A1097,festivos!$A$1:$E$105,5,FALSE),0)</f>
        <v>0</v>
      </c>
      <c r="I1097" s="2">
        <f>+IFERROR(VLOOKUP(A1097,semanasanta!$A$1:$E$29,5,FALSE),0)</f>
        <v>0</v>
      </c>
      <c r="J1097" s="2">
        <f>+IFERROR(VLOOKUP(A1097,navidad!$A$1:$E$8,5,FALSE),0)</f>
        <v>0</v>
      </c>
      <c r="K1097" s="2">
        <f t="shared" si="161"/>
        <v>0</v>
      </c>
      <c r="L1097" s="2">
        <f t="shared" si="158"/>
        <v>0</v>
      </c>
      <c r="M1097" s="2">
        <f>+IFERROR(VLOOKUP(A1097,new_year!$A$1:$E$8,5,FALSE),0)</f>
        <v>0</v>
      </c>
      <c r="N1097" s="2">
        <f t="shared" si="160"/>
        <v>0</v>
      </c>
      <c r="O1097" s="2">
        <f t="shared" si="159"/>
        <v>1</v>
      </c>
      <c r="P1097">
        <v>0</v>
      </c>
      <c r="Q1097">
        <f>+IFERROR(VLOOKUP(A1097,final_f1!$A$1:$E$8,5,FALSE),0)</f>
        <v>0</v>
      </c>
    </row>
    <row r="1098" spans="1:17" x14ac:dyDescent="0.25">
      <c r="A1098" s="1">
        <v>42005</v>
      </c>
      <c r="B1098">
        <v>0</v>
      </c>
      <c r="C1098" s="2">
        <f t="shared" si="153"/>
        <v>1</v>
      </c>
      <c r="D1098" s="2">
        <f t="shared" si="154"/>
        <v>1</v>
      </c>
      <c r="E1098" s="2">
        <f t="shared" si="155"/>
        <v>2015</v>
      </c>
      <c r="F1098" s="2" t="str">
        <f t="shared" si="156"/>
        <v>jueves</v>
      </c>
      <c r="G1098" s="2" t="str">
        <f t="shared" si="157"/>
        <v>enero</v>
      </c>
      <c r="H1098" s="2">
        <f>+IFERROR(VLOOKUP(A1098,festivos!$A$1:$E$105,5,FALSE),0)</f>
        <v>1</v>
      </c>
      <c r="I1098" s="2">
        <f>+IFERROR(VLOOKUP(A1098,semanasanta!$A$1:$E$29,5,FALSE),0)</f>
        <v>0</v>
      </c>
      <c r="J1098" s="2">
        <f>+IFERROR(VLOOKUP(A1098,navidad!$A$1:$E$8,5,FALSE),0)</f>
        <v>0</v>
      </c>
      <c r="K1098" s="2">
        <f t="shared" si="161"/>
        <v>0</v>
      </c>
      <c r="L1098" s="2">
        <f t="shared" si="158"/>
        <v>0</v>
      </c>
      <c r="M1098" s="2">
        <f>+IFERROR(VLOOKUP(A1098,new_year!$A$1:$E$8,5,FALSE),0)</f>
        <v>1</v>
      </c>
      <c r="N1098" s="2">
        <f t="shared" si="160"/>
        <v>0</v>
      </c>
      <c r="O1098" s="2">
        <f t="shared" si="159"/>
        <v>0</v>
      </c>
      <c r="P1098">
        <v>0</v>
      </c>
      <c r="Q1098">
        <f>+IFERROR(VLOOKUP(A1098,final_f1!$A$1:$E$8,5,FALSE),0)</f>
        <v>0</v>
      </c>
    </row>
    <row r="1099" spans="1:17" x14ac:dyDescent="0.25">
      <c r="A1099" s="1">
        <v>42006</v>
      </c>
      <c r="B1099">
        <v>117</v>
      </c>
      <c r="C1099" s="2">
        <f t="shared" si="153"/>
        <v>2</v>
      </c>
      <c r="D1099" s="2">
        <f t="shared" si="154"/>
        <v>1</v>
      </c>
      <c r="E1099" s="2">
        <f t="shared" si="155"/>
        <v>2015</v>
      </c>
      <c r="F1099" s="2" t="str">
        <f t="shared" si="156"/>
        <v>viernes</v>
      </c>
      <c r="G1099" s="2" t="str">
        <f t="shared" si="157"/>
        <v>enero</v>
      </c>
      <c r="H1099" s="2">
        <f>+IFERROR(VLOOKUP(A1099,festivos!$A$1:$E$105,5,FALSE),0)</f>
        <v>0</v>
      </c>
      <c r="I1099" s="2">
        <f>+IFERROR(VLOOKUP(A1099,semanasanta!$A$1:$E$29,5,FALSE),0)</f>
        <v>0</v>
      </c>
      <c r="J1099" s="2">
        <f>+IFERROR(VLOOKUP(A1099,navidad!$A$1:$E$8,5,FALSE),0)</f>
        <v>0</v>
      </c>
      <c r="K1099" s="2">
        <f t="shared" si="161"/>
        <v>0</v>
      </c>
      <c r="L1099" s="2">
        <f t="shared" si="158"/>
        <v>0</v>
      </c>
      <c r="M1099" s="2">
        <f>+IFERROR(VLOOKUP(A1099,new_year!$A$1:$E$8,5,FALSE),0)</f>
        <v>0</v>
      </c>
      <c r="N1099" s="2">
        <f t="shared" si="160"/>
        <v>1</v>
      </c>
      <c r="O1099" s="2">
        <f t="shared" si="159"/>
        <v>0</v>
      </c>
      <c r="P1099">
        <v>0</v>
      </c>
      <c r="Q1099">
        <f>+IFERROR(VLOOKUP(A1099,final_f1!$A$1:$E$8,5,FALSE),0)</f>
        <v>0</v>
      </c>
    </row>
    <row r="1100" spans="1:17" x14ac:dyDescent="0.25">
      <c r="A1100" s="1">
        <v>42007</v>
      </c>
      <c r="B1100">
        <v>76</v>
      </c>
      <c r="C1100" s="2">
        <f t="shared" si="153"/>
        <v>3</v>
      </c>
      <c r="D1100" s="2">
        <f t="shared" si="154"/>
        <v>1</v>
      </c>
      <c r="E1100" s="2">
        <f t="shared" si="155"/>
        <v>2015</v>
      </c>
      <c r="F1100" s="2" t="str">
        <f t="shared" si="156"/>
        <v>sábado</v>
      </c>
      <c r="G1100" s="2" t="str">
        <f t="shared" si="157"/>
        <v>enero</v>
      </c>
      <c r="H1100" s="2">
        <f>+IFERROR(VLOOKUP(A1100,festivos!$A$1:$E$105,5,FALSE),0)</f>
        <v>0</v>
      </c>
      <c r="I1100" s="2">
        <f>+IFERROR(VLOOKUP(A1100,semanasanta!$A$1:$E$29,5,FALSE),0)</f>
        <v>0</v>
      </c>
      <c r="J1100" s="2">
        <f>+IFERROR(VLOOKUP(A1100,navidad!$A$1:$E$8,5,FALSE),0)</f>
        <v>0</v>
      </c>
      <c r="K1100" s="2">
        <f t="shared" si="161"/>
        <v>0</v>
      </c>
      <c r="L1100" s="2">
        <f t="shared" si="158"/>
        <v>0</v>
      </c>
      <c r="M1100" s="2">
        <f>+IFERROR(VLOOKUP(A1100,new_year!$A$1:$E$8,5,FALSE),0)</f>
        <v>0</v>
      </c>
      <c r="N1100" s="2">
        <f t="shared" si="160"/>
        <v>0</v>
      </c>
      <c r="O1100" s="2">
        <f t="shared" si="159"/>
        <v>0</v>
      </c>
      <c r="P1100">
        <v>0</v>
      </c>
      <c r="Q1100">
        <f>+IFERROR(VLOOKUP(A1100,final_f1!$A$1:$E$8,5,FALSE),0)</f>
        <v>0</v>
      </c>
    </row>
    <row r="1101" spans="1:17" x14ac:dyDescent="0.25">
      <c r="A1101" s="1">
        <v>42008</v>
      </c>
      <c r="B1101">
        <v>0</v>
      </c>
      <c r="C1101" s="2">
        <f t="shared" si="153"/>
        <v>4</v>
      </c>
      <c r="D1101" s="2">
        <f t="shared" si="154"/>
        <v>1</v>
      </c>
      <c r="E1101" s="2">
        <f t="shared" si="155"/>
        <v>2015</v>
      </c>
      <c r="F1101" s="2" t="str">
        <f t="shared" si="156"/>
        <v>domingo</v>
      </c>
      <c r="G1101" s="2" t="str">
        <f t="shared" si="157"/>
        <v>enero</v>
      </c>
      <c r="H1101" s="2">
        <f>+IFERROR(VLOOKUP(A1101,festivos!$A$1:$E$105,5,FALSE),0)</f>
        <v>0</v>
      </c>
      <c r="I1101" s="2">
        <f>+IFERROR(VLOOKUP(A1101,semanasanta!$A$1:$E$29,5,FALSE),0)</f>
        <v>0</v>
      </c>
      <c r="J1101" s="2">
        <f>+IFERROR(VLOOKUP(A1101,navidad!$A$1:$E$8,5,FALSE),0)</f>
        <v>0</v>
      </c>
      <c r="K1101" s="2">
        <f t="shared" si="161"/>
        <v>0</v>
      </c>
      <c r="L1101" s="2">
        <f t="shared" si="158"/>
        <v>0</v>
      </c>
      <c r="M1101" s="2">
        <f>+IFERROR(VLOOKUP(A1101,new_year!$A$1:$E$8,5,FALSE),0)</f>
        <v>0</v>
      </c>
      <c r="N1101" s="2">
        <f t="shared" si="160"/>
        <v>0</v>
      </c>
      <c r="O1101" s="2">
        <f t="shared" si="159"/>
        <v>0</v>
      </c>
      <c r="P1101">
        <v>0</v>
      </c>
      <c r="Q1101">
        <f>+IFERROR(VLOOKUP(A1101,final_f1!$A$1:$E$8,5,FALSE),0)</f>
        <v>0</v>
      </c>
    </row>
    <row r="1102" spans="1:17" x14ac:dyDescent="0.25">
      <c r="A1102" s="1">
        <v>42009</v>
      </c>
      <c r="B1102">
        <v>325</v>
      </c>
      <c r="C1102" s="2">
        <f t="shared" si="153"/>
        <v>5</v>
      </c>
      <c r="D1102" s="2">
        <f t="shared" si="154"/>
        <v>1</v>
      </c>
      <c r="E1102" s="2">
        <f t="shared" si="155"/>
        <v>2015</v>
      </c>
      <c r="F1102" s="2" t="str">
        <f t="shared" si="156"/>
        <v>lunes</v>
      </c>
      <c r="G1102" s="2" t="str">
        <f t="shared" si="157"/>
        <v>enero</v>
      </c>
      <c r="H1102" s="2">
        <f>+IFERROR(VLOOKUP(A1102,festivos!$A$1:$E$105,5,FALSE),0)</f>
        <v>0</v>
      </c>
      <c r="I1102" s="2">
        <f>+IFERROR(VLOOKUP(A1102,semanasanta!$A$1:$E$29,5,FALSE),0)</f>
        <v>0</v>
      </c>
      <c r="J1102" s="2">
        <f>+IFERROR(VLOOKUP(A1102,navidad!$A$1:$E$8,5,FALSE),0)</f>
        <v>0</v>
      </c>
      <c r="K1102" s="2">
        <f t="shared" si="161"/>
        <v>0</v>
      </c>
      <c r="L1102" s="2">
        <f t="shared" si="158"/>
        <v>0</v>
      </c>
      <c r="M1102" s="2">
        <f>+IFERROR(VLOOKUP(A1102,new_year!$A$1:$E$8,5,FALSE),0)</f>
        <v>0</v>
      </c>
      <c r="N1102" s="2">
        <f t="shared" si="160"/>
        <v>0</v>
      </c>
      <c r="O1102" s="2">
        <f t="shared" si="159"/>
        <v>0</v>
      </c>
      <c r="P1102">
        <v>0</v>
      </c>
      <c r="Q1102">
        <f>+IFERROR(VLOOKUP(A1102,final_f1!$A$1:$E$8,5,FALSE),0)</f>
        <v>0</v>
      </c>
    </row>
    <row r="1103" spans="1:17" x14ac:dyDescent="0.25">
      <c r="A1103" s="1">
        <v>42010</v>
      </c>
      <c r="B1103">
        <v>739</v>
      </c>
      <c r="C1103" s="2">
        <f t="shared" si="153"/>
        <v>6</v>
      </c>
      <c r="D1103" s="2">
        <f t="shared" si="154"/>
        <v>1</v>
      </c>
      <c r="E1103" s="2">
        <f t="shared" si="155"/>
        <v>2015</v>
      </c>
      <c r="F1103" s="2" t="str">
        <f t="shared" si="156"/>
        <v>martes</v>
      </c>
      <c r="G1103" s="2" t="str">
        <f t="shared" si="157"/>
        <v>enero</v>
      </c>
      <c r="H1103" s="2">
        <f>+IFERROR(VLOOKUP(A1103,festivos!$A$1:$E$105,5,FALSE),0)</f>
        <v>0</v>
      </c>
      <c r="I1103" s="2">
        <f>+IFERROR(VLOOKUP(A1103,semanasanta!$A$1:$E$29,5,FALSE),0)</f>
        <v>0</v>
      </c>
      <c r="J1103" s="2">
        <f>+IFERROR(VLOOKUP(A1103,navidad!$A$1:$E$8,5,FALSE),0)</f>
        <v>0</v>
      </c>
      <c r="K1103" s="2">
        <f t="shared" si="161"/>
        <v>0</v>
      </c>
      <c r="L1103" s="2">
        <f t="shared" si="158"/>
        <v>0</v>
      </c>
      <c r="M1103" s="2">
        <f>+IFERROR(VLOOKUP(A1103,new_year!$A$1:$E$8,5,FALSE),0)</f>
        <v>0</v>
      </c>
      <c r="N1103" s="2">
        <f t="shared" si="160"/>
        <v>0</v>
      </c>
      <c r="O1103" s="2">
        <f t="shared" si="159"/>
        <v>0</v>
      </c>
      <c r="P1103">
        <v>0</v>
      </c>
      <c r="Q1103">
        <f>+IFERROR(VLOOKUP(A1103,final_f1!$A$1:$E$8,5,FALSE),0)</f>
        <v>0</v>
      </c>
    </row>
    <row r="1104" spans="1:17" x14ac:dyDescent="0.25">
      <c r="A1104" s="1">
        <v>42011</v>
      </c>
      <c r="B1104">
        <v>1128</v>
      </c>
      <c r="C1104" s="2">
        <f t="shared" si="153"/>
        <v>7</v>
      </c>
      <c r="D1104" s="2">
        <f t="shared" si="154"/>
        <v>1</v>
      </c>
      <c r="E1104" s="2">
        <f t="shared" si="155"/>
        <v>2015</v>
      </c>
      <c r="F1104" s="2" t="str">
        <f t="shared" si="156"/>
        <v>miércoles</v>
      </c>
      <c r="G1104" s="2" t="str">
        <f t="shared" si="157"/>
        <v>enero</v>
      </c>
      <c r="H1104" s="2">
        <f>+IFERROR(VLOOKUP(A1104,festivos!$A$1:$E$105,5,FALSE),0)</f>
        <v>0</v>
      </c>
      <c r="I1104" s="2">
        <f>+IFERROR(VLOOKUP(A1104,semanasanta!$A$1:$E$29,5,FALSE),0)</f>
        <v>0</v>
      </c>
      <c r="J1104" s="2">
        <f>+IFERROR(VLOOKUP(A1104,navidad!$A$1:$E$8,5,FALSE),0)</f>
        <v>0</v>
      </c>
      <c r="K1104" s="2">
        <f t="shared" si="161"/>
        <v>0</v>
      </c>
      <c r="L1104" s="2">
        <f t="shared" si="158"/>
        <v>0</v>
      </c>
      <c r="M1104" s="2">
        <f>+IFERROR(VLOOKUP(A1104,new_year!$A$1:$E$8,5,FALSE),0)</f>
        <v>0</v>
      </c>
      <c r="N1104" s="2">
        <f t="shared" si="160"/>
        <v>0</v>
      </c>
      <c r="O1104" s="2">
        <f t="shared" si="159"/>
        <v>0</v>
      </c>
      <c r="P1104">
        <v>0</v>
      </c>
      <c r="Q1104">
        <f>+IFERROR(VLOOKUP(A1104,final_f1!$A$1:$E$8,5,FALSE),0)</f>
        <v>0</v>
      </c>
    </row>
    <row r="1105" spans="1:17" x14ac:dyDescent="0.25">
      <c r="A1105" s="1">
        <v>42012</v>
      </c>
      <c r="B1105">
        <v>1067</v>
      </c>
      <c r="C1105" s="2">
        <f t="shared" si="153"/>
        <v>8</v>
      </c>
      <c r="D1105" s="2">
        <f t="shared" si="154"/>
        <v>1</v>
      </c>
      <c r="E1105" s="2">
        <f t="shared" si="155"/>
        <v>2015</v>
      </c>
      <c r="F1105" s="2" t="str">
        <f t="shared" si="156"/>
        <v>jueves</v>
      </c>
      <c r="G1105" s="2" t="str">
        <f t="shared" si="157"/>
        <v>enero</v>
      </c>
      <c r="H1105" s="2">
        <f>+IFERROR(VLOOKUP(A1105,festivos!$A$1:$E$105,5,FALSE),0)</f>
        <v>0</v>
      </c>
      <c r="I1105" s="2">
        <f>+IFERROR(VLOOKUP(A1105,semanasanta!$A$1:$E$29,5,FALSE),0)</f>
        <v>0</v>
      </c>
      <c r="J1105" s="2">
        <f>+IFERROR(VLOOKUP(A1105,navidad!$A$1:$E$8,5,FALSE),0)</f>
        <v>0</v>
      </c>
      <c r="K1105" s="2">
        <f t="shared" si="161"/>
        <v>0</v>
      </c>
      <c r="L1105" s="2">
        <f t="shared" si="158"/>
        <v>0</v>
      </c>
      <c r="M1105" s="2">
        <f>+IFERROR(VLOOKUP(A1105,new_year!$A$1:$E$8,5,FALSE),0)</f>
        <v>0</v>
      </c>
      <c r="N1105" s="2">
        <f t="shared" si="160"/>
        <v>0</v>
      </c>
      <c r="O1105" s="2">
        <f t="shared" si="159"/>
        <v>0</v>
      </c>
      <c r="P1105">
        <v>0</v>
      </c>
      <c r="Q1105">
        <f>+IFERROR(VLOOKUP(A1105,final_f1!$A$1:$E$8,5,FALSE),0)</f>
        <v>0</v>
      </c>
    </row>
    <row r="1106" spans="1:17" x14ac:dyDescent="0.25">
      <c r="A1106" s="1">
        <v>42013</v>
      </c>
      <c r="B1106">
        <v>1180</v>
      </c>
      <c r="C1106" s="2">
        <f t="shared" si="153"/>
        <v>9</v>
      </c>
      <c r="D1106" s="2">
        <f t="shared" si="154"/>
        <v>1</v>
      </c>
      <c r="E1106" s="2">
        <f t="shared" si="155"/>
        <v>2015</v>
      </c>
      <c r="F1106" s="2" t="str">
        <f t="shared" si="156"/>
        <v>viernes</v>
      </c>
      <c r="G1106" s="2" t="str">
        <f t="shared" si="157"/>
        <v>enero</v>
      </c>
      <c r="H1106" s="2">
        <f>+IFERROR(VLOOKUP(A1106,festivos!$A$1:$E$105,5,FALSE),0)</f>
        <v>0</v>
      </c>
      <c r="I1106" s="2">
        <f>+IFERROR(VLOOKUP(A1106,semanasanta!$A$1:$E$29,5,FALSE),0)</f>
        <v>0</v>
      </c>
      <c r="J1106" s="2">
        <f>+IFERROR(VLOOKUP(A1106,navidad!$A$1:$E$8,5,FALSE),0)</f>
        <v>0</v>
      </c>
      <c r="K1106" s="2">
        <f t="shared" si="161"/>
        <v>0</v>
      </c>
      <c r="L1106" s="2">
        <f t="shared" si="158"/>
        <v>0</v>
      </c>
      <c r="M1106" s="2">
        <f>+IFERROR(VLOOKUP(A1106,new_year!$A$1:$E$8,5,FALSE),0)</f>
        <v>0</v>
      </c>
      <c r="N1106" s="2">
        <f t="shared" si="160"/>
        <v>0</v>
      </c>
      <c r="O1106" s="2">
        <f t="shared" si="159"/>
        <v>0</v>
      </c>
      <c r="P1106">
        <v>0</v>
      </c>
      <c r="Q1106">
        <f>+IFERROR(VLOOKUP(A1106,final_f1!$A$1:$E$8,5,FALSE),0)</f>
        <v>0</v>
      </c>
    </row>
    <row r="1107" spans="1:17" x14ac:dyDescent="0.25">
      <c r="A1107" s="1">
        <v>42014</v>
      </c>
      <c r="B1107">
        <v>377</v>
      </c>
      <c r="C1107" s="2">
        <f t="shared" si="153"/>
        <v>10</v>
      </c>
      <c r="D1107" s="2">
        <f t="shared" si="154"/>
        <v>1</v>
      </c>
      <c r="E1107" s="2">
        <f t="shared" si="155"/>
        <v>2015</v>
      </c>
      <c r="F1107" s="2" t="str">
        <f t="shared" si="156"/>
        <v>sábado</v>
      </c>
      <c r="G1107" s="2" t="str">
        <f t="shared" si="157"/>
        <v>enero</v>
      </c>
      <c r="H1107" s="2">
        <f>+IFERROR(VLOOKUP(A1107,festivos!$A$1:$E$105,5,FALSE),0)</f>
        <v>0</v>
      </c>
      <c r="I1107" s="2">
        <f>+IFERROR(VLOOKUP(A1107,semanasanta!$A$1:$E$29,5,FALSE),0)</f>
        <v>0</v>
      </c>
      <c r="J1107" s="2">
        <f>+IFERROR(VLOOKUP(A1107,navidad!$A$1:$E$8,5,FALSE),0)</f>
        <v>0</v>
      </c>
      <c r="K1107" s="2">
        <f t="shared" si="161"/>
        <v>0</v>
      </c>
      <c r="L1107" s="2">
        <f t="shared" si="158"/>
        <v>0</v>
      </c>
      <c r="M1107" s="2">
        <f>+IFERROR(VLOOKUP(A1107,new_year!$A$1:$E$8,5,FALSE),0)</f>
        <v>0</v>
      </c>
      <c r="N1107" s="2">
        <f t="shared" si="160"/>
        <v>0</v>
      </c>
      <c r="O1107" s="2">
        <f t="shared" si="159"/>
        <v>0</v>
      </c>
      <c r="P1107">
        <v>0</v>
      </c>
      <c r="Q1107">
        <f>+IFERROR(VLOOKUP(A1107,final_f1!$A$1:$E$8,5,FALSE),0)</f>
        <v>0</v>
      </c>
    </row>
    <row r="1108" spans="1:17" x14ac:dyDescent="0.25">
      <c r="A1108" s="1">
        <v>42015</v>
      </c>
      <c r="B1108">
        <v>0</v>
      </c>
      <c r="C1108" s="2">
        <f t="shared" si="153"/>
        <v>11</v>
      </c>
      <c r="D1108" s="2">
        <f t="shared" si="154"/>
        <v>1</v>
      </c>
      <c r="E1108" s="2">
        <f t="shared" si="155"/>
        <v>2015</v>
      </c>
      <c r="F1108" s="2" t="str">
        <f t="shared" si="156"/>
        <v>domingo</v>
      </c>
      <c r="G1108" s="2" t="str">
        <f t="shared" si="157"/>
        <v>enero</v>
      </c>
      <c r="H1108" s="2">
        <f>+IFERROR(VLOOKUP(A1108,festivos!$A$1:$E$105,5,FALSE),0)</f>
        <v>0</v>
      </c>
      <c r="I1108" s="2">
        <f>+IFERROR(VLOOKUP(A1108,semanasanta!$A$1:$E$29,5,FALSE),0)</f>
        <v>0</v>
      </c>
      <c r="J1108" s="2">
        <f>+IFERROR(VLOOKUP(A1108,navidad!$A$1:$E$8,5,FALSE),0)</f>
        <v>0</v>
      </c>
      <c r="K1108" s="2">
        <f t="shared" si="161"/>
        <v>0</v>
      </c>
      <c r="L1108" s="2">
        <f t="shared" si="158"/>
        <v>0</v>
      </c>
      <c r="M1108" s="2">
        <f>+IFERROR(VLOOKUP(A1108,new_year!$A$1:$E$8,5,FALSE),0)</f>
        <v>0</v>
      </c>
      <c r="N1108" s="2">
        <f t="shared" si="160"/>
        <v>0</v>
      </c>
      <c r="O1108" s="2">
        <f t="shared" si="159"/>
        <v>0</v>
      </c>
      <c r="P1108">
        <v>0</v>
      </c>
      <c r="Q1108">
        <f>+IFERROR(VLOOKUP(A1108,final_f1!$A$1:$E$8,5,FALSE),0)</f>
        <v>0</v>
      </c>
    </row>
    <row r="1109" spans="1:17" x14ac:dyDescent="0.25">
      <c r="A1109" s="1">
        <v>42016</v>
      </c>
      <c r="B1109">
        <v>2</v>
      </c>
      <c r="C1109" s="2">
        <f t="shared" si="153"/>
        <v>12</v>
      </c>
      <c r="D1109" s="2">
        <f t="shared" si="154"/>
        <v>1</v>
      </c>
      <c r="E1109" s="2">
        <f t="shared" si="155"/>
        <v>2015</v>
      </c>
      <c r="F1109" s="2" t="str">
        <f t="shared" si="156"/>
        <v>lunes</v>
      </c>
      <c r="G1109" s="2" t="str">
        <f t="shared" si="157"/>
        <v>enero</v>
      </c>
      <c r="H1109" s="2">
        <f>+IFERROR(VLOOKUP(A1109,festivos!$A$1:$E$105,5,FALSE),0)</f>
        <v>1</v>
      </c>
      <c r="I1109" s="2">
        <f>+IFERROR(VLOOKUP(A1109,semanasanta!$A$1:$E$29,5,FALSE),0)</f>
        <v>0</v>
      </c>
      <c r="J1109" s="2">
        <f>+IFERROR(VLOOKUP(A1109,navidad!$A$1:$E$8,5,FALSE),0)</f>
        <v>0</v>
      </c>
      <c r="K1109" s="2">
        <f t="shared" si="161"/>
        <v>0</v>
      </c>
      <c r="L1109" s="2">
        <f t="shared" si="158"/>
        <v>0</v>
      </c>
      <c r="M1109" s="2">
        <f>+IFERROR(VLOOKUP(A1109,new_year!$A$1:$E$8,5,FALSE),0)</f>
        <v>0</v>
      </c>
      <c r="N1109" s="2">
        <f t="shared" si="160"/>
        <v>0</v>
      </c>
      <c r="O1109" s="2">
        <f t="shared" si="159"/>
        <v>0</v>
      </c>
      <c r="P1109">
        <v>0</v>
      </c>
      <c r="Q1109">
        <f>+IFERROR(VLOOKUP(A1109,final_f1!$A$1:$E$8,5,FALSE),0)</f>
        <v>0</v>
      </c>
    </row>
    <row r="1110" spans="1:17" x14ac:dyDescent="0.25">
      <c r="A1110" s="1">
        <v>42017</v>
      </c>
      <c r="B1110">
        <v>859</v>
      </c>
      <c r="C1110" s="2">
        <f t="shared" si="153"/>
        <v>13</v>
      </c>
      <c r="D1110" s="2">
        <f t="shared" si="154"/>
        <v>1</v>
      </c>
      <c r="E1110" s="2">
        <f t="shared" si="155"/>
        <v>2015</v>
      </c>
      <c r="F1110" s="2" t="str">
        <f t="shared" si="156"/>
        <v>martes</v>
      </c>
      <c r="G1110" s="2" t="str">
        <f t="shared" si="157"/>
        <v>enero</v>
      </c>
      <c r="H1110" s="2">
        <f>+IFERROR(VLOOKUP(A1110,festivos!$A$1:$E$105,5,FALSE),0)</f>
        <v>0</v>
      </c>
      <c r="I1110" s="2">
        <f>+IFERROR(VLOOKUP(A1110,semanasanta!$A$1:$E$29,5,FALSE),0)</f>
        <v>0</v>
      </c>
      <c r="J1110" s="2">
        <f>+IFERROR(VLOOKUP(A1110,navidad!$A$1:$E$8,5,FALSE),0)</f>
        <v>0</v>
      </c>
      <c r="K1110" s="2">
        <f t="shared" si="161"/>
        <v>0</v>
      </c>
      <c r="L1110" s="2">
        <f t="shared" si="158"/>
        <v>0</v>
      </c>
      <c r="M1110" s="2">
        <f>+IFERROR(VLOOKUP(A1110,new_year!$A$1:$E$8,5,FALSE),0)</f>
        <v>0</v>
      </c>
      <c r="N1110" s="2">
        <f t="shared" si="160"/>
        <v>0</v>
      </c>
      <c r="O1110" s="2">
        <f t="shared" si="159"/>
        <v>0</v>
      </c>
      <c r="P1110">
        <v>0</v>
      </c>
      <c r="Q1110">
        <f>+IFERROR(VLOOKUP(A1110,final_f1!$A$1:$E$8,5,FALSE),0)</f>
        <v>0</v>
      </c>
    </row>
    <row r="1111" spans="1:17" x14ac:dyDescent="0.25">
      <c r="A1111" s="1">
        <v>42018</v>
      </c>
      <c r="B1111">
        <v>1111</v>
      </c>
      <c r="C1111" s="2">
        <f t="shared" si="153"/>
        <v>14</v>
      </c>
      <c r="D1111" s="2">
        <f t="shared" si="154"/>
        <v>1</v>
      </c>
      <c r="E1111" s="2">
        <f t="shared" si="155"/>
        <v>2015</v>
      </c>
      <c r="F1111" s="2" t="str">
        <f t="shared" si="156"/>
        <v>miércoles</v>
      </c>
      <c r="G1111" s="2" t="str">
        <f t="shared" si="157"/>
        <v>enero</v>
      </c>
      <c r="H1111" s="2">
        <f>+IFERROR(VLOOKUP(A1111,festivos!$A$1:$E$105,5,FALSE),0)</f>
        <v>0</v>
      </c>
      <c r="I1111" s="2">
        <f>+IFERROR(VLOOKUP(A1111,semanasanta!$A$1:$E$29,5,FALSE),0)</f>
        <v>0</v>
      </c>
      <c r="J1111" s="2">
        <f>+IFERROR(VLOOKUP(A1111,navidad!$A$1:$E$8,5,FALSE),0)</f>
        <v>0</v>
      </c>
      <c r="K1111" s="2">
        <f t="shared" si="161"/>
        <v>0</v>
      </c>
      <c r="L1111" s="2">
        <f t="shared" si="158"/>
        <v>0</v>
      </c>
      <c r="M1111" s="2">
        <f>+IFERROR(VLOOKUP(A1111,new_year!$A$1:$E$8,5,FALSE),0)</f>
        <v>0</v>
      </c>
      <c r="N1111" s="2">
        <f t="shared" si="160"/>
        <v>0</v>
      </c>
      <c r="O1111" s="2">
        <f t="shared" si="159"/>
        <v>0</v>
      </c>
      <c r="P1111">
        <v>0</v>
      </c>
      <c r="Q1111">
        <f>+IFERROR(VLOOKUP(A1111,final_f1!$A$1:$E$8,5,FALSE),0)</f>
        <v>0</v>
      </c>
    </row>
    <row r="1112" spans="1:17" x14ac:dyDescent="0.25">
      <c r="A1112" s="1">
        <v>42019</v>
      </c>
      <c r="B1112">
        <v>949</v>
      </c>
      <c r="C1112" s="2">
        <f t="shared" si="153"/>
        <v>15</v>
      </c>
      <c r="D1112" s="2">
        <f t="shared" si="154"/>
        <v>1</v>
      </c>
      <c r="E1112" s="2">
        <f t="shared" si="155"/>
        <v>2015</v>
      </c>
      <c r="F1112" s="2" t="str">
        <f t="shared" si="156"/>
        <v>jueves</v>
      </c>
      <c r="G1112" s="2" t="str">
        <f t="shared" si="157"/>
        <v>enero</v>
      </c>
      <c r="H1112" s="2">
        <f>+IFERROR(VLOOKUP(A1112,festivos!$A$1:$E$105,5,FALSE),0)</f>
        <v>0</v>
      </c>
      <c r="I1112" s="2">
        <f>+IFERROR(VLOOKUP(A1112,semanasanta!$A$1:$E$29,5,FALSE),0)</f>
        <v>0</v>
      </c>
      <c r="J1112" s="2">
        <f>+IFERROR(VLOOKUP(A1112,navidad!$A$1:$E$8,5,FALSE),0)</f>
        <v>0</v>
      </c>
      <c r="K1112" s="2">
        <f t="shared" si="161"/>
        <v>0</v>
      </c>
      <c r="L1112" s="2">
        <f t="shared" si="158"/>
        <v>0</v>
      </c>
      <c r="M1112" s="2">
        <f>+IFERROR(VLOOKUP(A1112,new_year!$A$1:$E$8,5,FALSE),0)</f>
        <v>0</v>
      </c>
      <c r="N1112" s="2">
        <f t="shared" si="160"/>
        <v>0</v>
      </c>
      <c r="O1112" s="2">
        <f t="shared" si="159"/>
        <v>0</v>
      </c>
      <c r="P1112">
        <v>0</v>
      </c>
      <c r="Q1112">
        <f>+IFERROR(VLOOKUP(A1112,final_f1!$A$1:$E$8,5,FALSE),0)</f>
        <v>0</v>
      </c>
    </row>
    <row r="1113" spans="1:17" x14ac:dyDescent="0.25">
      <c r="A1113" s="1">
        <v>42020</v>
      </c>
      <c r="B1113">
        <v>1271</v>
      </c>
      <c r="C1113" s="2">
        <f t="shared" si="153"/>
        <v>16</v>
      </c>
      <c r="D1113" s="2">
        <f t="shared" si="154"/>
        <v>1</v>
      </c>
      <c r="E1113" s="2">
        <f t="shared" si="155"/>
        <v>2015</v>
      </c>
      <c r="F1113" s="2" t="str">
        <f t="shared" si="156"/>
        <v>viernes</v>
      </c>
      <c r="G1113" s="2" t="str">
        <f t="shared" si="157"/>
        <v>enero</v>
      </c>
      <c r="H1113" s="2">
        <f>+IFERROR(VLOOKUP(A1113,festivos!$A$1:$E$105,5,FALSE),0)</f>
        <v>0</v>
      </c>
      <c r="I1113" s="2">
        <f>+IFERROR(VLOOKUP(A1113,semanasanta!$A$1:$E$29,5,FALSE),0)</f>
        <v>0</v>
      </c>
      <c r="J1113" s="2">
        <f>+IFERROR(VLOOKUP(A1113,navidad!$A$1:$E$8,5,FALSE),0)</f>
        <v>0</v>
      </c>
      <c r="K1113" s="2">
        <f t="shared" si="161"/>
        <v>0</v>
      </c>
      <c r="L1113" s="2">
        <f t="shared" si="158"/>
        <v>0</v>
      </c>
      <c r="M1113" s="2">
        <f>+IFERROR(VLOOKUP(A1113,new_year!$A$1:$E$8,5,FALSE),0)</f>
        <v>0</v>
      </c>
      <c r="N1113" s="2">
        <f t="shared" si="160"/>
        <v>0</v>
      </c>
      <c r="O1113" s="2">
        <f t="shared" si="159"/>
        <v>0</v>
      </c>
      <c r="P1113">
        <v>0</v>
      </c>
      <c r="Q1113">
        <f>+IFERROR(VLOOKUP(A1113,final_f1!$A$1:$E$8,5,FALSE),0)</f>
        <v>0</v>
      </c>
    </row>
    <row r="1114" spans="1:17" x14ac:dyDescent="0.25">
      <c r="A1114" s="1">
        <v>42021</v>
      </c>
      <c r="B1114">
        <v>394</v>
      </c>
      <c r="C1114" s="2">
        <f t="shared" si="153"/>
        <v>17</v>
      </c>
      <c r="D1114" s="2">
        <f t="shared" si="154"/>
        <v>1</v>
      </c>
      <c r="E1114" s="2">
        <f t="shared" si="155"/>
        <v>2015</v>
      </c>
      <c r="F1114" s="2" t="str">
        <f t="shared" si="156"/>
        <v>sábado</v>
      </c>
      <c r="G1114" s="2" t="str">
        <f t="shared" si="157"/>
        <v>enero</v>
      </c>
      <c r="H1114" s="2">
        <f>+IFERROR(VLOOKUP(A1114,festivos!$A$1:$E$105,5,FALSE),0)</f>
        <v>0</v>
      </c>
      <c r="I1114" s="2">
        <f>+IFERROR(VLOOKUP(A1114,semanasanta!$A$1:$E$29,5,FALSE),0)</f>
        <v>0</v>
      </c>
      <c r="J1114" s="2">
        <f>+IFERROR(VLOOKUP(A1114,navidad!$A$1:$E$8,5,FALSE),0)</f>
        <v>0</v>
      </c>
      <c r="K1114" s="2">
        <f t="shared" si="161"/>
        <v>0</v>
      </c>
      <c r="L1114" s="2">
        <f t="shared" si="158"/>
        <v>0</v>
      </c>
      <c r="M1114" s="2">
        <f>+IFERROR(VLOOKUP(A1114,new_year!$A$1:$E$8,5,FALSE),0)</f>
        <v>0</v>
      </c>
      <c r="N1114" s="2">
        <f t="shared" si="160"/>
        <v>0</v>
      </c>
      <c r="O1114" s="2">
        <f t="shared" si="159"/>
        <v>0</v>
      </c>
      <c r="P1114">
        <v>0</v>
      </c>
      <c r="Q1114">
        <f>+IFERROR(VLOOKUP(A1114,final_f1!$A$1:$E$8,5,FALSE),0)</f>
        <v>0</v>
      </c>
    </row>
    <row r="1115" spans="1:17" x14ac:dyDescent="0.25">
      <c r="A1115" s="1">
        <v>42022</v>
      </c>
      <c r="B1115">
        <v>0</v>
      </c>
      <c r="C1115" s="2">
        <f t="shared" si="153"/>
        <v>18</v>
      </c>
      <c r="D1115" s="2">
        <f t="shared" si="154"/>
        <v>1</v>
      </c>
      <c r="E1115" s="2">
        <f t="shared" si="155"/>
        <v>2015</v>
      </c>
      <c r="F1115" s="2" t="str">
        <f t="shared" si="156"/>
        <v>domingo</v>
      </c>
      <c r="G1115" s="2" t="str">
        <f t="shared" si="157"/>
        <v>enero</v>
      </c>
      <c r="H1115" s="2">
        <f>+IFERROR(VLOOKUP(A1115,festivos!$A$1:$E$105,5,FALSE),0)</f>
        <v>0</v>
      </c>
      <c r="I1115" s="2">
        <f>+IFERROR(VLOOKUP(A1115,semanasanta!$A$1:$E$29,5,FALSE),0)</f>
        <v>0</v>
      </c>
      <c r="J1115" s="2">
        <f>+IFERROR(VLOOKUP(A1115,navidad!$A$1:$E$8,5,FALSE),0)</f>
        <v>0</v>
      </c>
      <c r="K1115" s="2">
        <f t="shared" si="161"/>
        <v>0</v>
      </c>
      <c r="L1115" s="2">
        <f t="shared" si="158"/>
        <v>0</v>
      </c>
      <c r="M1115" s="2">
        <f>+IFERROR(VLOOKUP(A1115,new_year!$A$1:$E$8,5,FALSE),0)</f>
        <v>0</v>
      </c>
      <c r="N1115" s="2">
        <f t="shared" si="160"/>
        <v>0</v>
      </c>
      <c r="O1115" s="2">
        <f t="shared" si="159"/>
        <v>0</v>
      </c>
      <c r="P1115">
        <v>0</v>
      </c>
      <c r="Q1115">
        <f>+IFERROR(VLOOKUP(A1115,final_f1!$A$1:$E$8,5,FALSE),0)</f>
        <v>0</v>
      </c>
    </row>
    <row r="1116" spans="1:17" x14ac:dyDescent="0.25">
      <c r="A1116" s="1">
        <v>42023</v>
      </c>
      <c r="B1116">
        <v>811</v>
      </c>
      <c r="C1116" s="2">
        <f t="shared" si="153"/>
        <v>19</v>
      </c>
      <c r="D1116" s="2">
        <f t="shared" si="154"/>
        <v>1</v>
      </c>
      <c r="E1116" s="2">
        <f t="shared" si="155"/>
        <v>2015</v>
      </c>
      <c r="F1116" s="2" t="str">
        <f t="shared" si="156"/>
        <v>lunes</v>
      </c>
      <c r="G1116" s="2" t="str">
        <f t="shared" si="157"/>
        <v>enero</v>
      </c>
      <c r="H1116" s="2">
        <f>+IFERROR(VLOOKUP(A1116,festivos!$A$1:$E$105,5,FALSE),0)</f>
        <v>0</v>
      </c>
      <c r="I1116" s="2">
        <f>+IFERROR(VLOOKUP(A1116,semanasanta!$A$1:$E$29,5,FALSE),0)</f>
        <v>0</v>
      </c>
      <c r="J1116" s="2">
        <f>+IFERROR(VLOOKUP(A1116,navidad!$A$1:$E$8,5,FALSE),0)</f>
        <v>0</v>
      </c>
      <c r="K1116" s="2">
        <f t="shared" si="161"/>
        <v>0</v>
      </c>
      <c r="L1116" s="2">
        <f t="shared" si="158"/>
        <v>0</v>
      </c>
      <c r="M1116" s="2">
        <f>+IFERROR(VLOOKUP(A1116,new_year!$A$1:$E$8,5,FALSE),0)</f>
        <v>0</v>
      </c>
      <c r="N1116" s="2">
        <f t="shared" si="160"/>
        <v>0</v>
      </c>
      <c r="O1116" s="2">
        <f t="shared" si="159"/>
        <v>0</v>
      </c>
      <c r="P1116">
        <v>0</v>
      </c>
      <c r="Q1116">
        <f>+IFERROR(VLOOKUP(A1116,final_f1!$A$1:$E$8,5,FALSE),0)</f>
        <v>0</v>
      </c>
    </row>
    <row r="1117" spans="1:17" x14ac:dyDescent="0.25">
      <c r="A1117" s="1">
        <v>42024</v>
      </c>
      <c r="B1117">
        <v>1097</v>
      </c>
      <c r="C1117" s="2">
        <f t="shared" si="153"/>
        <v>20</v>
      </c>
      <c r="D1117" s="2">
        <f t="shared" si="154"/>
        <v>1</v>
      </c>
      <c r="E1117" s="2">
        <f t="shared" si="155"/>
        <v>2015</v>
      </c>
      <c r="F1117" s="2" t="str">
        <f t="shared" si="156"/>
        <v>martes</v>
      </c>
      <c r="G1117" s="2" t="str">
        <f t="shared" si="157"/>
        <v>enero</v>
      </c>
      <c r="H1117" s="2">
        <f>+IFERROR(VLOOKUP(A1117,festivos!$A$1:$E$105,5,FALSE),0)</f>
        <v>0</v>
      </c>
      <c r="I1117" s="2">
        <f>+IFERROR(VLOOKUP(A1117,semanasanta!$A$1:$E$29,5,FALSE),0)</f>
        <v>0</v>
      </c>
      <c r="J1117" s="2">
        <f>+IFERROR(VLOOKUP(A1117,navidad!$A$1:$E$8,5,FALSE),0)</f>
        <v>0</v>
      </c>
      <c r="K1117" s="2">
        <f t="shared" si="161"/>
        <v>0</v>
      </c>
      <c r="L1117" s="2">
        <f t="shared" si="158"/>
        <v>0</v>
      </c>
      <c r="M1117" s="2">
        <f>+IFERROR(VLOOKUP(A1117,new_year!$A$1:$E$8,5,FALSE),0)</f>
        <v>0</v>
      </c>
      <c r="N1117" s="2">
        <f t="shared" si="160"/>
        <v>0</v>
      </c>
      <c r="O1117" s="2">
        <f t="shared" si="159"/>
        <v>0</v>
      </c>
      <c r="P1117">
        <v>0</v>
      </c>
      <c r="Q1117">
        <f>+IFERROR(VLOOKUP(A1117,final_f1!$A$1:$E$8,5,FALSE),0)</f>
        <v>0</v>
      </c>
    </row>
    <row r="1118" spans="1:17" x14ac:dyDescent="0.25">
      <c r="A1118" s="1">
        <v>42025</v>
      </c>
      <c r="B1118">
        <v>1169</v>
      </c>
      <c r="C1118" s="2">
        <f t="shared" si="153"/>
        <v>21</v>
      </c>
      <c r="D1118" s="2">
        <f t="shared" si="154"/>
        <v>1</v>
      </c>
      <c r="E1118" s="2">
        <f t="shared" si="155"/>
        <v>2015</v>
      </c>
      <c r="F1118" s="2" t="str">
        <f t="shared" si="156"/>
        <v>miércoles</v>
      </c>
      <c r="G1118" s="2" t="str">
        <f t="shared" si="157"/>
        <v>enero</v>
      </c>
      <c r="H1118" s="2">
        <f>+IFERROR(VLOOKUP(A1118,festivos!$A$1:$E$105,5,FALSE),0)</f>
        <v>0</v>
      </c>
      <c r="I1118" s="2">
        <f>+IFERROR(VLOOKUP(A1118,semanasanta!$A$1:$E$29,5,FALSE),0)</f>
        <v>0</v>
      </c>
      <c r="J1118" s="2">
        <f>+IFERROR(VLOOKUP(A1118,navidad!$A$1:$E$8,5,FALSE),0)</f>
        <v>0</v>
      </c>
      <c r="K1118" s="2">
        <f t="shared" si="161"/>
        <v>0</v>
      </c>
      <c r="L1118" s="2">
        <f t="shared" si="158"/>
        <v>0</v>
      </c>
      <c r="M1118" s="2">
        <f>+IFERROR(VLOOKUP(A1118,new_year!$A$1:$E$8,5,FALSE),0)</f>
        <v>0</v>
      </c>
      <c r="N1118" s="2">
        <f t="shared" si="160"/>
        <v>0</v>
      </c>
      <c r="O1118" s="2">
        <f t="shared" si="159"/>
        <v>0</v>
      </c>
      <c r="P1118">
        <v>0</v>
      </c>
      <c r="Q1118">
        <f>+IFERROR(VLOOKUP(A1118,final_f1!$A$1:$E$8,5,FALSE),0)</f>
        <v>0</v>
      </c>
    </row>
    <row r="1119" spans="1:17" x14ac:dyDescent="0.25">
      <c r="A1119" s="1">
        <v>42026</v>
      </c>
      <c r="B1119">
        <v>1044</v>
      </c>
      <c r="C1119" s="2">
        <f t="shared" si="153"/>
        <v>22</v>
      </c>
      <c r="D1119" s="2">
        <f t="shared" si="154"/>
        <v>1</v>
      </c>
      <c r="E1119" s="2">
        <f t="shared" si="155"/>
        <v>2015</v>
      </c>
      <c r="F1119" s="2" t="str">
        <f t="shared" si="156"/>
        <v>jueves</v>
      </c>
      <c r="G1119" s="2" t="str">
        <f t="shared" si="157"/>
        <v>enero</v>
      </c>
      <c r="H1119" s="2">
        <f>+IFERROR(VLOOKUP(A1119,festivos!$A$1:$E$105,5,FALSE),0)</f>
        <v>0</v>
      </c>
      <c r="I1119" s="2">
        <f>+IFERROR(VLOOKUP(A1119,semanasanta!$A$1:$E$29,5,FALSE),0)</f>
        <v>0</v>
      </c>
      <c r="J1119" s="2">
        <f>+IFERROR(VLOOKUP(A1119,navidad!$A$1:$E$8,5,FALSE),0)</f>
        <v>0</v>
      </c>
      <c r="K1119" s="2">
        <f t="shared" si="161"/>
        <v>0</v>
      </c>
      <c r="L1119" s="2">
        <f t="shared" si="158"/>
        <v>0</v>
      </c>
      <c r="M1119" s="2">
        <f>+IFERROR(VLOOKUP(A1119,new_year!$A$1:$E$8,5,FALSE),0)</f>
        <v>0</v>
      </c>
      <c r="N1119" s="2">
        <f t="shared" si="160"/>
        <v>0</v>
      </c>
      <c r="O1119" s="2">
        <f t="shared" si="159"/>
        <v>0</v>
      </c>
      <c r="P1119">
        <v>0</v>
      </c>
      <c r="Q1119">
        <f>+IFERROR(VLOOKUP(A1119,final_f1!$A$1:$E$8,5,FALSE),0)</f>
        <v>0</v>
      </c>
    </row>
    <row r="1120" spans="1:17" x14ac:dyDescent="0.25">
      <c r="A1120" s="1">
        <v>42027</v>
      </c>
      <c r="B1120">
        <v>772</v>
      </c>
      <c r="C1120" s="2">
        <f t="shared" si="153"/>
        <v>23</v>
      </c>
      <c r="D1120" s="2">
        <f t="shared" si="154"/>
        <v>1</v>
      </c>
      <c r="E1120" s="2">
        <f t="shared" si="155"/>
        <v>2015</v>
      </c>
      <c r="F1120" s="2" t="str">
        <f t="shared" si="156"/>
        <v>viernes</v>
      </c>
      <c r="G1120" s="2" t="str">
        <f t="shared" si="157"/>
        <v>enero</v>
      </c>
      <c r="H1120" s="2">
        <f>+IFERROR(VLOOKUP(A1120,festivos!$A$1:$E$105,5,FALSE),0)</f>
        <v>0</v>
      </c>
      <c r="I1120" s="2">
        <f>+IFERROR(VLOOKUP(A1120,semanasanta!$A$1:$E$29,5,FALSE),0)</f>
        <v>0</v>
      </c>
      <c r="J1120" s="2">
        <f>+IFERROR(VLOOKUP(A1120,navidad!$A$1:$E$8,5,FALSE),0)</f>
        <v>0</v>
      </c>
      <c r="K1120" s="2">
        <f t="shared" si="161"/>
        <v>0</v>
      </c>
      <c r="L1120" s="2">
        <f t="shared" si="158"/>
        <v>0</v>
      </c>
      <c r="M1120" s="2">
        <f>+IFERROR(VLOOKUP(A1120,new_year!$A$1:$E$8,5,FALSE),0)</f>
        <v>0</v>
      </c>
      <c r="N1120" s="2">
        <f t="shared" si="160"/>
        <v>0</v>
      </c>
      <c r="O1120" s="2">
        <f t="shared" si="159"/>
        <v>0</v>
      </c>
      <c r="P1120">
        <v>0</v>
      </c>
      <c r="Q1120">
        <f>+IFERROR(VLOOKUP(A1120,final_f1!$A$1:$E$8,5,FALSE),0)</f>
        <v>0</v>
      </c>
    </row>
    <row r="1121" spans="1:17" x14ac:dyDescent="0.25">
      <c r="A1121" s="1">
        <v>42028</v>
      </c>
      <c r="B1121">
        <v>323</v>
      </c>
      <c r="C1121" s="2">
        <f t="shared" si="153"/>
        <v>24</v>
      </c>
      <c r="D1121" s="2">
        <f t="shared" si="154"/>
        <v>1</v>
      </c>
      <c r="E1121" s="2">
        <f t="shared" si="155"/>
        <v>2015</v>
      </c>
      <c r="F1121" s="2" t="str">
        <f t="shared" si="156"/>
        <v>sábado</v>
      </c>
      <c r="G1121" s="2" t="str">
        <f t="shared" si="157"/>
        <v>enero</v>
      </c>
      <c r="H1121" s="2">
        <f>+IFERROR(VLOOKUP(A1121,festivos!$A$1:$E$105,5,FALSE),0)</f>
        <v>0</v>
      </c>
      <c r="I1121" s="2">
        <f>+IFERROR(VLOOKUP(A1121,semanasanta!$A$1:$E$29,5,FALSE),0)</f>
        <v>0</v>
      </c>
      <c r="J1121" s="2">
        <f>+IFERROR(VLOOKUP(A1121,navidad!$A$1:$E$8,5,FALSE),0)</f>
        <v>0</v>
      </c>
      <c r="K1121" s="2">
        <f t="shared" si="161"/>
        <v>0</v>
      </c>
      <c r="L1121" s="2">
        <f t="shared" si="158"/>
        <v>0</v>
      </c>
      <c r="M1121" s="2">
        <f>+IFERROR(VLOOKUP(A1121,new_year!$A$1:$E$8,5,FALSE),0)</f>
        <v>0</v>
      </c>
      <c r="N1121" s="2">
        <f t="shared" si="160"/>
        <v>0</v>
      </c>
      <c r="O1121" s="2">
        <f t="shared" si="159"/>
        <v>0</v>
      </c>
      <c r="P1121">
        <v>0</v>
      </c>
      <c r="Q1121">
        <f>+IFERROR(VLOOKUP(A1121,final_f1!$A$1:$E$8,5,FALSE),0)</f>
        <v>0</v>
      </c>
    </row>
    <row r="1122" spans="1:17" x14ac:dyDescent="0.25">
      <c r="A1122" s="1">
        <v>42029</v>
      </c>
      <c r="B1122">
        <v>0</v>
      </c>
      <c r="C1122" s="2">
        <f t="shared" si="153"/>
        <v>25</v>
      </c>
      <c r="D1122" s="2">
        <f t="shared" si="154"/>
        <v>1</v>
      </c>
      <c r="E1122" s="2">
        <f t="shared" si="155"/>
        <v>2015</v>
      </c>
      <c r="F1122" s="2" t="str">
        <f t="shared" si="156"/>
        <v>domingo</v>
      </c>
      <c r="G1122" s="2" t="str">
        <f t="shared" si="157"/>
        <v>enero</v>
      </c>
      <c r="H1122" s="2">
        <f>+IFERROR(VLOOKUP(A1122,festivos!$A$1:$E$105,5,FALSE),0)</f>
        <v>0</v>
      </c>
      <c r="I1122" s="2">
        <f>+IFERROR(VLOOKUP(A1122,semanasanta!$A$1:$E$29,5,FALSE),0)</f>
        <v>0</v>
      </c>
      <c r="J1122" s="2">
        <f>+IFERROR(VLOOKUP(A1122,navidad!$A$1:$E$8,5,FALSE),0)</f>
        <v>0</v>
      </c>
      <c r="K1122" s="2">
        <f t="shared" si="161"/>
        <v>0</v>
      </c>
      <c r="L1122" s="2">
        <f t="shared" si="158"/>
        <v>0</v>
      </c>
      <c r="M1122" s="2">
        <f>+IFERROR(VLOOKUP(A1122,new_year!$A$1:$E$8,5,FALSE),0)</f>
        <v>0</v>
      </c>
      <c r="N1122" s="2">
        <f t="shared" si="160"/>
        <v>0</v>
      </c>
      <c r="O1122" s="2">
        <f t="shared" si="159"/>
        <v>0</v>
      </c>
      <c r="P1122">
        <v>0</v>
      </c>
      <c r="Q1122">
        <f>+IFERROR(VLOOKUP(A1122,final_f1!$A$1:$E$8,5,FALSE),0)</f>
        <v>0</v>
      </c>
    </row>
    <row r="1123" spans="1:17" x14ac:dyDescent="0.25">
      <c r="A1123" s="1">
        <v>42030</v>
      </c>
      <c r="B1123">
        <v>731</v>
      </c>
      <c r="C1123" s="2">
        <f t="shared" si="153"/>
        <v>26</v>
      </c>
      <c r="D1123" s="2">
        <f t="shared" si="154"/>
        <v>1</v>
      </c>
      <c r="E1123" s="2">
        <f t="shared" si="155"/>
        <v>2015</v>
      </c>
      <c r="F1123" s="2" t="str">
        <f t="shared" si="156"/>
        <v>lunes</v>
      </c>
      <c r="G1123" s="2" t="str">
        <f t="shared" si="157"/>
        <v>enero</v>
      </c>
      <c r="H1123" s="2">
        <f>+IFERROR(VLOOKUP(A1123,festivos!$A$1:$E$105,5,FALSE),0)</f>
        <v>0</v>
      </c>
      <c r="I1123" s="2">
        <f>+IFERROR(VLOOKUP(A1123,semanasanta!$A$1:$E$29,5,FALSE),0)</f>
        <v>0</v>
      </c>
      <c r="J1123" s="2">
        <f>+IFERROR(VLOOKUP(A1123,navidad!$A$1:$E$8,5,FALSE),0)</f>
        <v>0</v>
      </c>
      <c r="K1123" s="2">
        <f t="shared" si="161"/>
        <v>0</v>
      </c>
      <c r="L1123" s="2">
        <f t="shared" si="158"/>
        <v>0</v>
      </c>
      <c r="M1123" s="2">
        <f>+IFERROR(VLOOKUP(A1123,new_year!$A$1:$E$8,5,FALSE),0)</f>
        <v>0</v>
      </c>
      <c r="N1123" s="2">
        <f t="shared" si="160"/>
        <v>0</v>
      </c>
      <c r="O1123" s="2">
        <f t="shared" si="159"/>
        <v>0</v>
      </c>
      <c r="P1123">
        <v>0</v>
      </c>
      <c r="Q1123">
        <f>+IFERROR(VLOOKUP(A1123,final_f1!$A$1:$E$8,5,FALSE),0)</f>
        <v>0</v>
      </c>
    </row>
    <row r="1124" spans="1:17" x14ac:dyDescent="0.25">
      <c r="A1124" s="1">
        <v>42031</v>
      </c>
      <c r="B1124">
        <v>1164</v>
      </c>
      <c r="C1124" s="2">
        <f t="shared" si="153"/>
        <v>27</v>
      </c>
      <c r="D1124" s="2">
        <f t="shared" si="154"/>
        <v>1</v>
      </c>
      <c r="E1124" s="2">
        <f t="shared" si="155"/>
        <v>2015</v>
      </c>
      <c r="F1124" s="2" t="str">
        <f t="shared" si="156"/>
        <v>martes</v>
      </c>
      <c r="G1124" s="2" t="str">
        <f t="shared" si="157"/>
        <v>enero</v>
      </c>
      <c r="H1124" s="2">
        <f>+IFERROR(VLOOKUP(A1124,festivos!$A$1:$E$105,5,FALSE),0)</f>
        <v>0</v>
      </c>
      <c r="I1124" s="2">
        <f>+IFERROR(VLOOKUP(A1124,semanasanta!$A$1:$E$29,5,FALSE),0)</f>
        <v>0</v>
      </c>
      <c r="J1124" s="2">
        <f>+IFERROR(VLOOKUP(A1124,navidad!$A$1:$E$8,5,FALSE),0)</f>
        <v>0</v>
      </c>
      <c r="K1124" s="2">
        <f t="shared" si="161"/>
        <v>0</v>
      </c>
      <c r="L1124" s="2">
        <f t="shared" si="158"/>
        <v>0</v>
      </c>
      <c r="M1124" s="2">
        <f>+IFERROR(VLOOKUP(A1124,new_year!$A$1:$E$8,5,FALSE),0)</f>
        <v>0</v>
      </c>
      <c r="N1124" s="2">
        <f t="shared" si="160"/>
        <v>0</v>
      </c>
      <c r="O1124" s="2">
        <f t="shared" si="159"/>
        <v>0</v>
      </c>
      <c r="P1124">
        <v>0</v>
      </c>
      <c r="Q1124">
        <f>+IFERROR(VLOOKUP(A1124,final_f1!$A$1:$E$8,5,FALSE),0)</f>
        <v>0</v>
      </c>
    </row>
    <row r="1125" spans="1:17" x14ac:dyDescent="0.25">
      <c r="A1125" s="1">
        <v>42032</v>
      </c>
      <c r="B1125">
        <v>1171</v>
      </c>
      <c r="C1125" s="2">
        <f t="shared" si="153"/>
        <v>28</v>
      </c>
      <c r="D1125" s="2">
        <f t="shared" si="154"/>
        <v>1</v>
      </c>
      <c r="E1125" s="2">
        <f t="shared" si="155"/>
        <v>2015</v>
      </c>
      <c r="F1125" s="2" t="str">
        <f t="shared" si="156"/>
        <v>miércoles</v>
      </c>
      <c r="G1125" s="2" t="str">
        <f t="shared" si="157"/>
        <v>enero</v>
      </c>
      <c r="H1125" s="2">
        <f>+IFERROR(VLOOKUP(A1125,festivos!$A$1:$E$105,5,FALSE),0)</f>
        <v>0</v>
      </c>
      <c r="I1125" s="2">
        <f>+IFERROR(VLOOKUP(A1125,semanasanta!$A$1:$E$29,5,FALSE),0)</f>
        <v>0</v>
      </c>
      <c r="J1125" s="2">
        <f>+IFERROR(VLOOKUP(A1125,navidad!$A$1:$E$8,5,FALSE),0)</f>
        <v>0</v>
      </c>
      <c r="K1125" s="2">
        <f t="shared" si="161"/>
        <v>0</v>
      </c>
      <c r="L1125" s="2">
        <f t="shared" si="158"/>
        <v>0</v>
      </c>
      <c r="M1125" s="2">
        <f>+IFERROR(VLOOKUP(A1125,new_year!$A$1:$E$8,5,FALSE),0)</f>
        <v>0</v>
      </c>
      <c r="N1125" s="2">
        <f t="shared" si="160"/>
        <v>0</v>
      </c>
      <c r="O1125" s="2">
        <f t="shared" si="159"/>
        <v>0</v>
      </c>
      <c r="P1125">
        <v>0</v>
      </c>
      <c r="Q1125">
        <f>+IFERROR(VLOOKUP(A1125,final_f1!$A$1:$E$8,5,FALSE),0)</f>
        <v>0</v>
      </c>
    </row>
    <row r="1126" spans="1:17" x14ac:dyDescent="0.25">
      <c r="A1126" s="1">
        <v>42033</v>
      </c>
      <c r="B1126">
        <v>1250</v>
      </c>
      <c r="C1126" s="2">
        <f t="shared" si="153"/>
        <v>29</v>
      </c>
      <c r="D1126" s="2">
        <f t="shared" si="154"/>
        <v>1</v>
      </c>
      <c r="E1126" s="2">
        <f t="shared" si="155"/>
        <v>2015</v>
      </c>
      <c r="F1126" s="2" t="str">
        <f t="shared" si="156"/>
        <v>jueves</v>
      </c>
      <c r="G1126" s="2" t="str">
        <f t="shared" si="157"/>
        <v>enero</v>
      </c>
      <c r="H1126" s="2">
        <f>+IFERROR(VLOOKUP(A1126,festivos!$A$1:$E$105,5,FALSE),0)</f>
        <v>0</v>
      </c>
      <c r="I1126" s="2">
        <f>+IFERROR(VLOOKUP(A1126,semanasanta!$A$1:$E$29,5,FALSE),0)</f>
        <v>0</v>
      </c>
      <c r="J1126" s="2">
        <f>+IFERROR(VLOOKUP(A1126,navidad!$A$1:$E$8,5,FALSE),0)</f>
        <v>0</v>
      </c>
      <c r="K1126" s="2">
        <f t="shared" si="161"/>
        <v>0</v>
      </c>
      <c r="L1126" s="2">
        <f t="shared" si="158"/>
        <v>0</v>
      </c>
      <c r="M1126" s="2">
        <f>+IFERROR(VLOOKUP(A1126,new_year!$A$1:$E$8,5,FALSE),0)</f>
        <v>0</v>
      </c>
      <c r="N1126" s="2">
        <f t="shared" si="160"/>
        <v>0</v>
      </c>
      <c r="O1126" s="2">
        <f t="shared" si="159"/>
        <v>0</v>
      </c>
      <c r="P1126">
        <v>0</v>
      </c>
      <c r="Q1126">
        <f>+IFERROR(VLOOKUP(A1126,final_f1!$A$1:$E$8,5,FALSE),0)</f>
        <v>0</v>
      </c>
    </row>
    <row r="1127" spans="1:17" x14ac:dyDescent="0.25">
      <c r="A1127" s="1">
        <v>42034</v>
      </c>
      <c r="B1127">
        <v>1580</v>
      </c>
      <c r="C1127" s="2">
        <f t="shared" si="153"/>
        <v>30</v>
      </c>
      <c r="D1127" s="2">
        <f t="shared" si="154"/>
        <v>1</v>
      </c>
      <c r="E1127" s="2">
        <f t="shared" si="155"/>
        <v>2015</v>
      </c>
      <c r="F1127" s="2" t="str">
        <f t="shared" si="156"/>
        <v>viernes</v>
      </c>
      <c r="G1127" s="2" t="str">
        <f t="shared" si="157"/>
        <v>enero</v>
      </c>
      <c r="H1127" s="2">
        <f>+IFERROR(VLOOKUP(A1127,festivos!$A$1:$E$105,5,FALSE),0)</f>
        <v>0</v>
      </c>
      <c r="I1127" s="2">
        <f>+IFERROR(VLOOKUP(A1127,semanasanta!$A$1:$E$29,5,FALSE),0)</f>
        <v>0</v>
      </c>
      <c r="J1127" s="2">
        <f>+IFERROR(VLOOKUP(A1127,navidad!$A$1:$E$8,5,FALSE),0)</f>
        <v>0</v>
      </c>
      <c r="K1127" s="2">
        <f t="shared" si="161"/>
        <v>0</v>
      </c>
      <c r="L1127" s="2">
        <f t="shared" si="158"/>
        <v>0</v>
      </c>
      <c r="M1127" s="2">
        <f>+IFERROR(VLOOKUP(A1127,new_year!$A$1:$E$8,5,FALSE),0)</f>
        <v>0</v>
      </c>
      <c r="N1127" s="2">
        <f t="shared" si="160"/>
        <v>0</v>
      </c>
      <c r="O1127" s="2">
        <f t="shared" si="159"/>
        <v>0</v>
      </c>
      <c r="P1127">
        <v>0</v>
      </c>
      <c r="Q1127">
        <f>+IFERROR(VLOOKUP(A1127,final_f1!$A$1:$E$8,5,FALSE),0)</f>
        <v>0</v>
      </c>
    </row>
    <row r="1128" spans="1:17" x14ac:dyDescent="0.25">
      <c r="A1128" s="1">
        <v>42035</v>
      </c>
      <c r="B1128">
        <v>659</v>
      </c>
      <c r="C1128" s="2">
        <f t="shared" si="153"/>
        <v>31</v>
      </c>
      <c r="D1128" s="2">
        <f t="shared" si="154"/>
        <v>1</v>
      </c>
      <c r="E1128" s="2">
        <f t="shared" si="155"/>
        <v>2015</v>
      </c>
      <c r="F1128" s="2" t="str">
        <f t="shared" si="156"/>
        <v>sábado</v>
      </c>
      <c r="G1128" s="2" t="str">
        <f t="shared" si="157"/>
        <v>enero</v>
      </c>
      <c r="H1128" s="2">
        <f>+IFERROR(VLOOKUP(A1128,festivos!$A$1:$E$105,5,FALSE),0)</f>
        <v>0</v>
      </c>
      <c r="I1128" s="2">
        <f>+IFERROR(VLOOKUP(A1128,semanasanta!$A$1:$E$29,5,FALSE),0)</f>
        <v>0</v>
      </c>
      <c r="J1128" s="2">
        <f>+IFERROR(VLOOKUP(A1128,navidad!$A$1:$E$8,5,FALSE),0)</f>
        <v>0</v>
      </c>
      <c r="K1128" s="2">
        <f t="shared" si="161"/>
        <v>0</v>
      </c>
      <c r="L1128" s="2">
        <f t="shared" si="158"/>
        <v>0</v>
      </c>
      <c r="M1128" s="2">
        <f>+IFERROR(VLOOKUP(A1128,new_year!$A$1:$E$8,5,FALSE),0)</f>
        <v>0</v>
      </c>
      <c r="N1128" s="2">
        <f t="shared" si="160"/>
        <v>0</v>
      </c>
      <c r="O1128" s="2">
        <f t="shared" si="159"/>
        <v>0</v>
      </c>
      <c r="P1128">
        <v>0</v>
      </c>
      <c r="Q1128">
        <f>+IFERROR(VLOOKUP(A1128,final_f1!$A$1:$E$8,5,FALSE),0)</f>
        <v>0</v>
      </c>
    </row>
    <row r="1129" spans="1:17" x14ac:dyDescent="0.25">
      <c r="A1129" s="1">
        <v>42036</v>
      </c>
      <c r="B1129">
        <v>1</v>
      </c>
      <c r="C1129" s="2">
        <f t="shared" si="153"/>
        <v>1</v>
      </c>
      <c r="D1129" s="2">
        <f t="shared" si="154"/>
        <v>2</v>
      </c>
      <c r="E1129" s="2">
        <f t="shared" si="155"/>
        <v>2015</v>
      </c>
      <c r="F1129" s="2" t="str">
        <f t="shared" si="156"/>
        <v>domingo</v>
      </c>
      <c r="G1129" s="2" t="str">
        <f t="shared" si="157"/>
        <v>febrero</v>
      </c>
      <c r="H1129" s="2">
        <f>+IFERROR(VLOOKUP(A1129,festivos!$A$1:$E$105,5,FALSE),0)</f>
        <v>0</v>
      </c>
      <c r="I1129" s="2">
        <f>+IFERROR(VLOOKUP(A1129,semanasanta!$A$1:$E$29,5,FALSE),0)</f>
        <v>0</v>
      </c>
      <c r="J1129" s="2">
        <f>+IFERROR(VLOOKUP(A1129,navidad!$A$1:$E$8,5,FALSE),0)</f>
        <v>0</v>
      </c>
      <c r="K1129" s="2">
        <f t="shared" si="161"/>
        <v>0</v>
      </c>
      <c r="L1129" s="2">
        <f t="shared" si="158"/>
        <v>0</v>
      </c>
      <c r="M1129" s="2">
        <f>+IFERROR(VLOOKUP(A1129,new_year!$A$1:$E$8,5,FALSE),0)</f>
        <v>0</v>
      </c>
      <c r="N1129" s="2">
        <f t="shared" si="160"/>
        <v>0</v>
      </c>
      <c r="O1129" s="2">
        <f t="shared" si="159"/>
        <v>0</v>
      </c>
      <c r="P1129">
        <v>0</v>
      </c>
      <c r="Q1129">
        <f>+IFERROR(VLOOKUP(A1129,final_f1!$A$1:$E$8,5,FALSE),0)</f>
        <v>0</v>
      </c>
    </row>
    <row r="1130" spans="1:17" x14ac:dyDescent="0.25">
      <c r="A1130" s="1">
        <v>42037</v>
      </c>
      <c r="B1130">
        <v>739</v>
      </c>
      <c r="C1130" s="2">
        <f t="shared" si="153"/>
        <v>2</v>
      </c>
      <c r="D1130" s="2">
        <f t="shared" si="154"/>
        <v>2</v>
      </c>
      <c r="E1130" s="2">
        <f t="shared" si="155"/>
        <v>2015</v>
      </c>
      <c r="F1130" s="2" t="str">
        <f t="shared" si="156"/>
        <v>lunes</v>
      </c>
      <c r="G1130" s="2" t="str">
        <f t="shared" si="157"/>
        <v>febrero</v>
      </c>
      <c r="H1130" s="2">
        <f>+IFERROR(VLOOKUP(A1130,festivos!$A$1:$E$105,5,FALSE),0)</f>
        <v>0</v>
      </c>
      <c r="I1130" s="2">
        <f>+IFERROR(VLOOKUP(A1130,semanasanta!$A$1:$E$29,5,FALSE),0)</f>
        <v>0</v>
      </c>
      <c r="J1130" s="2">
        <f>+IFERROR(VLOOKUP(A1130,navidad!$A$1:$E$8,5,FALSE),0)</f>
        <v>0</v>
      </c>
      <c r="K1130" s="2">
        <f t="shared" si="161"/>
        <v>0</v>
      </c>
      <c r="L1130" s="2">
        <f t="shared" si="158"/>
        <v>0</v>
      </c>
      <c r="M1130" s="2">
        <f>+IFERROR(VLOOKUP(A1130,new_year!$A$1:$E$8,5,FALSE),0)</f>
        <v>0</v>
      </c>
      <c r="N1130" s="2">
        <f t="shared" si="160"/>
        <v>0</v>
      </c>
      <c r="O1130" s="2">
        <f t="shared" si="159"/>
        <v>0</v>
      </c>
      <c r="P1130">
        <v>0</v>
      </c>
      <c r="Q1130">
        <f>+IFERROR(VLOOKUP(A1130,final_f1!$A$1:$E$8,5,FALSE),0)</f>
        <v>0</v>
      </c>
    </row>
    <row r="1131" spans="1:17" x14ac:dyDescent="0.25">
      <c r="A1131" s="1">
        <v>42038</v>
      </c>
      <c r="B1131">
        <v>880</v>
      </c>
      <c r="C1131" s="2">
        <f t="shared" si="153"/>
        <v>3</v>
      </c>
      <c r="D1131" s="2">
        <f t="shared" si="154"/>
        <v>2</v>
      </c>
      <c r="E1131" s="2">
        <f t="shared" si="155"/>
        <v>2015</v>
      </c>
      <c r="F1131" s="2" t="str">
        <f t="shared" si="156"/>
        <v>martes</v>
      </c>
      <c r="G1131" s="2" t="str">
        <f t="shared" si="157"/>
        <v>febrero</v>
      </c>
      <c r="H1131" s="2">
        <f>+IFERROR(VLOOKUP(A1131,festivos!$A$1:$E$105,5,FALSE),0)</f>
        <v>0</v>
      </c>
      <c r="I1131" s="2">
        <f>+IFERROR(VLOOKUP(A1131,semanasanta!$A$1:$E$29,5,FALSE),0)</f>
        <v>0</v>
      </c>
      <c r="J1131" s="2">
        <f>+IFERROR(VLOOKUP(A1131,navidad!$A$1:$E$8,5,FALSE),0)</f>
        <v>0</v>
      </c>
      <c r="K1131" s="2">
        <f t="shared" si="161"/>
        <v>0</v>
      </c>
      <c r="L1131" s="2">
        <f t="shared" si="158"/>
        <v>0</v>
      </c>
      <c r="M1131" s="2">
        <f>+IFERROR(VLOOKUP(A1131,new_year!$A$1:$E$8,5,FALSE),0)</f>
        <v>0</v>
      </c>
      <c r="N1131" s="2">
        <f t="shared" si="160"/>
        <v>0</v>
      </c>
      <c r="O1131" s="2">
        <f t="shared" si="159"/>
        <v>0</v>
      </c>
      <c r="P1131">
        <v>0</v>
      </c>
      <c r="Q1131">
        <f>+IFERROR(VLOOKUP(A1131,final_f1!$A$1:$E$8,5,FALSE),0)</f>
        <v>0</v>
      </c>
    </row>
    <row r="1132" spans="1:17" x14ac:dyDescent="0.25">
      <c r="A1132" s="1">
        <v>42039</v>
      </c>
      <c r="B1132">
        <v>1033</v>
      </c>
      <c r="C1132" s="2">
        <f t="shared" si="153"/>
        <v>4</v>
      </c>
      <c r="D1132" s="2">
        <f t="shared" si="154"/>
        <v>2</v>
      </c>
      <c r="E1132" s="2">
        <f t="shared" si="155"/>
        <v>2015</v>
      </c>
      <c r="F1132" s="2" t="str">
        <f t="shared" si="156"/>
        <v>miércoles</v>
      </c>
      <c r="G1132" s="2" t="str">
        <f t="shared" si="157"/>
        <v>febrero</v>
      </c>
      <c r="H1132" s="2">
        <f>+IFERROR(VLOOKUP(A1132,festivos!$A$1:$E$105,5,FALSE),0)</f>
        <v>0</v>
      </c>
      <c r="I1132" s="2">
        <f>+IFERROR(VLOOKUP(A1132,semanasanta!$A$1:$E$29,5,FALSE),0)</f>
        <v>0</v>
      </c>
      <c r="J1132" s="2">
        <f>+IFERROR(VLOOKUP(A1132,navidad!$A$1:$E$8,5,FALSE),0)</f>
        <v>0</v>
      </c>
      <c r="K1132" s="2">
        <f t="shared" si="161"/>
        <v>0</v>
      </c>
      <c r="L1132" s="2">
        <f t="shared" si="158"/>
        <v>0</v>
      </c>
      <c r="M1132" s="2">
        <f>+IFERROR(VLOOKUP(A1132,new_year!$A$1:$E$8,5,FALSE),0)</f>
        <v>0</v>
      </c>
      <c r="N1132" s="2">
        <f t="shared" si="160"/>
        <v>0</v>
      </c>
      <c r="O1132" s="2">
        <f t="shared" si="159"/>
        <v>0</v>
      </c>
      <c r="P1132">
        <v>0</v>
      </c>
      <c r="Q1132">
        <f>+IFERROR(VLOOKUP(A1132,final_f1!$A$1:$E$8,5,FALSE),0)</f>
        <v>0</v>
      </c>
    </row>
    <row r="1133" spans="1:17" x14ac:dyDescent="0.25">
      <c r="A1133" s="1">
        <v>42040</v>
      </c>
      <c r="B1133">
        <v>1016</v>
      </c>
      <c r="C1133" s="2">
        <f t="shared" si="153"/>
        <v>5</v>
      </c>
      <c r="D1133" s="2">
        <f t="shared" si="154"/>
        <v>2</v>
      </c>
      <c r="E1133" s="2">
        <f t="shared" si="155"/>
        <v>2015</v>
      </c>
      <c r="F1133" s="2" t="str">
        <f t="shared" si="156"/>
        <v>jueves</v>
      </c>
      <c r="G1133" s="2" t="str">
        <f t="shared" si="157"/>
        <v>febrero</v>
      </c>
      <c r="H1133" s="2">
        <f>+IFERROR(VLOOKUP(A1133,festivos!$A$1:$E$105,5,FALSE),0)</f>
        <v>0</v>
      </c>
      <c r="I1133" s="2">
        <f>+IFERROR(VLOOKUP(A1133,semanasanta!$A$1:$E$29,5,FALSE),0)</f>
        <v>0</v>
      </c>
      <c r="J1133" s="2">
        <f>+IFERROR(VLOOKUP(A1133,navidad!$A$1:$E$8,5,FALSE),0)</f>
        <v>0</v>
      </c>
      <c r="K1133" s="2">
        <f t="shared" si="161"/>
        <v>0</v>
      </c>
      <c r="L1133" s="2">
        <f t="shared" si="158"/>
        <v>0</v>
      </c>
      <c r="M1133" s="2">
        <f>+IFERROR(VLOOKUP(A1133,new_year!$A$1:$E$8,5,FALSE),0)</f>
        <v>0</v>
      </c>
      <c r="N1133" s="2">
        <f t="shared" si="160"/>
        <v>0</v>
      </c>
      <c r="O1133" s="2">
        <f t="shared" si="159"/>
        <v>0</v>
      </c>
      <c r="P1133">
        <v>0</v>
      </c>
      <c r="Q1133">
        <f>+IFERROR(VLOOKUP(A1133,final_f1!$A$1:$E$8,5,FALSE),0)</f>
        <v>0</v>
      </c>
    </row>
    <row r="1134" spans="1:17" x14ac:dyDescent="0.25">
      <c r="A1134" s="1">
        <v>42041</v>
      </c>
      <c r="B1134">
        <v>1181</v>
      </c>
      <c r="C1134" s="2">
        <f t="shared" si="153"/>
        <v>6</v>
      </c>
      <c r="D1134" s="2">
        <f t="shared" si="154"/>
        <v>2</v>
      </c>
      <c r="E1134" s="2">
        <f t="shared" si="155"/>
        <v>2015</v>
      </c>
      <c r="F1134" s="2" t="str">
        <f t="shared" si="156"/>
        <v>viernes</v>
      </c>
      <c r="G1134" s="2" t="str">
        <f t="shared" si="157"/>
        <v>febrero</v>
      </c>
      <c r="H1134" s="2">
        <f>+IFERROR(VLOOKUP(A1134,festivos!$A$1:$E$105,5,FALSE),0)</f>
        <v>0</v>
      </c>
      <c r="I1134" s="2">
        <f>+IFERROR(VLOOKUP(A1134,semanasanta!$A$1:$E$29,5,FALSE),0)</f>
        <v>0</v>
      </c>
      <c r="J1134" s="2">
        <f>+IFERROR(VLOOKUP(A1134,navidad!$A$1:$E$8,5,FALSE),0)</f>
        <v>0</v>
      </c>
      <c r="K1134" s="2">
        <f t="shared" si="161"/>
        <v>0</v>
      </c>
      <c r="L1134" s="2">
        <f t="shared" si="158"/>
        <v>0</v>
      </c>
      <c r="M1134" s="2">
        <f>+IFERROR(VLOOKUP(A1134,new_year!$A$1:$E$8,5,FALSE),0)</f>
        <v>0</v>
      </c>
      <c r="N1134" s="2">
        <f t="shared" si="160"/>
        <v>0</v>
      </c>
      <c r="O1134" s="2">
        <f t="shared" si="159"/>
        <v>0</v>
      </c>
      <c r="P1134">
        <v>0</v>
      </c>
      <c r="Q1134">
        <f>+IFERROR(VLOOKUP(A1134,final_f1!$A$1:$E$8,5,FALSE),0)</f>
        <v>0</v>
      </c>
    </row>
    <row r="1135" spans="1:17" x14ac:dyDescent="0.25">
      <c r="A1135" s="1">
        <v>42042</v>
      </c>
      <c r="B1135">
        <v>312</v>
      </c>
      <c r="C1135" s="2">
        <f t="shared" si="153"/>
        <v>7</v>
      </c>
      <c r="D1135" s="2">
        <f t="shared" si="154"/>
        <v>2</v>
      </c>
      <c r="E1135" s="2">
        <f t="shared" si="155"/>
        <v>2015</v>
      </c>
      <c r="F1135" s="2" t="str">
        <f t="shared" si="156"/>
        <v>sábado</v>
      </c>
      <c r="G1135" s="2" t="str">
        <f t="shared" si="157"/>
        <v>febrero</v>
      </c>
      <c r="H1135" s="2">
        <f>+IFERROR(VLOOKUP(A1135,festivos!$A$1:$E$105,5,FALSE),0)</f>
        <v>0</v>
      </c>
      <c r="I1135" s="2">
        <f>+IFERROR(VLOOKUP(A1135,semanasanta!$A$1:$E$29,5,FALSE),0)</f>
        <v>0</v>
      </c>
      <c r="J1135" s="2">
        <f>+IFERROR(VLOOKUP(A1135,navidad!$A$1:$E$8,5,FALSE),0)</f>
        <v>0</v>
      </c>
      <c r="K1135" s="2">
        <f t="shared" si="161"/>
        <v>0</v>
      </c>
      <c r="L1135" s="2">
        <f t="shared" si="158"/>
        <v>0</v>
      </c>
      <c r="M1135" s="2">
        <f>+IFERROR(VLOOKUP(A1135,new_year!$A$1:$E$8,5,FALSE),0)</f>
        <v>0</v>
      </c>
      <c r="N1135" s="2">
        <f t="shared" si="160"/>
        <v>0</v>
      </c>
      <c r="O1135" s="2">
        <f t="shared" si="159"/>
        <v>0</v>
      </c>
      <c r="P1135">
        <v>0</v>
      </c>
      <c r="Q1135">
        <f>+IFERROR(VLOOKUP(A1135,final_f1!$A$1:$E$8,5,FALSE),0)</f>
        <v>0</v>
      </c>
    </row>
    <row r="1136" spans="1:17" x14ac:dyDescent="0.25">
      <c r="A1136" s="1">
        <v>42043</v>
      </c>
      <c r="B1136">
        <v>0</v>
      </c>
      <c r="C1136" s="2">
        <f t="shared" si="153"/>
        <v>8</v>
      </c>
      <c r="D1136" s="2">
        <f t="shared" si="154"/>
        <v>2</v>
      </c>
      <c r="E1136" s="2">
        <f t="shared" si="155"/>
        <v>2015</v>
      </c>
      <c r="F1136" s="2" t="str">
        <f t="shared" si="156"/>
        <v>domingo</v>
      </c>
      <c r="G1136" s="2" t="str">
        <f t="shared" si="157"/>
        <v>febrero</v>
      </c>
      <c r="H1136" s="2">
        <f>+IFERROR(VLOOKUP(A1136,festivos!$A$1:$E$105,5,FALSE),0)</f>
        <v>0</v>
      </c>
      <c r="I1136" s="2">
        <f>+IFERROR(VLOOKUP(A1136,semanasanta!$A$1:$E$29,5,FALSE),0)</f>
        <v>0</v>
      </c>
      <c r="J1136" s="2">
        <f>+IFERROR(VLOOKUP(A1136,navidad!$A$1:$E$8,5,FALSE),0)</f>
        <v>0</v>
      </c>
      <c r="K1136" s="2">
        <f t="shared" si="161"/>
        <v>0</v>
      </c>
      <c r="L1136" s="2">
        <f t="shared" si="158"/>
        <v>0</v>
      </c>
      <c r="M1136" s="2">
        <f>+IFERROR(VLOOKUP(A1136,new_year!$A$1:$E$8,5,FALSE),0)</f>
        <v>0</v>
      </c>
      <c r="N1136" s="2">
        <f t="shared" si="160"/>
        <v>0</v>
      </c>
      <c r="O1136" s="2">
        <f t="shared" si="159"/>
        <v>0</v>
      </c>
      <c r="P1136">
        <v>0</v>
      </c>
      <c r="Q1136">
        <f>+IFERROR(VLOOKUP(A1136,final_f1!$A$1:$E$8,5,FALSE),0)</f>
        <v>0</v>
      </c>
    </row>
    <row r="1137" spans="1:17" x14ac:dyDescent="0.25">
      <c r="A1137" s="1">
        <v>42044</v>
      </c>
      <c r="B1137">
        <v>856</v>
      </c>
      <c r="C1137" s="2">
        <f t="shared" si="153"/>
        <v>9</v>
      </c>
      <c r="D1137" s="2">
        <f t="shared" si="154"/>
        <v>2</v>
      </c>
      <c r="E1137" s="2">
        <f t="shared" si="155"/>
        <v>2015</v>
      </c>
      <c r="F1137" s="2" t="str">
        <f t="shared" si="156"/>
        <v>lunes</v>
      </c>
      <c r="G1137" s="2" t="str">
        <f t="shared" si="157"/>
        <v>febrero</v>
      </c>
      <c r="H1137" s="2">
        <f>+IFERROR(VLOOKUP(A1137,festivos!$A$1:$E$105,5,FALSE),0)</f>
        <v>0</v>
      </c>
      <c r="I1137" s="2">
        <f>+IFERROR(VLOOKUP(A1137,semanasanta!$A$1:$E$29,5,FALSE),0)</f>
        <v>0</v>
      </c>
      <c r="J1137" s="2">
        <f>+IFERROR(VLOOKUP(A1137,navidad!$A$1:$E$8,5,FALSE),0)</f>
        <v>0</v>
      </c>
      <c r="K1137" s="2">
        <f t="shared" si="161"/>
        <v>0</v>
      </c>
      <c r="L1137" s="2">
        <f t="shared" si="158"/>
        <v>0</v>
      </c>
      <c r="M1137" s="2">
        <f>+IFERROR(VLOOKUP(A1137,new_year!$A$1:$E$8,5,FALSE),0)</f>
        <v>0</v>
      </c>
      <c r="N1137" s="2">
        <f t="shared" si="160"/>
        <v>0</v>
      </c>
      <c r="O1137" s="2">
        <f t="shared" si="159"/>
        <v>0</v>
      </c>
      <c r="P1137">
        <v>0</v>
      </c>
      <c r="Q1137">
        <f>+IFERROR(VLOOKUP(A1137,final_f1!$A$1:$E$8,5,FALSE),0)</f>
        <v>0</v>
      </c>
    </row>
    <row r="1138" spans="1:17" x14ac:dyDescent="0.25">
      <c r="A1138" s="1">
        <v>42045</v>
      </c>
      <c r="B1138">
        <v>1074</v>
      </c>
      <c r="C1138" s="2">
        <f t="shared" si="153"/>
        <v>10</v>
      </c>
      <c r="D1138" s="2">
        <f t="shared" si="154"/>
        <v>2</v>
      </c>
      <c r="E1138" s="2">
        <f t="shared" si="155"/>
        <v>2015</v>
      </c>
      <c r="F1138" s="2" t="str">
        <f t="shared" si="156"/>
        <v>martes</v>
      </c>
      <c r="G1138" s="2" t="str">
        <f t="shared" si="157"/>
        <v>febrero</v>
      </c>
      <c r="H1138" s="2">
        <f>+IFERROR(VLOOKUP(A1138,festivos!$A$1:$E$105,5,FALSE),0)</f>
        <v>0</v>
      </c>
      <c r="I1138" s="2">
        <f>+IFERROR(VLOOKUP(A1138,semanasanta!$A$1:$E$29,5,FALSE),0)</f>
        <v>0</v>
      </c>
      <c r="J1138" s="2">
        <f>+IFERROR(VLOOKUP(A1138,navidad!$A$1:$E$8,5,FALSE),0)</f>
        <v>0</v>
      </c>
      <c r="K1138" s="2">
        <f t="shared" si="161"/>
        <v>0</v>
      </c>
      <c r="L1138" s="2">
        <f t="shared" si="158"/>
        <v>0</v>
      </c>
      <c r="M1138" s="2">
        <f>+IFERROR(VLOOKUP(A1138,new_year!$A$1:$E$8,5,FALSE),0)</f>
        <v>0</v>
      </c>
      <c r="N1138" s="2">
        <f t="shared" si="160"/>
        <v>0</v>
      </c>
      <c r="O1138" s="2">
        <f t="shared" si="159"/>
        <v>0</v>
      </c>
      <c r="P1138">
        <v>0</v>
      </c>
      <c r="Q1138">
        <f>+IFERROR(VLOOKUP(A1138,final_f1!$A$1:$E$8,5,FALSE),0)</f>
        <v>0</v>
      </c>
    </row>
    <row r="1139" spans="1:17" x14ac:dyDescent="0.25">
      <c r="A1139" s="1">
        <v>42046</v>
      </c>
      <c r="B1139">
        <v>1203</v>
      </c>
      <c r="C1139" s="2">
        <f t="shared" si="153"/>
        <v>11</v>
      </c>
      <c r="D1139" s="2">
        <f t="shared" si="154"/>
        <v>2</v>
      </c>
      <c r="E1139" s="2">
        <f t="shared" si="155"/>
        <v>2015</v>
      </c>
      <c r="F1139" s="2" t="str">
        <f t="shared" si="156"/>
        <v>miércoles</v>
      </c>
      <c r="G1139" s="2" t="str">
        <f t="shared" si="157"/>
        <v>febrero</v>
      </c>
      <c r="H1139" s="2">
        <f>+IFERROR(VLOOKUP(A1139,festivos!$A$1:$E$105,5,FALSE),0)</f>
        <v>0</v>
      </c>
      <c r="I1139" s="2">
        <f>+IFERROR(VLOOKUP(A1139,semanasanta!$A$1:$E$29,5,FALSE),0)</f>
        <v>0</v>
      </c>
      <c r="J1139" s="2">
        <f>+IFERROR(VLOOKUP(A1139,navidad!$A$1:$E$8,5,FALSE),0)</f>
        <v>0</v>
      </c>
      <c r="K1139" s="2">
        <f t="shared" si="161"/>
        <v>0</v>
      </c>
      <c r="L1139" s="2">
        <f t="shared" si="158"/>
        <v>0</v>
      </c>
      <c r="M1139" s="2">
        <f>+IFERROR(VLOOKUP(A1139,new_year!$A$1:$E$8,5,FALSE),0)</f>
        <v>0</v>
      </c>
      <c r="N1139" s="2">
        <f t="shared" si="160"/>
        <v>0</v>
      </c>
      <c r="O1139" s="2">
        <f t="shared" si="159"/>
        <v>0</v>
      </c>
      <c r="P1139">
        <v>0</v>
      </c>
      <c r="Q1139">
        <f>+IFERROR(VLOOKUP(A1139,final_f1!$A$1:$E$8,5,FALSE),0)</f>
        <v>0</v>
      </c>
    </row>
    <row r="1140" spans="1:17" x14ac:dyDescent="0.25">
      <c r="A1140" s="1">
        <v>42047</v>
      </c>
      <c r="B1140">
        <v>1145</v>
      </c>
      <c r="C1140" s="2">
        <f t="shared" si="153"/>
        <v>12</v>
      </c>
      <c r="D1140" s="2">
        <f t="shared" si="154"/>
        <v>2</v>
      </c>
      <c r="E1140" s="2">
        <f t="shared" si="155"/>
        <v>2015</v>
      </c>
      <c r="F1140" s="2" t="str">
        <f t="shared" si="156"/>
        <v>jueves</v>
      </c>
      <c r="G1140" s="2" t="str">
        <f t="shared" si="157"/>
        <v>febrero</v>
      </c>
      <c r="H1140" s="2">
        <f>+IFERROR(VLOOKUP(A1140,festivos!$A$1:$E$105,5,FALSE),0)</f>
        <v>0</v>
      </c>
      <c r="I1140" s="2">
        <f>+IFERROR(VLOOKUP(A1140,semanasanta!$A$1:$E$29,5,FALSE),0)</f>
        <v>0</v>
      </c>
      <c r="J1140" s="2">
        <f>+IFERROR(VLOOKUP(A1140,navidad!$A$1:$E$8,5,FALSE),0)</f>
        <v>0</v>
      </c>
      <c r="K1140" s="2">
        <f t="shared" si="161"/>
        <v>0</v>
      </c>
      <c r="L1140" s="2">
        <f t="shared" si="158"/>
        <v>0</v>
      </c>
      <c r="M1140" s="2">
        <f>+IFERROR(VLOOKUP(A1140,new_year!$A$1:$E$8,5,FALSE),0)</f>
        <v>0</v>
      </c>
      <c r="N1140" s="2">
        <f t="shared" si="160"/>
        <v>0</v>
      </c>
      <c r="O1140" s="2">
        <f t="shared" si="159"/>
        <v>0</v>
      </c>
      <c r="P1140">
        <v>0</v>
      </c>
      <c r="Q1140">
        <f>+IFERROR(VLOOKUP(A1140,final_f1!$A$1:$E$8,5,FALSE),0)</f>
        <v>0</v>
      </c>
    </row>
    <row r="1141" spans="1:17" x14ac:dyDescent="0.25">
      <c r="A1141" s="1">
        <v>42048</v>
      </c>
      <c r="B1141">
        <v>1091</v>
      </c>
      <c r="C1141" s="2">
        <f t="shared" si="153"/>
        <v>13</v>
      </c>
      <c r="D1141" s="2">
        <f t="shared" si="154"/>
        <v>2</v>
      </c>
      <c r="E1141" s="2">
        <f t="shared" si="155"/>
        <v>2015</v>
      </c>
      <c r="F1141" s="2" t="str">
        <f t="shared" si="156"/>
        <v>viernes</v>
      </c>
      <c r="G1141" s="2" t="str">
        <f t="shared" si="157"/>
        <v>febrero</v>
      </c>
      <c r="H1141" s="2">
        <f>+IFERROR(VLOOKUP(A1141,festivos!$A$1:$E$105,5,FALSE),0)</f>
        <v>0</v>
      </c>
      <c r="I1141" s="2">
        <f>+IFERROR(VLOOKUP(A1141,semanasanta!$A$1:$E$29,5,FALSE),0)</f>
        <v>0</v>
      </c>
      <c r="J1141" s="2">
        <f>+IFERROR(VLOOKUP(A1141,navidad!$A$1:$E$8,5,FALSE),0)</f>
        <v>0</v>
      </c>
      <c r="K1141" s="2">
        <f t="shared" si="161"/>
        <v>0</v>
      </c>
      <c r="L1141" s="2">
        <f t="shared" si="158"/>
        <v>0</v>
      </c>
      <c r="M1141" s="2">
        <f>+IFERROR(VLOOKUP(A1141,new_year!$A$1:$E$8,5,FALSE),0)</f>
        <v>0</v>
      </c>
      <c r="N1141" s="2">
        <f t="shared" si="160"/>
        <v>0</v>
      </c>
      <c r="O1141" s="2">
        <f t="shared" si="159"/>
        <v>0</v>
      </c>
      <c r="P1141">
        <v>0</v>
      </c>
      <c r="Q1141">
        <f>+IFERROR(VLOOKUP(A1141,final_f1!$A$1:$E$8,5,FALSE),0)</f>
        <v>0</v>
      </c>
    </row>
    <row r="1142" spans="1:17" x14ac:dyDescent="0.25">
      <c r="A1142" s="1">
        <v>42049</v>
      </c>
      <c r="B1142">
        <v>274</v>
      </c>
      <c r="C1142" s="2">
        <f t="shared" si="153"/>
        <v>14</v>
      </c>
      <c r="D1142" s="2">
        <f t="shared" si="154"/>
        <v>2</v>
      </c>
      <c r="E1142" s="2">
        <f t="shared" si="155"/>
        <v>2015</v>
      </c>
      <c r="F1142" s="2" t="str">
        <f t="shared" si="156"/>
        <v>sábado</v>
      </c>
      <c r="G1142" s="2" t="str">
        <f t="shared" si="157"/>
        <v>febrero</v>
      </c>
      <c r="H1142" s="2">
        <f>+IFERROR(VLOOKUP(A1142,festivos!$A$1:$E$105,5,FALSE),0)</f>
        <v>0</v>
      </c>
      <c r="I1142" s="2">
        <f>+IFERROR(VLOOKUP(A1142,semanasanta!$A$1:$E$29,5,FALSE),0)</f>
        <v>0</v>
      </c>
      <c r="J1142" s="2">
        <f>+IFERROR(VLOOKUP(A1142,navidad!$A$1:$E$8,5,FALSE),0)</f>
        <v>0</v>
      </c>
      <c r="K1142" s="2">
        <f t="shared" si="161"/>
        <v>0</v>
      </c>
      <c r="L1142" s="2">
        <f t="shared" si="158"/>
        <v>0</v>
      </c>
      <c r="M1142" s="2">
        <f>+IFERROR(VLOOKUP(A1142,new_year!$A$1:$E$8,5,FALSE),0)</f>
        <v>0</v>
      </c>
      <c r="N1142" s="2">
        <f t="shared" si="160"/>
        <v>0</v>
      </c>
      <c r="O1142" s="2">
        <f t="shared" si="159"/>
        <v>0</v>
      </c>
      <c r="P1142">
        <v>0</v>
      </c>
      <c r="Q1142">
        <f>+IFERROR(VLOOKUP(A1142,final_f1!$A$1:$E$8,5,FALSE),0)</f>
        <v>0</v>
      </c>
    </row>
    <row r="1143" spans="1:17" x14ac:dyDescent="0.25">
      <c r="A1143" s="1">
        <v>42050</v>
      </c>
      <c r="B1143">
        <v>1</v>
      </c>
      <c r="C1143" s="2">
        <f t="shared" si="153"/>
        <v>15</v>
      </c>
      <c r="D1143" s="2">
        <f t="shared" si="154"/>
        <v>2</v>
      </c>
      <c r="E1143" s="2">
        <f t="shared" si="155"/>
        <v>2015</v>
      </c>
      <c r="F1143" s="2" t="str">
        <f t="shared" si="156"/>
        <v>domingo</v>
      </c>
      <c r="G1143" s="2" t="str">
        <f t="shared" si="157"/>
        <v>febrero</v>
      </c>
      <c r="H1143" s="2">
        <f>+IFERROR(VLOOKUP(A1143,festivos!$A$1:$E$105,5,FALSE),0)</f>
        <v>0</v>
      </c>
      <c r="I1143" s="2">
        <f>+IFERROR(VLOOKUP(A1143,semanasanta!$A$1:$E$29,5,FALSE),0)</f>
        <v>0</v>
      </c>
      <c r="J1143" s="2">
        <f>+IFERROR(VLOOKUP(A1143,navidad!$A$1:$E$8,5,FALSE),0)</f>
        <v>0</v>
      </c>
      <c r="K1143" s="2">
        <f t="shared" si="161"/>
        <v>0</v>
      </c>
      <c r="L1143" s="2">
        <f t="shared" si="158"/>
        <v>0</v>
      </c>
      <c r="M1143" s="2">
        <f>+IFERROR(VLOOKUP(A1143,new_year!$A$1:$E$8,5,FALSE),0)</f>
        <v>0</v>
      </c>
      <c r="N1143" s="2">
        <f t="shared" si="160"/>
        <v>0</v>
      </c>
      <c r="O1143" s="2">
        <f t="shared" si="159"/>
        <v>0</v>
      </c>
      <c r="P1143">
        <v>0</v>
      </c>
      <c r="Q1143">
        <f>+IFERROR(VLOOKUP(A1143,final_f1!$A$1:$E$8,5,FALSE),0)</f>
        <v>0</v>
      </c>
    </row>
    <row r="1144" spans="1:17" x14ac:dyDescent="0.25">
      <c r="A1144" s="1">
        <v>42051</v>
      </c>
      <c r="B1144">
        <v>667</v>
      </c>
      <c r="C1144" s="2">
        <f t="shared" si="153"/>
        <v>16</v>
      </c>
      <c r="D1144" s="2">
        <f t="shared" si="154"/>
        <v>2</v>
      </c>
      <c r="E1144" s="2">
        <f t="shared" si="155"/>
        <v>2015</v>
      </c>
      <c r="F1144" s="2" t="str">
        <f t="shared" si="156"/>
        <v>lunes</v>
      </c>
      <c r="G1144" s="2" t="str">
        <f t="shared" si="157"/>
        <v>febrero</v>
      </c>
      <c r="H1144" s="2">
        <f>+IFERROR(VLOOKUP(A1144,festivos!$A$1:$E$105,5,FALSE),0)</f>
        <v>0</v>
      </c>
      <c r="I1144" s="2">
        <f>+IFERROR(VLOOKUP(A1144,semanasanta!$A$1:$E$29,5,FALSE),0)</f>
        <v>0</v>
      </c>
      <c r="J1144" s="2">
        <f>+IFERROR(VLOOKUP(A1144,navidad!$A$1:$E$8,5,FALSE),0)</f>
        <v>0</v>
      </c>
      <c r="K1144" s="2">
        <f t="shared" si="161"/>
        <v>0</v>
      </c>
      <c r="L1144" s="2">
        <f t="shared" si="158"/>
        <v>0</v>
      </c>
      <c r="M1144" s="2">
        <f>+IFERROR(VLOOKUP(A1144,new_year!$A$1:$E$8,5,FALSE),0)</f>
        <v>0</v>
      </c>
      <c r="N1144" s="2">
        <f t="shared" si="160"/>
        <v>0</v>
      </c>
      <c r="O1144" s="2">
        <f t="shared" si="159"/>
        <v>0</v>
      </c>
      <c r="P1144">
        <v>0</v>
      </c>
      <c r="Q1144">
        <f>+IFERROR(VLOOKUP(A1144,final_f1!$A$1:$E$8,5,FALSE),0)</f>
        <v>0</v>
      </c>
    </row>
    <row r="1145" spans="1:17" x14ac:dyDescent="0.25">
      <c r="A1145" s="1">
        <v>42052</v>
      </c>
      <c r="B1145">
        <v>994</v>
      </c>
      <c r="C1145" s="2">
        <f t="shared" si="153"/>
        <v>17</v>
      </c>
      <c r="D1145" s="2">
        <f t="shared" si="154"/>
        <v>2</v>
      </c>
      <c r="E1145" s="2">
        <f t="shared" si="155"/>
        <v>2015</v>
      </c>
      <c r="F1145" s="2" t="str">
        <f t="shared" si="156"/>
        <v>martes</v>
      </c>
      <c r="G1145" s="2" t="str">
        <f t="shared" si="157"/>
        <v>febrero</v>
      </c>
      <c r="H1145" s="2">
        <f>+IFERROR(VLOOKUP(A1145,festivos!$A$1:$E$105,5,FALSE),0)</f>
        <v>0</v>
      </c>
      <c r="I1145" s="2">
        <f>+IFERROR(VLOOKUP(A1145,semanasanta!$A$1:$E$29,5,FALSE),0)</f>
        <v>0</v>
      </c>
      <c r="J1145" s="2">
        <f>+IFERROR(VLOOKUP(A1145,navidad!$A$1:$E$8,5,FALSE),0)</f>
        <v>0</v>
      </c>
      <c r="K1145" s="2">
        <f t="shared" si="161"/>
        <v>0</v>
      </c>
      <c r="L1145" s="2">
        <f t="shared" si="158"/>
        <v>0</v>
      </c>
      <c r="M1145" s="2">
        <f>+IFERROR(VLOOKUP(A1145,new_year!$A$1:$E$8,5,FALSE),0)</f>
        <v>0</v>
      </c>
      <c r="N1145" s="2">
        <f t="shared" si="160"/>
        <v>0</v>
      </c>
      <c r="O1145" s="2">
        <f t="shared" si="159"/>
        <v>0</v>
      </c>
      <c r="P1145">
        <v>0</v>
      </c>
      <c r="Q1145">
        <f>+IFERROR(VLOOKUP(A1145,final_f1!$A$1:$E$8,5,FALSE),0)</f>
        <v>0</v>
      </c>
    </row>
    <row r="1146" spans="1:17" x14ac:dyDescent="0.25">
      <c r="A1146" s="1">
        <v>42053</v>
      </c>
      <c r="B1146">
        <v>1081</v>
      </c>
      <c r="C1146" s="2">
        <f t="shared" si="153"/>
        <v>18</v>
      </c>
      <c r="D1146" s="2">
        <f t="shared" si="154"/>
        <v>2</v>
      </c>
      <c r="E1146" s="2">
        <f t="shared" si="155"/>
        <v>2015</v>
      </c>
      <c r="F1146" s="2" t="str">
        <f t="shared" si="156"/>
        <v>miércoles</v>
      </c>
      <c r="G1146" s="2" t="str">
        <f t="shared" si="157"/>
        <v>febrero</v>
      </c>
      <c r="H1146" s="2">
        <f>+IFERROR(VLOOKUP(A1146,festivos!$A$1:$E$105,5,FALSE),0)</f>
        <v>0</v>
      </c>
      <c r="I1146" s="2">
        <f>+IFERROR(VLOOKUP(A1146,semanasanta!$A$1:$E$29,5,FALSE),0)</f>
        <v>0</v>
      </c>
      <c r="J1146" s="2">
        <f>+IFERROR(VLOOKUP(A1146,navidad!$A$1:$E$8,5,FALSE),0)</f>
        <v>0</v>
      </c>
      <c r="K1146" s="2">
        <f t="shared" si="161"/>
        <v>0</v>
      </c>
      <c r="L1146" s="2">
        <f t="shared" si="158"/>
        <v>0</v>
      </c>
      <c r="M1146" s="2">
        <f>+IFERROR(VLOOKUP(A1146,new_year!$A$1:$E$8,5,FALSE),0)</f>
        <v>0</v>
      </c>
      <c r="N1146" s="2">
        <f t="shared" si="160"/>
        <v>0</v>
      </c>
      <c r="O1146" s="2">
        <f t="shared" si="159"/>
        <v>0</v>
      </c>
      <c r="P1146">
        <v>0</v>
      </c>
      <c r="Q1146">
        <f>+IFERROR(VLOOKUP(A1146,final_f1!$A$1:$E$8,5,FALSE),0)</f>
        <v>0</v>
      </c>
    </row>
    <row r="1147" spans="1:17" x14ac:dyDescent="0.25">
      <c r="A1147" s="1">
        <v>42054</v>
      </c>
      <c r="B1147">
        <v>1136</v>
      </c>
      <c r="C1147" s="2">
        <f t="shared" si="153"/>
        <v>19</v>
      </c>
      <c r="D1147" s="2">
        <f t="shared" si="154"/>
        <v>2</v>
      </c>
      <c r="E1147" s="2">
        <f t="shared" si="155"/>
        <v>2015</v>
      </c>
      <c r="F1147" s="2" t="str">
        <f t="shared" si="156"/>
        <v>jueves</v>
      </c>
      <c r="G1147" s="2" t="str">
        <f t="shared" si="157"/>
        <v>febrero</v>
      </c>
      <c r="H1147" s="2">
        <f>+IFERROR(VLOOKUP(A1147,festivos!$A$1:$E$105,5,FALSE),0)</f>
        <v>0</v>
      </c>
      <c r="I1147" s="2">
        <f>+IFERROR(VLOOKUP(A1147,semanasanta!$A$1:$E$29,5,FALSE),0)</f>
        <v>0</v>
      </c>
      <c r="J1147" s="2">
        <f>+IFERROR(VLOOKUP(A1147,navidad!$A$1:$E$8,5,FALSE),0)</f>
        <v>0</v>
      </c>
      <c r="K1147" s="2">
        <f t="shared" si="161"/>
        <v>0</v>
      </c>
      <c r="L1147" s="2">
        <f t="shared" si="158"/>
        <v>0</v>
      </c>
      <c r="M1147" s="2">
        <f>+IFERROR(VLOOKUP(A1147,new_year!$A$1:$E$8,5,FALSE),0)</f>
        <v>0</v>
      </c>
      <c r="N1147" s="2">
        <f t="shared" si="160"/>
        <v>0</v>
      </c>
      <c r="O1147" s="2">
        <f t="shared" si="159"/>
        <v>0</v>
      </c>
      <c r="P1147">
        <v>0</v>
      </c>
      <c r="Q1147">
        <f>+IFERROR(VLOOKUP(A1147,final_f1!$A$1:$E$8,5,FALSE),0)</f>
        <v>0</v>
      </c>
    </row>
    <row r="1148" spans="1:17" x14ac:dyDescent="0.25">
      <c r="A1148" s="1">
        <v>42055</v>
      </c>
      <c r="B1148">
        <v>1121</v>
      </c>
      <c r="C1148" s="2">
        <f t="shared" si="153"/>
        <v>20</v>
      </c>
      <c r="D1148" s="2">
        <f t="shared" si="154"/>
        <v>2</v>
      </c>
      <c r="E1148" s="2">
        <f t="shared" si="155"/>
        <v>2015</v>
      </c>
      <c r="F1148" s="2" t="str">
        <f t="shared" si="156"/>
        <v>viernes</v>
      </c>
      <c r="G1148" s="2" t="str">
        <f t="shared" si="157"/>
        <v>febrero</v>
      </c>
      <c r="H1148" s="2">
        <f>+IFERROR(VLOOKUP(A1148,festivos!$A$1:$E$105,5,FALSE),0)</f>
        <v>0</v>
      </c>
      <c r="I1148" s="2">
        <f>+IFERROR(VLOOKUP(A1148,semanasanta!$A$1:$E$29,5,FALSE),0)</f>
        <v>0</v>
      </c>
      <c r="J1148" s="2">
        <f>+IFERROR(VLOOKUP(A1148,navidad!$A$1:$E$8,5,FALSE),0)</f>
        <v>0</v>
      </c>
      <c r="K1148" s="2">
        <f t="shared" si="161"/>
        <v>0</v>
      </c>
      <c r="L1148" s="2">
        <f t="shared" si="158"/>
        <v>0</v>
      </c>
      <c r="M1148" s="2">
        <f>+IFERROR(VLOOKUP(A1148,new_year!$A$1:$E$8,5,FALSE),0)</f>
        <v>0</v>
      </c>
      <c r="N1148" s="2">
        <f t="shared" si="160"/>
        <v>0</v>
      </c>
      <c r="O1148" s="2">
        <f t="shared" si="159"/>
        <v>0</v>
      </c>
      <c r="P1148">
        <v>0</v>
      </c>
      <c r="Q1148">
        <f>+IFERROR(VLOOKUP(A1148,final_f1!$A$1:$E$8,5,FALSE),0)</f>
        <v>0</v>
      </c>
    </row>
    <row r="1149" spans="1:17" x14ac:dyDescent="0.25">
      <c r="A1149" s="1">
        <v>42056</v>
      </c>
      <c r="B1149">
        <v>331</v>
      </c>
      <c r="C1149" s="2">
        <f t="shared" si="153"/>
        <v>21</v>
      </c>
      <c r="D1149" s="2">
        <f t="shared" si="154"/>
        <v>2</v>
      </c>
      <c r="E1149" s="2">
        <f t="shared" si="155"/>
        <v>2015</v>
      </c>
      <c r="F1149" s="2" t="str">
        <f t="shared" si="156"/>
        <v>sábado</v>
      </c>
      <c r="G1149" s="2" t="str">
        <f t="shared" si="157"/>
        <v>febrero</v>
      </c>
      <c r="H1149" s="2">
        <f>+IFERROR(VLOOKUP(A1149,festivos!$A$1:$E$105,5,FALSE),0)</f>
        <v>0</v>
      </c>
      <c r="I1149" s="2">
        <f>+IFERROR(VLOOKUP(A1149,semanasanta!$A$1:$E$29,5,FALSE),0)</f>
        <v>0</v>
      </c>
      <c r="J1149" s="2">
        <f>+IFERROR(VLOOKUP(A1149,navidad!$A$1:$E$8,5,FALSE),0)</f>
        <v>0</v>
      </c>
      <c r="K1149" s="2">
        <f t="shared" si="161"/>
        <v>0</v>
      </c>
      <c r="L1149" s="2">
        <f t="shared" si="158"/>
        <v>0</v>
      </c>
      <c r="M1149" s="2">
        <f>+IFERROR(VLOOKUP(A1149,new_year!$A$1:$E$8,5,FALSE),0)</f>
        <v>0</v>
      </c>
      <c r="N1149" s="2">
        <f t="shared" si="160"/>
        <v>0</v>
      </c>
      <c r="O1149" s="2">
        <f t="shared" si="159"/>
        <v>0</v>
      </c>
      <c r="P1149">
        <v>0</v>
      </c>
      <c r="Q1149">
        <f>+IFERROR(VLOOKUP(A1149,final_f1!$A$1:$E$8,5,FALSE),0)</f>
        <v>0</v>
      </c>
    </row>
    <row r="1150" spans="1:17" x14ac:dyDescent="0.25">
      <c r="A1150" s="1">
        <v>42057</v>
      </c>
      <c r="B1150">
        <v>22</v>
      </c>
      <c r="C1150" s="2">
        <f t="shared" si="153"/>
        <v>22</v>
      </c>
      <c r="D1150" s="2">
        <f t="shared" si="154"/>
        <v>2</v>
      </c>
      <c r="E1150" s="2">
        <f t="shared" si="155"/>
        <v>2015</v>
      </c>
      <c r="F1150" s="2" t="str">
        <f t="shared" si="156"/>
        <v>domingo</v>
      </c>
      <c r="G1150" s="2" t="str">
        <f t="shared" si="157"/>
        <v>febrero</v>
      </c>
      <c r="H1150" s="2">
        <f>+IFERROR(VLOOKUP(A1150,festivos!$A$1:$E$105,5,FALSE),0)</f>
        <v>0</v>
      </c>
      <c r="I1150" s="2">
        <f>+IFERROR(VLOOKUP(A1150,semanasanta!$A$1:$E$29,5,FALSE),0)</f>
        <v>0</v>
      </c>
      <c r="J1150" s="2">
        <f>+IFERROR(VLOOKUP(A1150,navidad!$A$1:$E$8,5,FALSE),0)</f>
        <v>0</v>
      </c>
      <c r="K1150" s="2">
        <f t="shared" si="161"/>
        <v>0</v>
      </c>
      <c r="L1150" s="2">
        <f t="shared" si="158"/>
        <v>0</v>
      </c>
      <c r="M1150" s="2">
        <f>+IFERROR(VLOOKUP(A1150,new_year!$A$1:$E$8,5,FALSE),0)</f>
        <v>0</v>
      </c>
      <c r="N1150" s="2">
        <f t="shared" si="160"/>
        <v>0</v>
      </c>
      <c r="O1150" s="2">
        <f t="shared" si="159"/>
        <v>0</v>
      </c>
      <c r="P1150">
        <v>0</v>
      </c>
      <c r="Q1150">
        <f>+IFERROR(VLOOKUP(A1150,final_f1!$A$1:$E$8,5,FALSE),0)</f>
        <v>0</v>
      </c>
    </row>
    <row r="1151" spans="1:17" x14ac:dyDescent="0.25">
      <c r="A1151" s="1">
        <v>42058</v>
      </c>
      <c r="B1151">
        <v>787</v>
      </c>
      <c r="C1151" s="2">
        <f t="shared" si="153"/>
        <v>23</v>
      </c>
      <c r="D1151" s="2">
        <f t="shared" si="154"/>
        <v>2</v>
      </c>
      <c r="E1151" s="2">
        <f t="shared" si="155"/>
        <v>2015</v>
      </c>
      <c r="F1151" s="2" t="str">
        <f t="shared" si="156"/>
        <v>lunes</v>
      </c>
      <c r="G1151" s="2" t="str">
        <f t="shared" si="157"/>
        <v>febrero</v>
      </c>
      <c r="H1151" s="2">
        <f>+IFERROR(VLOOKUP(A1151,festivos!$A$1:$E$105,5,FALSE),0)</f>
        <v>0</v>
      </c>
      <c r="I1151" s="2">
        <f>+IFERROR(VLOOKUP(A1151,semanasanta!$A$1:$E$29,5,FALSE),0)</f>
        <v>0</v>
      </c>
      <c r="J1151" s="2">
        <f>+IFERROR(VLOOKUP(A1151,navidad!$A$1:$E$8,5,FALSE),0)</f>
        <v>0</v>
      </c>
      <c r="K1151" s="2">
        <f t="shared" si="161"/>
        <v>0</v>
      </c>
      <c r="L1151" s="2">
        <f t="shared" si="158"/>
        <v>0</v>
      </c>
      <c r="M1151" s="2">
        <f>+IFERROR(VLOOKUP(A1151,new_year!$A$1:$E$8,5,FALSE),0)</f>
        <v>0</v>
      </c>
      <c r="N1151" s="2">
        <f t="shared" si="160"/>
        <v>0</v>
      </c>
      <c r="O1151" s="2">
        <f t="shared" si="159"/>
        <v>0</v>
      </c>
      <c r="P1151">
        <v>0</v>
      </c>
      <c r="Q1151">
        <f>+IFERROR(VLOOKUP(A1151,final_f1!$A$1:$E$8,5,FALSE),0)</f>
        <v>0</v>
      </c>
    </row>
    <row r="1152" spans="1:17" x14ac:dyDescent="0.25">
      <c r="A1152" s="1">
        <v>42059</v>
      </c>
      <c r="B1152">
        <v>1153</v>
      </c>
      <c r="C1152" s="2">
        <f t="shared" si="153"/>
        <v>24</v>
      </c>
      <c r="D1152" s="2">
        <f t="shared" si="154"/>
        <v>2</v>
      </c>
      <c r="E1152" s="2">
        <f t="shared" si="155"/>
        <v>2015</v>
      </c>
      <c r="F1152" s="2" t="str">
        <f t="shared" si="156"/>
        <v>martes</v>
      </c>
      <c r="G1152" s="2" t="str">
        <f t="shared" si="157"/>
        <v>febrero</v>
      </c>
      <c r="H1152" s="2">
        <f>+IFERROR(VLOOKUP(A1152,festivos!$A$1:$E$105,5,FALSE),0)</f>
        <v>0</v>
      </c>
      <c r="I1152" s="2">
        <f>+IFERROR(VLOOKUP(A1152,semanasanta!$A$1:$E$29,5,FALSE),0)</f>
        <v>0</v>
      </c>
      <c r="J1152" s="2">
        <f>+IFERROR(VLOOKUP(A1152,navidad!$A$1:$E$8,5,FALSE),0)</f>
        <v>0</v>
      </c>
      <c r="K1152" s="2">
        <f t="shared" si="161"/>
        <v>0</v>
      </c>
      <c r="L1152" s="2">
        <f t="shared" si="158"/>
        <v>0</v>
      </c>
      <c r="M1152" s="2">
        <f>+IFERROR(VLOOKUP(A1152,new_year!$A$1:$E$8,5,FALSE),0)</f>
        <v>0</v>
      </c>
      <c r="N1152" s="2">
        <f t="shared" si="160"/>
        <v>0</v>
      </c>
      <c r="O1152" s="2">
        <f t="shared" si="159"/>
        <v>0</v>
      </c>
      <c r="P1152">
        <v>0</v>
      </c>
      <c r="Q1152">
        <f>+IFERROR(VLOOKUP(A1152,final_f1!$A$1:$E$8,5,FALSE),0)</f>
        <v>0</v>
      </c>
    </row>
    <row r="1153" spans="1:17" x14ac:dyDescent="0.25">
      <c r="A1153" s="1">
        <v>42060</v>
      </c>
      <c r="B1153">
        <v>1242</v>
      </c>
      <c r="C1153" s="2">
        <f t="shared" si="153"/>
        <v>25</v>
      </c>
      <c r="D1153" s="2">
        <f t="shared" si="154"/>
        <v>2</v>
      </c>
      <c r="E1153" s="2">
        <f t="shared" si="155"/>
        <v>2015</v>
      </c>
      <c r="F1153" s="2" t="str">
        <f t="shared" si="156"/>
        <v>miércoles</v>
      </c>
      <c r="G1153" s="2" t="str">
        <f t="shared" si="157"/>
        <v>febrero</v>
      </c>
      <c r="H1153" s="2">
        <f>+IFERROR(VLOOKUP(A1153,festivos!$A$1:$E$105,5,FALSE),0)</f>
        <v>0</v>
      </c>
      <c r="I1153" s="2">
        <f>+IFERROR(VLOOKUP(A1153,semanasanta!$A$1:$E$29,5,FALSE),0)</f>
        <v>0</v>
      </c>
      <c r="J1153" s="2">
        <f>+IFERROR(VLOOKUP(A1153,navidad!$A$1:$E$8,5,FALSE),0)</f>
        <v>0</v>
      </c>
      <c r="K1153" s="2">
        <f t="shared" si="161"/>
        <v>0</v>
      </c>
      <c r="L1153" s="2">
        <f t="shared" si="158"/>
        <v>0</v>
      </c>
      <c r="M1153" s="2">
        <f>+IFERROR(VLOOKUP(A1153,new_year!$A$1:$E$8,5,FALSE),0)</f>
        <v>0</v>
      </c>
      <c r="N1153" s="2">
        <f t="shared" si="160"/>
        <v>0</v>
      </c>
      <c r="O1153" s="2">
        <f t="shared" si="159"/>
        <v>0</v>
      </c>
      <c r="P1153">
        <v>0</v>
      </c>
      <c r="Q1153">
        <f>+IFERROR(VLOOKUP(A1153,final_f1!$A$1:$E$8,5,FALSE),0)</f>
        <v>0</v>
      </c>
    </row>
    <row r="1154" spans="1:17" x14ac:dyDescent="0.25">
      <c r="A1154" s="1">
        <v>42061</v>
      </c>
      <c r="B1154">
        <v>1188</v>
      </c>
      <c r="C1154" s="2">
        <f t="shared" si="153"/>
        <v>26</v>
      </c>
      <c r="D1154" s="2">
        <f t="shared" si="154"/>
        <v>2</v>
      </c>
      <c r="E1154" s="2">
        <f t="shared" si="155"/>
        <v>2015</v>
      </c>
      <c r="F1154" s="2" t="str">
        <f t="shared" si="156"/>
        <v>jueves</v>
      </c>
      <c r="G1154" s="2" t="str">
        <f t="shared" si="157"/>
        <v>febrero</v>
      </c>
      <c r="H1154" s="2">
        <f>+IFERROR(VLOOKUP(A1154,festivos!$A$1:$E$105,5,FALSE),0)</f>
        <v>0</v>
      </c>
      <c r="I1154" s="2">
        <f>+IFERROR(VLOOKUP(A1154,semanasanta!$A$1:$E$29,5,FALSE),0)</f>
        <v>0</v>
      </c>
      <c r="J1154" s="2">
        <f>+IFERROR(VLOOKUP(A1154,navidad!$A$1:$E$8,5,FALSE),0)</f>
        <v>0</v>
      </c>
      <c r="K1154" s="2">
        <f t="shared" si="161"/>
        <v>0</v>
      </c>
      <c r="L1154" s="2">
        <f t="shared" si="158"/>
        <v>0</v>
      </c>
      <c r="M1154" s="2">
        <f>+IFERROR(VLOOKUP(A1154,new_year!$A$1:$E$8,5,FALSE),0)</f>
        <v>0</v>
      </c>
      <c r="N1154" s="2">
        <f t="shared" si="160"/>
        <v>0</v>
      </c>
      <c r="O1154" s="2">
        <f t="shared" si="159"/>
        <v>0</v>
      </c>
      <c r="P1154">
        <v>0</v>
      </c>
      <c r="Q1154">
        <f>+IFERROR(VLOOKUP(A1154,final_f1!$A$1:$E$8,5,FALSE),0)</f>
        <v>0</v>
      </c>
    </row>
    <row r="1155" spans="1:17" x14ac:dyDescent="0.25">
      <c r="A1155" s="1">
        <v>42062</v>
      </c>
      <c r="B1155">
        <v>1791</v>
      </c>
      <c r="C1155" s="2">
        <f t="shared" ref="C1155:C1218" si="162">+DAY(A1155)</f>
        <v>27</v>
      </c>
      <c r="D1155" s="2">
        <f t="shared" ref="D1155:D1218" si="163">+MONTH(A1155)</f>
        <v>2</v>
      </c>
      <c r="E1155" s="2">
        <f t="shared" ref="E1155:E1218" si="164">+YEAR(A1155)</f>
        <v>2015</v>
      </c>
      <c r="F1155" s="2" t="str">
        <f t="shared" ref="F1155:F1218" si="165">+TEXT(A1155,"dddd")</f>
        <v>viernes</v>
      </c>
      <c r="G1155" s="2" t="str">
        <f t="shared" ref="G1155:G1218" si="166">+TEXT(A1155,"MMMM")</f>
        <v>febrero</v>
      </c>
      <c r="H1155" s="2">
        <f>+IFERROR(VLOOKUP(A1155,festivos!$A$1:$E$105,5,FALSE),0)</f>
        <v>0</v>
      </c>
      <c r="I1155" s="2">
        <f>+IFERROR(VLOOKUP(A1155,semanasanta!$A$1:$E$29,5,FALSE),0)</f>
        <v>0</v>
      </c>
      <c r="J1155" s="2">
        <f>+IFERROR(VLOOKUP(A1155,navidad!$A$1:$E$8,5,FALSE),0)</f>
        <v>0</v>
      </c>
      <c r="K1155" s="2">
        <f t="shared" si="161"/>
        <v>0</v>
      </c>
      <c r="L1155" s="2">
        <f t="shared" ref="L1155:L1218" si="167">+IF(J1156=1,1,0)</f>
        <v>0</v>
      </c>
      <c r="M1155" s="2">
        <f>+IFERROR(VLOOKUP(A1155,new_year!$A$1:$E$8,5,FALSE),0)</f>
        <v>0</v>
      </c>
      <c r="N1155" s="2">
        <f t="shared" si="160"/>
        <v>0</v>
      </c>
      <c r="O1155" s="2">
        <f t="shared" ref="O1155:O1218" si="168">+IF(M1156=1,1,0)</f>
        <v>0</v>
      </c>
      <c r="P1155">
        <v>0</v>
      </c>
      <c r="Q1155">
        <f>+IFERROR(VLOOKUP(A1155,final_f1!$A$1:$E$8,5,FALSE),0)</f>
        <v>0</v>
      </c>
    </row>
    <row r="1156" spans="1:17" x14ac:dyDescent="0.25">
      <c r="A1156" s="1">
        <v>42063</v>
      </c>
      <c r="B1156">
        <v>691</v>
      </c>
      <c r="C1156" s="2">
        <f t="shared" si="162"/>
        <v>28</v>
      </c>
      <c r="D1156" s="2">
        <f t="shared" si="163"/>
        <v>2</v>
      </c>
      <c r="E1156" s="2">
        <f t="shared" si="164"/>
        <v>2015</v>
      </c>
      <c r="F1156" s="2" t="str">
        <f t="shared" si="165"/>
        <v>sábado</v>
      </c>
      <c r="G1156" s="2" t="str">
        <f t="shared" si="166"/>
        <v>febrero</v>
      </c>
      <c r="H1156" s="2">
        <f>+IFERROR(VLOOKUP(A1156,festivos!$A$1:$E$105,5,FALSE),0)</f>
        <v>0</v>
      </c>
      <c r="I1156" s="2">
        <f>+IFERROR(VLOOKUP(A1156,semanasanta!$A$1:$E$29,5,FALSE),0)</f>
        <v>0</v>
      </c>
      <c r="J1156" s="2">
        <f>+IFERROR(VLOOKUP(A1156,navidad!$A$1:$E$8,5,FALSE),0)</f>
        <v>0</v>
      </c>
      <c r="K1156" s="2">
        <f t="shared" si="161"/>
        <v>0</v>
      </c>
      <c r="L1156" s="2">
        <f t="shared" si="167"/>
        <v>0</v>
      </c>
      <c r="M1156" s="2">
        <f>+IFERROR(VLOOKUP(A1156,new_year!$A$1:$E$8,5,FALSE),0)</f>
        <v>0</v>
      </c>
      <c r="N1156" s="2">
        <f t="shared" ref="N1156:N1219" si="169">+IF(M1155=1,1,0)</f>
        <v>0</v>
      </c>
      <c r="O1156" s="2">
        <f t="shared" si="168"/>
        <v>0</v>
      </c>
      <c r="P1156">
        <v>0</v>
      </c>
      <c r="Q1156">
        <f>+IFERROR(VLOOKUP(A1156,final_f1!$A$1:$E$8,5,FALSE),0)</f>
        <v>0</v>
      </c>
    </row>
    <row r="1157" spans="1:17" x14ac:dyDescent="0.25">
      <c r="A1157" s="1">
        <v>42064</v>
      </c>
      <c r="B1157">
        <v>0</v>
      </c>
      <c r="C1157" s="2">
        <f t="shared" si="162"/>
        <v>1</v>
      </c>
      <c r="D1157" s="2">
        <f t="shared" si="163"/>
        <v>3</v>
      </c>
      <c r="E1157" s="2">
        <f t="shared" si="164"/>
        <v>2015</v>
      </c>
      <c r="F1157" s="2" t="str">
        <f t="shared" si="165"/>
        <v>domingo</v>
      </c>
      <c r="G1157" s="2" t="str">
        <f t="shared" si="166"/>
        <v>marzo</v>
      </c>
      <c r="H1157" s="2">
        <f>+IFERROR(VLOOKUP(A1157,festivos!$A$1:$E$105,5,FALSE),0)</f>
        <v>0</v>
      </c>
      <c r="I1157" s="2">
        <f>+IFERROR(VLOOKUP(A1157,semanasanta!$A$1:$E$29,5,FALSE),0)</f>
        <v>0</v>
      </c>
      <c r="J1157" s="2">
        <f>+IFERROR(VLOOKUP(A1157,navidad!$A$1:$E$8,5,FALSE),0)</f>
        <v>0</v>
      </c>
      <c r="K1157" s="2">
        <f t="shared" ref="K1157:K1220" si="170">+IF(J1156=1,1,0)</f>
        <v>0</v>
      </c>
      <c r="L1157" s="2">
        <f t="shared" si="167"/>
        <v>0</v>
      </c>
      <c r="M1157" s="2">
        <f>+IFERROR(VLOOKUP(A1157,new_year!$A$1:$E$8,5,FALSE),0)</f>
        <v>0</v>
      </c>
      <c r="N1157" s="2">
        <f t="shared" si="169"/>
        <v>0</v>
      </c>
      <c r="O1157" s="2">
        <f t="shared" si="168"/>
        <v>0</v>
      </c>
      <c r="P1157">
        <v>0</v>
      </c>
      <c r="Q1157">
        <f>+IFERROR(VLOOKUP(A1157,final_f1!$A$1:$E$8,5,FALSE),0)</f>
        <v>0</v>
      </c>
    </row>
    <row r="1158" spans="1:17" x14ac:dyDescent="0.25">
      <c r="A1158" s="1">
        <v>42065</v>
      </c>
      <c r="B1158">
        <v>438</v>
      </c>
      <c r="C1158" s="2">
        <f t="shared" si="162"/>
        <v>2</v>
      </c>
      <c r="D1158" s="2">
        <f t="shared" si="163"/>
        <v>3</v>
      </c>
      <c r="E1158" s="2">
        <f t="shared" si="164"/>
        <v>2015</v>
      </c>
      <c r="F1158" s="2" t="str">
        <f t="shared" si="165"/>
        <v>lunes</v>
      </c>
      <c r="G1158" s="2" t="str">
        <f t="shared" si="166"/>
        <v>marzo</v>
      </c>
      <c r="H1158" s="2">
        <f>+IFERROR(VLOOKUP(A1158,festivos!$A$1:$E$105,5,FALSE),0)</f>
        <v>0</v>
      </c>
      <c r="I1158" s="2">
        <f>+IFERROR(VLOOKUP(A1158,semanasanta!$A$1:$E$29,5,FALSE),0)</f>
        <v>0</v>
      </c>
      <c r="J1158" s="2">
        <f>+IFERROR(VLOOKUP(A1158,navidad!$A$1:$E$8,5,FALSE),0)</f>
        <v>0</v>
      </c>
      <c r="K1158" s="2">
        <f t="shared" si="170"/>
        <v>0</v>
      </c>
      <c r="L1158" s="2">
        <f t="shared" si="167"/>
        <v>0</v>
      </c>
      <c r="M1158" s="2">
        <f>+IFERROR(VLOOKUP(A1158,new_year!$A$1:$E$8,5,FALSE),0)</f>
        <v>0</v>
      </c>
      <c r="N1158" s="2">
        <f t="shared" si="169"/>
        <v>0</v>
      </c>
      <c r="O1158" s="2">
        <f t="shared" si="168"/>
        <v>0</v>
      </c>
      <c r="P1158">
        <v>0</v>
      </c>
      <c r="Q1158">
        <f>+IFERROR(VLOOKUP(A1158,final_f1!$A$1:$E$8,5,FALSE),0)</f>
        <v>0</v>
      </c>
    </row>
    <row r="1159" spans="1:17" x14ac:dyDescent="0.25">
      <c r="A1159" s="1">
        <v>42066</v>
      </c>
      <c r="B1159">
        <v>1071</v>
      </c>
      <c r="C1159" s="2">
        <f t="shared" si="162"/>
        <v>3</v>
      </c>
      <c r="D1159" s="2">
        <f t="shared" si="163"/>
        <v>3</v>
      </c>
      <c r="E1159" s="2">
        <f t="shared" si="164"/>
        <v>2015</v>
      </c>
      <c r="F1159" s="2" t="str">
        <f t="shared" si="165"/>
        <v>martes</v>
      </c>
      <c r="G1159" s="2" t="str">
        <f t="shared" si="166"/>
        <v>marzo</v>
      </c>
      <c r="H1159" s="2">
        <f>+IFERROR(VLOOKUP(A1159,festivos!$A$1:$E$105,5,FALSE),0)</f>
        <v>0</v>
      </c>
      <c r="I1159" s="2">
        <f>+IFERROR(VLOOKUP(A1159,semanasanta!$A$1:$E$29,5,FALSE),0)</f>
        <v>0</v>
      </c>
      <c r="J1159" s="2">
        <f>+IFERROR(VLOOKUP(A1159,navidad!$A$1:$E$8,5,FALSE),0)</f>
        <v>0</v>
      </c>
      <c r="K1159" s="2">
        <f t="shared" si="170"/>
        <v>0</v>
      </c>
      <c r="L1159" s="2">
        <f t="shared" si="167"/>
        <v>0</v>
      </c>
      <c r="M1159" s="2">
        <f>+IFERROR(VLOOKUP(A1159,new_year!$A$1:$E$8,5,FALSE),0)</f>
        <v>0</v>
      </c>
      <c r="N1159" s="2">
        <f t="shared" si="169"/>
        <v>0</v>
      </c>
      <c r="O1159" s="2">
        <f t="shared" si="168"/>
        <v>0</v>
      </c>
      <c r="P1159">
        <v>0</v>
      </c>
      <c r="Q1159">
        <f>+IFERROR(VLOOKUP(A1159,final_f1!$A$1:$E$8,5,FALSE),0)</f>
        <v>0</v>
      </c>
    </row>
    <row r="1160" spans="1:17" x14ac:dyDescent="0.25">
      <c r="A1160" s="1">
        <v>42067</v>
      </c>
      <c r="B1160">
        <v>1129</v>
      </c>
      <c r="C1160" s="2">
        <f t="shared" si="162"/>
        <v>4</v>
      </c>
      <c r="D1160" s="2">
        <f t="shared" si="163"/>
        <v>3</v>
      </c>
      <c r="E1160" s="2">
        <f t="shared" si="164"/>
        <v>2015</v>
      </c>
      <c r="F1160" s="2" t="str">
        <f t="shared" si="165"/>
        <v>miércoles</v>
      </c>
      <c r="G1160" s="2" t="str">
        <f t="shared" si="166"/>
        <v>marzo</v>
      </c>
      <c r="H1160" s="2">
        <f>+IFERROR(VLOOKUP(A1160,festivos!$A$1:$E$105,5,FALSE),0)</f>
        <v>0</v>
      </c>
      <c r="I1160" s="2">
        <f>+IFERROR(VLOOKUP(A1160,semanasanta!$A$1:$E$29,5,FALSE),0)</f>
        <v>0</v>
      </c>
      <c r="J1160" s="2">
        <f>+IFERROR(VLOOKUP(A1160,navidad!$A$1:$E$8,5,FALSE),0)</f>
        <v>0</v>
      </c>
      <c r="K1160" s="2">
        <f t="shared" si="170"/>
        <v>0</v>
      </c>
      <c r="L1160" s="2">
        <f t="shared" si="167"/>
        <v>0</v>
      </c>
      <c r="M1160" s="2">
        <f>+IFERROR(VLOOKUP(A1160,new_year!$A$1:$E$8,5,FALSE),0)</f>
        <v>0</v>
      </c>
      <c r="N1160" s="2">
        <f t="shared" si="169"/>
        <v>0</v>
      </c>
      <c r="O1160" s="2">
        <f t="shared" si="168"/>
        <v>0</v>
      </c>
      <c r="P1160">
        <v>0</v>
      </c>
      <c r="Q1160">
        <f>+IFERROR(VLOOKUP(A1160,final_f1!$A$1:$E$8,5,FALSE),0)</f>
        <v>0</v>
      </c>
    </row>
    <row r="1161" spans="1:17" x14ac:dyDescent="0.25">
      <c r="A1161" s="1">
        <v>42068</v>
      </c>
      <c r="B1161">
        <v>1310</v>
      </c>
      <c r="C1161" s="2">
        <f t="shared" si="162"/>
        <v>5</v>
      </c>
      <c r="D1161" s="2">
        <f t="shared" si="163"/>
        <v>3</v>
      </c>
      <c r="E1161" s="2">
        <f t="shared" si="164"/>
        <v>2015</v>
      </c>
      <c r="F1161" s="2" t="str">
        <f t="shared" si="165"/>
        <v>jueves</v>
      </c>
      <c r="G1161" s="2" t="str">
        <f t="shared" si="166"/>
        <v>marzo</v>
      </c>
      <c r="H1161" s="2">
        <f>+IFERROR(VLOOKUP(A1161,festivos!$A$1:$E$105,5,FALSE),0)</f>
        <v>0</v>
      </c>
      <c r="I1161" s="2">
        <f>+IFERROR(VLOOKUP(A1161,semanasanta!$A$1:$E$29,5,FALSE),0)</f>
        <v>0</v>
      </c>
      <c r="J1161" s="2">
        <f>+IFERROR(VLOOKUP(A1161,navidad!$A$1:$E$8,5,FALSE),0)</f>
        <v>0</v>
      </c>
      <c r="K1161" s="2">
        <f t="shared" si="170"/>
        <v>0</v>
      </c>
      <c r="L1161" s="2">
        <f t="shared" si="167"/>
        <v>0</v>
      </c>
      <c r="M1161" s="2">
        <f>+IFERROR(VLOOKUP(A1161,new_year!$A$1:$E$8,5,FALSE),0)</f>
        <v>0</v>
      </c>
      <c r="N1161" s="2">
        <f t="shared" si="169"/>
        <v>0</v>
      </c>
      <c r="O1161" s="2">
        <f t="shared" si="168"/>
        <v>0</v>
      </c>
      <c r="P1161">
        <v>0</v>
      </c>
      <c r="Q1161">
        <f>+IFERROR(VLOOKUP(A1161,final_f1!$A$1:$E$8,5,FALSE),0)</f>
        <v>0</v>
      </c>
    </row>
    <row r="1162" spans="1:17" x14ac:dyDescent="0.25">
      <c r="A1162" s="1">
        <v>42069</v>
      </c>
      <c r="B1162">
        <v>1126</v>
      </c>
      <c r="C1162" s="2">
        <f t="shared" si="162"/>
        <v>6</v>
      </c>
      <c r="D1162" s="2">
        <f t="shared" si="163"/>
        <v>3</v>
      </c>
      <c r="E1162" s="2">
        <f t="shared" si="164"/>
        <v>2015</v>
      </c>
      <c r="F1162" s="2" t="str">
        <f t="shared" si="165"/>
        <v>viernes</v>
      </c>
      <c r="G1162" s="2" t="str">
        <f t="shared" si="166"/>
        <v>marzo</v>
      </c>
      <c r="H1162" s="2">
        <f>+IFERROR(VLOOKUP(A1162,festivos!$A$1:$E$105,5,FALSE),0)</f>
        <v>0</v>
      </c>
      <c r="I1162" s="2">
        <f>+IFERROR(VLOOKUP(A1162,semanasanta!$A$1:$E$29,5,FALSE),0)</f>
        <v>0</v>
      </c>
      <c r="J1162" s="2">
        <f>+IFERROR(VLOOKUP(A1162,navidad!$A$1:$E$8,5,FALSE),0)</f>
        <v>0</v>
      </c>
      <c r="K1162" s="2">
        <f t="shared" si="170"/>
        <v>0</v>
      </c>
      <c r="L1162" s="2">
        <f t="shared" si="167"/>
        <v>0</v>
      </c>
      <c r="M1162" s="2">
        <f>+IFERROR(VLOOKUP(A1162,new_year!$A$1:$E$8,5,FALSE),0)</f>
        <v>0</v>
      </c>
      <c r="N1162" s="2">
        <f t="shared" si="169"/>
        <v>0</v>
      </c>
      <c r="O1162" s="2">
        <f t="shared" si="168"/>
        <v>0</v>
      </c>
      <c r="P1162">
        <v>0</v>
      </c>
      <c r="Q1162">
        <f>+IFERROR(VLOOKUP(A1162,final_f1!$A$1:$E$8,5,FALSE),0)</f>
        <v>0</v>
      </c>
    </row>
    <row r="1163" spans="1:17" x14ac:dyDescent="0.25">
      <c r="A1163" s="1">
        <v>42070</v>
      </c>
      <c r="B1163">
        <v>293</v>
      </c>
      <c r="C1163" s="2">
        <f t="shared" si="162"/>
        <v>7</v>
      </c>
      <c r="D1163" s="2">
        <f t="shared" si="163"/>
        <v>3</v>
      </c>
      <c r="E1163" s="2">
        <f t="shared" si="164"/>
        <v>2015</v>
      </c>
      <c r="F1163" s="2" t="str">
        <f t="shared" si="165"/>
        <v>sábado</v>
      </c>
      <c r="G1163" s="2" t="str">
        <f t="shared" si="166"/>
        <v>marzo</v>
      </c>
      <c r="H1163" s="2">
        <f>+IFERROR(VLOOKUP(A1163,festivos!$A$1:$E$105,5,FALSE),0)</f>
        <v>0</v>
      </c>
      <c r="I1163" s="2">
        <f>+IFERROR(VLOOKUP(A1163,semanasanta!$A$1:$E$29,5,FALSE),0)</f>
        <v>0</v>
      </c>
      <c r="J1163" s="2">
        <f>+IFERROR(VLOOKUP(A1163,navidad!$A$1:$E$8,5,FALSE),0)</f>
        <v>0</v>
      </c>
      <c r="K1163" s="2">
        <f t="shared" si="170"/>
        <v>0</v>
      </c>
      <c r="L1163" s="2">
        <f t="shared" si="167"/>
        <v>0</v>
      </c>
      <c r="M1163" s="2">
        <f>+IFERROR(VLOOKUP(A1163,new_year!$A$1:$E$8,5,FALSE),0)</f>
        <v>0</v>
      </c>
      <c r="N1163" s="2">
        <f t="shared" si="169"/>
        <v>0</v>
      </c>
      <c r="O1163" s="2">
        <f t="shared" si="168"/>
        <v>0</v>
      </c>
      <c r="P1163">
        <v>0</v>
      </c>
      <c r="Q1163">
        <f>+IFERROR(VLOOKUP(A1163,final_f1!$A$1:$E$8,5,FALSE),0)</f>
        <v>0</v>
      </c>
    </row>
    <row r="1164" spans="1:17" x14ac:dyDescent="0.25">
      <c r="A1164" s="1">
        <v>42071</v>
      </c>
      <c r="B1164">
        <v>1</v>
      </c>
      <c r="C1164" s="2">
        <f t="shared" si="162"/>
        <v>8</v>
      </c>
      <c r="D1164" s="2">
        <f t="shared" si="163"/>
        <v>3</v>
      </c>
      <c r="E1164" s="2">
        <f t="shared" si="164"/>
        <v>2015</v>
      </c>
      <c r="F1164" s="2" t="str">
        <f t="shared" si="165"/>
        <v>domingo</v>
      </c>
      <c r="G1164" s="2" t="str">
        <f t="shared" si="166"/>
        <v>marzo</v>
      </c>
      <c r="H1164" s="2">
        <f>+IFERROR(VLOOKUP(A1164,festivos!$A$1:$E$105,5,FALSE),0)</f>
        <v>0</v>
      </c>
      <c r="I1164" s="2">
        <f>+IFERROR(VLOOKUP(A1164,semanasanta!$A$1:$E$29,5,FALSE),0)</f>
        <v>0</v>
      </c>
      <c r="J1164" s="2">
        <f>+IFERROR(VLOOKUP(A1164,navidad!$A$1:$E$8,5,FALSE),0)</f>
        <v>0</v>
      </c>
      <c r="K1164" s="2">
        <f t="shared" si="170"/>
        <v>0</v>
      </c>
      <c r="L1164" s="2">
        <f t="shared" si="167"/>
        <v>0</v>
      </c>
      <c r="M1164" s="2">
        <f>+IFERROR(VLOOKUP(A1164,new_year!$A$1:$E$8,5,FALSE),0)</f>
        <v>0</v>
      </c>
      <c r="N1164" s="2">
        <f t="shared" si="169"/>
        <v>0</v>
      </c>
      <c r="O1164" s="2">
        <f t="shared" si="168"/>
        <v>0</v>
      </c>
      <c r="P1164">
        <v>0</v>
      </c>
      <c r="Q1164">
        <f>+IFERROR(VLOOKUP(A1164,final_f1!$A$1:$E$8,5,FALSE),0)</f>
        <v>0</v>
      </c>
    </row>
    <row r="1165" spans="1:17" x14ac:dyDescent="0.25">
      <c r="A1165" s="1">
        <v>42072</v>
      </c>
      <c r="B1165">
        <v>665</v>
      </c>
      <c r="C1165" s="2">
        <f t="shared" si="162"/>
        <v>9</v>
      </c>
      <c r="D1165" s="2">
        <f t="shared" si="163"/>
        <v>3</v>
      </c>
      <c r="E1165" s="2">
        <f t="shared" si="164"/>
        <v>2015</v>
      </c>
      <c r="F1165" s="2" t="str">
        <f t="shared" si="165"/>
        <v>lunes</v>
      </c>
      <c r="G1165" s="2" t="str">
        <f t="shared" si="166"/>
        <v>marzo</v>
      </c>
      <c r="H1165" s="2">
        <f>+IFERROR(VLOOKUP(A1165,festivos!$A$1:$E$105,5,FALSE),0)</f>
        <v>0</v>
      </c>
      <c r="I1165" s="2">
        <f>+IFERROR(VLOOKUP(A1165,semanasanta!$A$1:$E$29,5,FALSE),0)</f>
        <v>0</v>
      </c>
      <c r="J1165" s="2">
        <f>+IFERROR(VLOOKUP(A1165,navidad!$A$1:$E$8,5,FALSE),0)</f>
        <v>0</v>
      </c>
      <c r="K1165" s="2">
        <f t="shared" si="170"/>
        <v>0</v>
      </c>
      <c r="L1165" s="2">
        <f t="shared" si="167"/>
        <v>0</v>
      </c>
      <c r="M1165" s="2">
        <f>+IFERROR(VLOOKUP(A1165,new_year!$A$1:$E$8,5,FALSE),0)</f>
        <v>0</v>
      </c>
      <c r="N1165" s="2">
        <f t="shared" si="169"/>
        <v>0</v>
      </c>
      <c r="O1165" s="2">
        <f t="shared" si="168"/>
        <v>0</v>
      </c>
      <c r="P1165">
        <v>0</v>
      </c>
      <c r="Q1165">
        <f>+IFERROR(VLOOKUP(A1165,final_f1!$A$1:$E$8,5,FALSE),0)</f>
        <v>0</v>
      </c>
    </row>
    <row r="1166" spans="1:17" x14ac:dyDescent="0.25">
      <c r="A1166" s="1">
        <v>42073</v>
      </c>
      <c r="B1166">
        <v>1051</v>
      </c>
      <c r="C1166" s="2">
        <f t="shared" si="162"/>
        <v>10</v>
      </c>
      <c r="D1166" s="2">
        <f t="shared" si="163"/>
        <v>3</v>
      </c>
      <c r="E1166" s="2">
        <f t="shared" si="164"/>
        <v>2015</v>
      </c>
      <c r="F1166" s="2" t="str">
        <f t="shared" si="165"/>
        <v>martes</v>
      </c>
      <c r="G1166" s="2" t="str">
        <f t="shared" si="166"/>
        <v>marzo</v>
      </c>
      <c r="H1166" s="2">
        <f>+IFERROR(VLOOKUP(A1166,festivos!$A$1:$E$105,5,FALSE),0)</f>
        <v>0</v>
      </c>
      <c r="I1166" s="2">
        <f>+IFERROR(VLOOKUP(A1166,semanasanta!$A$1:$E$29,5,FALSE),0)</f>
        <v>0</v>
      </c>
      <c r="J1166" s="2">
        <f>+IFERROR(VLOOKUP(A1166,navidad!$A$1:$E$8,5,FALSE),0)</f>
        <v>0</v>
      </c>
      <c r="K1166" s="2">
        <f t="shared" si="170"/>
        <v>0</v>
      </c>
      <c r="L1166" s="2">
        <f t="shared" si="167"/>
        <v>0</v>
      </c>
      <c r="M1166" s="2">
        <f>+IFERROR(VLOOKUP(A1166,new_year!$A$1:$E$8,5,FALSE),0)</f>
        <v>0</v>
      </c>
      <c r="N1166" s="2">
        <f t="shared" si="169"/>
        <v>0</v>
      </c>
      <c r="O1166" s="2">
        <f t="shared" si="168"/>
        <v>0</v>
      </c>
      <c r="P1166">
        <v>0</v>
      </c>
      <c r="Q1166">
        <f>+IFERROR(VLOOKUP(A1166,final_f1!$A$1:$E$8,5,FALSE),0)</f>
        <v>0</v>
      </c>
    </row>
    <row r="1167" spans="1:17" x14ac:dyDescent="0.25">
      <c r="A1167" s="1">
        <v>42074</v>
      </c>
      <c r="B1167">
        <v>1196</v>
      </c>
      <c r="C1167" s="2">
        <f t="shared" si="162"/>
        <v>11</v>
      </c>
      <c r="D1167" s="2">
        <f t="shared" si="163"/>
        <v>3</v>
      </c>
      <c r="E1167" s="2">
        <f t="shared" si="164"/>
        <v>2015</v>
      </c>
      <c r="F1167" s="2" t="str">
        <f t="shared" si="165"/>
        <v>miércoles</v>
      </c>
      <c r="G1167" s="2" t="str">
        <f t="shared" si="166"/>
        <v>marzo</v>
      </c>
      <c r="H1167" s="2">
        <f>+IFERROR(VLOOKUP(A1167,festivos!$A$1:$E$105,5,FALSE),0)</f>
        <v>0</v>
      </c>
      <c r="I1167" s="2">
        <f>+IFERROR(VLOOKUP(A1167,semanasanta!$A$1:$E$29,5,FALSE),0)</f>
        <v>0</v>
      </c>
      <c r="J1167" s="2">
        <f>+IFERROR(VLOOKUP(A1167,navidad!$A$1:$E$8,5,FALSE),0)</f>
        <v>0</v>
      </c>
      <c r="K1167" s="2">
        <f t="shared" si="170"/>
        <v>0</v>
      </c>
      <c r="L1167" s="2">
        <f t="shared" si="167"/>
        <v>0</v>
      </c>
      <c r="M1167" s="2">
        <f>+IFERROR(VLOOKUP(A1167,new_year!$A$1:$E$8,5,FALSE),0)</f>
        <v>0</v>
      </c>
      <c r="N1167" s="2">
        <f t="shared" si="169"/>
        <v>0</v>
      </c>
      <c r="O1167" s="2">
        <f t="shared" si="168"/>
        <v>0</v>
      </c>
      <c r="P1167">
        <v>0</v>
      </c>
      <c r="Q1167">
        <f>+IFERROR(VLOOKUP(A1167,final_f1!$A$1:$E$8,5,FALSE),0)</f>
        <v>0</v>
      </c>
    </row>
    <row r="1168" spans="1:17" x14ac:dyDescent="0.25">
      <c r="A1168" s="1">
        <v>42075</v>
      </c>
      <c r="B1168">
        <v>1184</v>
      </c>
      <c r="C1168" s="2">
        <f t="shared" si="162"/>
        <v>12</v>
      </c>
      <c r="D1168" s="2">
        <f t="shared" si="163"/>
        <v>3</v>
      </c>
      <c r="E1168" s="2">
        <f t="shared" si="164"/>
        <v>2015</v>
      </c>
      <c r="F1168" s="2" t="str">
        <f t="shared" si="165"/>
        <v>jueves</v>
      </c>
      <c r="G1168" s="2" t="str">
        <f t="shared" si="166"/>
        <v>marzo</v>
      </c>
      <c r="H1168" s="2">
        <f>+IFERROR(VLOOKUP(A1168,festivos!$A$1:$E$105,5,FALSE),0)</f>
        <v>0</v>
      </c>
      <c r="I1168" s="2">
        <f>+IFERROR(VLOOKUP(A1168,semanasanta!$A$1:$E$29,5,FALSE),0)</f>
        <v>0</v>
      </c>
      <c r="J1168" s="2">
        <f>+IFERROR(VLOOKUP(A1168,navidad!$A$1:$E$8,5,FALSE),0)</f>
        <v>0</v>
      </c>
      <c r="K1168" s="2">
        <f t="shared" si="170"/>
        <v>0</v>
      </c>
      <c r="L1168" s="2">
        <f t="shared" si="167"/>
        <v>0</v>
      </c>
      <c r="M1168" s="2">
        <f>+IFERROR(VLOOKUP(A1168,new_year!$A$1:$E$8,5,FALSE),0)</f>
        <v>0</v>
      </c>
      <c r="N1168" s="2">
        <f t="shared" si="169"/>
        <v>0</v>
      </c>
      <c r="O1168" s="2">
        <f t="shared" si="168"/>
        <v>0</v>
      </c>
      <c r="P1168">
        <v>0</v>
      </c>
      <c r="Q1168">
        <f>+IFERROR(VLOOKUP(A1168,final_f1!$A$1:$E$8,5,FALSE),0)</f>
        <v>0</v>
      </c>
    </row>
    <row r="1169" spans="1:17" x14ac:dyDescent="0.25">
      <c r="A1169" s="1">
        <v>42076</v>
      </c>
      <c r="B1169">
        <v>1141</v>
      </c>
      <c r="C1169" s="2">
        <f t="shared" si="162"/>
        <v>13</v>
      </c>
      <c r="D1169" s="2">
        <f t="shared" si="163"/>
        <v>3</v>
      </c>
      <c r="E1169" s="2">
        <f t="shared" si="164"/>
        <v>2015</v>
      </c>
      <c r="F1169" s="2" t="str">
        <f t="shared" si="165"/>
        <v>viernes</v>
      </c>
      <c r="G1169" s="2" t="str">
        <f t="shared" si="166"/>
        <v>marzo</v>
      </c>
      <c r="H1169" s="2">
        <f>+IFERROR(VLOOKUP(A1169,festivos!$A$1:$E$105,5,FALSE),0)</f>
        <v>0</v>
      </c>
      <c r="I1169" s="2">
        <f>+IFERROR(VLOOKUP(A1169,semanasanta!$A$1:$E$29,5,FALSE),0)</f>
        <v>0</v>
      </c>
      <c r="J1169" s="2">
        <f>+IFERROR(VLOOKUP(A1169,navidad!$A$1:$E$8,5,FALSE),0)</f>
        <v>0</v>
      </c>
      <c r="K1169" s="2">
        <f t="shared" si="170"/>
        <v>0</v>
      </c>
      <c r="L1169" s="2">
        <f t="shared" si="167"/>
        <v>0</v>
      </c>
      <c r="M1169" s="2">
        <f>+IFERROR(VLOOKUP(A1169,new_year!$A$1:$E$8,5,FALSE),0)</f>
        <v>0</v>
      </c>
      <c r="N1169" s="2">
        <f t="shared" si="169"/>
        <v>0</v>
      </c>
      <c r="O1169" s="2">
        <f t="shared" si="168"/>
        <v>0</v>
      </c>
      <c r="P1169">
        <v>0</v>
      </c>
      <c r="Q1169">
        <f>+IFERROR(VLOOKUP(A1169,final_f1!$A$1:$E$8,5,FALSE),0)</f>
        <v>0</v>
      </c>
    </row>
    <row r="1170" spans="1:17" x14ac:dyDescent="0.25">
      <c r="A1170" s="1">
        <v>42077</v>
      </c>
      <c r="B1170">
        <v>314</v>
      </c>
      <c r="C1170" s="2">
        <f t="shared" si="162"/>
        <v>14</v>
      </c>
      <c r="D1170" s="2">
        <f t="shared" si="163"/>
        <v>3</v>
      </c>
      <c r="E1170" s="2">
        <f t="shared" si="164"/>
        <v>2015</v>
      </c>
      <c r="F1170" s="2" t="str">
        <f t="shared" si="165"/>
        <v>sábado</v>
      </c>
      <c r="G1170" s="2" t="str">
        <f t="shared" si="166"/>
        <v>marzo</v>
      </c>
      <c r="H1170" s="2">
        <f>+IFERROR(VLOOKUP(A1170,festivos!$A$1:$E$105,5,FALSE),0)</f>
        <v>0</v>
      </c>
      <c r="I1170" s="2">
        <f>+IFERROR(VLOOKUP(A1170,semanasanta!$A$1:$E$29,5,FALSE),0)</f>
        <v>0</v>
      </c>
      <c r="J1170" s="2">
        <f>+IFERROR(VLOOKUP(A1170,navidad!$A$1:$E$8,5,FALSE),0)</f>
        <v>0</v>
      </c>
      <c r="K1170" s="2">
        <f t="shared" si="170"/>
        <v>0</v>
      </c>
      <c r="L1170" s="2">
        <f t="shared" si="167"/>
        <v>0</v>
      </c>
      <c r="M1170" s="2">
        <f>+IFERROR(VLOOKUP(A1170,new_year!$A$1:$E$8,5,FALSE),0)</f>
        <v>0</v>
      </c>
      <c r="N1170" s="2">
        <f t="shared" si="169"/>
        <v>0</v>
      </c>
      <c r="O1170" s="2">
        <f t="shared" si="168"/>
        <v>0</v>
      </c>
      <c r="P1170">
        <v>0</v>
      </c>
      <c r="Q1170">
        <f>+IFERROR(VLOOKUP(A1170,final_f1!$A$1:$E$8,5,FALSE),0)</f>
        <v>0</v>
      </c>
    </row>
    <row r="1171" spans="1:17" x14ac:dyDescent="0.25">
      <c r="A1171" s="1">
        <v>42078</v>
      </c>
      <c r="B1171">
        <v>0</v>
      </c>
      <c r="C1171" s="2">
        <f t="shared" si="162"/>
        <v>15</v>
      </c>
      <c r="D1171" s="2">
        <f t="shared" si="163"/>
        <v>3</v>
      </c>
      <c r="E1171" s="2">
        <f t="shared" si="164"/>
        <v>2015</v>
      </c>
      <c r="F1171" s="2" t="str">
        <f t="shared" si="165"/>
        <v>domingo</v>
      </c>
      <c r="G1171" s="2" t="str">
        <f t="shared" si="166"/>
        <v>marzo</v>
      </c>
      <c r="H1171" s="2">
        <f>+IFERROR(VLOOKUP(A1171,festivos!$A$1:$E$105,5,FALSE),0)</f>
        <v>0</v>
      </c>
      <c r="I1171" s="2">
        <f>+IFERROR(VLOOKUP(A1171,semanasanta!$A$1:$E$29,5,FALSE),0)</f>
        <v>0</v>
      </c>
      <c r="J1171" s="2">
        <f>+IFERROR(VLOOKUP(A1171,navidad!$A$1:$E$8,5,FALSE),0)</f>
        <v>0</v>
      </c>
      <c r="K1171" s="2">
        <f t="shared" si="170"/>
        <v>0</v>
      </c>
      <c r="L1171" s="2">
        <f t="shared" si="167"/>
        <v>0</v>
      </c>
      <c r="M1171" s="2">
        <f>+IFERROR(VLOOKUP(A1171,new_year!$A$1:$E$8,5,FALSE),0)</f>
        <v>0</v>
      </c>
      <c r="N1171" s="2">
        <f t="shared" si="169"/>
        <v>0</v>
      </c>
      <c r="O1171" s="2">
        <f t="shared" si="168"/>
        <v>0</v>
      </c>
      <c r="P1171">
        <v>0</v>
      </c>
      <c r="Q1171">
        <f>+IFERROR(VLOOKUP(A1171,final_f1!$A$1:$E$8,5,FALSE),0)</f>
        <v>0</v>
      </c>
    </row>
    <row r="1172" spans="1:17" x14ac:dyDescent="0.25">
      <c r="A1172" s="1">
        <v>42079</v>
      </c>
      <c r="B1172">
        <v>734</v>
      </c>
      <c r="C1172" s="2">
        <f t="shared" si="162"/>
        <v>16</v>
      </c>
      <c r="D1172" s="2">
        <f t="shared" si="163"/>
        <v>3</v>
      </c>
      <c r="E1172" s="2">
        <f t="shared" si="164"/>
        <v>2015</v>
      </c>
      <c r="F1172" s="2" t="str">
        <f t="shared" si="165"/>
        <v>lunes</v>
      </c>
      <c r="G1172" s="2" t="str">
        <f t="shared" si="166"/>
        <v>marzo</v>
      </c>
      <c r="H1172" s="2">
        <f>+IFERROR(VLOOKUP(A1172,festivos!$A$1:$E$105,5,FALSE),0)</f>
        <v>0</v>
      </c>
      <c r="I1172" s="2">
        <f>+IFERROR(VLOOKUP(A1172,semanasanta!$A$1:$E$29,5,FALSE),0)</f>
        <v>0</v>
      </c>
      <c r="J1172" s="2">
        <f>+IFERROR(VLOOKUP(A1172,navidad!$A$1:$E$8,5,FALSE),0)</f>
        <v>0</v>
      </c>
      <c r="K1172" s="2">
        <f t="shared" si="170"/>
        <v>0</v>
      </c>
      <c r="L1172" s="2">
        <f t="shared" si="167"/>
        <v>0</v>
      </c>
      <c r="M1172" s="2">
        <f>+IFERROR(VLOOKUP(A1172,new_year!$A$1:$E$8,5,FALSE),0)</f>
        <v>0</v>
      </c>
      <c r="N1172" s="2">
        <f t="shared" si="169"/>
        <v>0</v>
      </c>
      <c r="O1172" s="2">
        <f t="shared" si="168"/>
        <v>0</v>
      </c>
      <c r="P1172">
        <v>0</v>
      </c>
      <c r="Q1172">
        <f>+IFERROR(VLOOKUP(A1172,final_f1!$A$1:$E$8,5,FALSE),0)</f>
        <v>0</v>
      </c>
    </row>
    <row r="1173" spans="1:17" x14ac:dyDescent="0.25">
      <c r="A1173" s="1">
        <v>42080</v>
      </c>
      <c r="B1173">
        <v>974</v>
      </c>
      <c r="C1173" s="2">
        <f t="shared" si="162"/>
        <v>17</v>
      </c>
      <c r="D1173" s="2">
        <f t="shared" si="163"/>
        <v>3</v>
      </c>
      <c r="E1173" s="2">
        <f t="shared" si="164"/>
        <v>2015</v>
      </c>
      <c r="F1173" s="2" t="str">
        <f t="shared" si="165"/>
        <v>martes</v>
      </c>
      <c r="G1173" s="2" t="str">
        <f t="shared" si="166"/>
        <v>marzo</v>
      </c>
      <c r="H1173" s="2">
        <f>+IFERROR(VLOOKUP(A1173,festivos!$A$1:$E$105,5,FALSE),0)</f>
        <v>0</v>
      </c>
      <c r="I1173" s="2">
        <f>+IFERROR(VLOOKUP(A1173,semanasanta!$A$1:$E$29,5,FALSE),0)</f>
        <v>0</v>
      </c>
      <c r="J1173" s="2">
        <f>+IFERROR(VLOOKUP(A1173,navidad!$A$1:$E$8,5,FALSE),0)</f>
        <v>0</v>
      </c>
      <c r="K1173" s="2">
        <f t="shared" si="170"/>
        <v>0</v>
      </c>
      <c r="L1173" s="2">
        <f t="shared" si="167"/>
        <v>0</v>
      </c>
      <c r="M1173" s="2">
        <f>+IFERROR(VLOOKUP(A1173,new_year!$A$1:$E$8,5,FALSE),0)</f>
        <v>0</v>
      </c>
      <c r="N1173" s="2">
        <f t="shared" si="169"/>
        <v>0</v>
      </c>
      <c r="O1173" s="2">
        <f t="shared" si="168"/>
        <v>0</v>
      </c>
      <c r="P1173">
        <v>0</v>
      </c>
      <c r="Q1173">
        <f>+IFERROR(VLOOKUP(A1173,final_f1!$A$1:$E$8,5,FALSE),0)</f>
        <v>0</v>
      </c>
    </row>
    <row r="1174" spans="1:17" x14ac:dyDescent="0.25">
      <c r="A1174" s="1">
        <v>42081</v>
      </c>
      <c r="B1174">
        <v>1118</v>
      </c>
      <c r="C1174" s="2">
        <f t="shared" si="162"/>
        <v>18</v>
      </c>
      <c r="D1174" s="2">
        <f t="shared" si="163"/>
        <v>3</v>
      </c>
      <c r="E1174" s="2">
        <f t="shared" si="164"/>
        <v>2015</v>
      </c>
      <c r="F1174" s="2" t="str">
        <f t="shared" si="165"/>
        <v>miércoles</v>
      </c>
      <c r="G1174" s="2" t="str">
        <f t="shared" si="166"/>
        <v>marzo</v>
      </c>
      <c r="H1174" s="2">
        <f>+IFERROR(VLOOKUP(A1174,festivos!$A$1:$E$105,5,FALSE),0)</f>
        <v>0</v>
      </c>
      <c r="I1174" s="2">
        <f>+IFERROR(VLOOKUP(A1174,semanasanta!$A$1:$E$29,5,FALSE),0)</f>
        <v>0</v>
      </c>
      <c r="J1174" s="2">
        <f>+IFERROR(VLOOKUP(A1174,navidad!$A$1:$E$8,5,FALSE),0)</f>
        <v>0</v>
      </c>
      <c r="K1174" s="2">
        <f t="shared" si="170"/>
        <v>0</v>
      </c>
      <c r="L1174" s="2">
        <f t="shared" si="167"/>
        <v>0</v>
      </c>
      <c r="M1174" s="2">
        <f>+IFERROR(VLOOKUP(A1174,new_year!$A$1:$E$8,5,FALSE),0)</f>
        <v>0</v>
      </c>
      <c r="N1174" s="2">
        <f t="shared" si="169"/>
        <v>0</v>
      </c>
      <c r="O1174" s="2">
        <f t="shared" si="168"/>
        <v>0</v>
      </c>
      <c r="P1174">
        <v>0</v>
      </c>
      <c r="Q1174">
        <f>+IFERROR(VLOOKUP(A1174,final_f1!$A$1:$E$8,5,FALSE),0)</f>
        <v>0</v>
      </c>
    </row>
    <row r="1175" spans="1:17" x14ac:dyDescent="0.25">
      <c r="A1175" s="1">
        <v>42082</v>
      </c>
      <c r="B1175">
        <v>1091</v>
      </c>
      <c r="C1175" s="2">
        <f t="shared" si="162"/>
        <v>19</v>
      </c>
      <c r="D1175" s="2">
        <f t="shared" si="163"/>
        <v>3</v>
      </c>
      <c r="E1175" s="2">
        <f t="shared" si="164"/>
        <v>2015</v>
      </c>
      <c r="F1175" s="2" t="str">
        <f t="shared" si="165"/>
        <v>jueves</v>
      </c>
      <c r="G1175" s="2" t="str">
        <f t="shared" si="166"/>
        <v>marzo</v>
      </c>
      <c r="H1175" s="2">
        <f>+IFERROR(VLOOKUP(A1175,festivos!$A$1:$E$105,5,FALSE),0)</f>
        <v>0</v>
      </c>
      <c r="I1175" s="2">
        <f>+IFERROR(VLOOKUP(A1175,semanasanta!$A$1:$E$29,5,FALSE),0)</f>
        <v>0</v>
      </c>
      <c r="J1175" s="2">
        <f>+IFERROR(VLOOKUP(A1175,navidad!$A$1:$E$8,5,FALSE),0)</f>
        <v>0</v>
      </c>
      <c r="K1175" s="2">
        <f t="shared" si="170"/>
        <v>0</v>
      </c>
      <c r="L1175" s="2">
        <f t="shared" si="167"/>
        <v>0</v>
      </c>
      <c r="M1175" s="2">
        <f>+IFERROR(VLOOKUP(A1175,new_year!$A$1:$E$8,5,FALSE),0)</f>
        <v>0</v>
      </c>
      <c r="N1175" s="2">
        <f t="shared" si="169"/>
        <v>0</v>
      </c>
      <c r="O1175" s="2">
        <f t="shared" si="168"/>
        <v>0</v>
      </c>
      <c r="P1175">
        <v>0</v>
      </c>
      <c r="Q1175">
        <f>+IFERROR(VLOOKUP(A1175,final_f1!$A$1:$E$8,5,FALSE),0)</f>
        <v>0</v>
      </c>
    </row>
    <row r="1176" spans="1:17" x14ac:dyDescent="0.25">
      <c r="A1176" s="1">
        <v>42083</v>
      </c>
      <c r="B1176">
        <v>1210</v>
      </c>
      <c r="C1176" s="2">
        <f t="shared" si="162"/>
        <v>20</v>
      </c>
      <c r="D1176" s="2">
        <f t="shared" si="163"/>
        <v>3</v>
      </c>
      <c r="E1176" s="2">
        <f t="shared" si="164"/>
        <v>2015</v>
      </c>
      <c r="F1176" s="2" t="str">
        <f t="shared" si="165"/>
        <v>viernes</v>
      </c>
      <c r="G1176" s="2" t="str">
        <f t="shared" si="166"/>
        <v>marzo</v>
      </c>
      <c r="H1176" s="2">
        <f>+IFERROR(VLOOKUP(A1176,festivos!$A$1:$E$105,5,FALSE),0)</f>
        <v>0</v>
      </c>
      <c r="I1176" s="2">
        <f>+IFERROR(VLOOKUP(A1176,semanasanta!$A$1:$E$29,5,FALSE),0)</f>
        <v>0</v>
      </c>
      <c r="J1176" s="2">
        <f>+IFERROR(VLOOKUP(A1176,navidad!$A$1:$E$8,5,FALSE),0)</f>
        <v>0</v>
      </c>
      <c r="K1176" s="2">
        <f t="shared" si="170"/>
        <v>0</v>
      </c>
      <c r="L1176" s="2">
        <f t="shared" si="167"/>
        <v>0</v>
      </c>
      <c r="M1176" s="2">
        <f>+IFERROR(VLOOKUP(A1176,new_year!$A$1:$E$8,5,FALSE),0)</f>
        <v>0</v>
      </c>
      <c r="N1176" s="2">
        <f t="shared" si="169"/>
        <v>0</v>
      </c>
      <c r="O1176" s="2">
        <f t="shared" si="168"/>
        <v>0</v>
      </c>
      <c r="P1176">
        <v>0</v>
      </c>
      <c r="Q1176">
        <f>+IFERROR(VLOOKUP(A1176,final_f1!$A$1:$E$8,5,FALSE),0)</f>
        <v>0</v>
      </c>
    </row>
    <row r="1177" spans="1:17" x14ac:dyDescent="0.25">
      <c r="A1177" s="1">
        <v>42084</v>
      </c>
      <c r="B1177">
        <v>312</v>
      </c>
      <c r="C1177" s="2">
        <f t="shared" si="162"/>
        <v>21</v>
      </c>
      <c r="D1177" s="2">
        <f t="shared" si="163"/>
        <v>3</v>
      </c>
      <c r="E1177" s="2">
        <f t="shared" si="164"/>
        <v>2015</v>
      </c>
      <c r="F1177" s="2" t="str">
        <f t="shared" si="165"/>
        <v>sábado</v>
      </c>
      <c r="G1177" s="2" t="str">
        <f t="shared" si="166"/>
        <v>marzo</v>
      </c>
      <c r="H1177" s="2">
        <f>+IFERROR(VLOOKUP(A1177,festivos!$A$1:$E$105,5,FALSE),0)</f>
        <v>0</v>
      </c>
      <c r="I1177" s="2">
        <f>+IFERROR(VLOOKUP(A1177,semanasanta!$A$1:$E$29,5,FALSE),0)</f>
        <v>0</v>
      </c>
      <c r="J1177" s="2">
        <f>+IFERROR(VLOOKUP(A1177,navidad!$A$1:$E$8,5,FALSE),0)</f>
        <v>0</v>
      </c>
      <c r="K1177" s="2">
        <f t="shared" si="170"/>
        <v>0</v>
      </c>
      <c r="L1177" s="2">
        <f t="shared" si="167"/>
        <v>0</v>
      </c>
      <c r="M1177" s="2">
        <f>+IFERROR(VLOOKUP(A1177,new_year!$A$1:$E$8,5,FALSE),0)</f>
        <v>0</v>
      </c>
      <c r="N1177" s="2">
        <f t="shared" si="169"/>
        <v>0</v>
      </c>
      <c r="O1177" s="2">
        <f t="shared" si="168"/>
        <v>0</v>
      </c>
      <c r="P1177">
        <v>0</v>
      </c>
      <c r="Q1177">
        <f>+IFERROR(VLOOKUP(A1177,final_f1!$A$1:$E$8,5,FALSE),0)</f>
        <v>0</v>
      </c>
    </row>
    <row r="1178" spans="1:17" x14ac:dyDescent="0.25">
      <c r="A1178" s="1">
        <v>42085</v>
      </c>
      <c r="B1178">
        <v>0</v>
      </c>
      <c r="C1178" s="2">
        <f t="shared" si="162"/>
        <v>22</v>
      </c>
      <c r="D1178" s="2">
        <f t="shared" si="163"/>
        <v>3</v>
      </c>
      <c r="E1178" s="2">
        <f t="shared" si="164"/>
        <v>2015</v>
      </c>
      <c r="F1178" s="2" t="str">
        <f t="shared" si="165"/>
        <v>domingo</v>
      </c>
      <c r="G1178" s="2" t="str">
        <f t="shared" si="166"/>
        <v>marzo</v>
      </c>
      <c r="H1178" s="2">
        <f>+IFERROR(VLOOKUP(A1178,festivos!$A$1:$E$105,5,FALSE),0)</f>
        <v>0</v>
      </c>
      <c r="I1178" s="2">
        <f>+IFERROR(VLOOKUP(A1178,semanasanta!$A$1:$E$29,5,FALSE),0)</f>
        <v>0</v>
      </c>
      <c r="J1178" s="2">
        <f>+IFERROR(VLOOKUP(A1178,navidad!$A$1:$E$8,5,FALSE),0)</f>
        <v>0</v>
      </c>
      <c r="K1178" s="2">
        <f t="shared" si="170"/>
        <v>0</v>
      </c>
      <c r="L1178" s="2">
        <f t="shared" si="167"/>
        <v>0</v>
      </c>
      <c r="M1178" s="2">
        <f>+IFERROR(VLOOKUP(A1178,new_year!$A$1:$E$8,5,FALSE),0)</f>
        <v>0</v>
      </c>
      <c r="N1178" s="2">
        <f t="shared" si="169"/>
        <v>0</v>
      </c>
      <c r="O1178" s="2">
        <f t="shared" si="168"/>
        <v>0</v>
      </c>
      <c r="P1178">
        <v>0</v>
      </c>
      <c r="Q1178">
        <f>+IFERROR(VLOOKUP(A1178,final_f1!$A$1:$E$8,5,FALSE),0)</f>
        <v>0</v>
      </c>
    </row>
    <row r="1179" spans="1:17" x14ac:dyDescent="0.25">
      <c r="A1179" s="1">
        <v>42086</v>
      </c>
      <c r="B1179">
        <v>0</v>
      </c>
      <c r="C1179" s="2">
        <f t="shared" si="162"/>
        <v>23</v>
      </c>
      <c r="D1179" s="2">
        <f t="shared" si="163"/>
        <v>3</v>
      </c>
      <c r="E1179" s="2">
        <f t="shared" si="164"/>
        <v>2015</v>
      </c>
      <c r="F1179" s="2" t="str">
        <f t="shared" si="165"/>
        <v>lunes</v>
      </c>
      <c r="G1179" s="2" t="str">
        <f t="shared" si="166"/>
        <v>marzo</v>
      </c>
      <c r="H1179" s="2">
        <f>+IFERROR(VLOOKUP(A1179,festivos!$A$1:$E$105,5,FALSE),0)</f>
        <v>1</v>
      </c>
      <c r="I1179" s="2">
        <f>+IFERROR(VLOOKUP(A1179,semanasanta!$A$1:$E$29,5,FALSE),0)</f>
        <v>0</v>
      </c>
      <c r="J1179" s="2">
        <f>+IFERROR(VLOOKUP(A1179,navidad!$A$1:$E$8,5,FALSE),0)</f>
        <v>0</v>
      </c>
      <c r="K1179" s="2">
        <f t="shared" si="170"/>
        <v>0</v>
      </c>
      <c r="L1179" s="2">
        <f t="shared" si="167"/>
        <v>0</v>
      </c>
      <c r="M1179" s="2">
        <f>+IFERROR(VLOOKUP(A1179,new_year!$A$1:$E$8,5,FALSE),0)</f>
        <v>0</v>
      </c>
      <c r="N1179" s="2">
        <f t="shared" si="169"/>
        <v>0</v>
      </c>
      <c r="O1179" s="2">
        <f t="shared" si="168"/>
        <v>0</v>
      </c>
      <c r="P1179">
        <v>0</v>
      </c>
      <c r="Q1179">
        <f>+IFERROR(VLOOKUP(A1179,final_f1!$A$1:$E$8,5,FALSE),0)</f>
        <v>0</v>
      </c>
    </row>
    <row r="1180" spans="1:17" x14ac:dyDescent="0.25">
      <c r="A1180" s="1">
        <v>42087</v>
      </c>
      <c r="B1180">
        <v>862</v>
      </c>
      <c r="C1180" s="2">
        <f t="shared" si="162"/>
        <v>24</v>
      </c>
      <c r="D1180" s="2">
        <f t="shared" si="163"/>
        <v>3</v>
      </c>
      <c r="E1180" s="2">
        <f t="shared" si="164"/>
        <v>2015</v>
      </c>
      <c r="F1180" s="2" t="str">
        <f t="shared" si="165"/>
        <v>martes</v>
      </c>
      <c r="G1180" s="2" t="str">
        <f t="shared" si="166"/>
        <v>marzo</v>
      </c>
      <c r="H1180" s="2">
        <f>+IFERROR(VLOOKUP(A1180,festivos!$A$1:$E$105,5,FALSE),0)</f>
        <v>0</v>
      </c>
      <c r="I1180" s="2">
        <f>+IFERROR(VLOOKUP(A1180,semanasanta!$A$1:$E$29,5,FALSE),0)</f>
        <v>0</v>
      </c>
      <c r="J1180" s="2">
        <f>+IFERROR(VLOOKUP(A1180,navidad!$A$1:$E$8,5,FALSE),0)</f>
        <v>0</v>
      </c>
      <c r="K1180" s="2">
        <f t="shared" si="170"/>
        <v>0</v>
      </c>
      <c r="L1180" s="2">
        <f t="shared" si="167"/>
        <v>0</v>
      </c>
      <c r="M1180" s="2">
        <f>+IFERROR(VLOOKUP(A1180,new_year!$A$1:$E$8,5,FALSE),0)</f>
        <v>0</v>
      </c>
      <c r="N1180" s="2">
        <f t="shared" si="169"/>
        <v>0</v>
      </c>
      <c r="O1180" s="2">
        <f t="shared" si="168"/>
        <v>0</v>
      </c>
      <c r="P1180">
        <v>0</v>
      </c>
      <c r="Q1180">
        <f>+IFERROR(VLOOKUP(A1180,final_f1!$A$1:$E$8,5,FALSE),0)</f>
        <v>0</v>
      </c>
    </row>
    <row r="1181" spans="1:17" x14ac:dyDescent="0.25">
      <c r="A1181" s="1">
        <v>42088</v>
      </c>
      <c r="B1181">
        <v>1098</v>
      </c>
      <c r="C1181" s="2">
        <f t="shared" si="162"/>
        <v>25</v>
      </c>
      <c r="D1181" s="2">
        <f t="shared" si="163"/>
        <v>3</v>
      </c>
      <c r="E1181" s="2">
        <f t="shared" si="164"/>
        <v>2015</v>
      </c>
      <c r="F1181" s="2" t="str">
        <f t="shared" si="165"/>
        <v>miércoles</v>
      </c>
      <c r="G1181" s="2" t="str">
        <f t="shared" si="166"/>
        <v>marzo</v>
      </c>
      <c r="H1181" s="2">
        <f>+IFERROR(VLOOKUP(A1181,festivos!$A$1:$E$105,5,FALSE),0)</f>
        <v>0</v>
      </c>
      <c r="I1181" s="2">
        <f>+IFERROR(VLOOKUP(A1181,semanasanta!$A$1:$E$29,5,FALSE),0)</f>
        <v>0</v>
      </c>
      <c r="J1181" s="2">
        <f>+IFERROR(VLOOKUP(A1181,navidad!$A$1:$E$8,5,FALSE),0)</f>
        <v>0</v>
      </c>
      <c r="K1181" s="2">
        <f t="shared" si="170"/>
        <v>0</v>
      </c>
      <c r="L1181" s="2">
        <f t="shared" si="167"/>
        <v>0</v>
      </c>
      <c r="M1181" s="2">
        <f>+IFERROR(VLOOKUP(A1181,new_year!$A$1:$E$8,5,FALSE),0)</f>
        <v>0</v>
      </c>
      <c r="N1181" s="2">
        <f t="shared" si="169"/>
        <v>0</v>
      </c>
      <c r="O1181" s="2">
        <f t="shared" si="168"/>
        <v>0</v>
      </c>
      <c r="P1181">
        <v>0</v>
      </c>
      <c r="Q1181">
        <f>+IFERROR(VLOOKUP(A1181,final_f1!$A$1:$E$8,5,FALSE),0)</f>
        <v>0</v>
      </c>
    </row>
    <row r="1182" spans="1:17" x14ac:dyDescent="0.25">
      <c r="A1182" s="1">
        <v>42089</v>
      </c>
      <c r="B1182">
        <v>1174</v>
      </c>
      <c r="C1182" s="2">
        <f t="shared" si="162"/>
        <v>26</v>
      </c>
      <c r="D1182" s="2">
        <f t="shared" si="163"/>
        <v>3</v>
      </c>
      <c r="E1182" s="2">
        <f t="shared" si="164"/>
        <v>2015</v>
      </c>
      <c r="F1182" s="2" t="str">
        <f t="shared" si="165"/>
        <v>jueves</v>
      </c>
      <c r="G1182" s="2" t="str">
        <f t="shared" si="166"/>
        <v>marzo</v>
      </c>
      <c r="H1182" s="2">
        <f>+IFERROR(VLOOKUP(A1182,festivos!$A$1:$E$105,5,FALSE),0)</f>
        <v>0</v>
      </c>
      <c r="I1182" s="2">
        <f>+IFERROR(VLOOKUP(A1182,semanasanta!$A$1:$E$29,5,FALSE),0)</f>
        <v>0</v>
      </c>
      <c r="J1182" s="2">
        <f>+IFERROR(VLOOKUP(A1182,navidad!$A$1:$E$8,5,FALSE),0)</f>
        <v>0</v>
      </c>
      <c r="K1182" s="2">
        <f t="shared" si="170"/>
        <v>0</v>
      </c>
      <c r="L1182" s="2">
        <f t="shared" si="167"/>
        <v>0</v>
      </c>
      <c r="M1182" s="2">
        <f>+IFERROR(VLOOKUP(A1182,new_year!$A$1:$E$8,5,FALSE),0)</f>
        <v>0</v>
      </c>
      <c r="N1182" s="2">
        <f t="shared" si="169"/>
        <v>0</v>
      </c>
      <c r="O1182" s="2">
        <f t="shared" si="168"/>
        <v>0</v>
      </c>
      <c r="P1182">
        <v>0</v>
      </c>
      <c r="Q1182">
        <f>+IFERROR(VLOOKUP(A1182,final_f1!$A$1:$E$8,5,FALSE),0)</f>
        <v>0</v>
      </c>
    </row>
    <row r="1183" spans="1:17" x14ac:dyDescent="0.25">
      <c r="A1183" s="1">
        <v>42090</v>
      </c>
      <c r="B1183">
        <v>1723</v>
      </c>
      <c r="C1183" s="2">
        <f t="shared" si="162"/>
        <v>27</v>
      </c>
      <c r="D1183" s="2">
        <f t="shared" si="163"/>
        <v>3</v>
      </c>
      <c r="E1183" s="2">
        <f t="shared" si="164"/>
        <v>2015</v>
      </c>
      <c r="F1183" s="2" t="str">
        <f t="shared" si="165"/>
        <v>viernes</v>
      </c>
      <c r="G1183" s="2" t="str">
        <f t="shared" si="166"/>
        <v>marzo</v>
      </c>
      <c r="H1183" s="2">
        <f>+IFERROR(VLOOKUP(A1183,festivos!$A$1:$E$105,5,FALSE),0)</f>
        <v>0</v>
      </c>
      <c r="I1183" s="2">
        <f>+IFERROR(VLOOKUP(A1183,semanasanta!$A$1:$E$29,5,FALSE),0)</f>
        <v>0</v>
      </c>
      <c r="J1183" s="2">
        <f>+IFERROR(VLOOKUP(A1183,navidad!$A$1:$E$8,5,FALSE),0)</f>
        <v>0</v>
      </c>
      <c r="K1183" s="2">
        <f t="shared" si="170"/>
        <v>0</v>
      </c>
      <c r="L1183" s="2">
        <f t="shared" si="167"/>
        <v>0</v>
      </c>
      <c r="M1183" s="2">
        <f>+IFERROR(VLOOKUP(A1183,new_year!$A$1:$E$8,5,FALSE),0)</f>
        <v>0</v>
      </c>
      <c r="N1183" s="2">
        <f t="shared" si="169"/>
        <v>0</v>
      </c>
      <c r="O1183" s="2">
        <f t="shared" si="168"/>
        <v>0</v>
      </c>
      <c r="P1183">
        <v>0</v>
      </c>
      <c r="Q1183">
        <f>+IFERROR(VLOOKUP(A1183,final_f1!$A$1:$E$8,5,FALSE),0)</f>
        <v>0</v>
      </c>
    </row>
    <row r="1184" spans="1:17" x14ac:dyDescent="0.25">
      <c r="A1184" s="1">
        <v>42091</v>
      </c>
      <c r="B1184">
        <v>541</v>
      </c>
      <c r="C1184" s="2">
        <f t="shared" si="162"/>
        <v>28</v>
      </c>
      <c r="D1184" s="2">
        <f t="shared" si="163"/>
        <v>3</v>
      </c>
      <c r="E1184" s="2">
        <f t="shared" si="164"/>
        <v>2015</v>
      </c>
      <c r="F1184" s="2" t="str">
        <f t="shared" si="165"/>
        <v>sábado</v>
      </c>
      <c r="G1184" s="2" t="str">
        <f t="shared" si="166"/>
        <v>marzo</v>
      </c>
      <c r="H1184" s="2">
        <f>+IFERROR(VLOOKUP(A1184,festivos!$A$1:$E$105,5,FALSE),0)</f>
        <v>0</v>
      </c>
      <c r="I1184" s="2">
        <f>+IFERROR(VLOOKUP(A1184,semanasanta!$A$1:$E$29,5,FALSE),0)</f>
        <v>0</v>
      </c>
      <c r="J1184" s="2">
        <f>+IFERROR(VLOOKUP(A1184,navidad!$A$1:$E$8,5,FALSE),0)</f>
        <v>0</v>
      </c>
      <c r="K1184" s="2">
        <f t="shared" si="170"/>
        <v>0</v>
      </c>
      <c r="L1184" s="2">
        <f t="shared" si="167"/>
        <v>0</v>
      </c>
      <c r="M1184" s="2">
        <f>+IFERROR(VLOOKUP(A1184,new_year!$A$1:$E$8,5,FALSE),0)</f>
        <v>0</v>
      </c>
      <c r="N1184" s="2">
        <f t="shared" si="169"/>
        <v>0</v>
      </c>
      <c r="O1184" s="2">
        <f t="shared" si="168"/>
        <v>0</v>
      </c>
      <c r="P1184">
        <v>0</v>
      </c>
      <c r="Q1184">
        <f>+IFERROR(VLOOKUP(A1184,final_f1!$A$1:$E$8,5,FALSE),0)</f>
        <v>0</v>
      </c>
    </row>
    <row r="1185" spans="1:17" x14ac:dyDescent="0.25">
      <c r="A1185" s="1">
        <v>42092</v>
      </c>
      <c r="B1185">
        <v>29</v>
      </c>
      <c r="C1185" s="2">
        <f t="shared" si="162"/>
        <v>29</v>
      </c>
      <c r="D1185" s="2">
        <f t="shared" si="163"/>
        <v>3</v>
      </c>
      <c r="E1185" s="2">
        <f t="shared" si="164"/>
        <v>2015</v>
      </c>
      <c r="F1185" s="2" t="str">
        <f t="shared" si="165"/>
        <v>domingo</v>
      </c>
      <c r="G1185" s="2" t="str">
        <f t="shared" si="166"/>
        <v>marzo</v>
      </c>
      <c r="H1185" s="2">
        <f>+IFERROR(VLOOKUP(A1185,festivos!$A$1:$E$105,5,FALSE),0)</f>
        <v>0</v>
      </c>
      <c r="I1185" s="2">
        <f>+IFERROR(VLOOKUP(A1185,semanasanta!$A$1:$E$29,5,FALSE),0)</f>
        <v>1</v>
      </c>
      <c r="J1185" s="2">
        <f>+IFERROR(VLOOKUP(A1185,navidad!$A$1:$E$8,5,FALSE),0)</f>
        <v>0</v>
      </c>
      <c r="K1185" s="2">
        <f t="shared" si="170"/>
        <v>0</v>
      </c>
      <c r="L1185" s="2">
        <f t="shared" si="167"/>
        <v>0</v>
      </c>
      <c r="M1185" s="2">
        <f>+IFERROR(VLOOKUP(A1185,new_year!$A$1:$E$8,5,FALSE),0)</f>
        <v>0</v>
      </c>
      <c r="N1185" s="2">
        <f t="shared" si="169"/>
        <v>0</v>
      </c>
      <c r="O1185" s="2">
        <f t="shared" si="168"/>
        <v>0</v>
      </c>
      <c r="P1185">
        <v>0</v>
      </c>
      <c r="Q1185">
        <f>+IFERROR(VLOOKUP(A1185,final_f1!$A$1:$E$8,5,FALSE),0)</f>
        <v>0</v>
      </c>
    </row>
    <row r="1186" spans="1:17" x14ac:dyDescent="0.25">
      <c r="A1186" s="1">
        <v>42093</v>
      </c>
      <c r="B1186">
        <v>1333</v>
      </c>
      <c r="C1186" s="2">
        <f t="shared" si="162"/>
        <v>30</v>
      </c>
      <c r="D1186" s="2">
        <f t="shared" si="163"/>
        <v>3</v>
      </c>
      <c r="E1186" s="2">
        <f t="shared" si="164"/>
        <v>2015</v>
      </c>
      <c r="F1186" s="2" t="str">
        <f t="shared" si="165"/>
        <v>lunes</v>
      </c>
      <c r="G1186" s="2" t="str">
        <f t="shared" si="166"/>
        <v>marzo</v>
      </c>
      <c r="H1186" s="2">
        <f>+IFERROR(VLOOKUP(A1186,festivos!$A$1:$E$105,5,FALSE),0)</f>
        <v>0</v>
      </c>
      <c r="I1186" s="2">
        <f>+IFERROR(VLOOKUP(A1186,semanasanta!$A$1:$E$29,5,FALSE),0)</f>
        <v>0</v>
      </c>
      <c r="J1186" s="2">
        <f>+IFERROR(VLOOKUP(A1186,navidad!$A$1:$E$8,5,FALSE),0)</f>
        <v>0</v>
      </c>
      <c r="K1186" s="2">
        <f t="shared" si="170"/>
        <v>0</v>
      </c>
      <c r="L1186" s="2">
        <f t="shared" si="167"/>
        <v>0</v>
      </c>
      <c r="M1186" s="2">
        <f>+IFERROR(VLOOKUP(A1186,new_year!$A$1:$E$8,5,FALSE),0)</f>
        <v>0</v>
      </c>
      <c r="N1186" s="2">
        <f t="shared" si="169"/>
        <v>0</v>
      </c>
      <c r="O1186" s="2">
        <f t="shared" si="168"/>
        <v>0</v>
      </c>
      <c r="P1186">
        <v>0</v>
      </c>
      <c r="Q1186">
        <f>+IFERROR(VLOOKUP(A1186,final_f1!$A$1:$E$8,5,FALSE),0)</f>
        <v>0</v>
      </c>
    </row>
    <row r="1187" spans="1:17" x14ac:dyDescent="0.25">
      <c r="A1187" s="1">
        <v>42094</v>
      </c>
      <c r="B1187">
        <v>1692</v>
      </c>
      <c r="C1187" s="2">
        <f t="shared" si="162"/>
        <v>31</v>
      </c>
      <c r="D1187" s="2">
        <f t="shared" si="163"/>
        <v>3</v>
      </c>
      <c r="E1187" s="2">
        <f t="shared" si="164"/>
        <v>2015</v>
      </c>
      <c r="F1187" s="2" t="str">
        <f t="shared" si="165"/>
        <v>martes</v>
      </c>
      <c r="G1187" s="2" t="str">
        <f t="shared" si="166"/>
        <v>marzo</v>
      </c>
      <c r="H1187" s="2">
        <f>+IFERROR(VLOOKUP(A1187,festivos!$A$1:$E$105,5,FALSE),0)</f>
        <v>0</v>
      </c>
      <c r="I1187" s="2">
        <f>+IFERROR(VLOOKUP(A1187,semanasanta!$A$1:$E$29,5,FALSE),0)</f>
        <v>0</v>
      </c>
      <c r="J1187" s="2">
        <f>+IFERROR(VLOOKUP(A1187,navidad!$A$1:$E$8,5,FALSE),0)</f>
        <v>0</v>
      </c>
      <c r="K1187" s="2">
        <f t="shared" si="170"/>
        <v>0</v>
      </c>
      <c r="L1187" s="2">
        <f t="shared" si="167"/>
        <v>0</v>
      </c>
      <c r="M1187" s="2">
        <f>+IFERROR(VLOOKUP(A1187,new_year!$A$1:$E$8,5,FALSE),0)</f>
        <v>0</v>
      </c>
      <c r="N1187" s="2">
        <f t="shared" si="169"/>
        <v>0</v>
      </c>
      <c r="O1187" s="2">
        <f t="shared" si="168"/>
        <v>0</v>
      </c>
      <c r="P1187">
        <v>0</v>
      </c>
      <c r="Q1187">
        <f>+IFERROR(VLOOKUP(A1187,final_f1!$A$1:$E$8,5,FALSE),0)</f>
        <v>0</v>
      </c>
    </row>
    <row r="1188" spans="1:17" x14ac:dyDescent="0.25">
      <c r="A1188" s="1">
        <v>42095</v>
      </c>
      <c r="B1188">
        <v>613</v>
      </c>
      <c r="C1188" s="2">
        <f t="shared" si="162"/>
        <v>1</v>
      </c>
      <c r="D1188" s="2">
        <f t="shared" si="163"/>
        <v>4</v>
      </c>
      <c r="E1188" s="2">
        <f t="shared" si="164"/>
        <v>2015</v>
      </c>
      <c r="F1188" s="2" t="str">
        <f t="shared" si="165"/>
        <v>miércoles</v>
      </c>
      <c r="G1188" s="2" t="str">
        <f t="shared" si="166"/>
        <v>abril</v>
      </c>
      <c r="H1188" s="2">
        <f>+IFERROR(VLOOKUP(A1188,festivos!$A$1:$E$105,5,FALSE),0)</f>
        <v>0</v>
      </c>
      <c r="I1188" s="2">
        <f>+IFERROR(VLOOKUP(A1188,semanasanta!$A$1:$E$29,5,FALSE),0)</f>
        <v>0</v>
      </c>
      <c r="J1188" s="2">
        <f>+IFERROR(VLOOKUP(A1188,navidad!$A$1:$E$8,5,FALSE),0)</f>
        <v>0</v>
      </c>
      <c r="K1188" s="2">
        <f t="shared" si="170"/>
        <v>0</v>
      </c>
      <c r="L1188" s="2">
        <f t="shared" si="167"/>
        <v>0</v>
      </c>
      <c r="M1188" s="2">
        <f>+IFERROR(VLOOKUP(A1188,new_year!$A$1:$E$8,5,FALSE),0)</f>
        <v>0</v>
      </c>
      <c r="N1188" s="2">
        <f t="shared" si="169"/>
        <v>0</v>
      </c>
      <c r="O1188" s="2">
        <f t="shared" si="168"/>
        <v>0</v>
      </c>
      <c r="P1188">
        <v>0</v>
      </c>
      <c r="Q1188">
        <f>+IFERROR(VLOOKUP(A1188,final_f1!$A$1:$E$8,5,FALSE),0)</f>
        <v>0</v>
      </c>
    </row>
    <row r="1189" spans="1:17" x14ac:dyDescent="0.25">
      <c r="A1189" s="1">
        <v>42096</v>
      </c>
      <c r="B1189">
        <v>0</v>
      </c>
      <c r="C1189" s="2">
        <f t="shared" si="162"/>
        <v>2</v>
      </c>
      <c r="D1189" s="2">
        <f t="shared" si="163"/>
        <v>4</v>
      </c>
      <c r="E1189" s="2">
        <f t="shared" si="164"/>
        <v>2015</v>
      </c>
      <c r="F1189" s="2" t="str">
        <f t="shared" si="165"/>
        <v>jueves</v>
      </c>
      <c r="G1189" s="2" t="str">
        <f t="shared" si="166"/>
        <v>abril</v>
      </c>
      <c r="H1189" s="2">
        <f>+IFERROR(VLOOKUP(A1189,festivos!$A$1:$E$105,5,FALSE),0)</f>
        <v>0</v>
      </c>
      <c r="I1189" s="2">
        <f>+IFERROR(VLOOKUP(A1189,semanasanta!$A$1:$E$29,5,FALSE),0)</f>
        <v>1</v>
      </c>
      <c r="J1189" s="2">
        <f>+IFERROR(VLOOKUP(A1189,navidad!$A$1:$E$8,5,FALSE),0)</f>
        <v>0</v>
      </c>
      <c r="K1189" s="2">
        <f t="shared" si="170"/>
        <v>0</v>
      </c>
      <c r="L1189" s="2">
        <f t="shared" si="167"/>
        <v>0</v>
      </c>
      <c r="M1189" s="2">
        <f>+IFERROR(VLOOKUP(A1189,new_year!$A$1:$E$8,5,FALSE),0)</f>
        <v>0</v>
      </c>
      <c r="N1189" s="2">
        <f t="shared" si="169"/>
        <v>0</v>
      </c>
      <c r="O1189" s="2">
        <f t="shared" si="168"/>
        <v>0</v>
      </c>
      <c r="P1189">
        <v>0</v>
      </c>
      <c r="Q1189">
        <f>+IFERROR(VLOOKUP(A1189,final_f1!$A$1:$E$8,5,FALSE),0)</f>
        <v>0</v>
      </c>
    </row>
    <row r="1190" spans="1:17" x14ac:dyDescent="0.25">
      <c r="A1190" s="1">
        <v>42097</v>
      </c>
      <c r="B1190">
        <v>0</v>
      </c>
      <c r="C1190" s="2">
        <f t="shared" si="162"/>
        <v>3</v>
      </c>
      <c r="D1190" s="2">
        <f t="shared" si="163"/>
        <v>4</v>
      </c>
      <c r="E1190" s="2">
        <f t="shared" si="164"/>
        <v>2015</v>
      </c>
      <c r="F1190" s="2" t="str">
        <f t="shared" si="165"/>
        <v>viernes</v>
      </c>
      <c r="G1190" s="2" t="str">
        <f t="shared" si="166"/>
        <v>abril</v>
      </c>
      <c r="H1190" s="2">
        <f>+IFERROR(VLOOKUP(A1190,festivos!$A$1:$E$105,5,FALSE),0)</f>
        <v>0</v>
      </c>
      <c r="I1190" s="2">
        <f>+IFERROR(VLOOKUP(A1190,semanasanta!$A$1:$E$29,5,FALSE),0)</f>
        <v>1</v>
      </c>
      <c r="J1190" s="2">
        <f>+IFERROR(VLOOKUP(A1190,navidad!$A$1:$E$8,5,FALSE),0)</f>
        <v>0</v>
      </c>
      <c r="K1190" s="2">
        <f t="shared" si="170"/>
        <v>0</v>
      </c>
      <c r="L1190" s="2">
        <f t="shared" si="167"/>
        <v>0</v>
      </c>
      <c r="M1190" s="2">
        <f>+IFERROR(VLOOKUP(A1190,new_year!$A$1:$E$8,5,FALSE),0)</f>
        <v>0</v>
      </c>
      <c r="N1190" s="2">
        <f t="shared" si="169"/>
        <v>0</v>
      </c>
      <c r="O1190" s="2">
        <f t="shared" si="168"/>
        <v>0</v>
      </c>
      <c r="P1190">
        <v>0</v>
      </c>
      <c r="Q1190">
        <f>+IFERROR(VLOOKUP(A1190,final_f1!$A$1:$E$8,5,FALSE),0)</f>
        <v>0</v>
      </c>
    </row>
    <row r="1191" spans="1:17" x14ac:dyDescent="0.25">
      <c r="A1191" s="1">
        <v>42098</v>
      </c>
      <c r="B1191">
        <v>1</v>
      </c>
      <c r="C1191" s="2">
        <f t="shared" si="162"/>
        <v>4</v>
      </c>
      <c r="D1191" s="2">
        <f t="shared" si="163"/>
        <v>4</v>
      </c>
      <c r="E1191" s="2">
        <f t="shared" si="164"/>
        <v>2015</v>
      </c>
      <c r="F1191" s="2" t="str">
        <f t="shared" si="165"/>
        <v>sábado</v>
      </c>
      <c r="G1191" s="2" t="str">
        <f t="shared" si="166"/>
        <v>abril</v>
      </c>
      <c r="H1191" s="2">
        <f>+IFERROR(VLOOKUP(A1191,festivos!$A$1:$E$105,5,FALSE),0)</f>
        <v>0</v>
      </c>
      <c r="I1191" s="2">
        <f>+IFERROR(VLOOKUP(A1191,semanasanta!$A$1:$E$29,5,FALSE),0)</f>
        <v>0</v>
      </c>
      <c r="J1191" s="2">
        <f>+IFERROR(VLOOKUP(A1191,navidad!$A$1:$E$8,5,FALSE),0)</f>
        <v>0</v>
      </c>
      <c r="K1191" s="2">
        <f t="shared" si="170"/>
        <v>0</v>
      </c>
      <c r="L1191" s="2">
        <f t="shared" si="167"/>
        <v>0</v>
      </c>
      <c r="M1191" s="2">
        <f>+IFERROR(VLOOKUP(A1191,new_year!$A$1:$E$8,5,FALSE),0)</f>
        <v>0</v>
      </c>
      <c r="N1191" s="2">
        <f t="shared" si="169"/>
        <v>0</v>
      </c>
      <c r="O1191" s="2">
        <f t="shared" si="168"/>
        <v>0</v>
      </c>
      <c r="P1191">
        <v>0</v>
      </c>
      <c r="Q1191">
        <f>+IFERROR(VLOOKUP(A1191,final_f1!$A$1:$E$8,5,FALSE),0)</f>
        <v>0</v>
      </c>
    </row>
    <row r="1192" spans="1:17" x14ac:dyDescent="0.25">
      <c r="A1192" s="1">
        <v>42099</v>
      </c>
      <c r="B1192">
        <v>0</v>
      </c>
      <c r="C1192" s="2">
        <f t="shared" si="162"/>
        <v>5</v>
      </c>
      <c r="D1192" s="2">
        <f t="shared" si="163"/>
        <v>4</v>
      </c>
      <c r="E1192" s="2">
        <f t="shared" si="164"/>
        <v>2015</v>
      </c>
      <c r="F1192" s="2" t="str">
        <f t="shared" si="165"/>
        <v>domingo</v>
      </c>
      <c r="G1192" s="2" t="str">
        <f t="shared" si="166"/>
        <v>abril</v>
      </c>
      <c r="H1192" s="2">
        <f>+IFERROR(VLOOKUP(A1192,festivos!$A$1:$E$105,5,FALSE),0)</f>
        <v>0</v>
      </c>
      <c r="I1192" s="2">
        <f>+IFERROR(VLOOKUP(A1192,semanasanta!$A$1:$E$29,5,FALSE),0)</f>
        <v>1</v>
      </c>
      <c r="J1192" s="2">
        <f>+IFERROR(VLOOKUP(A1192,navidad!$A$1:$E$8,5,FALSE),0)</f>
        <v>0</v>
      </c>
      <c r="K1192" s="2">
        <f t="shared" si="170"/>
        <v>0</v>
      </c>
      <c r="L1192" s="2">
        <f t="shared" si="167"/>
        <v>0</v>
      </c>
      <c r="M1192" s="2">
        <f>+IFERROR(VLOOKUP(A1192,new_year!$A$1:$E$8,5,FALSE),0)</f>
        <v>0</v>
      </c>
      <c r="N1192" s="2">
        <f t="shared" si="169"/>
        <v>0</v>
      </c>
      <c r="O1192" s="2">
        <f t="shared" si="168"/>
        <v>0</v>
      </c>
      <c r="P1192">
        <v>0</v>
      </c>
      <c r="Q1192">
        <f>+IFERROR(VLOOKUP(A1192,final_f1!$A$1:$E$8,5,FALSE),0)</f>
        <v>0</v>
      </c>
    </row>
    <row r="1193" spans="1:17" x14ac:dyDescent="0.25">
      <c r="A1193" s="1">
        <v>42100</v>
      </c>
      <c r="B1193">
        <v>634</v>
      </c>
      <c r="C1193" s="2">
        <f t="shared" si="162"/>
        <v>6</v>
      </c>
      <c r="D1193" s="2">
        <f t="shared" si="163"/>
        <v>4</v>
      </c>
      <c r="E1193" s="2">
        <f t="shared" si="164"/>
        <v>2015</v>
      </c>
      <c r="F1193" s="2" t="str">
        <f t="shared" si="165"/>
        <v>lunes</v>
      </c>
      <c r="G1193" s="2" t="str">
        <f t="shared" si="166"/>
        <v>abril</v>
      </c>
      <c r="H1193" s="2">
        <f>+IFERROR(VLOOKUP(A1193,festivos!$A$1:$E$105,5,FALSE),0)</f>
        <v>0</v>
      </c>
      <c r="I1193" s="2">
        <f>+IFERROR(VLOOKUP(A1193,semanasanta!$A$1:$E$29,5,FALSE),0)</f>
        <v>0</v>
      </c>
      <c r="J1193" s="2">
        <f>+IFERROR(VLOOKUP(A1193,navidad!$A$1:$E$8,5,FALSE),0)</f>
        <v>0</v>
      </c>
      <c r="K1193" s="2">
        <f t="shared" si="170"/>
        <v>0</v>
      </c>
      <c r="L1193" s="2">
        <f t="shared" si="167"/>
        <v>0</v>
      </c>
      <c r="M1193" s="2">
        <f>+IFERROR(VLOOKUP(A1193,new_year!$A$1:$E$8,5,FALSE),0)</f>
        <v>0</v>
      </c>
      <c r="N1193" s="2">
        <f t="shared" si="169"/>
        <v>0</v>
      </c>
      <c r="O1193" s="2">
        <f t="shared" si="168"/>
        <v>0</v>
      </c>
      <c r="P1193">
        <v>0</v>
      </c>
      <c r="Q1193">
        <f>+IFERROR(VLOOKUP(A1193,final_f1!$A$1:$E$8,5,FALSE),0)</f>
        <v>0</v>
      </c>
    </row>
    <row r="1194" spans="1:17" x14ac:dyDescent="0.25">
      <c r="A1194" s="1">
        <v>42101</v>
      </c>
      <c r="B1194">
        <v>882</v>
      </c>
      <c r="C1194" s="2">
        <f t="shared" si="162"/>
        <v>7</v>
      </c>
      <c r="D1194" s="2">
        <f t="shared" si="163"/>
        <v>4</v>
      </c>
      <c r="E1194" s="2">
        <f t="shared" si="164"/>
        <v>2015</v>
      </c>
      <c r="F1194" s="2" t="str">
        <f t="shared" si="165"/>
        <v>martes</v>
      </c>
      <c r="G1194" s="2" t="str">
        <f t="shared" si="166"/>
        <v>abril</v>
      </c>
      <c r="H1194" s="2">
        <f>+IFERROR(VLOOKUP(A1194,festivos!$A$1:$E$105,5,FALSE),0)</f>
        <v>0</v>
      </c>
      <c r="I1194" s="2">
        <f>+IFERROR(VLOOKUP(A1194,semanasanta!$A$1:$E$29,5,FALSE),0)</f>
        <v>0</v>
      </c>
      <c r="J1194" s="2">
        <f>+IFERROR(VLOOKUP(A1194,navidad!$A$1:$E$8,5,FALSE),0)</f>
        <v>0</v>
      </c>
      <c r="K1194" s="2">
        <f t="shared" si="170"/>
        <v>0</v>
      </c>
      <c r="L1194" s="2">
        <f t="shared" si="167"/>
        <v>0</v>
      </c>
      <c r="M1194" s="2">
        <f>+IFERROR(VLOOKUP(A1194,new_year!$A$1:$E$8,5,FALSE),0)</f>
        <v>0</v>
      </c>
      <c r="N1194" s="2">
        <f t="shared" si="169"/>
        <v>0</v>
      </c>
      <c r="O1194" s="2">
        <f t="shared" si="168"/>
        <v>0</v>
      </c>
      <c r="P1194">
        <v>0</v>
      </c>
      <c r="Q1194">
        <f>+IFERROR(VLOOKUP(A1194,final_f1!$A$1:$E$8,5,FALSE),0)</f>
        <v>0</v>
      </c>
    </row>
    <row r="1195" spans="1:17" x14ac:dyDescent="0.25">
      <c r="A1195" s="1">
        <v>42102</v>
      </c>
      <c r="B1195">
        <v>1030</v>
      </c>
      <c r="C1195" s="2">
        <f t="shared" si="162"/>
        <v>8</v>
      </c>
      <c r="D1195" s="2">
        <f t="shared" si="163"/>
        <v>4</v>
      </c>
      <c r="E1195" s="2">
        <f t="shared" si="164"/>
        <v>2015</v>
      </c>
      <c r="F1195" s="2" t="str">
        <f t="shared" si="165"/>
        <v>miércoles</v>
      </c>
      <c r="G1195" s="2" t="str">
        <f t="shared" si="166"/>
        <v>abril</v>
      </c>
      <c r="H1195" s="2">
        <f>+IFERROR(VLOOKUP(A1195,festivos!$A$1:$E$105,5,FALSE),0)</f>
        <v>0</v>
      </c>
      <c r="I1195" s="2">
        <f>+IFERROR(VLOOKUP(A1195,semanasanta!$A$1:$E$29,5,FALSE),0)</f>
        <v>0</v>
      </c>
      <c r="J1195" s="2">
        <f>+IFERROR(VLOOKUP(A1195,navidad!$A$1:$E$8,5,FALSE),0)</f>
        <v>0</v>
      </c>
      <c r="K1195" s="2">
        <f t="shared" si="170"/>
        <v>0</v>
      </c>
      <c r="L1195" s="2">
        <f t="shared" si="167"/>
        <v>0</v>
      </c>
      <c r="M1195" s="2">
        <f>+IFERROR(VLOOKUP(A1195,new_year!$A$1:$E$8,5,FALSE),0)</f>
        <v>0</v>
      </c>
      <c r="N1195" s="2">
        <f t="shared" si="169"/>
        <v>0</v>
      </c>
      <c r="O1195" s="2">
        <f t="shared" si="168"/>
        <v>0</v>
      </c>
      <c r="P1195">
        <v>0</v>
      </c>
      <c r="Q1195">
        <f>+IFERROR(VLOOKUP(A1195,final_f1!$A$1:$E$8,5,FALSE),0)</f>
        <v>0</v>
      </c>
    </row>
    <row r="1196" spans="1:17" x14ac:dyDescent="0.25">
      <c r="A1196" s="1">
        <v>42103</v>
      </c>
      <c r="B1196">
        <v>1098</v>
      </c>
      <c r="C1196" s="2">
        <f t="shared" si="162"/>
        <v>9</v>
      </c>
      <c r="D1196" s="2">
        <f t="shared" si="163"/>
        <v>4</v>
      </c>
      <c r="E1196" s="2">
        <f t="shared" si="164"/>
        <v>2015</v>
      </c>
      <c r="F1196" s="2" t="str">
        <f t="shared" si="165"/>
        <v>jueves</v>
      </c>
      <c r="G1196" s="2" t="str">
        <f t="shared" si="166"/>
        <v>abril</v>
      </c>
      <c r="H1196" s="2">
        <f>+IFERROR(VLOOKUP(A1196,festivos!$A$1:$E$105,5,FALSE),0)</f>
        <v>0</v>
      </c>
      <c r="I1196" s="2">
        <f>+IFERROR(VLOOKUP(A1196,semanasanta!$A$1:$E$29,5,FALSE),0)</f>
        <v>0</v>
      </c>
      <c r="J1196" s="2">
        <f>+IFERROR(VLOOKUP(A1196,navidad!$A$1:$E$8,5,FALSE),0)</f>
        <v>0</v>
      </c>
      <c r="K1196" s="2">
        <f t="shared" si="170"/>
        <v>0</v>
      </c>
      <c r="L1196" s="2">
        <f t="shared" si="167"/>
        <v>0</v>
      </c>
      <c r="M1196" s="2">
        <f>+IFERROR(VLOOKUP(A1196,new_year!$A$1:$E$8,5,FALSE),0)</f>
        <v>0</v>
      </c>
      <c r="N1196" s="2">
        <f t="shared" si="169"/>
        <v>0</v>
      </c>
      <c r="O1196" s="2">
        <f t="shared" si="168"/>
        <v>0</v>
      </c>
      <c r="P1196">
        <v>0</v>
      </c>
      <c r="Q1196">
        <f>+IFERROR(VLOOKUP(A1196,final_f1!$A$1:$E$8,5,FALSE),0)</f>
        <v>0</v>
      </c>
    </row>
    <row r="1197" spans="1:17" x14ac:dyDescent="0.25">
      <c r="A1197" s="1">
        <v>42104</v>
      </c>
      <c r="B1197">
        <v>1110</v>
      </c>
      <c r="C1197" s="2">
        <f t="shared" si="162"/>
        <v>10</v>
      </c>
      <c r="D1197" s="2">
        <f t="shared" si="163"/>
        <v>4</v>
      </c>
      <c r="E1197" s="2">
        <f t="shared" si="164"/>
        <v>2015</v>
      </c>
      <c r="F1197" s="2" t="str">
        <f t="shared" si="165"/>
        <v>viernes</v>
      </c>
      <c r="G1197" s="2" t="str">
        <f t="shared" si="166"/>
        <v>abril</v>
      </c>
      <c r="H1197" s="2">
        <f>+IFERROR(VLOOKUP(A1197,festivos!$A$1:$E$105,5,FALSE),0)</f>
        <v>0</v>
      </c>
      <c r="I1197" s="2">
        <f>+IFERROR(VLOOKUP(A1197,semanasanta!$A$1:$E$29,5,FALSE),0)</f>
        <v>0</v>
      </c>
      <c r="J1197" s="2">
        <f>+IFERROR(VLOOKUP(A1197,navidad!$A$1:$E$8,5,FALSE),0)</f>
        <v>0</v>
      </c>
      <c r="K1197" s="2">
        <f t="shared" si="170"/>
        <v>0</v>
      </c>
      <c r="L1197" s="2">
        <f t="shared" si="167"/>
        <v>0</v>
      </c>
      <c r="M1197" s="2">
        <f>+IFERROR(VLOOKUP(A1197,new_year!$A$1:$E$8,5,FALSE),0)</f>
        <v>0</v>
      </c>
      <c r="N1197" s="2">
        <f t="shared" si="169"/>
        <v>0</v>
      </c>
      <c r="O1197" s="2">
        <f t="shared" si="168"/>
        <v>0</v>
      </c>
      <c r="P1197">
        <v>0</v>
      </c>
      <c r="Q1197">
        <f>+IFERROR(VLOOKUP(A1197,final_f1!$A$1:$E$8,5,FALSE),0)</f>
        <v>0</v>
      </c>
    </row>
    <row r="1198" spans="1:17" x14ac:dyDescent="0.25">
      <c r="A1198" s="1">
        <v>42105</v>
      </c>
      <c r="B1198">
        <v>316</v>
      </c>
      <c r="C1198" s="2">
        <f t="shared" si="162"/>
        <v>11</v>
      </c>
      <c r="D1198" s="2">
        <f t="shared" si="163"/>
        <v>4</v>
      </c>
      <c r="E1198" s="2">
        <f t="shared" si="164"/>
        <v>2015</v>
      </c>
      <c r="F1198" s="2" t="str">
        <f t="shared" si="165"/>
        <v>sábado</v>
      </c>
      <c r="G1198" s="2" t="str">
        <f t="shared" si="166"/>
        <v>abril</v>
      </c>
      <c r="H1198" s="2">
        <f>+IFERROR(VLOOKUP(A1198,festivos!$A$1:$E$105,5,FALSE),0)</f>
        <v>0</v>
      </c>
      <c r="I1198" s="2">
        <f>+IFERROR(VLOOKUP(A1198,semanasanta!$A$1:$E$29,5,FALSE),0)</f>
        <v>0</v>
      </c>
      <c r="J1198" s="2">
        <f>+IFERROR(VLOOKUP(A1198,navidad!$A$1:$E$8,5,FALSE),0)</f>
        <v>0</v>
      </c>
      <c r="K1198" s="2">
        <f t="shared" si="170"/>
        <v>0</v>
      </c>
      <c r="L1198" s="2">
        <f t="shared" si="167"/>
        <v>0</v>
      </c>
      <c r="M1198" s="2">
        <f>+IFERROR(VLOOKUP(A1198,new_year!$A$1:$E$8,5,FALSE),0)</f>
        <v>0</v>
      </c>
      <c r="N1198" s="2">
        <f t="shared" si="169"/>
        <v>0</v>
      </c>
      <c r="O1198" s="2">
        <f t="shared" si="168"/>
        <v>0</v>
      </c>
      <c r="P1198">
        <v>0</v>
      </c>
      <c r="Q1198">
        <f>+IFERROR(VLOOKUP(A1198,final_f1!$A$1:$E$8,5,FALSE),0)</f>
        <v>0</v>
      </c>
    </row>
    <row r="1199" spans="1:17" x14ac:dyDescent="0.25">
      <c r="A1199" s="1">
        <v>42106</v>
      </c>
      <c r="B1199">
        <v>0</v>
      </c>
      <c r="C1199" s="2">
        <f t="shared" si="162"/>
        <v>12</v>
      </c>
      <c r="D1199" s="2">
        <f t="shared" si="163"/>
        <v>4</v>
      </c>
      <c r="E1199" s="2">
        <f t="shared" si="164"/>
        <v>2015</v>
      </c>
      <c r="F1199" s="2" t="str">
        <f t="shared" si="165"/>
        <v>domingo</v>
      </c>
      <c r="G1199" s="2" t="str">
        <f t="shared" si="166"/>
        <v>abril</v>
      </c>
      <c r="H1199" s="2">
        <f>+IFERROR(VLOOKUP(A1199,festivos!$A$1:$E$105,5,FALSE),0)</f>
        <v>0</v>
      </c>
      <c r="I1199" s="2">
        <f>+IFERROR(VLOOKUP(A1199,semanasanta!$A$1:$E$29,5,FALSE),0)</f>
        <v>0</v>
      </c>
      <c r="J1199" s="2">
        <f>+IFERROR(VLOOKUP(A1199,navidad!$A$1:$E$8,5,FALSE),0)</f>
        <v>0</v>
      </c>
      <c r="K1199" s="2">
        <f t="shared" si="170"/>
        <v>0</v>
      </c>
      <c r="L1199" s="2">
        <f t="shared" si="167"/>
        <v>0</v>
      </c>
      <c r="M1199" s="2">
        <f>+IFERROR(VLOOKUP(A1199,new_year!$A$1:$E$8,5,FALSE),0)</f>
        <v>0</v>
      </c>
      <c r="N1199" s="2">
        <f t="shared" si="169"/>
        <v>0</v>
      </c>
      <c r="O1199" s="2">
        <f t="shared" si="168"/>
        <v>0</v>
      </c>
      <c r="P1199">
        <v>0</v>
      </c>
      <c r="Q1199">
        <f>+IFERROR(VLOOKUP(A1199,final_f1!$A$1:$E$8,5,FALSE),0)</f>
        <v>0</v>
      </c>
    </row>
    <row r="1200" spans="1:17" x14ac:dyDescent="0.25">
      <c r="A1200" s="1">
        <v>42107</v>
      </c>
      <c r="B1200">
        <v>740</v>
      </c>
      <c r="C1200" s="2">
        <f t="shared" si="162"/>
        <v>13</v>
      </c>
      <c r="D1200" s="2">
        <f t="shared" si="163"/>
        <v>4</v>
      </c>
      <c r="E1200" s="2">
        <f t="shared" si="164"/>
        <v>2015</v>
      </c>
      <c r="F1200" s="2" t="str">
        <f t="shared" si="165"/>
        <v>lunes</v>
      </c>
      <c r="G1200" s="2" t="str">
        <f t="shared" si="166"/>
        <v>abril</v>
      </c>
      <c r="H1200" s="2">
        <f>+IFERROR(VLOOKUP(A1200,festivos!$A$1:$E$105,5,FALSE),0)</f>
        <v>0</v>
      </c>
      <c r="I1200" s="2">
        <f>+IFERROR(VLOOKUP(A1200,semanasanta!$A$1:$E$29,5,FALSE),0)</f>
        <v>0</v>
      </c>
      <c r="J1200" s="2">
        <f>+IFERROR(VLOOKUP(A1200,navidad!$A$1:$E$8,5,FALSE),0)</f>
        <v>0</v>
      </c>
      <c r="K1200" s="2">
        <f t="shared" si="170"/>
        <v>0</v>
      </c>
      <c r="L1200" s="2">
        <f t="shared" si="167"/>
        <v>0</v>
      </c>
      <c r="M1200" s="2">
        <f>+IFERROR(VLOOKUP(A1200,new_year!$A$1:$E$8,5,FALSE),0)</f>
        <v>0</v>
      </c>
      <c r="N1200" s="2">
        <f t="shared" si="169"/>
        <v>0</v>
      </c>
      <c r="O1200" s="2">
        <f t="shared" si="168"/>
        <v>0</v>
      </c>
      <c r="P1200">
        <v>0</v>
      </c>
      <c r="Q1200">
        <f>+IFERROR(VLOOKUP(A1200,final_f1!$A$1:$E$8,5,FALSE),0)</f>
        <v>0</v>
      </c>
    </row>
    <row r="1201" spans="1:17" x14ac:dyDescent="0.25">
      <c r="A1201" s="1">
        <v>42108</v>
      </c>
      <c r="B1201">
        <v>1112</v>
      </c>
      <c r="C1201" s="2">
        <f t="shared" si="162"/>
        <v>14</v>
      </c>
      <c r="D1201" s="2">
        <f t="shared" si="163"/>
        <v>4</v>
      </c>
      <c r="E1201" s="2">
        <f t="shared" si="164"/>
        <v>2015</v>
      </c>
      <c r="F1201" s="2" t="str">
        <f t="shared" si="165"/>
        <v>martes</v>
      </c>
      <c r="G1201" s="2" t="str">
        <f t="shared" si="166"/>
        <v>abril</v>
      </c>
      <c r="H1201" s="2">
        <f>+IFERROR(VLOOKUP(A1201,festivos!$A$1:$E$105,5,FALSE),0)</f>
        <v>0</v>
      </c>
      <c r="I1201" s="2">
        <f>+IFERROR(VLOOKUP(A1201,semanasanta!$A$1:$E$29,5,FALSE),0)</f>
        <v>0</v>
      </c>
      <c r="J1201" s="2">
        <f>+IFERROR(VLOOKUP(A1201,navidad!$A$1:$E$8,5,FALSE),0)</f>
        <v>0</v>
      </c>
      <c r="K1201" s="2">
        <f t="shared" si="170"/>
        <v>0</v>
      </c>
      <c r="L1201" s="2">
        <f t="shared" si="167"/>
        <v>0</v>
      </c>
      <c r="M1201" s="2">
        <f>+IFERROR(VLOOKUP(A1201,new_year!$A$1:$E$8,5,FALSE),0)</f>
        <v>0</v>
      </c>
      <c r="N1201" s="2">
        <f t="shared" si="169"/>
        <v>0</v>
      </c>
      <c r="O1201" s="2">
        <f t="shared" si="168"/>
        <v>0</v>
      </c>
      <c r="P1201">
        <v>0</v>
      </c>
      <c r="Q1201">
        <f>+IFERROR(VLOOKUP(A1201,final_f1!$A$1:$E$8,5,FALSE),0)</f>
        <v>0</v>
      </c>
    </row>
    <row r="1202" spans="1:17" x14ac:dyDescent="0.25">
      <c r="A1202" s="1">
        <v>42109</v>
      </c>
      <c r="B1202">
        <v>1114</v>
      </c>
      <c r="C1202" s="2">
        <f t="shared" si="162"/>
        <v>15</v>
      </c>
      <c r="D1202" s="2">
        <f t="shared" si="163"/>
        <v>4</v>
      </c>
      <c r="E1202" s="2">
        <f t="shared" si="164"/>
        <v>2015</v>
      </c>
      <c r="F1202" s="2" t="str">
        <f t="shared" si="165"/>
        <v>miércoles</v>
      </c>
      <c r="G1202" s="2" t="str">
        <f t="shared" si="166"/>
        <v>abril</v>
      </c>
      <c r="H1202" s="2">
        <f>+IFERROR(VLOOKUP(A1202,festivos!$A$1:$E$105,5,FALSE),0)</f>
        <v>0</v>
      </c>
      <c r="I1202" s="2">
        <f>+IFERROR(VLOOKUP(A1202,semanasanta!$A$1:$E$29,5,FALSE),0)</f>
        <v>0</v>
      </c>
      <c r="J1202" s="2">
        <f>+IFERROR(VLOOKUP(A1202,navidad!$A$1:$E$8,5,FALSE),0)</f>
        <v>0</v>
      </c>
      <c r="K1202" s="2">
        <f t="shared" si="170"/>
        <v>0</v>
      </c>
      <c r="L1202" s="2">
        <f t="shared" si="167"/>
        <v>0</v>
      </c>
      <c r="M1202" s="2">
        <f>+IFERROR(VLOOKUP(A1202,new_year!$A$1:$E$8,5,FALSE),0)</f>
        <v>0</v>
      </c>
      <c r="N1202" s="2">
        <f t="shared" si="169"/>
        <v>0</v>
      </c>
      <c r="O1202" s="2">
        <f t="shared" si="168"/>
        <v>0</v>
      </c>
      <c r="P1202">
        <v>0</v>
      </c>
      <c r="Q1202">
        <f>+IFERROR(VLOOKUP(A1202,final_f1!$A$1:$E$8,5,FALSE),0)</f>
        <v>0</v>
      </c>
    </row>
    <row r="1203" spans="1:17" x14ac:dyDescent="0.25">
      <c r="A1203" s="1">
        <v>42110</v>
      </c>
      <c r="B1203">
        <v>1072</v>
      </c>
      <c r="C1203" s="2">
        <f t="shared" si="162"/>
        <v>16</v>
      </c>
      <c r="D1203" s="2">
        <f t="shared" si="163"/>
        <v>4</v>
      </c>
      <c r="E1203" s="2">
        <f t="shared" si="164"/>
        <v>2015</v>
      </c>
      <c r="F1203" s="2" t="str">
        <f t="shared" si="165"/>
        <v>jueves</v>
      </c>
      <c r="G1203" s="2" t="str">
        <f t="shared" si="166"/>
        <v>abril</v>
      </c>
      <c r="H1203" s="2">
        <f>+IFERROR(VLOOKUP(A1203,festivos!$A$1:$E$105,5,FALSE),0)</f>
        <v>0</v>
      </c>
      <c r="I1203" s="2">
        <f>+IFERROR(VLOOKUP(A1203,semanasanta!$A$1:$E$29,5,FALSE),0)</f>
        <v>0</v>
      </c>
      <c r="J1203" s="2">
        <f>+IFERROR(VLOOKUP(A1203,navidad!$A$1:$E$8,5,FALSE),0)</f>
        <v>0</v>
      </c>
      <c r="K1203" s="2">
        <f t="shared" si="170"/>
        <v>0</v>
      </c>
      <c r="L1203" s="2">
        <f t="shared" si="167"/>
        <v>0</v>
      </c>
      <c r="M1203" s="2">
        <f>+IFERROR(VLOOKUP(A1203,new_year!$A$1:$E$8,5,FALSE),0)</f>
        <v>0</v>
      </c>
      <c r="N1203" s="2">
        <f t="shared" si="169"/>
        <v>0</v>
      </c>
      <c r="O1203" s="2">
        <f t="shared" si="168"/>
        <v>0</v>
      </c>
      <c r="P1203">
        <v>0</v>
      </c>
      <c r="Q1203">
        <f>+IFERROR(VLOOKUP(A1203,final_f1!$A$1:$E$8,5,FALSE),0)</f>
        <v>0</v>
      </c>
    </row>
    <row r="1204" spans="1:17" x14ac:dyDescent="0.25">
      <c r="A1204" s="1">
        <v>42111</v>
      </c>
      <c r="B1204">
        <v>1086</v>
      </c>
      <c r="C1204" s="2">
        <f t="shared" si="162"/>
        <v>17</v>
      </c>
      <c r="D1204" s="2">
        <f t="shared" si="163"/>
        <v>4</v>
      </c>
      <c r="E1204" s="2">
        <f t="shared" si="164"/>
        <v>2015</v>
      </c>
      <c r="F1204" s="2" t="str">
        <f t="shared" si="165"/>
        <v>viernes</v>
      </c>
      <c r="G1204" s="2" t="str">
        <f t="shared" si="166"/>
        <v>abril</v>
      </c>
      <c r="H1204" s="2">
        <f>+IFERROR(VLOOKUP(A1204,festivos!$A$1:$E$105,5,FALSE),0)</f>
        <v>0</v>
      </c>
      <c r="I1204" s="2">
        <f>+IFERROR(VLOOKUP(A1204,semanasanta!$A$1:$E$29,5,FALSE),0)</f>
        <v>0</v>
      </c>
      <c r="J1204" s="2">
        <f>+IFERROR(VLOOKUP(A1204,navidad!$A$1:$E$8,5,FALSE),0)</f>
        <v>0</v>
      </c>
      <c r="K1204" s="2">
        <f t="shared" si="170"/>
        <v>0</v>
      </c>
      <c r="L1204" s="2">
        <f t="shared" si="167"/>
        <v>0</v>
      </c>
      <c r="M1204" s="2">
        <f>+IFERROR(VLOOKUP(A1204,new_year!$A$1:$E$8,5,FALSE),0)</f>
        <v>0</v>
      </c>
      <c r="N1204" s="2">
        <f t="shared" si="169"/>
        <v>0</v>
      </c>
      <c r="O1204" s="2">
        <f t="shared" si="168"/>
        <v>0</v>
      </c>
      <c r="P1204">
        <v>0</v>
      </c>
      <c r="Q1204">
        <f>+IFERROR(VLOOKUP(A1204,final_f1!$A$1:$E$8,5,FALSE),0)</f>
        <v>0</v>
      </c>
    </row>
    <row r="1205" spans="1:17" x14ac:dyDescent="0.25">
      <c r="A1205" s="1">
        <v>42112</v>
      </c>
      <c r="B1205">
        <v>251</v>
      </c>
      <c r="C1205" s="2">
        <f t="shared" si="162"/>
        <v>18</v>
      </c>
      <c r="D1205" s="2">
        <f t="shared" si="163"/>
        <v>4</v>
      </c>
      <c r="E1205" s="2">
        <f t="shared" si="164"/>
        <v>2015</v>
      </c>
      <c r="F1205" s="2" t="str">
        <f t="shared" si="165"/>
        <v>sábado</v>
      </c>
      <c r="G1205" s="2" t="str">
        <f t="shared" si="166"/>
        <v>abril</v>
      </c>
      <c r="H1205" s="2">
        <f>+IFERROR(VLOOKUP(A1205,festivos!$A$1:$E$105,5,FALSE),0)</f>
        <v>0</v>
      </c>
      <c r="I1205" s="2">
        <f>+IFERROR(VLOOKUP(A1205,semanasanta!$A$1:$E$29,5,FALSE),0)</f>
        <v>0</v>
      </c>
      <c r="J1205" s="2">
        <f>+IFERROR(VLOOKUP(A1205,navidad!$A$1:$E$8,5,FALSE),0)</f>
        <v>0</v>
      </c>
      <c r="K1205" s="2">
        <f t="shared" si="170"/>
        <v>0</v>
      </c>
      <c r="L1205" s="2">
        <f t="shared" si="167"/>
        <v>0</v>
      </c>
      <c r="M1205" s="2">
        <f>+IFERROR(VLOOKUP(A1205,new_year!$A$1:$E$8,5,FALSE),0)</f>
        <v>0</v>
      </c>
      <c r="N1205" s="2">
        <f t="shared" si="169"/>
        <v>0</v>
      </c>
      <c r="O1205" s="2">
        <f t="shared" si="168"/>
        <v>0</v>
      </c>
      <c r="P1205">
        <v>0</v>
      </c>
      <c r="Q1205">
        <f>+IFERROR(VLOOKUP(A1205,final_f1!$A$1:$E$8,5,FALSE),0)</f>
        <v>0</v>
      </c>
    </row>
    <row r="1206" spans="1:17" x14ac:dyDescent="0.25">
      <c r="A1206" s="1">
        <v>42113</v>
      </c>
      <c r="B1206">
        <v>11</v>
      </c>
      <c r="C1206" s="2">
        <f t="shared" si="162"/>
        <v>19</v>
      </c>
      <c r="D1206" s="2">
        <f t="shared" si="163"/>
        <v>4</v>
      </c>
      <c r="E1206" s="2">
        <f t="shared" si="164"/>
        <v>2015</v>
      </c>
      <c r="F1206" s="2" t="str">
        <f t="shared" si="165"/>
        <v>domingo</v>
      </c>
      <c r="G1206" s="2" t="str">
        <f t="shared" si="166"/>
        <v>abril</v>
      </c>
      <c r="H1206" s="2">
        <f>+IFERROR(VLOOKUP(A1206,festivos!$A$1:$E$105,5,FALSE),0)</f>
        <v>0</v>
      </c>
      <c r="I1206" s="2">
        <f>+IFERROR(VLOOKUP(A1206,semanasanta!$A$1:$E$29,5,FALSE),0)</f>
        <v>0</v>
      </c>
      <c r="J1206" s="2">
        <f>+IFERROR(VLOOKUP(A1206,navidad!$A$1:$E$8,5,FALSE),0)</f>
        <v>0</v>
      </c>
      <c r="K1206" s="2">
        <f t="shared" si="170"/>
        <v>0</v>
      </c>
      <c r="L1206" s="2">
        <f t="shared" si="167"/>
        <v>0</v>
      </c>
      <c r="M1206" s="2">
        <f>+IFERROR(VLOOKUP(A1206,new_year!$A$1:$E$8,5,FALSE),0)</f>
        <v>0</v>
      </c>
      <c r="N1206" s="2">
        <f t="shared" si="169"/>
        <v>0</v>
      </c>
      <c r="O1206" s="2">
        <f t="shared" si="168"/>
        <v>0</v>
      </c>
      <c r="P1206">
        <v>0</v>
      </c>
      <c r="Q1206">
        <f>+IFERROR(VLOOKUP(A1206,final_f1!$A$1:$E$8,5,FALSE),0)</f>
        <v>0</v>
      </c>
    </row>
    <row r="1207" spans="1:17" x14ac:dyDescent="0.25">
      <c r="A1207" s="1">
        <v>42114</v>
      </c>
      <c r="B1207">
        <v>749</v>
      </c>
      <c r="C1207" s="2">
        <f t="shared" si="162"/>
        <v>20</v>
      </c>
      <c r="D1207" s="2">
        <f t="shared" si="163"/>
        <v>4</v>
      </c>
      <c r="E1207" s="2">
        <f t="shared" si="164"/>
        <v>2015</v>
      </c>
      <c r="F1207" s="2" t="str">
        <f t="shared" si="165"/>
        <v>lunes</v>
      </c>
      <c r="G1207" s="2" t="str">
        <f t="shared" si="166"/>
        <v>abril</v>
      </c>
      <c r="H1207" s="2">
        <f>+IFERROR(VLOOKUP(A1207,festivos!$A$1:$E$105,5,FALSE),0)</f>
        <v>0</v>
      </c>
      <c r="I1207" s="2">
        <f>+IFERROR(VLOOKUP(A1207,semanasanta!$A$1:$E$29,5,FALSE),0)</f>
        <v>0</v>
      </c>
      <c r="J1207" s="2">
        <f>+IFERROR(VLOOKUP(A1207,navidad!$A$1:$E$8,5,FALSE),0)</f>
        <v>0</v>
      </c>
      <c r="K1207" s="2">
        <f t="shared" si="170"/>
        <v>0</v>
      </c>
      <c r="L1207" s="2">
        <f t="shared" si="167"/>
        <v>0</v>
      </c>
      <c r="M1207" s="2">
        <f>+IFERROR(VLOOKUP(A1207,new_year!$A$1:$E$8,5,FALSE),0)</f>
        <v>0</v>
      </c>
      <c r="N1207" s="2">
        <f t="shared" si="169"/>
        <v>0</v>
      </c>
      <c r="O1207" s="2">
        <f t="shared" si="168"/>
        <v>0</v>
      </c>
      <c r="P1207">
        <v>0</v>
      </c>
      <c r="Q1207">
        <f>+IFERROR(VLOOKUP(A1207,final_f1!$A$1:$E$8,5,FALSE),0)</f>
        <v>0</v>
      </c>
    </row>
    <row r="1208" spans="1:17" x14ac:dyDescent="0.25">
      <c r="A1208" s="1">
        <v>42115</v>
      </c>
      <c r="B1208">
        <v>972</v>
      </c>
      <c r="C1208" s="2">
        <f t="shared" si="162"/>
        <v>21</v>
      </c>
      <c r="D1208" s="2">
        <f t="shared" si="163"/>
        <v>4</v>
      </c>
      <c r="E1208" s="2">
        <f t="shared" si="164"/>
        <v>2015</v>
      </c>
      <c r="F1208" s="2" t="str">
        <f t="shared" si="165"/>
        <v>martes</v>
      </c>
      <c r="G1208" s="2" t="str">
        <f t="shared" si="166"/>
        <v>abril</v>
      </c>
      <c r="H1208" s="2">
        <f>+IFERROR(VLOOKUP(A1208,festivos!$A$1:$E$105,5,FALSE),0)</f>
        <v>0</v>
      </c>
      <c r="I1208" s="2">
        <f>+IFERROR(VLOOKUP(A1208,semanasanta!$A$1:$E$29,5,FALSE),0)</f>
        <v>0</v>
      </c>
      <c r="J1208" s="2">
        <f>+IFERROR(VLOOKUP(A1208,navidad!$A$1:$E$8,5,FALSE),0)</f>
        <v>0</v>
      </c>
      <c r="K1208" s="2">
        <f t="shared" si="170"/>
        <v>0</v>
      </c>
      <c r="L1208" s="2">
        <f t="shared" si="167"/>
        <v>0</v>
      </c>
      <c r="M1208" s="2">
        <f>+IFERROR(VLOOKUP(A1208,new_year!$A$1:$E$8,5,FALSE),0)</f>
        <v>0</v>
      </c>
      <c r="N1208" s="2">
        <f t="shared" si="169"/>
        <v>0</v>
      </c>
      <c r="O1208" s="2">
        <f t="shared" si="168"/>
        <v>0</v>
      </c>
      <c r="P1208">
        <v>0</v>
      </c>
      <c r="Q1208">
        <f>+IFERROR(VLOOKUP(A1208,final_f1!$A$1:$E$8,5,FALSE),0)</f>
        <v>0</v>
      </c>
    </row>
    <row r="1209" spans="1:17" x14ac:dyDescent="0.25">
      <c r="A1209" s="1">
        <v>42116</v>
      </c>
      <c r="B1209">
        <v>1042</v>
      </c>
      <c r="C1209" s="2">
        <f t="shared" si="162"/>
        <v>22</v>
      </c>
      <c r="D1209" s="2">
        <f t="shared" si="163"/>
        <v>4</v>
      </c>
      <c r="E1209" s="2">
        <f t="shared" si="164"/>
        <v>2015</v>
      </c>
      <c r="F1209" s="2" t="str">
        <f t="shared" si="165"/>
        <v>miércoles</v>
      </c>
      <c r="G1209" s="2" t="str">
        <f t="shared" si="166"/>
        <v>abril</v>
      </c>
      <c r="H1209" s="2">
        <f>+IFERROR(VLOOKUP(A1209,festivos!$A$1:$E$105,5,FALSE),0)</f>
        <v>0</v>
      </c>
      <c r="I1209" s="2">
        <f>+IFERROR(VLOOKUP(A1209,semanasanta!$A$1:$E$29,5,FALSE),0)</f>
        <v>0</v>
      </c>
      <c r="J1209" s="2">
        <f>+IFERROR(VLOOKUP(A1209,navidad!$A$1:$E$8,5,FALSE),0)</f>
        <v>0</v>
      </c>
      <c r="K1209" s="2">
        <f t="shared" si="170"/>
        <v>0</v>
      </c>
      <c r="L1209" s="2">
        <f t="shared" si="167"/>
        <v>0</v>
      </c>
      <c r="M1209" s="2">
        <f>+IFERROR(VLOOKUP(A1209,new_year!$A$1:$E$8,5,FALSE),0)</f>
        <v>0</v>
      </c>
      <c r="N1209" s="2">
        <f t="shared" si="169"/>
        <v>0</v>
      </c>
      <c r="O1209" s="2">
        <f t="shared" si="168"/>
        <v>0</v>
      </c>
      <c r="P1209">
        <v>0</v>
      </c>
      <c r="Q1209">
        <f>+IFERROR(VLOOKUP(A1209,final_f1!$A$1:$E$8,5,FALSE),0)</f>
        <v>0</v>
      </c>
    </row>
    <row r="1210" spans="1:17" x14ac:dyDescent="0.25">
      <c r="A1210" s="1">
        <v>42117</v>
      </c>
      <c r="B1210">
        <v>1089</v>
      </c>
      <c r="C1210" s="2">
        <f t="shared" si="162"/>
        <v>23</v>
      </c>
      <c r="D1210" s="2">
        <f t="shared" si="163"/>
        <v>4</v>
      </c>
      <c r="E1210" s="2">
        <f t="shared" si="164"/>
        <v>2015</v>
      </c>
      <c r="F1210" s="2" t="str">
        <f t="shared" si="165"/>
        <v>jueves</v>
      </c>
      <c r="G1210" s="2" t="str">
        <f t="shared" si="166"/>
        <v>abril</v>
      </c>
      <c r="H1210" s="2">
        <f>+IFERROR(VLOOKUP(A1210,festivos!$A$1:$E$105,5,FALSE),0)</f>
        <v>0</v>
      </c>
      <c r="I1210" s="2">
        <f>+IFERROR(VLOOKUP(A1210,semanasanta!$A$1:$E$29,5,FALSE),0)</f>
        <v>0</v>
      </c>
      <c r="J1210" s="2">
        <f>+IFERROR(VLOOKUP(A1210,navidad!$A$1:$E$8,5,FALSE),0)</f>
        <v>0</v>
      </c>
      <c r="K1210" s="2">
        <f t="shared" si="170"/>
        <v>0</v>
      </c>
      <c r="L1210" s="2">
        <f t="shared" si="167"/>
        <v>0</v>
      </c>
      <c r="M1210" s="2">
        <f>+IFERROR(VLOOKUP(A1210,new_year!$A$1:$E$8,5,FALSE),0)</f>
        <v>0</v>
      </c>
      <c r="N1210" s="2">
        <f t="shared" si="169"/>
        <v>0</v>
      </c>
      <c r="O1210" s="2">
        <f t="shared" si="168"/>
        <v>0</v>
      </c>
      <c r="P1210">
        <v>0</v>
      </c>
      <c r="Q1210">
        <f>+IFERROR(VLOOKUP(A1210,final_f1!$A$1:$E$8,5,FALSE),0)</f>
        <v>0</v>
      </c>
    </row>
    <row r="1211" spans="1:17" x14ac:dyDescent="0.25">
      <c r="A1211" s="1">
        <v>42118</v>
      </c>
      <c r="B1211">
        <v>1042</v>
      </c>
      <c r="C1211" s="2">
        <f t="shared" si="162"/>
        <v>24</v>
      </c>
      <c r="D1211" s="2">
        <f t="shared" si="163"/>
        <v>4</v>
      </c>
      <c r="E1211" s="2">
        <f t="shared" si="164"/>
        <v>2015</v>
      </c>
      <c r="F1211" s="2" t="str">
        <f t="shared" si="165"/>
        <v>viernes</v>
      </c>
      <c r="G1211" s="2" t="str">
        <f t="shared" si="166"/>
        <v>abril</v>
      </c>
      <c r="H1211" s="2">
        <f>+IFERROR(VLOOKUP(A1211,festivos!$A$1:$E$105,5,FALSE),0)</f>
        <v>0</v>
      </c>
      <c r="I1211" s="2">
        <f>+IFERROR(VLOOKUP(A1211,semanasanta!$A$1:$E$29,5,FALSE),0)</f>
        <v>0</v>
      </c>
      <c r="J1211" s="2">
        <f>+IFERROR(VLOOKUP(A1211,navidad!$A$1:$E$8,5,FALSE),0)</f>
        <v>0</v>
      </c>
      <c r="K1211" s="2">
        <f t="shared" si="170"/>
        <v>0</v>
      </c>
      <c r="L1211" s="2">
        <f t="shared" si="167"/>
        <v>0</v>
      </c>
      <c r="M1211" s="2">
        <f>+IFERROR(VLOOKUP(A1211,new_year!$A$1:$E$8,5,FALSE),0)</f>
        <v>0</v>
      </c>
      <c r="N1211" s="2">
        <f t="shared" si="169"/>
        <v>0</v>
      </c>
      <c r="O1211" s="2">
        <f t="shared" si="168"/>
        <v>0</v>
      </c>
      <c r="P1211">
        <v>0</v>
      </c>
      <c r="Q1211">
        <f>+IFERROR(VLOOKUP(A1211,final_f1!$A$1:$E$8,5,FALSE),0)</f>
        <v>0</v>
      </c>
    </row>
    <row r="1212" spans="1:17" x14ac:dyDescent="0.25">
      <c r="A1212" s="1">
        <v>42119</v>
      </c>
      <c r="B1212">
        <v>383</v>
      </c>
      <c r="C1212" s="2">
        <f t="shared" si="162"/>
        <v>25</v>
      </c>
      <c r="D1212" s="2">
        <f t="shared" si="163"/>
        <v>4</v>
      </c>
      <c r="E1212" s="2">
        <f t="shared" si="164"/>
        <v>2015</v>
      </c>
      <c r="F1212" s="2" t="str">
        <f t="shared" si="165"/>
        <v>sábado</v>
      </c>
      <c r="G1212" s="2" t="str">
        <f t="shared" si="166"/>
        <v>abril</v>
      </c>
      <c r="H1212" s="2">
        <f>+IFERROR(VLOOKUP(A1212,festivos!$A$1:$E$105,5,FALSE),0)</f>
        <v>0</v>
      </c>
      <c r="I1212" s="2">
        <f>+IFERROR(VLOOKUP(A1212,semanasanta!$A$1:$E$29,5,FALSE),0)</f>
        <v>0</v>
      </c>
      <c r="J1212" s="2">
        <f>+IFERROR(VLOOKUP(A1212,navidad!$A$1:$E$8,5,FALSE),0)</f>
        <v>0</v>
      </c>
      <c r="K1212" s="2">
        <f t="shared" si="170"/>
        <v>0</v>
      </c>
      <c r="L1212" s="2">
        <f t="shared" si="167"/>
        <v>0</v>
      </c>
      <c r="M1212" s="2">
        <f>+IFERROR(VLOOKUP(A1212,new_year!$A$1:$E$8,5,FALSE),0)</f>
        <v>0</v>
      </c>
      <c r="N1212" s="2">
        <f t="shared" si="169"/>
        <v>0</v>
      </c>
      <c r="O1212" s="2">
        <f t="shared" si="168"/>
        <v>0</v>
      </c>
      <c r="P1212">
        <v>0</v>
      </c>
      <c r="Q1212">
        <f>+IFERROR(VLOOKUP(A1212,final_f1!$A$1:$E$8,5,FALSE),0)</f>
        <v>0</v>
      </c>
    </row>
    <row r="1213" spans="1:17" x14ac:dyDescent="0.25">
      <c r="A1213" s="1">
        <v>42120</v>
      </c>
      <c r="B1213">
        <v>0</v>
      </c>
      <c r="C1213" s="2">
        <f t="shared" si="162"/>
        <v>26</v>
      </c>
      <c r="D1213" s="2">
        <f t="shared" si="163"/>
        <v>4</v>
      </c>
      <c r="E1213" s="2">
        <f t="shared" si="164"/>
        <v>2015</v>
      </c>
      <c r="F1213" s="2" t="str">
        <f t="shared" si="165"/>
        <v>domingo</v>
      </c>
      <c r="G1213" s="2" t="str">
        <f t="shared" si="166"/>
        <v>abril</v>
      </c>
      <c r="H1213" s="2">
        <f>+IFERROR(VLOOKUP(A1213,festivos!$A$1:$E$105,5,FALSE),0)</f>
        <v>0</v>
      </c>
      <c r="I1213" s="2">
        <f>+IFERROR(VLOOKUP(A1213,semanasanta!$A$1:$E$29,5,FALSE),0)</f>
        <v>0</v>
      </c>
      <c r="J1213" s="2">
        <f>+IFERROR(VLOOKUP(A1213,navidad!$A$1:$E$8,5,FALSE),0)</f>
        <v>0</v>
      </c>
      <c r="K1213" s="2">
        <f t="shared" si="170"/>
        <v>0</v>
      </c>
      <c r="L1213" s="2">
        <f t="shared" si="167"/>
        <v>0</v>
      </c>
      <c r="M1213" s="2">
        <f>+IFERROR(VLOOKUP(A1213,new_year!$A$1:$E$8,5,FALSE),0)</f>
        <v>0</v>
      </c>
      <c r="N1213" s="2">
        <f t="shared" si="169"/>
        <v>0</v>
      </c>
      <c r="O1213" s="2">
        <f t="shared" si="168"/>
        <v>0</v>
      </c>
      <c r="P1213">
        <v>0</v>
      </c>
      <c r="Q1213">
        <f>+IFERROR(VLOOKUP(A1213,final_f1!$A$1:$E$8,5,FALSE),0)</f>
        <v>0</v>
      </c>
    </row>
    <row r="1214" spans="1:17" x14ac:dyDescent="0.25">
      <c r="A1214" s="1">
        <v>42121</v>
      </c>
      <c r="B1214">
        <v>816</v>
      </c>
      <c r="C1214" s="2">
        <f t="shared" si="162"/>
        <v>27</v>
      </c>
      <c r="D1214" s="2">
        <f t="shared" si="163"/>
        <v>4</v>
      </c>
      <c r="E1214" s="2">
        <f t="shared" si="164"/>
        <v>2015</v>
      </c>
      <c r="F1214" s="2" t="str">
        <f t="shared" si="165"/>
        <v>lunes</v>
      </c>
      <c r="G1214" s="2" t="str">
        <f t="shared" si="166"/>
        <v>abril</v>
      </c>
      <c r="H1214" s="2">
        <f>+IFERROR(VLOOKUP(A1214,festivos!$A$1:$E$105,5,FALSE),0)</f>
        <v>0</v>
      </c>
      <c r="I1214" s="2">
        <f>+IFERROR(VLOOKUP(A1214,semanasanta!$A$1:$E$29,5,FALSE),0)</f>
        <v>0</v>
      </c>
      <c r="J1214" s="2">
        <f>+IFERROR(VLOOKUP(A1214,navidad!$A$1:$E$8,5,FALSE),0)</f>
        <v>0</v>
      </c>
      <c r="K1214" s="2">
        <f t="shared" si="170"/>
        <v>0</v>
      </c>
      <c r="L1214" s="2">
        <f t="shared" si="167"/>
        <v>0</v>
      </c>
      <c r="M1214" s="2">
        <f>+IFERROR(VLOOKUP(A1214,new_year!$A$1:$E$8,5,FALSE),0)</f>
        <v>0</v>
      </c>
      <c r="N1214" s="2">
        <f t="shared" si="169"/>
        <v>0</v>
      </c>
      <c r="O1214" s="2">
        <f t="shared" si="168"/>
        <v>0</v>
      </c>
      <c r="P1214">
        <v>0</v>
      </c>
      <c r="Q1214">
        <f>+IFERROR(VLOOKUP(A1214,final_f1!$A$1:$E$8,5,FALSE),0)</f>
        <v>0</v>
      </c>
    </row>
    <row r="1215" spans="1:17" x14ac:dyDescent="0.25">
      <c r="A1215" s="1">
        <v>42122</v>
      </c>
      <c r="B1215">
        <v>1326</v>
      </c>
      <c r="C1215" s="2">
        <f t="shared" si="162"/>
        <v>28</v>
      </c>
      <c r="D1215" s="2">
        <f t="shared" si="163"/>
        <v>4</v>
      </c>
      <c r="E1215" s="2">
        <f t="shared" si="164"/>
        <v>2015</v>
      </c>
      <c r="F1215" s="2" t="str">
        <f t="shared" si="165"/>
        <v>martes</v>
      </c>
      <c r="G1215" s="2" t="str">
        <f t="shared" si="166"/>
        <v>abril</v>
      </c>
      <c r="H1215" s="2">
        <f>+IFERROR(VLOOKUP(A1215,festivos!$A$1:$E$105,5,FALSE),0)</f>
        <v>0</v>
      </c>
      <c r="I1215" s="2">
        <f>+IFERROR(VLOOKUP(A1215,semanasanta!$A$1:$E$29,5,FALSE),0)</f>
        <v>0</v>
      </c>
      <c r="J1215" s="2">
        <f>+IFERROR(VLOOKUP(A1215,navidad!$A$1:$E$8,5,FALSE),0)</f>
        <v>0</v>
      </c>
      <c r="K1215" s="2">
        <f t="shared" si="170"/>
        <v>0</v>
      </c>
      <c r="L1215" s="2">
        <f t="shared" si="167"/>
        <v>0</v>
      </c>
      <c r="M1215" s="2">
        <f>+IFERROR(VLOOKUP(A1215,new_year!$A$1:$E$8,5,FALSE),0)</f>
        <v>0</v>
      </c>
      <c r="N1215" s="2">
        <f t="shared" si="169"/>
        <v>0</v>
      </c>
      <c r="O1215" s="2">
        <f t="shared" si="168"/>
        <v>0</v>
      </c>
      <c r="P1215">
        <v>0</v>
      </c>
      <c r="Q1215">
        <f>+IFERROR(VLOOKUP(A1215,final_f1!$A$1:$E$8,5,FALSE),0)</f>
        <v>0</v>
      </c>
    </row>
    <row r="1216" spans="1:17" x14ac:dyDescent="0.25">
      <c r="A1216" s="1">
        <v>42123</v>
      </c>
      <c r="B1216">
        <v>1487</v>
      </c>
      <c r="C1216" s="2">
        <f t="shared" si="162"/>
        <v>29</v>
      </c>
      <c r="D1216" s="2">
        <f t="shared" si="163"/>
        <v>4</v>
      </c>
      <c r="E1216" s="2">
        <f t="shared" si="164"/>
        <v>2015</v>
      </c>
      <c r="F1216" s="2" t="str">
        <f t="shared" si="165"/>
        <v>miércoles</v>
      </c>
      <c r="G1216" s="2" t="str">
        <f t="shared" si="166"/>
        <v>abril</v>
      </c>
      <c r="H1216" s="2">
        <f>+IFERROR(VLOOKUP(A1216,festivos!$A$1:$E$105,5,FALSE),0)</f>
        <v>0</v>
      </c>
      <c r="I1216" s="2">
        <f>+IFERROR(VLOOKUP(A1216,semanasanta!$A$1:$E$29,5,FALSE),0)</f>
        <v>0</v>
      </c>
      <c r="J1216" s="2">
        <f>+IFERROR(VLOOKUP(A1216,navidad!$A$1:$E$8,5,FALSE),0)</f>
        <v>0</v>
      </c>
      <c r="K1216" s="2">
        <f t="shared" si="170"/>
        <v>0</v>
      </c>
      <c r="L1216" s="2">
        <f t="shared" si="167"/>
        <v>0</v>
      </c>
      <c r="M1216" s="2">
        <f>+IFERROR(VLOOKUP(A1216,new_year!$A$1:$E$8,5,FALSE),0)</f>
        <v>0</v>
      </c>
      <c r="N1216" s="2">
        <f t="shared" si="169"/>
        <v>0</v>
      </c>
      <c r="O1216" s="2">
        <f t="shared" si="168"/>
        <v>0</v>
      </c>
      <c r="P1216">
        <v>0</v>
      </c>
      <c r="Q1216">
        <f>+IFERROR(VLOOKUP(A1216,final_f1!$A$1:$E$8,5,FALSE),0)</f>
        <v>0</v>
      </c>
    </row>
    <row r="1217" spans="1:17" x14ac:dyDescent="0.25">
      <c r="A1217" s="1">
        <v>42124</v>
      </c>
      <c r="B1217">
        <v>2007</v>
      </c>
      <c r="C1217" s="2">
        <f t="shared" si="162"/>
        <v>30</v>
      </c>
      <c r="D1217" s="2">
        <f t="shared" si="163"/>
        <v>4</v>
      </c>
      <c r="E1217" s="2">
        <f t="shared" si="164"/>
        <v>2015</v>
      </c>
      <c r="F1217" s="2" t="str">
        <f t="shared" si="165"/>
        <v>jueves</v>
      </c>
      <c r="G1217" s="2" t="str">
        <f t="shared" si="166"/>
        <v>abril</v>
      </c>
      <c r="H1217" s="2">
        <f>+IFERROR(VLOOKUP(A1217,festivos!$A$1:$E$105,5,FALSE),0)</f>
        <v>0</v>
      </c>
      <c r="I1217" s="2">
        <f>+IFERROR(VLOOKUP(A1217,semanasanta!$A$1:$E$29,5,FALSE),0)</f>
        <v>0</v>
      </c>
      <c r="J1217" s="2">
        <f>+IFERROR(VLOOKUP(A1217,navidad!$A$1:$E$8,5,FALSE),0)</f>
        <v>0</v>
      </c>
      <c r="K1217" s="2">
        <f t="shared" si="170"/>
        <v>0</v>
      </c>
      <c r="L1217" s="2">
        <f t="shared" si="167"/>
        <v>0</v>
      </c>
      <c r="M1217" s="2">
        <f>+IFERROR(VLOOKUP(A1217,new_year!$A$1:$E$8,5,FALSE),0)</f>
        <v>0</v>
      </c>
      <c r="N1217" s="2">
        <f t="shared" si="169"/>
        <v>0</v>
      </c>
      <c r="O1217" s="2">
        <f t="shared" si="168"/>
        <v>0</v>
      </c>
      <c r="P1217">
        <v>0</v>
      </c>
      <c r="Q1217">
        <f>+IFERROR(VLOOKUP(A1217,final_f1!$A$1:$E$8,5,FALSE),0)</f>
        <v>0</v>
      </c>
    </row>
    <row r="1218" spans="1:17" x14ac:dyDescent="0.25">
      <c r="A1218" s="1">
        <v>42125</v>
      </c>
      <c r="B1218">
        <v>0</v>
      </c>
      <c r="C1218" s="2">
        <f t="shared" si="162"/>
        <v>1</v>
      </c>
      <c r="D1218" s="2">
        <f t="shared" si="163"/>
        <v>5</v>
      </c>
      <c r="E1218" s="2">
        <f t="shared" si="164"/>
        <v>2015</v>
      </c>
      <c r="F1218" s="2" t="str">
        <f t="shared" si="165"/>
        <v>viernes</v>
      </c>
      <c r="G1218" s="2" t="str">
        <f t="shared" si="166"/>
        <v>mayo</v>
      </c>
      <c r="H1218" s="2">
        <f>+IFERROR(VLOOKUP(A1218,festivos!$A$1:$E$105,5,FALSE),0)</f>
        <v>1</v>
      </c>
      <c r="I1218" s="2">
        <f>+IFERROR(VLOOKUP(A1218,semanasanta!$A$1:$E$29,5,FALSE),0)</f>
        <v>0</v>
      </c>
      <c r="J1218" s="2">
        <f>+IFERROR(VLOOKUP(A1218,navidad!$A$1:$E$8,5,FALSE),0)</f>
        <v>0</v>
      </c>
      <c r="K1218" s="2">
        <f t="shared" si="170"/>
        <v>0</v>
      </c>
      <c r="L1218" s="2">
        <f t="shared" si="167"/>
        <v>0</v>
      </c>
      <c r="M1218" s="2">
        <f>+IFERROR(VLOOKUP(A1218,new_year!$A$1:$E$8,5,FALSE),0)</f>
        <v>0</v>
      </c>
      <c r="N1218" s="2">
        <f t="shared" si="169"/>
        <v>0</v>
      </c>
      <c r="O1218" s="2">
        <f t="shared" si="168"/>
        <v>0</v>
      </c>
      <c r="P1218">
        <v>0</v>
      </c>
      <c r="Q1218">
        <f>+IFERROR(VLOOKUP(A1218,final_f1!$A$1:$E$8,5,FALSE),0)</f>
        <v>0</v>
      </c>
    </row>
    <row r="1219" spans="1:17" x14ac:dyDescent="0.25">
      <c r="A1219" s="1">
        <v>42126</v>
      </c>
      <c r="B1219">
        <v>117</v>
      </c>
      <c r="C1219" s="2">
        <f t="shared" ref="C1219:C1282" si="171">+DAY(A1219)</f>
        <v>2</v>
      </c>
      <c r="D1219" s="2">
        <f t="shared" ref="D1219:D1282" si="172">+MONTH(A1219)</f>
        <v>5</v>
      </c>
      <c r="E1219" s="2">
        <f t="shared" ref="E1219:E1282" si="173">+YEAR(A1219)</f>
        <v>2015</v>
      </c>
      <c r="F1219" s="2" t="str">
        <f t="shared" ref="F1219:F1282" si="174">+TEXT(A1219,"dddd")</f>
        <v>sábado</v>
      </c>
      <c r="G1219" s="2" t="str">
        <f t="shared" ref="G1219:G1282" si="175">+TEXT(A1219,"MMMM")</f>
        <v>mayo</v>
      </c>
      <c r="H1219" s="2">
        <f>+IFERROR(VLOOKUP(A1219,festivos!$A$1:$E$105,5,FALSE),0)</f>
        <v>0</v>
      </c>
      <c r="I1219" s="2">
        <f>+IFERROR(VLOOKUP(A1219,semanasanta!$A$1:$E$29,5,FALSE),0)</f>
        <v>0</v>
      </c>
      <c r="J1219" s="2">
        <f>+IFERROR(VLOOKUP(A1219,navidad!$A$1:$E$8,5,FALSE),0)</f>
        <v>0</v>
      </c>
      <c r="K1219" s="2">
        <f t="shared" si="170"/>
        <v>0</v>
      </c>
      <c r="L1219" s="2">
        <f t="shared" ref="L1219:L1282" si="176">+IF(J1220=1,1,0)</f>
        <v>0</v>
      </c>
      <c r="M1219" s="2">
        <f>+IFERROR(VLOOKUP(A1219,new_year!$A$1:$E$8,5,FALSE),0)</f>
        <v>0</v>
      </c>
      <c r="N1219" s="2">
        <f t="shared" si="169"/>
        <v>0</v>
      </c>
      <c r="O1219" s="2">
        <f t="shared" ref="O1219:O1282" si="177">+IF(M1220=1,1,0)</f>
        <v>0</v>
      </c>
      <c r="P1219">
        <v>0</v>
      </c>
      <c r="Q1219">
        <f>+IFERROR(VLOOKUP(A1219,final_f1!$A$1:$E$8,5,FALSE),0)</f>
        <v>0</v>
      </c>
    </row>
    <row r="1220" spans="1:17" x14ac:dyDescent="0.25">
      <c r="A1220" s="1">
        <v>42127</v>
      </c>
      <c r="B1220">
        <v>0</v>
      </c>
      <c r="C1220" s="2">
        <f t="shared" si="171"/>
        <v>3</v>
      </c>
      <c r="D1220" s="2">
        <f t="shared" si="172"/>
        <v>5</v>
      </c>
      <c r="E1220" s="2">
        <f t="shared" si="173"/>
        <v>2015</v>
      </c>
      <c r="F1220" s="2" t="str">
        <f t="shared" si="174"/>
        <v>domingo</v>
      </c>
      <c r="G1220" s="2" t="str">
        <f t="shared" si="175"/>
        <v>mayo</v>
      </c>
      <c r="H1220" s="2">
        <f>+IFERROR(VLOOKUP(A1220,festivos!$A$1:$E$105,5,FALSE),0)</f>
        <v>0</v>
      </c>
      <c r="I1220" s="2">
        <f>+IFERROR(VLOOKUP(A1220,semanasanta!$A$1:$E$29,5,FALSE),0)</f>
        <v>0</v>
      </c>
      <c r="J1220" s="2">
        <f>+IFERROR(VLOOKUP(A1220,navidad!$A$1:$E$8,5,FALSE),0)</f>
        <v>0</v>
      </c>
      <c r="K1220" s="2">
        <f t="shared" si="170"/>
        <v>0</v>
      </c>
      <c r="L1220" s="2">
        <f t="shared" si="176"/>
        <v>0</v>
      </c>
      <c r="M1220" s="2">
        <f>+IFERROR(VLOOKUP(A1220,new_year!$A$1:$E$8,5,FALSE),0)</f>
        <v>0</v>
      </c>
      <c r="N1220" s="2">
        <f t="shared" ref="N1220:N1283" si="178">+IF(M1219=1,1,0)</f>
        <v>0</v>
      </c>
      <c r="O1220" s="2">
        <f t="shared" si="177"/>
        <v>0</v>
      </c>
      <c r="P1220">
        <v>0</v>
      </c>
      <c r="Q1220">
        <f>+IFERROR(VLOOKUP(A1220,final_f1!$A$1:$E$8,5,FALSE),0)</f>
        <v>0</v>
      </c>
    </row>
    <row r="1221" spans="1:17" x14ac:dyDescent="0.25">
      <c r="A1221" s="1">
        <v>42128</v>
      </c>
      <c r="B1221">
        <v>555</v>
      </c>
      <c r="C1221" s="2">
        <f t="shared" si="171"/>
        <v>4</v>
      </c>
      <c r="D1221" s="2">
        <f t="shared" si="172"/>
        <v>5</v>
      </c>
      <c r="E1221" s="2">
        <f t="shared" si="173"/>
        <v>2015</v>
      </c>
      <c r="F1221" s="2" t="str">
        <f t="shared" si="174"/>
        <v>lunes</v>
      </c>
      <c r="G1221" s="2" t="str">
        <f t="shared" si="175"/>
        <v>mayo</v>
      </c>
      <c r="H1221" s="2">
        <f>+IFERROR(VLOOKUP(A1221,festivos!$A$1:$E$105,5,FALSE),0)</f>
        <v>0</v>
      </c>
      <c r="I1221" s="2">
        <f>+IFERROR(VLOOKUP(A1221,semanasanta!$A$1:$E$29,5,FALSE),0)</f>
        <v>0</v>
      </c>
      <c r="J1221" s="2">
        <f>+IFERROR(VLOOKUP(A1221,navidad!$A$1:$E$8,5,FALSE),0)</f>
        <v>0</v>
      </c>
      <c r="K1221" s="2">
        <f t="shared" ref="K1221:K1284" si="179">+IF(J1220=1,1,0)</f>
        <v>0</v>
      </c>
      <c r="L1221" s="2">
        <f t="shared" si="176"/>
        <v>0</v>
      </c>
      <c r="M1221" s="2">
        <f>+IFERROR(VLOOKUP(A1221,new_year!$A$1:$E$8,5,FALSE),0)</f>
        <v>0</v>
      </c>
      <c r="N1221" s="2">
        <f t="shared" si="178"/>
        <v>0</v>
      </c>
      <c r="O1221" s="2">
        <f t="shared" si="177"/>
        <v>0</v>
      </c>
      <c r="P1221">
        <v>0</v>
      </c>
      <c r="Q1221">
        <f>+IFERROR(VLOOKUP(A1221,final_f1!$A$1:$E$8,5,FALSE),0)</f>
        <v>0</v>
      </c>
    </row>
    <row r="1222" spans="1:17" x14ac:dyDescent="0.25">
      <c r="A1222" s="1">
        <v>42129</v>
      </c>
      <c r="B1222">
        <v>839</v>
      </c>
      <c r="C1222" s="2">
        <f t="shared" si="171"/>
        <v>5</v>
      </c>
      <c r="D1222" s="2">
        <f t="shared" si="172"/>
        <v>5</v>
      </c>
      <c r="E1222" s="2">
        <f t="shared" si="173"/>
        <v>2015</v>
      </c>
      <c r="F1222" s="2" t="str">
        <f t="shared" si="174"/>
        <v>martes</v>
      </c>
      <c r="G1222" s="2" t="str">
        <f t="shared" si="175"/>
        <v>mayo</v>
      </c>
      <c r="H1222" s="2">
        <f>+IFERROR(VLOOKUP(A1222,festivos!$A$1:$E$105,5,FALSE),0)</f>
        <v>0</v>
      </c>
      <c r="I1222" s="2">
        <f>+IFERROR(VLOOKUP(A1222,semanasanta!$A$1:$E$29,5,FALSE),0)</f>
        <v>0</v>
      </c>
      <c r="J1222" s="2">
        <f>+IFERROR(VLOOKUP(A1222,navidad!$A$1:$E$8,5,FALSE),0)</f>
        <v>0</v>
      </c>
      <c r="K1222" s="2">
        <f t="shared" si="179"/>
        <v>0</v>
      </c>
      <c r="L1222" s="2">
        <f t="shared" si="176"/>
        <v>0</v>
      </c>
      <c r="M1222" s="2">
        <f>+IFERROR(VLOOKUP(A1222,new_year!$A$1:$E$8,5,FALSE),0)</f>
        <v>0</v>
      </c>
      <c r="N1222" s="2">
        <f t="shared" si="178"/>
        <v>0</v>
      </c>
      <c r="O1222" s="2">
        <f t="shared" si="177"/>
        <v>0</v>
      </c>
      <c r="P1222">
        <v>0</v>
      </c>
      <c r="Q1222">
        <f>+IFERROR(VLOOKUP(A1222,final_f1!$A$1:$E$8,5,FALSE),0)</f>
        <v>0</v>
      </c>
    </row>
    <row r="1223" spans="1:17" x14ac:dyDescent="0.25">
      <c r="A1223" s="1">
        <v>42130</v>
      </c>
      <c r="B1223">
        <v>1005</v>
      </c>
      <c r="C1223" s="2">
        <f t="shared" si="171"/>
        <v>6</v>
      </c>
      <c r="D1223" s="2">
        <f t="shared" si="172"/>
        <v>5</v>
      </c>
      <c r="E1223" s="2">
        <f t="shared" si="173"/>
        <v>2015</v>
      </c>
      <c r="F1223" s="2" t="str">
        <f t="shared" si="174"/>
        <v>miércoles</v>
      </c>
      <c r="G1223" s="2" t="str">
        <f t="shared" si="175"/>
        <v>mayo</v>
      </c>
      <c r="H1223" s="2">
        <f>+IFERROR(VLOOKUP(A1223,festivos!$A$1:$E$105,5,FALSE),0)</f>
        <v>0</v>
      </c>
      <c r="I1223" s="2">
        <f>+IFERROR(VLOOKUP(A1223,semanasanta!$A$1:$E$29,5,FALSE),0)</f>
        <v>0</v>
      </c>
      <c r="J1223" s="2">
        <f>+IFERROR(VLOOKUP(A1223,navidad!$A$1:$E$8,5,FALSE),0)</f>
        <v>0</v>
      </c>
      <c r="K1223" s="2">
        <f t="shared" si="179"/>
        <v>0</v>
      </c>
      <c r="L1223" s="2">
        <f t="shared" si="176"/>
        <v>0</v>
      </c>
      <c r="M1223" s="2">
        <f>+IFERROR(VLOOKUP(A1223,new_year!$A$1:$E$8,5,FALSE),0)</f>
        <v>0</v>
      </c>
      <c r="N1223" s="2">
        <f t="shared" si="178"/>
        <v>0</v>
      </c>
      <c r="O1223" s="2">
        <f t="shared" si="177"/>
        <v>0</v>
      </c>
      <c r="P1223">
        <v>0</v>
      </c>
      <c r="Q1223">
        <f>+IFERROR(VLOOKUP(A1223,final_f1!$A$1:$E$8,5,FALSE),0)</f>
        <v>0</v>
      </c>
    </row>
    <row r="1224" spans="1:17" x14ac:dyDescent="0.25">
      <c r="A1224" s="1">
        <v>42131</v>
      </c>
      <c r="B1224">
        <v>1183</v>
      </c>
      <c r="C1224" s="2">
        <f t="shared" si="171"/>
        <v>7</v>
      </c>
      <c r="D1224" s="2">
        <f t="shared" si="172"/>
        <v>5</v>
      </c>
      <c r="E1224" s="2">
        <f t="shared" si="173"/>
        <v>2015</v>
      </c>
      <c r="F1224" s="2" t="str">
        <f t="shared" si="174"/>
        <v>jueves</v>
      </c>
      <c r="G1224" s="2" t="str">
        <f t="shared" si="175"/>
        <v>mayo</v>
      </c>
      <c r="H1224" s="2">
        <f>+IFERROR(VLOOKUP(A1224,festivos!$A$1:$E$105,5,FALSE),0)</f>
        <v>0</v>
      </c>
      <c r="I1224" s="2">
        <f>+IFERROR(VLOOKUP(A1224,semanasanta!$A$1:$E$29,5,FALSE),0)</f>
        <v>0</v>
      </c>
      <c r="J1224" s="2">
        <f>+IFERROR(VLOOKUP(A1224,navidad!$A$1:$E$8,5,FALSE),0)</f>
        <v>0</v>
      </c>
      <c r="K1224" s="2">
        <f t="shared" si="179"/>
        <v>0</v>
      </c>
      <c r="L1224" s="2">
        <f t="shared" si="176"/>
        <v>0</v>
      </c>
      <c r="M1224" s="2">
        <f>+IFERROR(VLOOKUP(A1224,new_year!$A$1:$E$8,5,FALSE),0)</f>
        <v>0</v>
      </c>
      <c r="N1224" s="2">
        <f t="shared" si="178"/>
        <v>0</v>
      </c>
      <c r="O1224" s="2">
        <f t="shared" si="177"/>
        <v>0</v>
      </c>
      <c r="P1224">
        <v>0</v>
      </c>
      <c r="Q1224">
        <f>+IFERROR(VLOOKUP(A1224,final_f1!$A$1:$E$8,5,FALSE),0)</f>
        <v>0</v>
      </c>
    </row>
    <row r="1225" spans="1:17" x14ac:dyDescent="0.25">
      <c r="A1225" s="1">
        <v>42132</v>
      </c>
      <c r="B1225">
        <v>1212</v>
      </c>
      <c r="C1225" s="2">
        <f t="shared" si="171"/>
        <v>8</v>
      </c>
      <c r="D1225" s="2">
        <f t="shared" si="172"/>
        <v>5</v>
      </c>
      <c r="E1225" s="2">
        <f t="shared" si="173"/>
        <v>2015</v>
      </c>
      <c r="F1225" s="2" t="str">
        <f t="shared" si="174"/>
        <v>viernes</v>
      </c>
      <c r="G1225" s="2" t="str">
        <f t="shared" si="175"/>
        <v>mayo</v>
      </c>
      <c r="H1225" s="2">
        <f>+IFERROR(VLOOKUP(A1225,festivos!$A$1:$E$105,5,FALSE),0)</f>
        <v>0</v>
      </c>
      <c r="I1225" s="2">
        <f>+IFERROR(VLOOKUP(A1225,semanasanta!$A$1:$E$29,5,FALSE),0)</f>
        <v>0</v>
      </c>
      <c r="J1225" s="2">
        <f>+IFERROR(VLOOKUP(A1225,navidad!$A$1:$E$8,5,FALSE),0)</f>
        <v>0</v>
      </c>
      <c r="K1225" s="2">
        <f t="shared" si="179"/>
        <v>0</v>
      </c>
      <c r="L1225" s="2">
        <f t="shared" si="176"/>
        <v>0</v>
      </c>
      <c r="M1225" s="2">
        <f>+IFERROR(VLOOKUP(A1225,new_year!$A$1:$E$8,5,FALSE),0)</f>
        <v>0</v>
      </c>
      <c r="N1225" s="2">
        <f t="shared" si="178"/>
        <v>0</v>
      </c>
      <c r="O1225" s="2">
        <f t="shared" si="177"/>
        <v>0</v>
      </c>
      <c r="P1225">
        <v>0</v>
      </c>
      <c r="Q1225">
        <f>+IFERROR(VLOOKUP(A1225,final_f1!$A$1:$E$8,5,FALSE),0)</f>
        <v>0</v>
      </c>
    </row>
    <row r="1226" spans="1:17" x14ac:dyDescent="0.25">
      <c r="A1226" s="1">
        <v>42133</v>
      </c>
      <c r="B1226">
        <v>310</v>
      </c>
      <c r="C1226" s="2">
        <f t="shared" si="171"/>
        <v>9</v>
      </c>
      <c r="D1226" s="2">
        <f t="shared" si="172"/>
        <v>5</v>
      </c>
      <c r="E1226" s="2">
        <f t="shared" si="173"/>
        <v>2015</v>
      </c>
      <c r="F1226" s="2" t="str">
        <f t="shared" si="174"/>
        <v>sábado</v>
      </c>
      <c r="G1226" s="2" t="str">
        <f t="shared" si="175"/>
        <v>mayo</v>
      </c>
      <c r="H1226" s="2">
        <f>+IFERROR(VLOOKUP(A1226,festivos!$A$1:$E$105,5,FALSE),0)</f>
        <v>0</v>
      </c>
      <c r="I1226" s="2">
        <f>+IFERROR(VLOOKUP(A1226,semanasanta!$A$1:$E$29,5,FALSE),0)</f>
        <v>0</v>
      </c>
      <c r="J1226" s="2">
        <f>+IFERROR(VLOOKUP(A1226,navidad!$A$1:$E$8,5,FALSE),0)</f>
        <v>0</v>
      </c>
      <c r="K1226" s="2">
        <f t="shared" si="179"/>
        <v>0</v>
      </c>
      <c r="L1226" s="2">
        <f t="shared" si="176"/>
        <v>0</v>
      </c>
      <c r="M1226" s="2">
        <f>+IFERROR(VLOOKUP(A1226,new_year!$A$1:$E$8,5,FALSE),0)</f>
        <v>0</v>
      </c>
      <c r="N1226" s="2">
        <f t="shared" si="178"/>
        <v>0</v>
      </c>
      <c r="O1226" s="2">
        <f t="shared" si="177"/>
        <v>0</v>
      </c>
      <c r="P1226">
        <v>0</v>
      </c>
      <c r="Q1226">
        <f>+IFERROR(VLOOKUP(A1226,final_f1!$A$1:$E$8,5,FALSE),0)</f>
        <v>0</v>
      </c>
    </row>
    <row r="1227" spans="1:17" x14ac:dyDescent="0.25">
      <c r="A1227" s="1">
        <v>42134</v>
      </c>
      <c r="B1227">
        <v>0</v>
      </c>
      <c r="C1227" s="2">
        <f t="shared" si="171"/>
        <v>10</v>
      </c>
      <c r="D1227" s="2">
        <f t="shared" si="172"/>
        <v>5</v>
      </c>
      <c r="E1227" s="2">
        <f t="shared" si="173"/>
        <v>2015</v>
      </c>
      <c r="F1227" s="2" t="str">
        <f t="shared" si="174"/>
        <v>domingo</v>
      </c>
      <c r="G1227" s="2" t="str">
        <f t="shared" si="175"/>
        <v>mayo</v>
      </c>
      <c r="H1227" s="2">
        <f>+IFERROR(VLOOKUP(A1227,festivos!$A$1:$E$105,5,FALSE),0)</f>
        <v>0</v>
      </c>
      <c r="I1227" s="2">
        <f>+IFERROR(VLOOKUP(A1227,semanasanta!$A$1:$E$29,5,FALSE),0)</f>
        <v>0</v>
      </c>
      <c r="J1227" s="2">
        <f>+IFERROR(VLOOKUP(A1227,navidad!$A$1:$E$8,5,FALSE),0)</f>
        <v>0</v>
      </c>
      <c r="K1227" s="2">
        <f t="shared" si="179"/>
        <v>0</v>
      </c>
      <c r="L1227" s="2">
        <f t="shared" si="176"/>
        <v>0</v>
      </c>
      <c r="M1227" s="2">
        <f>+IFERROR(VLOOKUP(A1227,new_year!$A$1:$E$8,5,FALSE),0)</f>
        <v>0</v>
      </c>
      <c r="N1227" s="2">
        <f t="shared" si="178"/>
        <v>0</v>
      </c>
      <c r="O1227" s="2">
        <f t="shared" si="177"/>
        <v>0</v>
      </c>
      <c r="P1227">
        <v>0</v>
      </c>
      <c r="Q1227">
        <f>+IFERROR(VLOOKUP(A1227,final_f1!$A$1:$E$8,5,FALSE),0)</f>
        <v>0</v>
      </c>
    </row>
    <row r="1228" spans="1:17" x14ac:dyDescent="0.25">
      <c r="A1228" s="1">
        <v>42135</v>
      </c>
      <c r="B1228">
        <v>797</v>
      </c>
      <c r="C1228" s="2">
        <f t="shared" si="171"/>
        <v>11</v>
      </c>
      <c r="D1228" s="2">
        <f t="shared" si="172"/>
        <v>5</v>
      </c>
      <c r="E1228" s="2">
        <f t="shared" si="173"/>
        <v>2015</v>
      </c>
      <c r="F1228" s="2" t="str">
        <f t="shared" si="174"/>
        <v>lunes</v>
      </c>
      <c r="G1228" s="2" t="str">
        <f t="shared" si="175"/>
        <v>mayo</v>
      </c>
      <c r="H1228" s="2">
        <f>+IFERROR(VLOOKUP(A1228,festivos!$A$1:$E$105,5,FALSE),0)</f>
        <v>0</v>
      </c>
      <c r="I1228" s="2">
        <f>+IFERROR(VLOOKUP(A1228,semanasanta!$A$1:$E$29,5,FALSE),0)</f>
        <v>0</v>
      </c>
      <c r="J1228" s="2">
        <f>+IFERROR(VLOOKUP(A1228,navidad!$A$1:$E$8,5,FALSE),0)</f>
        <v>0</v>
      </c>
      <c r="K1228" s="2">
        <f t="shared" si="179"/>
        <v>0</v>
      </c>
      <c r="L1228" s="2">
        <f t="shared" si="176"/>
        <v>0</v>
      </c>
      <c r="M1228" s="2">
        <f>+IFERROR(VLOOKUP(A1228,new_year!$A$1:$E$8,5,FALSE),0)</f>
        <v>0</v>
      </c>
      <c r="N1228" s="2">
        <f t="shared" si="178"/>
        <v>0</v>
      </c>
      <c r="O1228" s="2">
        <f t="shared" si="177"/>
        <v>0</v>
      </c>
      <c r="P1228">
        <v>0</v>
      </c>
      <c r="Q1228">
        <f>+IFERROR(VLOOKUP(A1228,final_f1!$A$1:$E$8,5,FALSE),0)</f>
        <v>0</v>
      </c>
    </row>
    <row r="1229" spans="1:17" x14ac:dyDescent="0.25">
      <c r="A1229" s="1">
        <v>42136</v>
      </c>
      <c r="B1229">
        <v>1091</v>
      </c>
      <c r="C1229" s="2">
        <f t="shared" si="171"/>
        <v>12</v>
      </c>
      <c r="D1229" s="2">
        <f t="shared" si="172"/>
        <v>5</v>
      </c>
      <c r="E1229" s="2">
        <f t="shared" si="173"/>
        <v>2015</v>
      </c>
      <c r="F1229" s="2" t="str">
        <f t="shared" si="174"/>
        <v>martes</v>
      </c>
      <c r="G1229" s="2" t="str">
        <f t="shared" si="175"/>
        <v>mayo</v>
      </c>
      <c r="H1229" s="2">
        <f>+IFERROR(VLOOKUP(A1229,festivos!$A$1:$E$105,5,FALSE),0)</f>
        <v>0</v>
      </c>
      <c r="I1229" s="2">
        <f>+IFERROR(VLOOKUP(A1229,semanasanta!$A$1:$E$29,5,FALSE),0)</f>
        <v>0</v>
      </c>
      <c r="J1229" s="2">
        <f>+IFERROR(VLOOKUP(A1229,navidad!$A$1:$E$8,5,FALSE),0)</f>
        <v>0</v>
      </c>
      <c r="K1229" s="2">
        <f t="shared" si="179"/>
        <v>0</v>
      </c>
      <c r="L1229" s="2">
        <f t="shared" si="176"/>
        <v>0</v>
      </c>
      <c r="M1229" s="2">
        <f>+IFERROR(VLOOKUP(A1229,new_year!$A$1:$E$8,5,FALSE),0)</f>
        <v>0</v>
      </c>
      <c r="N1229" s="2">
        <f t="shared" si="178"/>
        <v>0</v>
      </c>
      <c r="O1229" s="2">
        <f t="shared" si="177"/>
        <v>0</v>
      </c>
      <c r="P1229">
        <v>0</v>
      </c>
      <c r="Q1229">
        <f>+IFERROR(VLOOKUP(A1229,final_f1!$A$1:$E$8,5,FALSE),0)</f>
        <v>0</v>
      </c>
    </row>
    <row r="1230" spans="1:17" x14ac:dyDescent="0.25">
      <c r="A1230" s="1">
        <v>42137</v>
      </c>
      <c r="B1230">
        <v>1107</v>
      </c>
      <c r="C1230" s="2">
        <f t="shared" si="171"/>
        <v>13</v>
      </c>
      <c r="D1230" s="2">
        <f t="shared" si="172"/>
        <v>5</v>
      </c>
      <c r="E1230" s="2">
        <f t="shared" si="173"/>
        <v>2015</v>
      </c>
      <c r="F1230" s="2" t="str">
        <f t="shared" si="174"/>
        <v>miércoles</v>
      </c>
      <c r="G1230" s="2" t="str">
        <f t="shared" si="175"/>
        <v>mayo</v>
      </c>
      <c r="H1230" s="2">
        <f>+IFERROR(VLOOKUP(A1230,festivos!$A$1:$E$105,5,FALSE),0)</f>
        <v>0</v>
      </c>
      <c r="I1230" s="2">
        <f>+IFERROR(VLOOKUP(A1230,semanasanta!$A$1:$E$29,5,FALSE),0)</f>
        <v>0</v>
      </c>
      <c r="J1230" s="2">
        <f>+IFERROR(VLOOKUP(A1230,navidad!$A$1:$E$8,5,FALSE),0)</f>
        <v>0</v>
      </c>
      <c r="K1230" s="2">
        <f t="shared" si="179"/>
        <v>0</v>
      </c>
      <c r="L1230" s="2">
        <f t="shared" si="176"/>
        <v>0</v>
      </c>
      <c r="M1230" s="2">
        <f>+IFERROR(VLOOKUP(A1230,new_year!$A$1:$E$8,5,FALSE),0)</f>
        <v>0</v>
      </c>
      <c r="N1230" s="2">
        <f t="shared" si="178"/>
        <v>0</v>
      </c>
      <c r="O1230" s="2">
        <f t="shared" si="177"/>
        <v>0</v>
      </c>
      <c r="P1230">
        <v>0</v>
      </c>
      <c r="Q1230">
        <f>+IFERROR(VLOOKUP(A1230,final_f1!$A$1:$E$8,5,FALSE),0)</f>
        <v>0</v>
      </c>
    </row>
    <row r="1231" spans="1:17" x14ac:dyDescent="0.25">
      <c r="A1231" s="1">
        <v>42138</v>
      </c>
      <c r="B1231">
        <v>1222</v>
      </c>
      <c r="C1231" s="2">
        <f t="shared" si="171"/>
        <v>14</v>
      </c>
      <c r="D1231" s="2">
        <f t="shared" si="172"/>
        <v>5</v>
      </c>
      <c r="E1231" s="2">
        <f t="shared" si="173"/>
        <v>2015</v>
      </c>
      <c r="F1231" s="2" t="str">
        <f t="shared" si="174"/>
        <v>jueves</v>
      </c>
      <c r="G1231" s="2" t="str">
        <f t="shared" si="175"/>
        <v>mayo</v>
      </c>
      <c r="H1231" s="2">
        <f>+IFERROR(VLOOKUP(A1231,festivos!$A$1:$E$105,5,FALSE),0)</f>
        <v>0</v>
      </c>
      <c r="I1231" s="2">
        <f>+IFERROR(VLOOKUP(A1231,semanasanta!$A$1:$E$29,5,FALSE),0)</f>
        <v>0</v>
      </c>
      <c r="J1231" s="2">
        <f>+IFERROR(VLOOKUP(A1231,navidad!$A$1:$E$8,5,FALSE),0)</f>
        <v>0</v>
      </c>
      <c r="K1231" s="2">
        <f t="shared" si="179"/>
        <v>0</v>
      </c>
      <c r="L1231" s="2">
        <f t="shared" si="176"/>
        <v>0</v>
      </c>
      <c r="M1231" s="2">
        <f>+IFERROR(VLOOKUP(A1231,new_year!$A$1:$E$8,5,FALSE),0)</f>
        <v>0</v>
      </c>
      <c r="N1231" s="2">
        <f t="shared" si="178"/>
        <v>0</v>
      </c>
      <c r="O1231" s="2">
        <f t="shared" si="177"/>
        <v>0</v>
      </c>
      <c r="P1231">
        <v>0</v>
      </c>
      <c r="Q1231">
        <f>+IFERROR(VLOOKUP(A1231,final_f1!$A$1:$E$8,5,FALSE),0)</f>
        <v>0</v>
      </c>
    </row>
    <row r="1232" spans="1:17" x14ac:dyDescent="0.25">
      <c r="A1232" s="1">
        <v>42139</v>
      </c>
      <c r="B1232">
        <v>1203</v>
      </c>
      <c r="C1232" s="2">
        <f t="shared" si="171"/>
        <v>15</v>
      </c>
      <c r="D1232" s="2">
        <f t="shared" si="172"/>
        <v>5</v>
      </c>
      <c r="E1232" s="2">
        <f t="shared" si="173"/>
        <v>2015</v>
      </c>
      <c r="F1232" s="2" t="str">
        <f t="shared" si="174"/>
        <v>viernes</v>
      </c>
      <c r="G1232" s="2" t="str">
        <f t="shared" si="175"/>
        <v>mayo</v>
      </c>
      <c r="H1232" s="2">
        <f>+IFERROR(VLOOKUP(A1232,festivos!$A$1:$E$105,5,FALSE),0)</f>
        <v>0</v>
      </c>
      <c r="I1232" s="2">
        <f>+IFERROR(VLOOKUP(A1232,semanasanta!$A$1:$E$29,5,FALSE),0)</f>
        <v>0</v>
      </c>
      <c r="J1232" s="2">
        <f>+IFERROR(VLOOKUP(A1232,navidad!$A$1:$E$8,5,FALSE),0)</f>
        <v>0</v>
      </c>
      <c r="K1232" s="2">
        <f t="shared" si="179"/>
        <v>0</v>
      </c>
      <c r="L1232" s="2">
        <f t="shared" si="176"/>
        <v>0</v>
      </c>
      <c r="M1232" s="2">
        <f>+IFERROR(VLOOKUP(A1232,new_year!$A$1:$E$8,5,FALSE),0)</f>
        <v>0</v>
      </c>
      <c r="N1232" s="2">
        <f t="shared" si="178"/>
        <v>0</v>
      </c>
      <c r="O1232" s="2">
        <f t="shared" si="177"/>
        <v>0</v>
      </c>
      <c r="P1232">
        <v>0</v>
      </c>
      <c r="Q1232">
        <f>+IFERROR(VLOOKUP(A1232,final_f1!$A$1:$E$8,5,FALSE),0)</f>
        <v>0</v>
      </c>
    </row>
    <row r="1233" spans="1:17" x14ac:dyDescent="0.25">
      <c r="A1233" s="1">
        <v>42140</v>
      </c>
      <c r="B1233">
        <v>327</v>
      </c>
      <c r="C1233" s="2">
        <f t="shared" si="171"/>
        <v>16</v>
      </c>
      <c r="D1233" s="2">
        <f t="shared" si="172"/>
        <v>5</v>
      </c>
      <c r="E1233" s="2">
        <f t="shared" si="173"/>
        <v>2015</v>
      </c>
      <c r="F1233" s="2" t="str">
        <f t="shared" si="174"/>
        <v>sábado</v>
      </c>
      <c r="G1233" s="2" t="str">
        <f t="shared" si="175"/>
        <v>mayo</v>
      </c>
      <c r="H1233" s="2">
        <f>+IFERROR(VLOOKUP(A1233,festivos!$A$1:$E$105,5,FALSE),0)</f>
        <v>0</v>
      </c>
      <c r="I1233" s="2">
        <f>+IFERROR(VLOOKUP(A1233,semanasanta!$A$1:$E$29,5,FALSE),0)</f>
        <v>0</v>
      </c>
      <c r="J1233" s="2">
        <f>+IFERROR(VLOOKUP(A1233,navidad!$A$1:$E$8,5,FALSE),0)</f>
        <v>0</v>
      </c>
      <c r="K1233" s="2">
        <f t="shared" si="179"/>
        <v>0</v>
      </c>
      <c r="L1233" s="2">
        <f t="shared" si="176"/>
        <v>0</v>
      </c>
      <c r="M1233" s="2">
        <f>+IFERROR(VLOOKUP(A1233,new_year!$A$1:$E$8,5,FALSE),0)</f>
        <v>0</v>
      </c>
      <c r="N1233" s="2">
        <f t="shared" si="178"/>
        <v>0</v>
      </c>
      <c r="O1233" s="2">
        <f t="shared" si="177"/>
        <v>0</v>
      </c>
      <c r="P1233">
        <v>0</v>
      </c>
      <c r="Q1233">
        <f>+IFERROR(VLOOKUP(A1233,final_f1!$A$1:$E$8,5,FALSE),0)</f>
        <v>0</v>
      </c>
    </row>
    <row r="1234" spans="1:17" x14ac:dyDescent="0.25">
      <c r="A1234" s="1">
        <v>42141</v>
      </c>
      <c r="B1234">
        <v>2</v>
      </c>
      <c r="C1234" s="2">
        <f t="shared" si="171"/>
        <v>17</v>
      </c>
      <c r="D1234" s="2">
        <f t="shared" si="172"/>
        <v>5</v>
      </c>
      <c r="E1234" s="2">
        <f t="shared" si="173"/>
        <v>2015</v>
      </c>
      <c r="F1234" s="2" t="str">
        <f t="shared" si="174"/>
        <v>domingo</v>
      </c>
      <c r="G1234" s="2" t="str">
        <f t="shared" si="175"/>
        <v>mayo</v>
      </c>
      <c r="H1234" s="2">
        <f>+IFERROR(VLOOKUP(A1234,festivos!$A$1:$E$105,5,FALSE),0)</f>
        <v>0</v>
      </c>
      <c r="I1234" s="2">
        <f>+IFERROR(VLOOKUP(A1234,semanasanta!$A$1:$E$29,5,FALSE),0)</f>
        <v>0</v>
      </c>
      <c r="J1234" s="2">
        <f>+IFERROR(VLOOKUP(A1234,navidad!$A$1:$E$8,5,FALSE),0)</f>
        <v>0</v>
      </c>
      <c r="K1234" s="2">
        <f t="shared" si="179"/>
        <v>0</v>
      </c>
      <c r="L1234" s="2">
        <f t="shared" si="176"/>
        <v>0</v>
      </c>
      <c r="M1234" s="2">
        <f>+IFERROR(VLOOKUP(A1234,new_year!$A$1:$E$8,5,FALSE),0)</f>
        <v>0</v>
      </c>
      <c r="N1234" s="2">
        <f t="shared" si="178"/>
        <v>0</v>
      </c>
      <c r="O1234" s="2">
        <f t="shared" si="177"/>
        <v>0</v>
      </c>
      <c r="P1234">
        <v>0</v>
      </c>
      <c r="Q1234">
        <f>+IFERROR(VLOOKUP(A1234,final_f1!$A$1:$E$8,5,FALSE),0)</f>
        <v>0</v>
      </c>
    </row>
    <row r="1235" spans="1:17" x14ac:dyDescent="0.25">
      <c r="A1235" s="1">
        <v>42142</v>
      </c>
      <c r="B1235">
        <v>0</v>
      </c>
      <c r="C1235" s="2">
        <f t="shared" si="171"/>
        <v>18</v>
      </c>
      <c r="D1235" s="2">
        <f t="shared" si="172"/>
        <v>5</v>
      </c>
      <c r="E1235" s="2">
        <f t="shared" si="173"/>
        <v>2015</v>
      </c>
      <c r="F1235" s="2" t="str">
        <f t="shared" si="174"/>
        <v>lunes</v>
      </c>
      <c r="G1235" s="2" t="str">
        <f t="shared" si="175"/>
        <v>mayo</v>
      </c>
      <c r="H1235" s="2">
        <f>+IFERROR(VLOOKUP(A1235,festivos!$A$1:$E$105,5,FALSE),0)</f>
        <v>1</v>
      </c>
      <c r="I1235" s="2">
        <f>+IFERROR(VLOOKUP(A1235,semanasanta!$A$1:$E$29,5,FALSE),0)</f>
        <v>0</v>
      </c>
      <c r="J1235" s="2">
        <f>+IFERROR(VLOOKUP(A1235,navidad!$A$1:$E$8,5,FALSE),0)</f>
        <v>0</v>
      </c>
      <c r="K1235" s="2">
        <f t="shared" si="179"/>
        <v>0</v>
      </c>
      <c r="L1235" s="2">
        <f t="shared" si="176"/>
        <v>0</v>
      </c>
      <c r="M1235" s="2">
        <f>+IFERROR(VLOOKUP(A1235,new_year!$A$1:$E$8,5,FALSE),0)</f>
        <v>0</v>
      </c>
      <c r="N1235" s="2">
        <f t="shared" si="178"/>
        <v>0</v>
      </c>
      <c r="O1235" s="2">
        <f t="shared" si="177"/>
        <v>0</v>
      </c>
      <c r="P1235">
        <v>0</v>
      </c>
      <c r="Q1235">
        <f>+IFERROR(VLOOKUP(A1235,final_f1!$A$1:$E$8,5,FALSE),0)</f>
        <v>0</v>
      </c>
    </row>
    <row r="1236" spans="1:17" x14ac:dyDescent="0.25">
      <c r="A1236" s="1">
        <v>42143</v>
      </c>
      <c r="B1236">
        <v>792</v>
      </c>
      <c r="C1236" s="2">
        <f t="shared" si="171"/>
        <v>19</v>
      </c>
      <c r="D1236" s="2">
        <f t="shared" si="172"/>
        <v>5</v>
      </c>
      <c r="E1236" s="2">
        <f t="shared" si="173"/>
        <v>2015</v>
      </c>
      <c r="F1236" s="2" t="str">
        <f t="shared" si="174"/>
        <v>martes</v>
      </c>
      <c r="G1236" s="2" t="str">
        <f t="shared" si="175"/>
        <v>mayo</v>
      </c>
      <c r="H1236" s="2">
        <f>+IFERROR(VLOOKUP(A1236,festivos!$A$1:$E$105,5,FALSE),0)</f>
        <v>0</v>
      </c>
      <c r="I1236" s="2">
        <f>+IFERROR(VLOOKUP(A1236,semanasanta!$A$1:$E$29,5,FALSE),0)</f>
        <v>0</v>
      </c>
      <c r="J1236" s="2">
        <f>+IFERROR(VLOOKUP(A1236,navidad!$A$1:$E$8,5,FALSE),0)</f>
        <v>0</v>
      </c>
      <c r="K1236" s="2">
        <f t="shared" si="179"/>
        <v>0</v>
      </c>
      <c r="L1236" s="2">
        <f t="shared" si="176"/>
        <v>0</v>
      </c>
      <c r="M1236" s="2">
        <f>+IFERROR(VLOOKUP(A1236,new_year!$A$1:$E$8,5,FALSE),0)</f>
        <v>0</v>
      </c>
      <c r="N1236" s="2">
        <f t="shared" si="178"/>
        <v>0</v>
      </c>
      <c r="O1236" s="2">
        <f t="shared" si="177"/>
        <v>0</v>
      </c>
      <c r="P1236">
        <v>0</v>
      </c>
      <c r="Q1236">
        <f>+IFERROR(VLOOKUP(A1236,final_f1!$A$1:$E$8,5,FALSE),0)</f>
        <v>0</v>
      </c>
    </row>
    <row r="1237" spans="1:17" x14ac:dyDescent="0.25">
      <c r="A1237" s="1">
        <v>42144</v>
      </c>
      <c r="B1237">
        <v>1034</v>
      </c>
      <c r="C1237" s="2">
        <f t="shared" si="171"/>
        <v>20</v>
      </c>
      <c r="D1237" s="2">
        <f t="shared" si="172"/>
        <v>5</v>
      </c>
      <c r="E1237" s="2">
        <f t="shared" si="173"/>
        <v>2015</v>
      </c>
      <c r="F1237" s="2" t="str">
        <f t="shared" si="174"/>
        <v>miércoles</v>
      </c>
      <c r="G1237" s="2" t="str">
        <f t="shared" si="175"/>
        <v>mayo</v>
      </c>
      <c r="H1237" s="2">
        <f>+IFERROR(VLOOKUP(A1237,festivos!$A$1:$E$105,5,FALSE),0)</f>
        <v>0</v>
      </c>
      <c r="I1237" s="2">
        <f>+IFERROR(VLOOKUP(A1237,semanasanta!$A$1:$E$29,5,FALSE),0)</f>
        <v>0</v>
      </c>
      <c r="J1237" s="2">
        <f>+IFERROR(VLOOKUP(A1237,navidad!$A$1:$E$8,5,FALSE),0)</f>
        <v>0</v>
      </c>
      <c r="K1237" s="2">
        <f t="shared" si="179"/>
        <v>0</v>
      </c>
      <c r="L1237" s="2">
        <f t="shared" si="176"/>
        <v>0</v>
      </c>
      <c r="M1237" s="2">
        <f>+IFERROR(VLOOKUP(A1237,new_year!$A$1:$E$8,5,FALSE),0)</f>
        <v>0</v>
      </c>
      <c r="N1237" s="2">
        <f t="shared" si="178"/>
        <v>0</v>
      </c>
      <c r="O1237" s="2">
        <f t="shared" si="177"/>
        <v>0</v>
      </c>
      <c r="P1237">
        <v>0</v>
      </c>
      <c r="Q1237">
        <f>+IFERROR(VLOOKUP(A1237,final_f1!$A$1:$E$8,5,FALSE),0)</f>
        <v>0</v>
      </c>
    </row>
    <row r="1238" spans="1:17" x14ac:dyDescent="0.25">
      <c r="A1238" s="1">
        <v>42145</v>
      </c>
      <c r="B1238">
        <v>1065</v>
      </c>
      <c r="C1238" s="2">
        <f t="shared" si="171"/>
        <v>21</v>
      </c>
      <c r="D1238" s="2">
        <f t="shared" si="172"/>
        <v>5</v>
      </c>
      <c r="E1238" s="2">
        <f t="shared" si="173"/>
        <v>2015</v>
      </c>
      <c r="F1238" s="2" t="str">
        <f t="shared" si="174"/>
        <v>jueves</v>
      </c>
      <c r="G1238" s="2" t="str">
        <f t="shared" si="175"/>
        <v>mayo</v>
      </c>
      <c r="H1238" s="2">
        <f>+IFERROR(VLOOKUP(A1238,festivos!$A$1:$E$105,5,FALSE),0)</f>
        <v>0</v>
      </c>
      <c r="I1238" s="2">
        <f>+IFERROR(VLOOKUP(A1238,semanasanta!$A$1:$E$29,5,FALSE),0)</f>
        <v>0</v>
      </c>
      <c r="J1238" s="2">
        <f>+IFERROR(VLOOKUP(A1238,navidad!$A$1:$E$8,5,FALSE),0)</f>
        <v>0</v>
      </c>
      <c r="K1238" s="2">
        <f t="shared" si="179"/>
        <v>0</v>
      </c>
      <c r="L1238" s="2">
        <f t="shared" si="176"/>
        <v>0</v>
      </c>
      <c r="M1238" s="2">
        <f>+IFERROR(VLOOKUP(A1238,new_year!$A$1:$E$8,5,FALSE),0)</f>
        <v>0</v>
      </c>
      <c r="N1238" s="2">
        <f t="shared" si="178"/>
        <v>0</v>
      </c>
      <c r="O1238" s="2">
        <f t="shared" si="177"/>
        <v>0</v>
      </c>
      <c r="P1238">
        <v>0</v>
      </c>
      <c r="Q1238">
        <f>+IFERROR(VLOOKUP(A1238,final_f1!$A$1:$E$8,5,FALSE),0)</f>
        <v>0</v>
      </c>
    </row>
    <row r="1239" spans="1:17" x14ac:dyDescent="0.25">
      <c r="A1239" s="1">
        <v>42146</v>
      </c>
      <c r="B1239">
        <v>1159</v>
      </c>
      <c r="C1239" s="2">
        <f t="shared" si="171"/>
        <v>22</v>
      </c>
      <c r="D1239" s="2">
        <f t="shared" si="172"/>
        <v>5</v>
      </c>
      <c r="E1239" s="2">
        <f t="shared" si="173"/>
        <v>2015</v>
      </c>
      <c r="F1239" s="2" t="str">
        <f t="shared" si="174"/>
        <v>viernes</v>
      </c>
      <c r="G1239" s="2" t="str">
        <f t="shared" si="175"/>
        <v>mayo</v>
      </c>
      <c r="H1239" s="2">
        <f>+IFERROR(VLOOKUP(A1239,festivos!$A$1:$E$105,5,FALSE),0)</f>
        <v>0</v>
      </c>
      <c r="I1239" s="2">
        <f>+IFERROR(VLOOKUP(A1239,semanasanta!$A$1:$E$29,5,FALSE),0)</f>
        <v>0</v>
      </c>
      <c r="J1239" s="2">
        <f>+IFERROR(VLOOKUP(A1239,navidad!$A$1:$E$8,5,FALSE),0)</f>
        <v>0</v>
      </c>
      <c r="K1239" s="2">
        <f t="shared" si="179"/>
        <v>0</v>
      </c>
      <c r="L1239" s="2">
        <f t="shared" si="176"/>
        <v>0</v>
      </c>
      <c r="M1239" s="2">
        <f>+IFERROR(VLOOKUP(A1239,new_year!$A$1:$E$8,5,FALSE),0)</f>
        <v>0</v>
      </c>
      <c r="N1239" s="2">
        <f t="shared" si="178"/>
        <v>0</v>
      </c>
      <c r="O1239" s="2">
        <f t="shared" si="177"/>
        <v>0</v>
      </c>
      <c r="P1239">
        <v>0</v>
      </c>
      <c r="Q1239">
        <f>+IFERROR(VLOOKUP(A1239,final_f1!$A$1:$E$8,5,FALSE),0)</f>
        <v>0</v>
      </c>
    </row>
    <row r="1240" spans="1:17" x14ac:dyDescent="0.25">
      <c r="A1240" s="1">
        <v>42147</v>
      </c>
      <c r="B1240">
        <v>323</v>
      </c>
      <c r="C1240" s="2">
        <f t="shared" si="171"/>
        <v>23</v>
      </c>
      <c r="D1240" s="2">
        <f t="shared" si="172"/>
        <v>5</v>
      </c>
      <c r="E1240" s="2">
        <f t="shared" si="173"/>
        <v>2015</v>
      </c>
      <c r="F1240" s="2" t="str">
        <f t="shared" si="174"/>
        <v>sábado</v>
      </c>
      <c r="G1240" s="2" t="str">
        <f t="shared" si="175"/>
        <v>mayo</v>
      </c>
      <c r="H1240" s="2">
        <f>+IFERROR(VLOOKUP(A1240,festivos!$A$1:$E$105,5,FALSE),0)</f>
        <v>0</v>
      </c>
      <c r="I1240" s="2">
        <f>+IFERROR(VLOOKUP(A1240,semanasanta!$A$1:$E$29,5,FALSE),0)</f>
        <v>0</v>
      </c>
      <c r="J1240" s="2">
        <f>+IFERROR(VLOOKUP(A1240,navidad!$A$1:$E$8,5,FALSE),0)</f>
        <v>0</v>
      </c>
      <c r="K1240" s="2">
        <f t="shared" si="179"/>
        <v>0</v>
      </c>
      <c r="L1240" s="2">
        <f t="shared" si="176"/>
        <v>0</v>
      </c>
      <c r="M1240" s="2">
        <f>+IFERROR(VLOOKUP(A1240,new_year!$A$1:$E$8,5,FALSE),0)</f>
        <v>0</v>
      </c>
      <c r="N1240" s="2">
        <f t="shared" si="178"/>
        <v>0</v>
      </c>
      <c r="O1240" s="2">
        <f t="shared" si="177"/>
        <v>0</v>
      </c>
      <c r="P1240">
        <v>0</v>
      </c>
      <c r="Q1240">
        <f>+IFERROR(VLOOKUP(A1240,final_f1!$A$1:$E$8,5,FALSE),0)</f>
        <v>0</v>
      </c>
    </row>
    <row r="1241" spans="1:17" x14ac:dyDescent="0.25">
      <c r="A1241" s="1">
        <v>42148</v>
      </c>
      <c r="B1241">
        <v>0</v>
      </c>
      <c r="C1241" s="2">
        <f t="shared" si="171"/>
        <v>24</v>
      </c>
      <c r="D1241" s="2">
        <f t="shared" si="172"/>
        <v>5</v>
      </c>
      <c r="E1241" s="2">
        <f t="shared" si="173"/>
        <v>2015</v>
      </c>
      <c r="F1241" s="2" t="str">
        <f t="shared" si="174"/>
        <v>domingo</v>
      </c>
      <c r="G1241" s="2" t="str">
        <f t="shared" si="175"/>
        <v>mayo</v>
      </c>
      <c r="H1241" s="2">
        <f>+IFERROR(VLOOKUP(A1241,festivos!$A$1:$E$105,5,FALSE),0)</f>
        <v>0</v>
      </c>
      <c r="I1241" s="2">
        <f>+IFERROR(VLOOKUP(A1241,semanasanta!$A$1:$E$29,5,FALSE),0)</f>
        <v>0</v>
      </c>
      <c r="J1241" s="2">
        <f>+IFERROR(VLOOKUP(A1241,navidad!$A$1:$E$8,5,FALSE),0)</f>
        <v>0</v>
      </c>
      <c r="K1241" s="2">
        <f t="shared" si="179"/>
        <v>0</v>
      </c>
      <c r="L1241" s="2">
        <f t="shared" si="176"/>
        <v>0</v>
      </c>
      <c r="M1241" s="2">
        <f>+IFERROR(VLOOKUP(A1241,new_year!$A$1:$E$8,5,FALSE),0)</f>
        <v>0</v>
      </c>
      <c r="N1241" s="2">
        <f t="shared" si="178"/>
        <v>0</v>
      </c>
      <c r="O1241" s="2">
        <f t="shared" si="177"/>
        <v>0</v>
      </c>
      <c r="P1241">
        <v>0</v>
      </c>
      <c r="Q1241">
        <f>+IFERROR(VLOOKUP(A1241,final_f1!$A$1:$E$8,5,FALSE),0)</f>
        <v>0</v>
      </c>
    </row>
    <row r="1242" spans="1:17" x14ac:dyDescent="0.25">
      <c r="A1242" s="1">
        <v>42149</v>
      </c>
      <c r="B1242">
        <v>916</v>
      </c>
      <c r="C1242" s="2">
        <f t="shared" si="171"/>
        <v>25</v>
      </c>
      <c r="D1242" s="2">
        <f t="shared" si="172"/>
        <v>5</v>
      </c>
      <c r="E1242" s="2">
        <f t="shared" si="173"/>
        <v>2015</v>
      </c>
      <c r="F1242" s="2" t="str">
        <f t="shared" si="174"/>
        <v>lunes</v>
      </c>
      <c r="G1242" s="2" t="str">
        <f t="shared" si="175"/>
        <v>mayo</v>
      </c>
      <c r="H1242" s="2">
        <f>+IFERROR(VLOOKUP(A1242,festivos!$A$1:$E$105,5,FALSE),0)</f>
        <v>0</v>
      </c>
      <c r="I1242" s="2">
        <f>+IFERROR(VLOOKUP(A1242,semanasanta!$A$1:$E$29,5,FALSE),0)</f>
        <v>0</v>
      </c>
      <c r="J1242" s="2">
        <f>+IFERROR(VLOOKUP(A1242,navidad!$A$1:$E$8,5,FALSE),0)</f>
        <v>0</v>
      </c>
      <c r="K1242" s="2">
        <f t="shared" si="179"/>
        <v>0</v>
      </c>
      <c r="L1242" s="2">
        <f t="shared" si="176"/>
        <v>0</v>
      </c>
      <c r="M1242" s="2">
        <f>+IFERROR(VLOOKUP(A1242,new_year!$A$1:$E$8,5,FALSE),0)</f>
        <v>0</v>
      </c>
      <c r="N1242" s="2">
        <f t="shared" si="178"/>
        <v>0</v>
      </c>
      <c r="O1242" s="2">
        <f t="shared" si="177"/>
        <v>0</v>
      </c>
      <c r="P1242">
        <v>0</v>
      </c>
      <c r="Q1242">
        <f>+IFERROR(VLOOKUP(A1242,final_f1!$A$1:$E$8,5,FALSE),0)</f>
        <v>0</v>
      </c>
    </row>
    <row r="1243" spans="1:17" x14ac:dyDescent="0.25">
      <c r="A1243" s="1">
        <v>42150</v>
      </c>
      <c r="B1243">
        <v>1174</v>
      </c>
      <c r="C1243" s="2">
        <f t="shared" si="171"/>
        <v>26</v>
      </c>
      <c r="D1243" s="2">
        <f t="shared" si="172"/>
        <v>5</v>
      </c>
      <c r="E1243" s="2">
        <f t="shared" si="173"/>
        <v>2015</v>
      </c>
      <c r="F1243" s="2" t="str">
        <f t="shared" si="174"/>
        <v>martes</v>
      </c>
      <c r="G1243" s="2" t="str">
        <f t="shared" si="175"/>
        <v>mayo</v>
      </c>
      <c r="H1243" s="2">
        <f>+IFERROR(VLOOKUP(A1243,festivos!$A$1:$E$105,5,FALSE),0)</f>
        <v>0</v>
      </c>
      <c r="I1243" s="2">
        <f>+IFERROR(VLOOKUP(A1243,semanasanta!$A$1:$E$29,5,FALSE),0)</f>
        <v>0</v>
      </c>
      <c r="J1243" s="2">
        <f>+IFERROR(VLOOKUP(A1243,navidad!$A$1:$E$8,5,FALSE),0)</f>
        <v>0</v>
      </c>
      <c r="K1243" s="2">
        <f t="shared" si="179"/>
        <v>0</v>
      </c>
      <c r="L1243" s="2">
        <f t="shared" si="176"/>
        <v>0</v>
      </c>
      <c r="M1243" s="2">
        <f>+IFERROR(VLOOKUP(A1243,new_year!$A$1:$E$8,5,FALSE),0)</f>
        <v>0</v>
      </c>
      <c r="N1243" s="2">
        <f t="shared" si="178"/>
        <v>0</v>
      </c>
      <c r="O1243" s="2">
        <f t="shared" si="177"/>
        <v>0</v>
      </c>
      <c r="P1243">
        <v>0</v>
      </c>
      <c r="Q1243">
        <f>+IFERROR(VLOOKUP(A1243,final_f1!$A$1:$E$8,5,FALSE),0)</f>
        <v>0</v>
      </c>
    </row>
    <row r="1244" spans="1:17" x14ac:dyDescent="0.25">
      <c r="A1244" s="1">
        <v>42151</v>
      </c>
      <c r="B1244">
        <v>1244</v>
      </c>
      <c r="C1244" s="2">
        <f t="shared" si="171"/>
        <v>27</v>
      </c>
      <c r="D1244" s="2">
        <f t="shared" si="172"/>
        <v>5</v>
      </c>
      <c r="E1244" s="2">
        <f t="shared" si="173"/>
        <v>2015</v>
      </c>
      <c r="F1244" s="2" t="str">
        <f t="shared" si="174"/>
        <v>miércoles</v>
      </c>
      <c r="G1244" s="2" t="str">
        <f t="shared" si="175"/>
        <v>mayo</v>
      </c>
      <c r="H1244" s="2">
        <f>+IFERROR(VLOOKUP(A1244,festivos!$A$1:$E$105,5,FALSE),0)</f>
        <v>0</v>
      </c>
      <c r="I1244" s="2">
        <f>+IFERROR(VLOOKUP(A1244,semanasanta!$A$1:$E$29,5,FALSE),0)</f>
        <v>0</v>
      </c>
      <c r="J1244" s="2">
        <f>+IFERROR(VLOOKUP(A1244,navidad!$A$1:$E$8,5,FALSE),0)</f>
        <v>0</v>
      </c>
      <c r="K1244" s="2">
        <f t="shared" si="179"/>
        <v>0</v>
      </c>
      <c r="L1244" s="2">
        <f t="shared" si="176"/>
        <v>0</v>
      </c>
      <c r="M1244" s="2">
        <f>+IFERROR(VLOOKUP(A1244,new_year!$A$1:$E$8,5,FALSE),0)</f>
        <v>0</v>
      </c>
      <c r="N1244" s="2">
        <f t="shared" si="178"/>
        <v>0</v>
      </c>
      <c r="O1244" s="2">
        <f t="shared" si="177"/>
        <v>0</v>
      </c>
      <c r="P1244">
        <v>0</v>
      </c>
      <c r="Q1244">
        <f>+IFERROR(VLOOKUP(A1244,final_f1!$A$1:$E$8,5,FALSE),0)</f>
        <v>0</v>
      </c>
    </row>
    <row r="1245" spans="1:17" x14ac:dyDescent="0.25">
      <c r="A1245" s="1">
        <v>42152</v>
      </c>
      <c r="B1245">
        <v>1419</v>
      </c>
      <c r="C1245" s="2">
        <f t="shared" si="171"/>
        <v>28</v>
      </c>
      <c r="D1245" s="2">
        <f t="shared" si="172"/>
        <v>5</v>
      </c>
      <c r="E1245" s="2">
        <f t="shared" si="173"/>
        <v>2015</v>
      </c>
      <c r="F1245" s="2" t="str">
        <f t="shared" si="174"/>
        <v>jueves</v>
      </c>
      <c r="G1245" s="2" t="str">
        <f t="shared" si="175"/>
        <v>mayo</v>
      </c>
      <c r="H1245" s="2">
        <f>+IFERROR(VLOOKUP(A1245,festivos!$A$1:$E$105,5,FALSE),0)</f>
        <v>0</v>
      </c>
      <c r="I1245" s="2">
        <f>+IFERROR(VLOOKUP(A1245,semanasanta!$A$1:$E$29,5,FALSE),0)</f>
        <v>0</v>
      </c>
      <c r="J1245" s="2">
        <f>+IFERROR(VLOOKUP(A1245,navidad!$A$1:$E$8,5,FALSE),0)</f>
        <v>0</v>
      </c>
      <c r="K1245" s="2">
        <f t="shared" si="179"/>
        <v>0</v>
      </c>
      <c r="L1245" s="2">
        <f t="shared" si="176"/>
        <v>0</v>
      </c>
      <c r="M1245" s="2">
        <f>+IFERROR(VLOOKUP(A1245,new_year!$A$1:$E$8,5,FALSE),0)</f>
        <v>0</v>
      </c>
      <c r="N1245" s="2">
        <f t="shared" si="178"/>
        <v>0</v>
      </c>
      <c r="O1245" s="2">
        <f t="shared" si="177"/>
        <v>0</v>
      </c>
      <c r="P1245">
        <v>0</v>
      </c>
      <c r="Q1245">
        <f>+IFERROR(VLOOKUP(A1245,final_f1!$A$1:$E$8,5,FALSE),0)</f>
        <v>0</v>
      </c>
    </row>
    <row r="1246" spans="1:17" x14ac:dyDescent="0.25">
      <c r="A1246" s="1">
        <v>42153</v>
      </c>
      <c r="B1246">
        <v>1725</v>
      </c>
      <c r="C1246" s="2">
        <f t="shared" si="171"/>
        <v>29</v>
      </c>
      <c r="D1246" s="2">
        <f t="shared" si="172"/>
        <v>5</v>
      </c>
      <c r="E1246" s="2">
        <f t="shared" si="173"/>
        <v>2015</v>
      </c>
      <c r="F1246" s="2" t="str">
        <f t="shared" si="174"/>
        <v>viernes</v>
      </c>
      <c r="G1246" s="2" t="str">
        <f t="shared" si="175"/>
        <v>mayo</v>
      </c>
      <c r="H1246" s="2">
        <f>+IFERROR(VLOOKUP(A1246,festivos!$A$1:$E$105,5,FALSE),0)</f>
        <v>0</v>
      </c>
      <c r="I1246" s="2">
        <f>+IFERROR(VLOOKUP(A1246,semanasanta!$A$1:$E$29,5,FALSE),0)</f>
        <v>0</v>
      </c>
      <c r="J1246" s="2">
        <f>+IFERROR(VLOOKUP(A1246,navidad!$A$1:$E$8,5,FALSE),0)</f>
        <v>0</v>
      </c>
      <c r="K1246" s="2">
        <f t="shared" si="179"/>
        <v>0</v>
      </c>
      <c r="L1246" s="2">
        <f t="shared" si="176"/>
        <v>0</v>
      </c>
      <c r="M1246" s="2">
        <f>+IFERROR(VLOOKUP(A1246,new_year!$A$1:$E$8,5,FALSE),0)</f>
        <v>0</v>
      </c>
      <c r="N1246" s="2">
        <f t="shared" si="178"/>
        <v>0</v>
      </c>
      <c r="O1246" s="2">
        <f t="shared" si="177"/>
        <v>0</v>
      </c>
      <c r="P1246">
        <v>0</v>
      </c>
      <c r="Q1246">
        <f>+IFERROR(VLOOKUP(A1246,final_f1!$A$1:$E$8,5,FALSE),0)</f>
        <v>0</v>
      </c>
    </row>
    <row r="1247" spans="1:17" x14ac:dyDescent="0.25">
      <c r="A1247" s="1">
        <v>42154</v>
      </c>
      <c r="B1247">
        <v>827</v>
      </c>
      <c r="C1247" s="2">
        <f t="shared" si="171"/>
        <v>30</v>
      </c>
      <c r="D1247" s="2">
        <f t="shared" si="172"/>
        <v>5</v>
      </c>
      <c r="E1247" s="2">
        <f t="shared" si="173"/>
        <v>2015</v>
      </c>
      <c r="F1247" s="2" t="str">
        <f t="shared" si="174"/>
        <v>sábado</v>
      </c>
      <c r="G1247" s="2" t="str">
        <f t="shared" si="175"/>
        <v>mayo</v>
      </c>
      <c r="H1247" s="2">
        <f>+IFERROR(VLOOKUP(A1247,festivos!$A$1:$E$105,5,FALSE),0)</f>
        <v>0</v>
      </c>
      <c r="I1247" s="2">
        <f>+IFERROR(VLOOKUP(A1247,semanasanta!$A$1:$E$29,5,FALSE),0)</f>
        <v>0</v>
      </c>
      <c r="J1247" s="2">
        <f>+IFERROR(VLOOKUP(A1247,navidad!$A$1:$E$8,5,FALSE),0)</f>
        <v>0</v>
      </c>
      <c r="K1247" s="2">
        <f t="shared" si="179"/>
        <v>0</v>
      </c>
      <c r="L1247" s="2">
        <f t="shared" si="176"/>
        <v>0</v>
      </c>
      <c r="M1247" s="2">
        <f>+IFERROR(VLOOKUP(A1247,new_year!$A$1:$E$8,5,FALSE),0)</f>
        <v>0</v>
      </c>
      <c r="N1247" s="2">
        <f t="shared" si="178"/>
        <v>0</v>
      </c>
      <c r="O1247" s="2">
        <f t="shared" si="177"/>
        <v>0</v>
      </c>
      <c r="P1247">
        <v>0</v>
      </c>
      <c r="Q1247">
        <f>+IFERROR(VLOOKUP(A1247,final_f1!$A$1:$E$8,5,FALSE),0)</f>
        <v>0</v>
      </c>
    </row>
    <row r="1248" spans="1:17" x14ac:dyDescent="0.25">
      <c r="A1248" s="1">
        <v>42155</v>
      </c>
      <c r="B1248">
        <v>1</v>
      </c>
      <c r="C1248" s="2">
        <f t="shared" si="171"/>
        <v>31</v>
      </c>
      <c r="D1248" s="2">
        <f t="shared" si="172"/>
        <v>5</v>
      </c>
      <c r="E1248" s="2">
        <f t="shared" si="173"/>
        <v>2015</v>
      </c>
      <c r="F1248" s="2" t="str">
        <f t="shared" si="174"/>
        <v>domingo</v>
      </c>
      <c r="G1248" s="2" t="str">
        <f t="shared" si="175"/>
        <v>mayo</v>
      </c>
      <c r="H1248" s="2">
        <f>+IFERROR(VLOOKUP(A1248,festivos!$A$1:$E$105,5,FALSE),0)</f>
        <v>0</v>
      </c>
      <c r="I1248" s="2">
        <f>+IFERROR(VLOOKUP(A1248,semanasanta!$A$1:$E$29,5,FALSE),0)</f>
        <v>0</v>
      </c>
      <c r="J1248" s="2">
        <f>+IFERROR(VLOOKUP(A1248,navidad!$A$1:$E$8,5,FALSE),0)</f>
        <v>0</v>
      </c>
      <c r="K1248" s="2">
        <f t="shared" si="179"/>
        <v>0</v>
      </c>
      <c r="L1248" s="2">
        <f t="shared" si="176"/>
        <v>0</v>
      </c>
      <c r="M1248" s="2">
        <f>+IFERROR(VLOOKUP(A1248,new_year!$A$1:$E$8,5,FALSE),0)</f>
        <v>0</v>
      </c>
      <c r="N1248" s="2">
        <f t="shared" si="178"/>
        <v>0</v>
      </c>
      <c r="O1248" s="2">
        <f t="shared" si="177"/>
        <v>0</v>
      </c>
      <c r="P1248">
        <v>0</v>
      </c>
      <c r="Q1248">
        <f>+IFERROR(VLOOKUP(A1248,final_f1!$A$1:$E$8,5,FALSE),0)</f>
        <v>0</v>
      </c>
    </row>
    <row r="1249" spans="1:17" x14ac:dyDescent="0.25">
      <c r="A1249" s="1">
        <v>42156</v>
      </c>
      <c r="B1249">
        <v>524</v>
      </c>
      <c r="C1249" s="2">
        <f t="shared" si="171"/>
        <v>1</v>
      </c>
      <c r="D1249" s="2">
        <f t="shared" si="172"/>
        <v>6</v>
      </c>
      <c r="E1249" s="2">
        <f t="shared" si="173"/>
        <v>2015</v>
      </c>
      <c r="F1249" s="2" t="str">
        <f t="shared" si="174"/>
        <v>lunes</v>
      </c>
      <c r="G1249" s="2" t="str">
        <f t="shared" si="175"/>
        <v>junio</v>
      </c>
      <c r="H1249" s="2">
        <f>+IFERROR(VLOOKUP(A1249,festivos!$A$1:$E$105,5,FALSE),0)</f>
        <v>0</v>
      </c>
      <c r="I1249" s="2">
        <f>+IFERROR(VLOOKUP(A1249,semanasanta!$A$1:$E$29,5,FALSE),0)</f>
        <v>0</v>
      </c>
      <c r="J1249" s="2">
        <f>+IFERROR(VLOOKUP(A1249,navidad!$A$1:$E$8,5,FALSE),0)</f>
        <v>0</v>
      </c>
      <c r="K1249" s="2">
        <f t="shared" si="179"/>
        <v>0</v>
      </c>
      <c r="L1249" s="2">
        <f t="shared" si="176"/>
        <v>0</v>
      </c>
      <c r="M1249" s="2">
        <f>+IFERROR(VLOOKUP(A1249,new_year!$A$1:$E$8,5,FALSE),0)</f>
        <v>0</v>
      </c>
      <c r="N1249" s="2">
        <f t="shared" si="178"/>
        <v>0</v>
      </c>
      <c r="O1249" s="2">
        <f t="shared" si="177"/>
        <v>0</v>
      </c>
      <c r="P1249">
        <v>0</v>
      </c>
      <c r="Q1249">
        <f>+IFERROR(VLOOKUP(A1249,final_f1!$A$1:$E$8,5,FALSE),0)</f>
        <v>0</v>
      </c>
    </row>
    <row r="1250" spans="1:17" x14ac:dyDescent="0.25">
      <c r="A1250" s="1">
        <v>42157</v>
      </c>
      <c r="B1250">
        <v>820</v>
      </c>
      <c r="C1250" s="2">
        <f t="shared" si="171"/>
        <v>2</v>
      </c>
      <c r="D1250" s="2">
        <f t="shared" si="172"/>
        <v>6</v>
      </c>
      <c r="E1250" s="2">
        <f t="shared" si="173"/>
        <v>2015</v>
      </c>
      <c r="F1250" s="2" t="str">
        <f t="shared" si="174"/>
        <v>martes</v>
      </c>
      <c r="G1250" s="2" t="str">
        <f t="shared" si="175"/>
        <v>junio</v>
      </c>
      <c r="H1250" s="2">
        <f>+IFERROR(VLOOKUP(A1250,festivos!$A$1:$E$105,5,FALSE),0)</f>
        <v>0</v>
      </c>
      <c r="I1250" s="2">
        <f>+IFERROR(VLOOKUP(A1250,semanasanta!$A$1:$E$29,5,FALSE),0)</f>
        <v>0</v>
      </c>
      <c r="J1250" s="2">
        <f>+IFERROR(VLOOKUP(A1250,navidad!$A$1:$E$8,5,FALSE),0)</f>
        <v>0</v>
      </c>
      <c r="K1250" s="2">
        <f t="shared" si="179"/>
        <v>0</v>
      </c>
      <c r="L1250" s="2">
        <f t="shared" si="176"/>
        <v>0</v>
      </c>
      <c r="M1250" s="2">
        <f>+IFERROR(VLOOKUP(A1250,new_year!$A$1:$E$8,5,FALSE),0)</f>
        <v>0</v>
      </c>
      <c r="N1250" s="2">
        <f t="shared" si="178"/>
        <v>0</v>
      </c>
      <c r="O1250" s="2">
        <f t="shared" si="177"/>
        <v>0</v>
      </c>
      <c r="P1250">
        <v>0</v>
      </c>
      <c r="Q1250">
        <f>+IFERROR(VLOOKUP(A1250,final_f1!$A$1:$E$8,5,FALSE),0)</f>
        <v>0</v>
      </c>
    </row>
    <row r="1251" spans="1:17" x14ac:dyDescent="0.25">
      <c r="A1251" s="1">
        <v>42158</v>
      </c>
      <c r="B1251">
        <v>1033</v>
      </c>
      <c r="C1251" s="2">
        <f t="shared" si="171"/>
        <v>3</v>
      </c>
      <c r="D1251" s="2">
        <f t="shared" si="172"/>
        <v>6</v>
      </c>
      <c r="E1251" s="2">
        <f t="shared" si="173"/>
        <v>2015</v>
      </c>
      <c r="F1251" s="2" t="str">
        <f t="shared" si="174"/>
        <v>miércoles</v>
      </c>
      <c r="G1251" s="2" t="str">
        <f t="shared" si="175"/>
        <v>junio</v>
      </c>
      <c r="H1251" s="2">
        <f>+IFERROR(VLOOKUP(A1251,festivos!$A$1:$E$105,5,FALSE),0)</f>
        <v>0</v>
      </c>
      <c r="I1251" s="2">
        <f>+IFERROR(VLOOKUP(A1251,semanasanta!$A$1:$E$29,5,FALSE),0)</f>
        <v>0</v>
      </c>
      <c r="J1251" s="2">
        <f>+IFERROR(VLOOKUP(A1251,navidad!$A$1:$E$8,5,FALSE),0)</f>
        <v>0</v>
      </c>
      <c r="K1251" s="2">
        <f t="shared" si="179"/>
        <v>0</v>
      </c>
      <c r="L1251" s="2">
        <f t="shared" si="176"/>
        <v>0</v>
      </c>
      <c r="M1251" s="2">
        <f>+IFERROR(VLOOKUP(A1251,new_year!$A$1:$E$8,5,FALSE),0)</f>
        <v>0</v>
      </c>
      <c r="N1251" s="2">
        <f t="shared" si="178"/>
        <v>0</v>
      </c>
      <c r="O1251" s="2">
        <f t="shared" si="177"/>
        <v>0</v>
      </c>
      <c r="P1251">
        <v>0</v>
      </c>
      <c r="Q1251">
        <f>+IFERROR(VLOOKUP(A1251,final_f1!$A$1:$E$8,5,FALSE),0)</f>
        <v>0</v>
      </c>
    </row>
    <row r="1252" spans="1:17" x14ac:dyDescent="0.25">
      <c r="A1252" s="1">
        <v>42159</v>
      </c>
      <c r="B1252">
        <v>1201</v>
      </c>
      <c r="C1252" s="2">
        <f t="shared" si="171"/>
        <v>4</v>
      </c>
      <c r="D1252" s="2">
        <f t="shared" si="172"/>
        <v>6</v>
      </c>
      <c r="E1252" s="2">
        <f t="shared" si="173"/>
        <v>2015</v>
      </c>
      <c r="F1252" s="2" t="str">
        <f t="shared" si="174"/>
        <v>jueves</v>
      </c>
      <c r="G1252" s="2" t="str">
        <f t="shared" si="175"/>
        <v>junio</v>
      </c>
      <c r="H1252" s="2">
        <f>+IFERROR(VLOOKUP(A1252,festivos!$A$1:$E$105,5,FALSE),0)</f>
        <v>0</v>
      </c>
      <c r="I1252" s="2">
        <f>+IFERROR(VLOOKUP(A1252,semanasanta!$A$1:$E$29,5,FALSE),0)</f>
        <v>0</v>
      </c>
      <c r="J1252" s="2">
        <f>+IFERROR(VLOOKUP(A1252,navidad!$A$1:$E$8,5,FALSE),0)</f>
        <v>0</v>
      </c>
      <c r="K1252" s="2">
        <f t="shared" si="179"/>
        <v>0</v>
      </c>
      <c r="L1252" s="2">
        <f t="shared" si="176"/>
        <v>0</v>
      </c>
      <c r="M1252" s="2">
        <f>+IFERROR(VLOOKUP(A1252,new_year!$A$1:$E$8,5,FALSE),0)</f>
        <v>0</v>
      </c>
      <c r="N1252" s="2">
        <f t="shared" si="178"/>
        <v>0</v>
      </c>
      <c r="O1252" s="2">
        <f t="shared" si="177"/>
        <v>0</v>
      </c>
      <c r="P1252">
        <v>0</v>
      </c>
      <c r="Q1252">
        <f>+IFERROR(VLOOKUP(A1252,final_f1!$A$1:$E$8,5,FALSE),0)</f>
        <v>0</v>
      </c>
    </row>
    <row r="1253" spans="1:17" x14ac:dyDescent="0.25">
      <c r="A1253" s="1">
        <v>42160</v>
      </c>
      <c r="B1253">
        <v>1180</v>
      </c>
      <c r="C1253" s="2">
        <f t="shared" si="171"/>
        <v>5</v>
      </c>
      <c r="D1253" s="2">
        <f t="shared" si="172"/>
        <v>6</v>
      </c>
      <c r="E1253" s="2">
        <f t="shared" si="173"/>
        <v>2015</v>
      </c>
      <c r="F1253" s="2" t="str">
        <f t="shared" si="174"/>
        <v>viernes</v>
      </c>
      <c r="G1253" s="2" t="str">
        <f t="shared" si="175"/>
        <v>junio</v>
      </c>
      <c r="H1253" s="2">
        <f>+IFERROR(VLOOKUP(A1253,festivos!$A$1:$E$105,5,FALSE),0)</f>
        <v>0</v>
      </c>
      <c r="I1253" s="2">
        <f>+IFERROR(VLOOKUP(A1253,semanasanta!$A$1:$E$29,5,FALSE),0)</f>
        <v>0</v>
      </c>
      <c r="J1253" s="2">
        <f>+IFERROR(VLOOKUP(A1253,navidad!$A$1:$E$8,5,FALSE),0)</f>
        <v>0</v>
      </c>
      <c r="K1253" s="2">
        <f t="shared" si="179"/>
        <v>0</v>
      </c>
      <c r="L1253" s="2">
        <f t="shared" si="176"/>
        <v>0</v>
      </c>
      <c r="M1253" s="2">
        <f>+IFERROR(VLOOKUP(A1253,new_year!$A$1:$E$8,5,FALSE),0)</f>
        <v>0</v>
      </c>
      <c r="N1253" s="2">
        <f t="shared" si="178"/>
        <v>0</v>
      </c>
      <c r="O1253" s="2">
        <f t="shared" si="177"/>
        <v>0</v>
      </c>
      <c r="P1253">
        <v>0</v>
      </c>
      <c r="Q1253">
        <f>+IFERROR(VLOOKUP(A1253,final_f1!$A$1:$E$8,5,FALSE),0)</f>
        <v>0</v>
      </c>
    </row>
    <row r="1254" spans="1:17" x14ac:dyDescent="0.25">
      <c r="A1254" s="1">
        <v>42161</v>
      </c>
      <c r="B1254">
        <v>334</v>
      </c>
      <c r="C1254" s="2">
        <f t="shared" si="171"/>
        <v>6</v>
      </c>
      <c r="D1254" s="2">
        <f t="shared" si="172"/>
        <v>6</v>
      </c>
      <c r="E1254" s="2">
        <f t="shared" si="173"/>
        <v>2015</v>
      </c>
      <c r="F1254" s="2" t="str">
        <f t="shared" si="174"/>
        <v>sábado</v>
      </c>
      <c r="G1254" s="2" t="str">
        <f t="shared" si="175"/>
        <v>junio</v>
      </c>
      <c r="H1254" s="2">
        <f>+IFERROR(VLOOKUP(A1254,festivos!$A$1:$E$105,5,FALSE),0)</f>
        <v>0</v>
      </c>
      <c r="I1254" s="2">
        <f>+IFERROR(VLOOKUP(A1254,semanasanta!$A$1:$E$29,5,FALSE),0)</f>
        <v>0</v>
      </c>
      <c r="J1254" s="2">
        <f>+IFERROR(VLOOKUP(A1254,navidad!$A$1:$E$8,5,FALSE),0)</f>
        <v>0</v>
      </c>
      <c r="K1254" s="2">
        <f t="shared" si="179"/>
        <v>0</v>
      </c>
      <c r="L1254" s="2">
        <f t="shared" si="176"/>
        <v>0</v>
      </c>
      <c r="M1254" s="2">
        <f>+IFERROR(VLOOKUP(A1254,new_year!$A$1:$E$8,5,FALSE),0)</f>
        <v>0</v>
      </c>
      <c r="N1254" s="2">
        <f t="shared" si="178"/>
        <v>0</v>
      </c>
      <c r="O1254" s="2">
        <f t="shared" si="177"/>
        <v>0</v>
      </c>
      <c r="P1254">
        <v>0</v>
      </c>
      <c r="Q1254">
        <f>+IFERROR(VLOOKUP(A1254,final_f1!$A$1:$E$8,5,FALSE),0)</f>
        <v>0</v>
      </c>
    </row>
    <row r="1255" spans="1:17" x14ac:dyDescent="0.25">
      <c r="A1255" s="1">
        <v>42162</v>
      </c>
      <c r="B1255">
        <v>2</v>
      </c>
      <c r="C1255" s="2">
        <f t="shared" si="171"/>
        <v>7</v>
      </c>
      <c r="D1255" s="2">
        <f t="shared" si="172"/>
        <v>6</v>
      </c>
      <c r="E1255" s="2">
        <f t="shared" si="173"/>
        <v>2015</v>
      </c>
      <c r="F1255" s="2" t="str">
        <f t="shared" si="174"/>
        <v>domingo</v>
      </c>
      <c r="G1255" s="2" t="str">
        <f t="shared" si="175"/>
        <v>junio</v>
      </c>
      <c r="H1255" s="2">
        <f>+IFERROR(VLOOKUP(A1255,festivos!$A$1:$E$105,5,FALSE),0)</f>
        <v>0</v>
      </c>
      <c r="I1255" s="2">
        <f>+IFERROR(VLOOKUP(A1255,semanasanta!$A$1:$E$29,5,FALSE),0)</f>
        <v>0</v>
      </c>
      <c r="J1255" s="2">
        <f>+IFERROR(VLOOKUP(A1255,navidad!$A$1:$E$8,5,FALSE),0)</f>
        <v>0</v>
      </c>
      <c r="K1255" s="2">
        <f t="shared" si="179"/>
        <v>0</v>
      </c>
      <c r="L1255" s="2">
        <f t="shared" si="176"/>
        <v>0</v>
      </c>
      <c r="M1255" s="2">
        <f>+IFERROR(VLOOKUP(A1255,new_year!$A$1:$E$8,5,FALSE),0)</f>
        <v>0</v>
      </c>
      <c r="N1255" s="2">
        <f t="shared" si="178"/>
        <v>0</v>
      </c>
      <c r="O1255" s="2">
        <f t="shared" si="177"/>
        <v>0</v>
      </c>
      <c r="P1255">
        <v>0</v>
      </c>
      <c r="Q1255">
        <f>+IFERROR(VLOOKUP(A1255,final_f1!$A$1:$E$8,5,FALSE),0)</f>
        <v>0</v>
      </c>
    </row>
    <row r="1256" spans="1:17" x14ac:dyDescent="0.25">
      <c r="A1256" s="1">
        <v>42163</v>
      </c>
      <c r="B1256">
        <v>0</v>
      </c>
      <c r="C1256" s="2">
        <f t="shared" si="171"/>
        <v>8</v>
      </c>
      <c r="D1256" s="2">
        <f t="shared" si="172"/>
        <v>6</v>
      </c>
      <c r="E1256" s="2">
        <f t="shared" si="173"/>
        <v>2015</v>
      </c>
      <c r="F1256" s="2" t="str">
        <f t="shared" si="174"/>
        <v>lunes</v>
      </c>
      <c r="G1256" s="2" t="str">
        <f t="shared" si="175"/>
        <v>junio</v>
      </c>
      <c r="H1256" s="2">
        <f>+IFERROR(VLOOKUP(A1256,festivos!$A$1:$E$105,5,FALSE),0)</f>
        <v>1</v>
      </c>
      <c r="I1256" s="2">
        <f>+IFERROR(VLOOKUP(A1256,semanasanta!$A$1:$E$29,5,FALSE),0)</f>
        <v>0</v>
      </c>
      <c r="J1256" s="2">
        <f>+IFERROR(VLOOKUP(A1256,navidad!$A$1:$E$8,5,FALSE),0)</f>
        <v>0</v>
      </c>
      <c r="K1256" s="2">
        <f t="shared" si="179"/>
        <v>0</v>
      </c>
      <c r="L1256" s="2">
        <f t="shared" si="176"/>
        <v>0</v>
      </c>
      <c r="M1256" s="2">
        <f>+IFERROR(VLOOKUP(A1256,new_year!$A$1:$E$8,5,FALSE),0)</f>
        <v>0</v>
      </c>
      <c r="N1256" s="2">
        <f t="shared" si="178"/>
        <v>0</v>
      </c>
      <c r="O1256" s="2">
        <f t="shared" si="177"/>
        <v>0</v>
      </c>
      <c r="P1256">
        <v>0</v>
      </c>
      <c r="Q1256">
        <f>+IFERROR(VLOOKUP(A1256,final_f1!$A$1:$E$8,5,FALSE),0)</f>
        <v>0</v>
      </c>
    </row>
    <row r="1257" spans="1:17" x14ac:dyDescent="0.25">
      <c r="A1257" s="1">
        <v>42164</v>
      </c>
      <c r="B1257">
        <v>808</v>
      </c>
      <c r="C1257" s="2">
        <f t="shared" si="171"/>
        <v>9</v>
      </c>
      <c r="D1257" s="2">
        <f t="shared" si="172"/>
        <v>6</v>
      </c>
      <c r="E1257" s="2">
        <f t="shared" si="173"/>
        <v>2015</v>
      </c>
      <c r="F1257" s="2" t="str">
        <f t="shared" si="174"/>
        <v>martes</v>
      </c>
      <c r="G1257" s="2" t="str">
        <f t="shared" si="175"/>
        <v>junio</v>
      </c>
      <c r="H1257" s="2">
        <f>+IFERROR(VLOOKUP(A1257,festivos!$A$1:$E$105,5,FALSE),0)</f>
        <v>0</v>
      </c>
      <c r="I1257" s="2">
        <f>+IFERROR(VLOOKUP(A1257,semanasanta!$A$1:$E$29,5,FALSE),0)</f>
        <v>0</v>
      </c>
      <c r="J1257" s="2">
        <f>+IFERROR(VLOOKUP(A1257,navidad!$A$1:$E$8,5,FALSE),0)</f>
        <v>0</v>
      </c>
      <c r="K1257" s="2">
        <f t="shared" si="179"/>
        <v>0</v>
      </c>
      <c r="L1257" s="2">
        <f t="shared" si="176"/>
        <v>0</v>
      </c>
      <c r="M1257" s="2">
        <f>+IFERROR(VLOOKUP(A1257,new_year!$A$1:$E$8,5,FALSE),0)</f>
        <v>0</v>
      </c>
      <c r="N1257" s="2">
        <f t="shared" si="178"/>
        <v>0</v>
      </c>
      <c r="O1257" s="2">
        <f t="shared" si="177"/>
        <v>0</v>
      </c>
      <c r="P1257">
        <v>0</v>
      </c>
      <c r="Q1257">
        <f>+IFERROR(VLOOKUP(A1257,final_f1!$A$1:$E$8,5,FALSE),0)</f>
        <v>0</v>
      </c>
    </row>
    <row r="1258" spans="1:17" x14ac:dyDescent="0.25">
      <c r="A1258" s="1">
        <v>42165</v>
      </c>
      <c r="B1258">
        <v>1149</v>
      </c>
      <c r="C1258" s="2">
        <f t="shared" si="171"/>
        <v>10</v>
      </c>
      <c r="D1258" s="2">
        <f t="shared" si="172"/>
        <v>6</v>
      </c>
      <c r="E1258" s="2">
        <f t="shared" si="173"/>
        <v>2015</v>
      </c>
      <c r="F1258" s="2" t="str">
        <f t="shared" si="174"/>
        <v>miércoles</v>
      </c>
      <c r="G1258" s="2" t="str">
        <f t="shared" si="175"/>
        <v>junio</v>
      </c>
      <c r="H1258" s="2">
        <f>+IFERROR(VLOOKUP(A1258,festivos!$A$1:$E$105,5,FALSE),0)</f>
        <v>0</v>
      </c>
      <c r="I1258" s="2">
        <f>+IFERROR(VLOOKUP(A1258,semanasanta!$A$1:$E$29,5,FALSE),0)</f>
        <v>0</v>
      </c>
      <c r="J1258" s="2">
        <f>+IFERROR(VLOOKUP(A1258,navidad!$A$1:$E$8,5,FALSE),0)</f>
        <v>0</v>
      </c>
      <c r="K1258" s="2">
        <f t="shared" si="179"/>
        <v>0</v>
      </c>
      <c r="L1258" s="2">
        <f t="shared" si="176"/>
        <v>0</v>
      </c>
      <c r="M1258" s="2">
        <f>+IFERROR(VLOOKUP(A1258,new_year!$A$1:$E$8,5,FALSE),0)</f>
        <v>0</v>
      </c>
      <c r="N1258" s="2">
        <f t="shared" si="178"/>
        <v>0</v>
      </c>
      <c r="O1258" s="2">
        <f t="shared" si="177"/>
        <v>0</v>
      </c>
      <c r="P1258">
        <v>0</v>
      </c>
      <c r="Q1258">
        <f>+IFERROR(VLOOKUP(A1258,final_f1!$A$1:$E$8,5,FALSE),0)</f>
        <v>0</v>
      </c>
    </row>
    <row r="1259" spans="1:17" x14ac:dyDescent="0.25">
      <c r="A1259" s="1">
        <v>42166</v>
      </c>
      <c r="B1259">
        <v>1233</v>
      </c>
      <c r="C1259" s="2">
        <f t="shared" si="171"/>
        <v>11</v>
      </c>
      <c r="D1259" s="2">
        <f t="shared" si="172"/>
        <v>6</v>
      </c>
      <c r="E1259" s="2">
        <f t="shared" si="173"/>
        <v>2015</v>
      </c>
      <c r="F1259" s="2" t="str">
        <f t="shared" si="174"/>
        <v>jueves</v>
      </c>
      <c r="G1259" s="2" t="str">
        <f t="shared" si="175"/>
        <v>junio</v>
      </c>
      <c r="H1259" s="2">
        <f>+IFERROR(VLOOKUP(A1259,festivos!$A$1:$E$105,5,FALSE),0)</f>
        <v>0</v>
      </c>
      <c r="I1259" s="2">
        <f>+IFERROR(VLOOKUP(A1259,semanasanta!$A$1:$E$29,5,FALSE),0)</f>
        <v>0</v>
      </c>
      <c r="J1259" s="2">
        <f>+IFERROR(VLOOKUP(A1259,navidad!$A$1:$E$8,5,FALSE),0)</f>
        <v>0</v>
      </c>
      <c r="K1259" s="2">
        <f t="shared" si="179"/>
        <v>0</v>
      </c>
      <c r="L1259" s="2">
        <f t="shared" si="176"/>
        <v>0</v>
      </c>
      <c r="M1259" s="2">
        <f>+IFERROR(VLOOKUP(A1259,new_year!$A$1:$E$8,5,FALSE),0)</f>
        <v>0</v>
      </c>
      <c r="N1259" s="2">
        <f t="shared" si="178"/>
        <v>0</v>
      </c>
      <c r="O1259" s="2">
        <f t="shared" si="177"/>
        <v>0</v>
      </c>
      <c r="P1259">
        <v>0</v>
      </c>
      <c r="Q1259">
        <f>+IFERROR(VLOOKUP(A1259,final_f1!$A$1:$E$8,5,FALSE),0)</f>
        <v>0</v>
      </c>
    </row>
    <row r="1260" spans="1:17" x14ac:dyDescent="0.25">
      <c r="A1260" s="1">
        <v>42167</v>
      </c>
      <c r="B1260">
        <v>1239</v>
      </c>
      <c r="C1260" s="2">
        <f t="shared" si="171"/>
        <v>12</v>
      </c>
      <c r="D1260" s="2">
        <f t="shared" si="172"/>
        <v>6</v>
      </c>
      <c r="E1260" s="2">
        <f t="shared" si="173"/>
        <v>2015</v>
      </c>
      <c r="F1260" s="2" t="str">
        <f t="shared" si="174"/>
        <v>viernes</v>
      </c>
      <c r="G1260" s="2" t="str">
        <f t="shared" si="175"/>
        <v>junio</v>
      </c>
      <c r="H1260" s="2">
        <f>+IFERROR(VLOOKUP(A1260,festivos!$A$1:$E$105,5,FALSE),0)</f>
        <v>0</v>
      </c>
      <c r="I1260" s="2">
        <f>+IFERROR(VLOOKUP(A1260,semanasanta!$A$1:$E$29,5,FALSE),0)</f>
        <v>0</v>
      </c>
      <c r="J1260" s="2">
        <f>+IFERROR(VLOOKUP(A1260,navidad!$A$1:$E$8,5,FALSE),0)</f>
        <v>0</v>
      </c>
      <c r="K1260" s="2">
        <f t="shared" si="179"/>
        <v>0</v>
      </c>
      <c r="L1260" s="2">
        <f t="shared" si="176"/>
        <v>0</v>
      </c>
      <c r="M1260" s="2">
        <f>+IFERROR(VLOOKUP(A1260,new_year!$A$1:$E$8,5,FALSE),0)</f>
        <v>0</v>
      </c>
      <c r="N1260" s="2">
        <f t="shared" si="178"/>
        <v>0</v>
      </c>
      <c r="O1260" s="2">
        <f t="shared" si="177"/>
        <v>0</v>
      </c>
      <c r="P1260">
        <v>0</v>
      </c>
      <c r="Q1260">
        <f>+IFERROR(VLOOKUP(A1260,final_f1!$A$1:$E$8,5,FALSE),0)</f>
        <v>0</v>
      </c>
    </row>
    <row r="1261" spans="1:17" x14ac:dyDescent="0.25">
      <c r="A1261" s="1">
        <v>42168</v>
      </c>
      <c r="B1261">
        <v>437</v>
      </c>
      <c r="C1261" s="2">
        <f t="shared" si="171"/>
        <v>13</v>
      </c>
      <c r="D1261" s="2">
        <f t="shared" si="172"/>
        <v>6</v>
      </c>
      <c r="E1261" s="2">
        <f t="shared" si="173"/>
        <v>2015</v>
      </c>
      <c r="F1261" s="2" t="str">
        <f t="shared" si="174"/>
        <v>sábado</v>
      </c>
      <c r="G1261" s="2" t="str">
        <f t="shared" si="175"/>
        <v>junio</v>
      </c>
      <c r="H1261" s="2">
        <f>+IFERROR(VLOOKUP(A1261,festivos!$A$1:$E$105,5,FALSE),0)</f>
        <v>0</v>
      </c>
      <c r="I1261" s="2">
        <f>+IFERROR(VLOOKUP(A1261,semanasanta!$A$1:$E$29,5,FALSE),0)</f>
        <v>0</v>
      </c>
      <c r="J1261" s="2">
        <f>+IFERROR(VLOOKUP(A1261,navidad!$A$1:$E$8,5,FALSE),0)</f>
        <v>0</v>
      </c>
      <c r="K1261" s="2">
        <f t="shared" si="179"/>
        <v>0</v>
      </c>
      <c r="L1261" s="2">
        <f t="shared" si="176"/>
        <v>0</v>
      </c>
      <c r="M1261" s="2">
        <f>+IFERROR(VLOOKUP(A1261,new_year!$A$1:$E$8,5,FALSE),0)</f>
        <v>0</v>
      </c>
      <c r="N1261" s="2">
        <f t="shared" si="178"/>
        <v>0</v>
      </c>
      <c r="O1261" s="2">
        <f t="shared" si="177"/>
        <v>0</v>
      </c>
      <c r="P1261">
        <v>0</v>
      </c>
      <c r="Q1261">
        <f>+IFERROR(VLOOKUP(A1261,final_f1!$A$1:$E$8,5,FALSE),0)</f>
        <v>0</v>
      </c>
    </row>
    <row r="1262" spans="1:17" x14ac:dyDescent="0.25">
      <c r="A1262" s="1">
        <v>42169</v>
      </c>
      <c r="B1262">
        <v>0</v>
      </c>
      <c r="C1262" s="2">
        <f t="shared" si="171"/>
        <v>14</v>
      </c>
      <c r="D1262" s="2">
        <f t="shared" si="172"/>
        <v>6</v>
      </c>
      <c r="E1262" s="2">
        <f t="shared" si="173"/>
        <v>2015</v>
      </c>
      <c r="F1262" s="2" t="str">
        <f t="shared" si="174"/>
        <v>domingo</v>
      </c>
      <c r="G1262" s="2" t="str">
        <f t="shared" si="175"/>
        <v>junio</v>
      </c>
      <c r="H1262" s="2">
        <f>+IFERROR(VLOOKUP(A1262,festivos!$A$1:$E$105,5,FALSE),0)</f>
        <v>0</v>
      </c>
      <c r="I1262" s="2">
        <f>+IFERROR(VLOOKUP(A1262,semanasanta!$A$1:$E$29,5,FALSE),0)</f>
        <v>0</v>
      </c>
      <c r="J1262" s="2">
        <f>+IFERROR(VLOOKUP(A1262,navidad!$A$1:$E$8,5,FALSE),0)</f>
        <v>0</v>
      </c>
      <c r="K1262" s="2">
        <f t="shared" si="179"/>
        <v>0</v>
      </c>
      <c r="L1262" s="2">
        <f t="shared" si="176"/>
        <v>0</v>
      </c>
      <c r="M1262" s="2">
        <f>+IFERROR(VLOOKUP(A1262,new_year!$A$1:$E$8,5,FALSE),0)</f>
        <v>0</v>
      </c>
      <c r="N1262" s="2">
        <f t="shared" si="178"/>
        <v>0</v>
      </c>
      <c r="O1262" s="2">
        <f t="shared" si="177"/>
        <v>0</v>
      </c>
      <c r="P1262">
        <v>0</v>
      </c>
      <c r="Q1262">
        <f>+IFERROR(VLOOKUP(A1262,final_f1!$A$1:$E$8,5,FALSE),0)</f>
        <v>0</v>
      </c>
    </row>
    <row r="1263" spans="1:17" x14ac:dyDescent="0.25">
      <c r="A1263" s="1">
        <v>42170</v>
      </c>
      <c r="B1263">
        <v>0</v>
      </c>
      <c r="C1263" s="2">
        <f t="shared" si="171"/>
        <v>15</v>
      </c>
      <c r="D1263" s="2">
        <f t="shared" si="172"/>
        <v>6</v>
      </c>
      <c r="E1263" s="2">
        <f t="shared" si="173"/>
        <v>2015</v>
      </c>
      <c r="F1263" s="2" t="str">
        <f t="shared" si="174"/>
        <v>lunes</v>
      </c>
      <c r="G1263" s="2" t="str">
        <f t="shared" si="175"/>
        <v>junio</v>
      </c>
      <c r="H1263" s="2">
        <f>+IFERROR(VLOOKUP(A1263,festivos!$A$1:$E$105,5,FALSE),0)</f>
        <v>1</v>
      </c>
      <c r="I1263" s="2">
        <f>+IFERROR(VLOOKUP(A1263,semanasanta!$A$1:$E$29,5,FALSE),0)</f>
        <v>0</v>
      </c>
      <c r="J1263" s="2">
        <f>+IFERROR(VLOOKUP(A1263,navidad!$A$1:$E$8,5,FALSE),0)</f>
        <v>0</v>
      </c>
      <c r="K1263" s="2">
        <f t="shared" si="179"/>
        <v>0</v>
      </c>
      <c r="L1263" s="2">
        <f t="shared" si="176"/>
        <v>0</v>
      </c>
      <c r="M1263" s="2">
        <f>+IFERROR(VLOOKUP(A1263,new_year!$A$1:$E$8,5,FALSE),0)</f>
        <v>0</v>
      </c>
      <c r="N1263" s="2">
        <f t="shared" si="178"/>
        <v>0</v>
      </c>
      <c r="O1263" s="2">
        <f t="shared" si="177"/>
        <v>0</v>
      </c>
      <c r="P1263">
        <v>0</v>
      </c>
      <c r="Q1263">
        <f>+IFERROR(VLOOKUP(A1263,final_f1!$A$1:$E$8,5,FALSE),0)</f>
        <v>0</v>
      </c>
    </row>
    <row r="1264" spans="1:17" x14ac:dyDescent="0.25">
      <c r="A1264" s="1">
        <v>42171</v>
      </c>
      <c r="B1264">
        <v>732</v>
      </c>
      <c r="C1264" s="2">
        <f t="shared" si="171"/>
        <v>16</v>
      </c>
      <c r="D1264" s="2">
        <f t="shared" si="172"/>
        <v>6</v>
      </c>
      <c r="E1264" s="2">
        <f t="shared" si="173"/>
        <v>2015</v>
      </c>
      <c r="F1264" s="2" t="str">
        <f t="shared" si="174"/>
        <v>martes</v>
      </c>
      <c r="G1264" s="2" t="str">
        <f t="shared" si="175"/>
        <v>junio</v>
      </c>
      <c r="H1264" s="2">
        <f>+IFERROR(VLOOKUP(A1264,festivos!$A$1:$E$105,5,FALSE),0)</f>
        <v>0</v>
      </c>
      <c r="I1264" s="2">
        <f>+IFERROR(VLOOKUP(A1264,semanasanta!$A$1:$E$29,5,FALSE),0)</f>
        <v>0</v>
      </c>
      <c r="J1264" s="2">
        <f>+IFERROR(VLOOKUP(A1264,navidad!$A$1:$E$8,5,FALSE),0)</f>
        <v>0</v>
      </c>
      <c r="K1264" s="2">
        <f t="shared" si="179"/>
        <v>0</v>
      </c>
      <c r="L1264" s="2">
        <f t="shared" si="176"/>
        <v>0</v>
      </c>
      <c r="M1264" s="2">
        <f>+IFERROR(VLOOKUP(A1264,new_year!$A$1:$E$8,5,FALSE),0)</f>
        <v>0</v>
      </c>
      <c r="N1264" s="2">
        <f t="shared" si="178"/>
        <v>0</v>
      </c>
      <c r="O1264" s="2">
        <f t="shared" si="177"/>
        <v>0</v>
      </c>
      <c r="P1264">
        <v>0</v>
      </c>
      <c r="Q1264">
        <f>+IFERROR(VLOOKUP(A1264,final_f1!$A$1:$E$8,5,FALSE),0)</f>
        <v>0</v>
      </c>
    </row>
    <row r="1265" spans="1:17" x14ac:dyDescent="0.25">
      <c r="A1265" s="1">
        <v>42172</v>
      </c>
      <c r="B1265">
        <v>1051</v>
      </c>
      <c r="C1265" s="2">
        <f t="shared" si="171"/>
        <v>17</v>
      </c>
      <c r="D1265" s="2">
        <f t="shared" si="172"/>
        <v>6</v>
      </c>
      <c r="E1265" s="2">
        <f t="shared" si="173"/>
        <v>2015</v>
      </c>
      <c r="F1265" s="2" t="str">
        <f t="shared" si="174"/>
        <v>miércoles</v>
      </c>
      <c r="G1265" s="2" t="str">
        <f t="shared" si="175"/>
        <v>junio</v>
      </c>
      <c r="H1265" s="2">
        <f>+IFERROR(VLOOKUP(A1265,festivos!$A$1:$E$105,5,FALSE),0)</f>
        <v>0</v>
      </c>
      <c r="I1265" s="2">
        <f>+IFERROR(VLOOKUP(A1265,semanasanta!$A$1:$E$29,5,FALSE),0)</f>
        <v>0</v>
      </c>
      <c r="J1265" s="2">
        <f>+IFERROR(VLOOKUP(A1265,navidad!$A$1:$E$8,5,FALSE),0)</f>
        <v>0</v>
      </c>
      <c r="K1265" s="2">
        <f t="shared" si="179"/>
        <v>0</v>
      </c>
      <c r="L1265" s="2">
        <f t="shared" si="176"/>
        <v>0</v>
      </c>
      <c r="M1265" s="2">
        <f>+IFERROR(VLOOKUP(A1265,new_year!$A$1:$E$8,5,FALSE),0)</f>
        <v>0</v>
      </c>
      <c r="N1265" s="2">
        <f t="shared" si="178"/>
        <v>0</v>
      </c>
      <c r="O1265" s="2">
        <f t="shared" si="177"/>
        <v>0</v>
      </c>
      <c r="P1265">
        <v>0</v>
      </c>
      <c r="Q1265">
        <f>+IFERROR(VLOOKUP(A1265,final_f1!$A$1:$E$8,5,FALSE),0)</f>
        <v>0</v>
      </c>
    </row>
    <row r="1266" spans="1:17" x14ac:dyDescent="0.25">
      <c r="A1266" s="1">
        <v>42173</v>
      </c>
      <c r="B1266">
        <v>1169</v>
      </c>
      <c r="C1266" s="2">
        <f t="shared" si="171"/>
        <v>18</v>
      </c>
      <c r="D1266" s="2">
        <f t="shared" si="172"/>
        <v>6</v>
      </c>
      <c r="E1266" s="2">
        <f t="shared" si="173"/>
        <v>2015</v>
      </c>
      <c r="F1266" s="2" t="str">
        <f t="shared" si="174"/>
        <v>jueves</v>
      </c>
      <c r="G1266" s="2" t="str">
        <f t="shared" si="175"/>
        <v>junio</v>
      </c>
      <c r="H1266" s="2">
        <f>+IFERROR(VLOOKUP(A1266,festivos!$A$1:$E$105,5,FALSE),0)</f>
        <v>0</v>
      </c>
      <c r="I1266" s="2">
        <f>+IFERROR(VLOOKUP(A1266,semanasanta!$A$1:$E$29,5,FALSE),0)</f>
        <v>0</v>
      </c>
      <c r="J1266" s="2">
        <f>+IFERROR(VLOOKUP(A1266,navidad!$A$1:$E$8,5,FALSE),0)</f>
        <v>0</v>
      </c>
      <c r="K1266" s="2">
        <f t="shared" si="179"/>
        <v>0</v>
      </c>
      <c r="L1266" s="2">
        <f t="shared" si="176"/>
        <v>0</v>
      </c>
      <c r="M1266" s="2">
        <f>+IFERROR(VLOOKUP(A1266,new_year!$A$1:$E$8,5,FALSE),0)</f>
        <v>0</v>
      </c>
      <c r="N1266" s="2">
        <f t="shared" si="178"/>
        <v>0</v>
      </c>
      <c r="O1266" s="2">
        <f t="shared" si="177"/>
        <v>0</v>
      </c>
      <c r="P1266">
        <v>0</v>
      </c>
      <c r="Q1266">
        <f>+IFERROR(VLOOKUP(A1266,final_f1!$A$1:$E$8,5,FALSE),0)</f>
        <v>0</v>
      </c>
    </row>
    <row r="1267" spans="1:17" x14ac:dyDescent="0.25">
      <c r="A1267" s="1">
        <v>42174</v>
      </c>
      <c r="B1267">
        <v>1141</v>
      </c>
      <c r="C1267" s="2">
        <f t="shared" si="171"/>
        <v>19</v>
      </c>
      <c r="D1267" s="2">
        <f t="shared" si="172"/>
        <v>6</v>
      </c>
      <c r="E1267" s="2">
        <f t="shared" si="173"/>
        <v>2015</v>
      </c>
      <c r="F1267" s="2" t="str">
        <f t="shared" si="174"/>
        <v>viernes</v>
      </c>
      <c r="G1267" s="2" t="str">
        <f t="shared" si="175"/>
        <v>junio</v>
      </c>
      <c r="H1267" s="2">
        <f>+IFERROR(VLOOKUP(A1267,festivos!$A$1:$E$105,5,FALSE),0)</f>
        <v>0</v>
      </c>
      <c r="I1267" s="2">
        <f>+IFERROR(VLOOKUP(A1267,semanasanta!$A$1:$E$29,5,FALSE),0)</f>
        <v>0</v>
      </c>
      <c r="J1267" s="2">
        <f>+IFERROR(VLOOKUP(A1267,navidad!$A$1:$E$8,5,FALSE),0)</f>
        <v>0</v>
      </c>
      <c r="K1267" s="2">
        <f t="shared" si="179"/>
        <v>0</v>
      </c>
      <c r="L1267" s="2">
        <f t="shared" si="176"/>
        <v>0</v>
      </c>
      <c r="M1267" s="2">
        <f>+IFERROR(VLOOKUP(A1267,new_year!$A$1:$E$8,5,FALSE),0)</f>
        <v>0</v>
      </c>
      <c r="N1267" s="2">
        <f t="shared" si="178"/>
        <v>0</v>
      </c>
      <c r="O1267" s="2">
        <f t="shared" si="177"/>
        <v>0</v>
      </c>
      <c r="P1267">
        <v>0</v>
      </c>
      <c r="Q1267">
        <f>+IFERROR(VLOOKUP(A1267,final_f1!$A$1:$E$8,5,FALSE),0)</f>
        <v>0</v>
      </c>
    </row>
    <row r="1268" spans="1:17" x14ac:dyDescent="0.25">
      <c r="A1268" s="1">
        <v>42175</v>
      </c>
      <c r="B1268">
        <v>397</v>
      </c>
      <c r="C1268" s="2">
        <f t="shared" si="171"/>
        <v>20</v>
      </c>
      <c r="D1268" s="2">
        <f t="shared" si="172"/>
        <v>6</v>
      </c>
      <c r="E1268" s="2">
        <f t="shared" si="173"/>
        <v>2015</v>
      </c>
      <c r="F1268" s="2" t="str">
        <f t="shared" si="174"/>
        <v>sábado</v>
      </c>
      <c r="G1268" s="2" t="str">
        <f t="shared" si="175"/>
        <v>junio</v>
      </c>
      <c r="H1268" s="2">
        <f>+IFERROR(VLOOKUP(A1268,festivos!$A$1:$E$105,5,FALSE),0)</f>
        <v>0</v>
      </c>
      <c r="I1268" s="2">
        <f>+IFERROR(VLOOKUP(A1268,semanasanta!$A$1:$E$29,5,FALSE),0)</f>
        <v>0</v>
      </c>
      <c r="J1268" s="2">
        <f>+IFERROR(VLOOKUP(A1268,navidad!$A$1:$E$8,5,FALSE),0)</f>
        <v>0</v>
      </c>
      <c r="K1268" s="2">
        <f t="shared" si="179"/>
        <v>0</v>
      </c>
      <c r="L1268" s="2">
        <f t="shared" si="176"/>
        <v>0</v>
      </c>
      <c r="M1268" s="2">
        <f>+IFERROR(VLOOKUP(A1268,new_year!$A$1:$E$8,5,FALSE),0)</f>
        <v>0</v>
      </c>
      <c r="N1268" s="2">
        <f t="shared" si="178"/>
        <v>0</v>
      </c>
      <c r="O1268" s="2">
        <f t="shared" si="177"/>
        <v>0</v>
      </c>
      <c r="P1268">
        <v>0</v>
      </c>
      <c r="Q1268">
        <f>+IFERROR(VLOOKUP(A1268,final_f1!$A$1:$E$8,5,FALSE),0)</f>
        <v>0</v>
      </c>
    </row>
    <row r="1269" spans="1:17" x14ac:dyDescent="0.25">
      <c r="A1269" s="1">
        <v>42176</v>
      </c>
      <c r="B1269">
        <v>0</v>
      </c>
      <c r="C1269" s="2">
        <f t="shared" si="171"/>
        <v>21</v>
      </c>
      <c r="D1269" s="2">
        <f t="shared" si="172"/>
        <v>6</v>
      </c>
      <c r="E1269" s="2">
        <f t="shared" si="173"/>
        <v>2015</v>
      </c>
      <c r="F1269" s="2" t="str">
        <f t="shared" si="174"/>
        <v>domingo</v>
      </c>
      <c r="G1269" s="2" t="str">
        <f t="shared" si="175"/>
        <v>junio</v>
      </c>
      <c r="H1269" s="2">
        <f>+IFERROR(VLOOKUP(A1269,festivos!$A$1:$E$105,5,FALSE),0)</f>
        <v>0</v>
      </c>
      <c r="I1269" s="2">
        <f>+IFERROR(VLOOKUP(A1269,semanasanta!$A$1:$E$29,5,FALSE),0)</f>
        <v>0</v>
      </c>
      <c r="J1269" s="2">
        <f>+IFERROR(VLOOKUP(A1269,navidad!$A$1:$E$8,5,FALSE),0)</f>
        <v>0</v>
      </c>
      <c r="K1269" s="2">
        <f t="shared" si="179"/>
        <v>0</v>
      </c>
      <c r="L1269" s="2">
        <f t="shared" si="176"/>
        <v>0</v>
      </c>
      <c r="M1269" s="2">
        <f>+IFERROR(VLOOKUP(A1269,new_year!$A$1:$E$8,5,FALSE),0)</f>
        <v>0</v>
      </c>
      <c r="N1269" s="2">
        <f t="shared" si="178"/>
        <v>0</v>
      </c>
      <c r="O1269" s="2">
        <f t="shared" si="177"/>
        <v>0</v>
      </c>
      <c r="P1269">
        <v>0</v>
      </c>
      <c r="Q1269">
        <f>+IFERROR(VLOOKUP(A1269,final_f1!$A$1:$E$8,5,FALSE),0)</f>
        <v>0</v>
      </c>
    </row>
    <row r="1270" spans="1:17" x14ac:dyDescent="0.25">
      <c r="A1270" s="1">
        <v>42177</v>
      </c>
      <c r="B1270">
        <v>686</v>
      </c>
      <c r="C1270" s="2">
        <f t="shared" si="171"/>
        <v>22</v>
      </c>
      <c r="D1270" s="2">
        <f t="shared" si="172"/>
        <v>6</v>
      </c>
      <c r="E1270" s="2">
        <f t="shared" si="173"/>
        <v>2015</v>
      </c>
      <c r="F1270" s="2" t="str">
        <f t="shared" si="174"/>
        <v>lunes</v>
      </c>
      <c r="G1270" s="2" t="str">
        <f t="shared" si="175"/>
        <v>junio</v>
      </c>
      <c r="H1270" s="2">
        <f>+IFERROR(VLOOKUP(A1270,festivos!$A$1:$E$105,5,FALSE),0)</f>
        <v>0</v>
      </c>
      <c r="I1270" s="2">
        <f>+IFERROR(VLOOKUP(A1270,semanasanta!$A$1:$E$29,5,FALSE),0)</f>
        <v>0</v>
      </c>
      <c r="J1270" s="2">
        <f>+IFERROR(VLOOKUP(A1270,navidad!$A$1:$E$8,5,FALSE),0)</f>
        <v>0</v>
      </c>
      <c r="K1270" s="2">
        <f t="shared" si="179"/>
        <v>0</v>
      </c>
      <c r="L1270" s="2">
        <f t="shared" si="176"/>
        <v>0</v>
      </c>
      <c r="M1270" s="2">
        <f>+IFERROR(VLOOKUP(A1270,new_year!$A$1:$E$8,5,FALSE),0)</f>
        <v>0</v>
      </c>
      <c r="N1270" s="2">
        <f t="shared" si="178"/>
        <v>0</v>
      </c>
      <c r="O1270" s="2">
        <f t="shared" si="177"/>
        <v>0</v>
      </c>
      <c r="P1270">
        <v>0</v>
      </c>
      <c r="Q1270">
        <f>+IFERROR(VLOOKUP(A1270,final_f1!$A$1:$E$8,5,FALSE),0)</f>
        <v>0</v>
      </c>
    </row>
    <row r="1271" spans="1:17" x14ac:dyDescent="0.25">
      <c r="A1271" s="1">
        <v>42178</v>
      </c>
      <c r="B1271">
        <v>1188</v>
      </c>
      <c r="C1271" s="2">
        <f t="shared" si="171"/>
        <v>23</v>
      </c>
      <c r="D1271" s="2">
        <f t="shared" si="172"/>
        <v>6</v>
      </c>
      <c r="E1271" s="2">
        <f t="shared" si="173"/>
        <v>2015</v>
      </c>
      <c r="F1271" s="2" t="str">
        <f t="shared" si="174"/>
        <v>martes</v>
      </c>
      <c r="G1271" s="2" t="str">
        <f t="shared" si="175"/>
        <v>junio</v>
      </c>
      <c r="H1271" s="2">
        <f>+IFERROR(VLOOKUP(A1271,festivos!$A$1:$E$105,5,FALSE),0)</f>
        <v>0</v>
      </c>
      <c r="I1271" s="2">
        <f>+IFERROR(VLOOKUP(A1271,semanasanta!$A$1:$E$29,5,FALSE),0)</f>
        <v>0</v>
      </c>
      <c r="J1271" s="2">
        <f>+IFERROR(VLOOKUP(A1271,navidad!$A$1:$E$8,5,FALSE),0)</f>
        <v>0</v>
      </c>
      <c r="K1271" s="2">
        <f t="shared" si="179"/>
        <v>0</v>
      </c>
      <c r="L1271" s="2">
        <f t="shared" si="176"/>
        <v>0</v>
      </c>
      <c r="M1271" s="2">
        <f>+IFERROR(VLOOKUP(A1271,new_year!$A$1:$E$8,5,FALSE),0)</f>
        <v>0</v>
      </c>
      <c r="N1271" s="2">
        <f t="shared" si="178"/>
        <v>0</v>
      </c>
      <c r="O1271" s="2">
        <f t="shared" si="177"/>
        <v>0</v>
      </c>
      <c r="P1271">
        <v>0</v>
      </c>
      <c r="Q1271">
        <f>+IFERROR(VLOOKUP(A1271,final_f1!$A$1:$E$8,5,FALSE),0)</f>
        <v>0</v>
      </c>
    </row>
    <row r="1272" spans="1:17" x14ac:dyDescent="0.25">
      <c r="A1272" s="1">
        <v>42179</v>
      </c>
      <c r="B1272">
        <v>1236</v>
      </c>
      <c r="C1272" s="2">
        <f t="shared" si="171"/>
        <v>24</v>
      </c>
      <c r="D1272" s="2">
        <f t="shared" si="172"/>
        <v>6</v>
      </c>
      <c r="E1272" s="2">
        <f t="shared" si="173"/>
        <v>2015</v>
      </c>
      <c r="F1272" s="2" t="str">
        <f t="shared" si="174"/>
        <v>miércoles</v>
      </c>
      <c r="G1272" s="2" t="str">
        <f t="shared" si="175"/>
        <v>junio</v>
      </c>
      <c r="H1272" s="2">
        <f>+IFERROR(VLOOKUP(A1272,festivos!$A$1:$E$105,5,FALSE),0)</f>
        <v>0</v>
      </c>
      <c r="I1272" s="2">
        <f>+IFERROR(VLOOKUP(A1272,semanasanta!$A$1:$E$29,5,FALSE),0)</f>
        <v>0</v>
      </c>
      <c r="J1272" s="2">
        <f>+IFERROR(VLOOKUP(A1272,navidad!$A$1:$E$8,5,FALSE),0)</f>
        <v>0</v>
      </c>
      <c r="K1272" s="2">
        <f t="shared" si="179"/>
        <v>0</v>
      </c>
      <c r="L1272" s="2">
        <f t="shared" si="176"/>
        <v>0</v>
      </c>
      <c r="M1272" s="2">
        <f>+IFERROR(VLOOKUP(A1272,new_year!$A$1:$E$8,5,FALSE),0)</f>
        <v>0</v>
      </c>
      <c r="N1272" s="2">
        <f t="shared" si="178"/>
        <v>0</v>
      </c>
      <c r="O1272" s="2">
        <f t="shared" si="177"/>
        <v>0</v>
      </c>
      <c r="P1272">
        <v>0</v>
      </c>
      <c r="Q1272">
        <f>+IFERROR(VLOOKUP(A1272,final_f1!$A$1:$E$8,5,FALSE),0)</f>
        <v>0</v>
      </c>
    </row>
    <row r="1273" spans="1:17" x14ac:dyDescent="0.25">
      <c r="A1273" s="1">
        <v>42180</v>
      </c>
      <c r="B1273">
        <v>1463</v>
      </c>
      <c r="C1273" s="2">
        <f t="shared" si="171"/>
        <v>25</v>
      </c>
      <c r="D1273" s="2">
        <f t="shared" si="172"/>
        <v>6</v>
      </c>
      <c r="E1273" s="2">
        <f t="shared" si="173"/>
        <v>2015</v>
      </c>
      <c r="F1273" s="2" t="str">
        <f t="shared" si="174"/>
        <v>jueves</v>
      </c>
      <c r="G1273" s="2" t="str">
        <f t="shared" si="175"/>
        <v>junio</v>
      </c>
      <c r="H1273" s="2">
        <f>+IFERROR(VLOOKUP(A1273,festivos!$A$1:$E$105,5,FALSE),0)</f>
        <v>0</v>
      </c>
      <c r="I1273" s="2">
        <f>+IFERROR(VLOOKUP(A1273,semanasanta!$A$1:$E$29,5,FALSE),0)</f>
        <v>0</v>
      </c>
      <c r="J1273" s="2">
        <f>+IFERROR(VLOOKUP(A1273,navidad!$A$1:$E$8,5,FALSE),0)</f>
        <v>0</v>
      </c>
      <c r="K1273" s="2">
        <f t="shared" si="179"/>
        <v>0</v>
      </c>
      <c r="L1273" s="2">
        <f t="shared" si="176"/>
        <v>0</v>
      </c>
      <c r="M1273" s="2">
        <f>+IFERROR(VLOOKUP(A1273,new_year!$A$1:$E$8,5,FALSE),0)</f>
        <v>0</v>
      </c>
      <c r="N1273" s="2">
        <f t="shared" si="178"/>
        <v>0</v>
      </c>
      <c r="O1273" s="2">
        <f t="shared" si="177"/>
        <v>0</v>
      </c>
      <c r="P1273">
        <v>0</v>
      </c>
      <c r="Q1273">
        <f>+IFERROR(VLOOKUP(A1273,final_f1!$A$1:$E$8,5,FALSE),0)</f>
        <v>0</v>
      </c>
    </row>
    <row r="1274" spans="1:17" x14ac:dyDescent="0.25">
      <c r="A1274" s="1">
        <v>42181</v>
      </c>
      <c r="B1274">
        <v>1420</v>
      </c>
      <c r="C1274" s="2">
        <f t="shared" si="171"/>
        <v>26</v>
      </c>
      <c r="D1274" s="2">
        <f t="shared" si="172"/>
        <v>6</v>
      </c>
      <c r="E1274" s="2">
        <f t="shared" si="173"/>
        <v>2015</v>
      </c>
      <c r="F1274" s="2" t="str">
        <f t="shared" si="174"/>
        <v>viernes</v>
      </c>
      <c r="G1274" s="2" t="str">
        <f t="shared" si="175"/>
        <v>junio</v>
      </c>
      <c r="H1274" s="2">
        <f>+IFERROR(VLOOKUP(A1274,festivos!$A$1:$E$105,5,FALSE),0)</f>
        <v>0</v>
      </c>
      <c r="I1274" s="2">
        <f>+IFERROR(VLOOKUP(A1274,semanasanta!$A$1:$E$29,5,FALSE),0)</f>
        <v>0</v>
      </c>
      <c r="J1274" s="2">
        <f>+IFERROR(VLOOKUP(A1274,navidad!$A$1:$E$8,5,FALSE),0)</f>
        <v>0</v>
      </c>
      <c r="K1274" s="2">
        <f t="shared" si="179"/>
        <v>0</v>
      </c>
      <c r="L1274" s="2">
        <f t="shared" si="176"/>
        <v>0</v>
      </c>
      <c r="M1274" s="2">
        <f>+IFERROR(VLOOKUP(A1274,new_year!$A$1:$E$8,5,FALSE),0)</f>
        <v>0</v>
      </c>
      <c r="N1274" s="2">
        <f t="shared" si="178"/>
        <v>0</v>
      </c>
      <c r="O1274" s="2">
        <f t="shared" si="177"/>
        <v>0</v>
      </c>
      <c r="P1274">
        <v>0</v>
      </c>
      <c r="Q1274">
        <f>+IFERROR(VLOOKUP(A1274,final_f1!$A$1:$E$8,5,FALSE),0)</f>
        <v>0</v>
      </c>
    </row>
    <row r="1275" spans="1:17" x14ac:dyDescent="0.25">
      <c r="A1275" s="1">
        <v>42182</v>
      </c>
      <c r="B1275">
        <v>530</v>
      </c>
      <c r="C1275" s="2">
        <f t="shared" si="171"/>
        <v>27</v>
      </c>
      <c r="D1275" s="2">
        <f t="shared" si="172"/>
        <v>6</v>
      </c>
      <c r="E1275" s="2">
        <f t="shared" si="173"/>
        <v>2015</v>
      </c>
      <c r="F1275" s="2" t="str">
        <f t="shared" si="174"/>
        <v>sábado</v>
      </c>
      <c r="G1275" s="2" t="str">
        <f t="shared" si="175"/>
        <v>junio</v>
      </c>
      <c r="H1275" s="2">
        <f>+IFERROR(VLOOKUP(A1275,festivos!$A$1:$E$105,5,FALSE),0)</f>
        <v>0</v>
      </c>
      <c r="I1275" s="2">
        <f>+IFERROR(VLOOKUP(A1275,semanasanta!$A$1:$E$29,5,FALSE),0)</f>
        <v>0</v>
      </c>
      <c r="J1275" s="2">
        <f>+IFERROR(VLOOKUP(A1275,navidad!$A$1:$E$8,5,FALSE),0)</f>
        <v>0</v>
      </c>
      <c r="K1275" s="2">
        <f t="shared" si="179"/>
        <v>0</v>
      </c>
      <c r="L1275" s="2">
        <f t="shared" si="176"/>
        <v>0</v>
      </c>
      <c r="M1275" s="2">
        <f>+IFERROR(VLOOKUP(A1275,new_year!$A$1:$E$8,5,FALSE),0)</f>
        <v>0</v>
      </c>
      <c r="N1275" s="2">
        <f t="shared" si="178"/>
        <v>0</v>
      </c>
      <c r="O1275" s="2">
        <f t="shared" si="177"/>
        <v>0</v>
      </c>
      <c r="P1275">
        <v>0</v>
      </c>
      <c r="Q1275">
        <f>+IFERROR(VLOOKUP(A1275,final_f1!$A$1:$E$8,5,FALSE),0)</f>
        <v>0</v>
      </c>
    </row>
    <row r="1276" spans="1:17" x14ac:dyDescent="0.25">
      <c r="A1276" s="1">
        <v>42183</v>
      </c>
      <c r="B1276">
        <v>7</v>
      </c>
      <c r="C1276" s="2">
        <f t="shared" si="171"/>
        <v>28</v>
      </c>
      <c r="D1276" s="2">
        <f t="shared" si="172"/>
        <v>6</v>
      </c>
      <c r="E1276" s="2">
        <f t="shared" si="173"/>
        <v>2015</v>
      </c>
      <c r="F1276" s="2" t="str">
        <f t="shared" si="174"/>
        <v>domingo</v>
      </c>
      <c r="G1276" s="2" t="str">
        <f t="shared" si="175"/>
        <v>junio</v>
      </c>
      <c r="H1276" s="2">
        <f>+IFERROR(VLOOKUP(A1276,festivos!$A$1:$E$105,5,FALSE),0)</f>
        <v>0</v>
      </c>
      <c r="I1276" s="2">
        <f>+IFERROR(VLOOKUP(A1276,semanasanta!$A$1:$E$29,5,FALSE),0)</f>
        <v>0</v>
      </c>
      <c r="J1276" s="2">
        <f>+IFERROR(VLOOKUP(A1276,navidad!$A$1:$E$8,5,FALSE),0)</f>
        <v>0</v>
      </c>
      <c r="K1276" s="2">
        <f t="shared" si="179"/>
        <v>0</v>
      </c>
      <c r="L1276" s="2">
        <f t="shared" si="176"/>
        <v>0</v>
      </c>
      <c r="M1276" s="2">
        <f>+IFERROR(VLOOKUP(A1276,new_year!$A$1:$E$8,5,FALSE),0)</f>
        <v>0</v>
      </c>
      <c r="N1276" s="2">
        <f t="shared" si="178"/>
        <v>0</v>
      </c>
      <c r="O1276" s="2">
        <f t="shared" si="177"/>
        <v>0</v>
      </c>
      <c r="P1276">
        <v>0</v>
      </c>
      <c r="Q1276">
        <f>+IFERROR(VLOOKUP(A1276,final_f1!$A$1:$E$8,5,FALSE),0)</f>
        <v>0</v>
      </c>
    </row>
    <row r="1277" spans="1:17" x14ac:dyDescent="0.25">
      <c r="A1277" s="1">
        <v>42184</v>
      </c>
      <c r="B1277">
        <v>0</v>
      </c>
      <c r="C1277" s="2">
        <f t="shared" si="171"/>
        <v>29</v>
      </c>
      <c r="D1277" s="2">
        <f t="shared" si="172"/>
        <v>6</v>
      </c>
      <c r="E1277" s="2">
        <f t="shared" si="173"/>
        <v>2015</v>
      </c>
      <c r="F1277" s="2" t="str">
        <f t="shared" si="174"/>
        <v>lunes</v>
      </c>
      <c r="G1277" s="2" t="str">
        <f t="shared" si="175"/>
        <v>junio</v>
      </c>
      <c r="H1277" s="2">
        <f>+IFERROR(VLOOKUP(A1277,festivos!$A$1:$E$105,5,FALSE),0)</f>
        <v>1</v>
      </c>
      <c r="I1277" s="2">
        <f>+IFERROR(VLOOKUP(A1277,semanasanta!$A$1:$E$29,5,FALSE),0)</f>
        <v>0</v>
      </c>
      <c r="J1277" s="2">
        <f>+IFERROR(VLOOKUP(A1277,navidad!$A$1:$E$8,5,FALSE),0)</f>
        <v>0</v>
      </c>
      <c r="K1277" s="2">
        <f t="shared" si="179"/>
        <v>0</v>
      </c>
      <c r="L1277" s="2">
        <f t="shared" si="176"/>
        <v>0</v>
      </c>
      <c r="M1277" s="2">
        <f>+IFERROR(VLOOKUP(A1277,new_year!$A$1:$E$8,5,FALSE),0)</f>
        <v>0</v>
      </c>
      <c r="N1277" s="2">
        <f t="shared" si="178"/>
        <v>0</v>
      </c>
      <c r="O1277" s="2">
        <f t="shared" si="177"/>
        <v>0</v>
      </c>
      <c r="P1277">
        <v>0</v>
      </c>
      <c r="Q1277">
        <f>+IFERROR(VLOOKUP(A1277,final_f1!$A$1:$E$8,5,FALSE),0)</f>
        <v>0</v>
      </c>
    </row>
    <row r="1278" spans="1:17" x14ac:dyDescent="0.25">
      <c r="A1278" s="1">
        <v>42185</v>
      </c>
      <c r="B1278">
        <v>1643</v>
      </c>
      <c r="C1278" s="2">
        <f t="shared" si="171"/>
        <v>30</v>
      </c>
      <c r="D1278" s="2">
        <f t="shared" si="172"/>
        <v>6</v>
      </c>
      <c r="E1278" s="2">
        <f t="shared" si="173"/>
        <v>2015</v>
      </c>
      <c r="F1278" s="2" t="str">
        <f t="shared" si="174"/>
        <v>martes</v>
      </c>
      <c r="G1278" s="2" t="str">
        <f t="shared" si="175"/>
        <v>junio</v>
      </c>
      <c r="H1278" s="2">
        <f>+IFERROR(VLOOKUP(A1278,festivos!$A$1:$E$105,5,FALSE),0)</f>
        <v>0</v>
      </c>
      <c r="I1278" s="2">
        <f>+IFERROR(VLOOKUP(A1278,semanasanta!$A$1:$E$29,5,FALSE),0)</f>
        <v>0</v>
      </c>
      <c r="J1278" s="2">
        <f>+IFERROR(VLOOKUP(A1278,navidad!$A$1:$E$8,5,FALSE),0)</f>
        <v>0</v>
      </c>
      <c r="K1278" s="2">
        <f t="shared" si="179"/>
        <v>0</v>
      </c>
      <c r="L1278" s="2">
        <f t="shared" si="176"/>
        <v>0</v>
      </c>
      <c r="M1278" s="2">
        <f>+IFERROR(VLOOKUP(A1278,new_year!$A$1:$E$8,5,FALSE),0)</f>
        <v>0</v>
      </c>
      <c r="N1278" s="2">
        <f t="shared" si="178"/>
        <v>0</v>
      </c>
      <c r="O1278" s="2">
        <f t="shared" si="177"/>
        <v>0</v>
      </c>
      <c r="P1278">
        <v>0</v>
      </c>
      <c r="Q1278">
        <f>+IFERROR(VLOOKUP(A1278,final_f1!$A$1:$E$8,5,FALSE),0)</f>
        <v>0</v>
      </c>
    </row>
    <row r="1279" spans="1:17" x14ac:dyDescent="0.25">
      <c r="A1279" s="1">
        <v>42186</v>
      </c>
      <c r="B1279">
        <v>743</v>
      </c>
      <c r="C1279" s="2">
        <f t="shared" si="171"/>
        <v>1</v>
      </c>
      <c r="D1279" s="2">
        <f t="shared" si="172"/>
        <v>7</v>
      </c>
      <c r="E1279" s="2">
        <f t="shared" si="173"/>
        <v>2015</v>
      </c>
      <c r="F1279" s="2" t="str">
        <f t="shared" si="174"/>
        <v>miércoles</v>
      </c>
      <c r="G1279" s="2" t="str">
        <f t="shared" si="175"/>
        <v>julio</v>
      </c>
      <c r="H1279" s="2">
        <f>+IFERROR(VLOOKUP(A1279,festivos!$A$1:$E$105,5,FALSE),0)</f>
        <v>0</v>
      </c>
      <c r="I1279" s="2">
        <f>+IFERROR(VLOOKUP(A1279,semanasanta!$A$1:$E$29,5,FALSE),0)</f>
        <v>0</v>
      </c>
      <c r="J1279" s="2">
        <f>+IFERROR(VLOOKUP(A1279,navidad!$A$1:$E$8,5,FALSE),0)</f>
        <v>0</v>
      </c>
      <c r="K1279" s="2">
        <f t="shared" si="179"/>
        <v>0</v>
      </c>
      <c r="L1279" s="2">
        <f t="shared" si="176"/>
        <v>0</v>
      </c>
      <c r="M1279" s="2">
        <f>+IFERROR(VLOOKUP(A1279,new_year!$A$1:$E$8,5,FALSE),0)</f>
        <v>0</v>
      </c>
      <c r="N1279" s="2">
        <f t="shared" si="178"/>
        <v>0</v>
      </c>
      <c r="O1279" s="2">
        <f t="shared" si="177"/>
        <v>0</v>
      </c>
      <c r="P1279">
        <v>0</v>
      </c>
      <c r="Q1279">
        <f>+IFERROR(VLOOKUP(A1279,final_f1!$A$1:$E$8,5,FALSE),0)</f>
        <v>0</v>
      </c>
    </row>
    <row r="1280" spans="1:17" x14ac:dyDescent="0.25">
      <c r="A1280" s="1">
        <v>42187</v>
      </c>
      <c r="B1280">
        <v>985</v>
      </c>
      <c r="C1280" s="2">
        <f t="shared" si="171"/>
        <v>2</v>
      </c>
      <c r="D1280" s="2">
        <f t="shared" si="172"/>
        <v>7</v>
      </c>
      <c r="E1280" s="2">
        <f t="shared" si="173"/>
        <v>2015</v>
      </c>
      <c r="F1280" s="2" t="str">
        <f t="shared" si="174"/>
        <v>jueves</v>
      </c>
      <c r="G1280" s="2" t="str">
        <f t="shared" si="175"/>
        <v>julio</v>
      </c>
      <c r="H1280" s="2">
        <f>+IFERROR(VLOOKUP(A1280,festivos!$A$1:$E$105,5,FALSE),0)</f>
        <v>0</v>
      </c>
      <c r="I1280" s="2">
        <f>+IFERROR(VLOOKUP(A1280,semanasanta!$A$1:$E$29,5,FALSE),0)</f>
        <v>0</v>
      </c>
      <c r="J1280" s="2">
        <f>+IFERROR(VLOOKUP(A1280,navidad!$A$1:$E$8,5,FALSE),0)</f>
        <v>0</v>
      </c>
      <c r="K1280" s="2">
        <f t="shared" si="179"/>
        <v>0</v>
      </c>
      <c r="L1280" s="2">
        <f t="shared" si="176"/>
        <v>0</v>
      </c>
      <c r="M1280" s="2">
        <f>+IFERROR(VLOOKUP(A1280,new_year!$A$1:$E$8,5,FALSE),0)</f>
        <v>0</v>
      </c>
      <c r="N1280" s="2">
        <f t="shared" si="178"/>
        <v>0</v>
      </c>
      <c r="O1280" s="2">
        <f t="shared" si="177"/>
        <v>0</v>
      </c>
      <c r="P1280">
        <v>0</v>
      </c>
      <c r="Q1280">
        <f>+IFERROR(VLOOKUP(A1280,final_f1!$A$1:$E$8,5,FALSE),0)</f>
        <v>0</v>
      </c>
    </row>
    <row r="1281" spans="1:17" x14ac:dyDescent="0.25">
      <c r="A1281" s="1">
        <v>42188</v>
      </c>
      <c r="B1281">
        <v>1099</v>
      </c>
      <c r="C1281" s="2">
        <f t="shared" si="171"/>
        <v>3</v>
      </c>
      <c r="D1281" s="2">
        <f t="shared" si="172"/>
        <v>7</v>
      </c>
      <c r="E1281" s="2">
        <f t="shared" si="173"/>
        <v>2015</v>
      </c>
      <c r="F1281" s="2" t="str">
        <f t="shared" si="174"/>
        <v>viernes</v>
      </c>
      <c r="G1281" s="2" t="str">
        <f t="shared" si="175"/>
        <v>julio</v>
      </c>
      <c r="H1281" s="2">
        <f>+IFERROR(VLOOKUP(A1281,festivos!$A$1:$E$105,5,FALSE),0)</f>
        <v>0</v>
      </c>
      <c r="I1281" s="2">
        <f>+IFERROR(VLOOKUP(A1281,semanasanta!$A$1:$E$29,5,FALSE),0)</f>
        <v>0</v>
      </c>
      <c r="J1281" s="2">
        <f>+IFERROR(VLOOKUP(A1281,navidad!$A$1:$E$8,5,FALSE),0)</f>
        <v>0</v>
      </c>
      <c r="K1281" s="2">
        <f t="shared" si="179"/>
        <v>0</v>
      </c>
      <c r="L1281" s="2">
        <f t="shared" si="176"/>
        <v>0</v>
      </c>
      <c r="M1281" s="2">
        <f>+IFERROR(VLOOKUP(A1281,new_year!$A$1:$E$8,5,FALSE),0)</f>
        <v>0</v>
      </c>
      <c r="N1281" s="2">
        <f t="shared" si="178"/>
        <v>0</v>
      </c>
      <c r="O1281" s="2">
        <f t="shared" si="177"/>
        <v>0</v>
      </c>
      <c r="P1281">
        <v>0</v>
      </c>
      <c r="Q1281">
        <f>+IFERROR(VLOOKUP(A1281,final_f1!$A$1:$E$8,5,FALSE),0)</f>
        <v>0</v>
      </c>
    </row>
    <row r="1282" spans="1:17" x14ac:dyDescent="0.25">
      <c r="A1282" s="1">
        <v>42189</v>
      </c>
      <c r="B1282">
        <v>310</v>
      </c>
      <c r="C1282" s="2">
        <f t="shared" si="171"/>
        <v>4</v>
      </c>
      <c r="D1282" s="2">
        <f t="shared" si="172"/>
        <v>7</v>
      </c>
      <c r="E1282" s="2">
        <f t="shared" si="173"/>
        <v>2015</v>
      </c>
      <c r="F1282" s="2" t="str">
        <f t="shared" si="174"/>
        <v>sábado</v>
      </c>
      <c r="G1282" s="2" t="str">
        <f t="shared" si="175"/>
        <v>julio</v>
      </c>
      <c r="H1282" s="2">
        <f>+IFERROR(VLOOKUP(A1282,festivos!$A$1:$E$105,5,FALSE),0)</f>
        <v>0</v>
      </c>
      <c r="I1282" s="2">
        <f>+IFERROR(VLOOKUP(A1282,semanasanta!$A$1:$E$29,5,FALSE),0)</f>
        <v>0</v>
      </c>
      <c r="J1282" s="2">
        <f>+IFERROR(VLOOKUP(A1282,navidad!$A$1:$E$8,5,FALSE),0)</f>
        <v>0</v>
      </c>
      <c r="K1282" s="2">
        <f t="shared" si="179"/>
        <v>0</v>
      </c>
      <c r="L1282" s="2">
        <f t="shared" si="176"/>
        <v>0</v>
      </c>
      <c r="M1282" s="2">
        <f>+IFERROR(VLOOKUP(A1282,new_year!$A$1:$E$8,5,FALSE),0)</f>
        <v>0</v>
      </c>
      <c r="N1282" s="2">
        <f t="shared" si="178"/>
        <v>0</v>
      </c>
      <c r="O1282" s="2">
        <f t="shared" si="177"/>
        <v>0</v>
      </c>
      <c r="P1282">
        <v>0</v>
      </c>
      <c r="Q1282">
        <f>+IFERROR(VLOOKUP(A1282,final_f1!$A$1:$E$8,5,FALSE),0)</f>
        <v>0</v>
      </c>
    </row>
    <row r="1283" spans="1:17" x14ac:dyDescent="0.25">
      <c r="A1283" s="1">
        <v>42190</v>
      </c>
      <c r="B1283">
        <v>2</v>
      </c>
      <c r="C1283" s="2">
        <f t="shared" ref="C1283:C1346" si="180">+DAY(A1283)</f>
        <v>5</v>
      </c>
      <c r="D1283" s="2">
        <f t="shared" ref="D1283:D1346" si="181">+MONTH(A1283)</f>
        <v>7</v>
      </c>
      <c r="E1283" s="2">
        <f t="shared" ref="E1283:E1346" si="182">+YEAR(A1283)</f>
        <v>2015</v>
      </c>
      <c r="F1283" s="2" t="str">
        <f t="shared" ref="F1283:F1346" si="183">+TEXT(A1283,"dddd")</f>
        <v>domingo</v>
      </c>
      <c r="G1283" s="2" t="str">
        <f t="shared" ref="G1283:G1346" si="184">+TEXT(A1283,"MMMM")</f>
        <v>julio</v>
      </c>
      <c r="H1283" s="2">
        <f>+IFERROR(VLOOKUP(A1283,festivos!$A$1:$E$105,5,FALSE),0)</f>
        <v>0</v>
      </c>
      <c r="I1283" s="2">
        <f>+IFERROR(VLOOKUP(A1283,semanasanta!$A$1:$E$29,5,FALSE),0)</f>
        <v>0</v>
      </c>
      <c r="J1283" s="2">
        <f>+IFERROR(VLOOKUP(A1283,navidad!$A$1:$E$8,5,FALSE),0)</f>
        <v>0</v>
      </c>
      <c r="K1283" s="2">
        <f t="shared" si="179"/>
        <v>0</v>
      </c>
      <c r="L1283" s="2">
        <f t="shared" ref="L1283:L1346" si="185">+IF(J1284=1,1,0)</f>
        <v>0</v>
      </c>
      <c r="M1283" s="2">
        <f>+IFERROR(VLOOKUP(A1283,new_year!$A$1:$E$8,5,FALSE),0)</f>
        <v>0</v>
      </c>
      <c r="N1283" s="2">
        <f t="shared" si="178"/>
        <v>0</v>
      </c>
      <c r="O1283" s="2">
        <f t="shared" ref="O1283:O1346" si="186">+IF(M1284=1,1,0)</f>
        <v>0</v>
      </c>
      <c r="P1283">
        <v>0</v>
      </c>
      <c r="Q1283">
        <f>+IFERROR(VLOOKUP(A1283,final_f1!$A$1:$E$8,5,FALSE),0)</f>
        <v>0</v>
      </c>
    </row>
    <row r="1284" spans="1:17" x14ac:dyDescent="0.25">
      <c r="A1284" s="1">
        <v>42191</v>
      </c>
      <c r="B1284">
        <v>639</v>
      </c>
      <c r="C1284" s="2">
        <f t="shared" si="180"/>
        <v>6</v>
      </c>
      <c r="D1284" s="2">
        <f t="shared" si="181"/>
        <v>7</v>
      </c>
      <c r="E1284" s="2">
        <f t="shared" si="182"/>
        <v>2015</v>
      </c>
      <c r="F1284" s="2" t="str">
        <f t="shared" si="183"/>
        <v>lunes</v>
      </c>
      <c r="G1284" s="2" t="str">
        <f t="shared" si="184"/>
        <v>julio</v>
      </c>
      <c r="H1284" s="2">
        <f>+IFERROR(VLOOKUP(A1284,festivos!$A$1:$E$105,5,FALSE),0)</f>
        <v>0</v>
      </c>
      <c r="I1284" s="2">
        <f>+IFERROR(VLOOKUP(A1284,semanasanta!$A$1:$E$29,5,FALSE),0)</f>
        <v>0</v>
      </c>
      <c r="J1284" s="2">
        <f>+IFERROR(VLOOKUP(A1284,navidad!$A$1:$E$8,5,FALSE),0)</f>
        <v>0</v>
      </c>
      <c r="K1284" s="2">
        <f t="shared" si="179"/>
        <v>0</v>
      </c>
      <c r="L1284" s="2">
        <f t="shared" si="185"/>
        <v>0</v>
      </c>
      <c r="M1284" s="2">
        <f>+IFERROR(VLOOKUP(A1284,new_year!$A$1:$E$8,5,FALSE),0)</f>
        <v>0</v>
      </c>
      <c r="N1284" s="2">
        <f t="shared" ref="N1284:N1347" si="187">+IF(M1283=1,1,0)</f>
        <v>0</v>
      </c>
      <c r="O1284" s="2">
        <f t="shared" si="186"/>
        <v>0</v>
      </c>
      <c r="P1284">
        <v>0</v>
      </c>
      <c r="Q1284">
        <f>+IFERROR(VLOOKUP(A1284,final_f1!$A$1:$E$8,5,FALSE),0)</f>
        <v>0</v>
      </c>
    </row>
    <row r="1285" spans="1:17" x14ac:dyDescent="0.25">
      <c r="A1285" s="1">
        <v>42192</v>
      </c>
      <c r="B1285">
        <v>1088</v>
      </c>
      <c r="C1285" s="2">
        <f t="shared" si="180"/>
        <v>7</v>
      </c>
      <c r="D1285" s="2">
        <f t="shared" si="181"/>
        <v>7</v>
      </c>
      <c r="E1285" s="2">
        <f t="shared" si="182"/>
        <v>2015</v>
      </c>
      <c r="F1285" s="2" t="str">
        <f t="shared" si="183"/>
        <v>martes</v>
      </c>
      <c r="G1285" s="2" t="str">
        <f t="shared" si="184"/>
        <v>julio</v>
      </c>
      <c r="H1285" s="2">
        <f>+IFERROR(VLOOKUP(A1285,festivos!$A$1:$E$105,5,FALSE),0)</f>
        <v>0</v>
      </c>
      <c r="I1285" s="2">
        <f>+IFERROR(VLOOKUP(A1285,semanasanta!$A$1:$E$29,5,FALSE),0)</f>
        <v>0</v>
      </c>
      <c r="J1285" s="2">
        <f>+IFERROR(VLOOKUP(A1285,navidad!$A$1:$E$8,5,FALSE),0)</f>
        <v>0</v>
      </c>
      <c r="K1285" s="2">
        <f t="shared" ref="K1285:K1348" si="188">+IF(J1284=1,1,0)</f>
        <v>0</v>
      </c>
      <c r="L1285" s="2">
        <f t="shared" si="185"/>
        <v>0</v>
      </c>
      <c r="M1285" s="2">
        <f>+IFERROR(VLOOKUP(A1285,new_year!$A$1:$E$8,5,FALSE),0)</f>
        <v>0</v>
      </c>
      <c r="N1285" s="2">
        <f t="shared" si="187"/>
        <v>0</v>
      </c>
      <c r="O1285" s="2">
        <f t="shared" si="186"/>
        <v>0</v>
      </c>
      <c r="P1285">
        <v>0</v>
      </c>
      <c r="Q1285">
        <f>+IFERROR(VLOOKUP(A1285,final_f1!$A$1:$E$8,5,FALSE),0)</f>
        <v>0</v>
      </c>
    </row>
    <row r="1286" spans="1:17" x14ac:dyDescent="0.25">
      <c r="A1286" s="1">
        <v>42193</v>
      </c>
      <c r="B1286">
        <v>1257</v>
      </c>
      <c r="C1286" s="2">
        <f t="shared" si="180"/>
        <v>8</v>
      </c>
      <c r="D1286" s="2">
        <f t="shared" si="181"/>
        <v>7</v>
      </c>
      <c r="E1286" s="2">
        <f t="shared" si="182"/>
        <v>2015</v>
      </c>
      <c r="F1286" s="2" t="str">
        <f t="shared" si="183"/>
        <v>miércoles</v>
      </c>
      <c r="G1286" s="2" t="str">
        <f t="shared" si="184"/>
        <v>julio</v>
      </c>
      <c r="H1286" s="2">
        <f>+IFERROR(VLOOKUP(A1286,festivos!$A$1:$E$105,5,FALSE),0)</f>
        <v>0</v>
      </c>
      <c r="I1286" s="2">
        <f>+IFERROR(VLOOKUP(A1286,semanasanta!$A$1:$E$29,5,FALSE),0)</f>
        <v>0</v>
      </c>
      <c r="J1286" s="2">
        <f>+IFERROR(VLOOKUP(A1286,navidad!$A$1:$E$8,5,FALSE),0)</f>
        <v>0</v>
      </c>
      <c r="K1286" s="2">
        <f t="shared" si="188"/>
        <v>0</v>
      </c>
      <c r="L1286" s="2">
        <f t="shared" si="185"/>
        <v>0</v>
      </c>
      <c r="M1286" s="2">
        <f>+IFERROR(VLOOKUP(A1286,new_year!$A$1:$E$8,5,FALSE),0)</f>
        <v>0</v>
      </c>
      <c r="N1286" s="2">
        <f t="shared" si="187"/>
        <v>0</v>
      </c>
      <c r="O1286" s="2">
        <f t="shared" si="186"/>
        <v>0</v>
      </c>
      <c r="P1286">
        <v>0</v>
      </c>
      <c r="Q1286">
        <f>+IFERROR(VLOOKUP(A1286,final_f1!$A$1:$E$8,5,FALSE),0)</f>
        <v>0</v>
      </c>
    </row>
    <row r="1287" spans="1:17" x14ac:dyDescent="0.25">
      <c r="A1287" s="1">
        <v>42194</v>
      </c>
      <c r="B1287">
        <v>1201</v>
      </c>
      <c r="C1287" s="2">
        <f t="shared" si="180"/>
        <v>9</v>
      </c>
      <c r="D1287" s="2">
        <f t="shared" si="181"/>
        <v>7</v>
      </c>
      <c r="E1287" s="2">
        <f t="shared" si="182"/>
        <v>2015</v>
      </c>
      <c r="F1287" s="2" t="str">
        <f t="shared" si="183"/>
        <v>jueves</v>
      </c>
      <c r="G1287" s="2" t="str">
        <f t="shared" si="184"/>
        <v>julio</v>
      </c>
      <c r="H1287" s="2">
        <f>+IFERROR(VLOOKUP(A1287,festivos!$A$1:$E$105,5,FALSE),0)</f>
        <v>0</v>
      </c>
      <c r="I1287" s="2">
        <f>+IFERROR(VLOOKUP(A1287,semanasanta!$A$1:$E$29,5,FALSE),0)</f>
        <v>0</v>
      </c>
      <c r="J1287" s="2">
        <f>+IFERROR(VLOOKUP(A1287,navidad!$A$1:$E$8,5,FALSE),0)</f>
        <v>0</v>
      </c>
      <c r="K1287" s="2">
        <f t="shared" si="188"/>
        <v>0</v>
      </c>
      <c r="L1287" s="2">
        <f t="shared" si="185"/>
        <v>0</v>
      </c>
      <c r="M1287" s="2">
        <f>+IFERROR(VLOOKUP(A1287,new_year!$A$1:$E$8,5,FALSE),0)</f>
        <v>0</v>
      </c>
      <c r="N1287" s="2">
        <f t="shared" si="187"/>
        <v>0</v>
      </c>
      <c r="O1287" s="2">
        <f t="shared" si="186"/>
        <v>0</v>
      </c>
      <c r="P1287">
        <v>0</v>
      </c>
      <c r="Q1287">
        <f>+IFERROR(VLOOKUP(A1287,final_f1!$A$1:$E$8,5,FALSE),0)</f>
        <v>0</v>
      </c>
    </row>
    <row r="1288" spans="1:17" x14ac:dyDescent="0.25">
      <c r="A1288" s="1">
        <v>42195</v>
      </c>
      <c r="B1288">
        <v>1226</v>
      </c>
      <c r="C1288" s="2">
        <f t="shared" si="180"/>
        <v>10</v>
      </c>
      <c r="D1288" s="2">
        <f t="shared" si="181"/>
        <v>7</v>
      </c>
      <c r="E1288" s="2">
        <f t="shared" si="182"/>
        <v>2015</v>
      </c>
      <c r="F1288" s="2" t="str">
        <f t="shared" si="183"/>
        <v>viernes</v>
      </c>
      <c r="G1288" s="2" t="str">
        <f t="shared" si="184"/>
        <v>julio</v>
      </c>
      <c r="H1288" s="2">
        <f>+IFERROR(VLOOKUP(A1288,festivos!$A$1:$E$105,5,FALSE),0)</f>
        <v>0</v>
      </c>
      <c r="I1288" s="2">
        <f>+IFERROR(VLOOKUP(A1288,semanasanta!$A$1:$E$29,5,FALSE),0)</f>
        <v>0</v>
      </c>
      <c r="J1288" s="2">
        <f>+IFERROR(VLOOKUP(A1288,navidad!$A$1:$E$8,5,FALSE),0)</f>
        <v>0</v>
      </c>
      <c r="K1288" s="2">
        <f t="shared" si="188"/>
        <v>0</v>
      </c>
      <c r="L1288" s="2">
        <f t="shared" si="185"/>
        <v>0</v>
      </c>
      <c r="M1288" s="2">
        <f>+IFERROR(VLOOKUP(A1288,new_year!$A$1:$E$8,5,FALSE),0)</f>
        <v>0</v>
      </c>
      <c r="N1288" s="2">
        <f t="shared" si="187"/>
        <v>0</v>
      </c>
      <c r="O1288" s="2">
        <f t="shared" si="186"/>
        <v>0</v>
      </c>
      <c r="P1288">
        <v>0</v>
      </c>
      <c r="Q1288">
        <f>+IFERROR(VLOOKUP(A1288,final_f1!$A$1:$E$8,5,FALSE),0)</f>
        <v>0</v>
      </c>
    </row>
    <row r="1289" spans="1:17" x14ac:dyDescent="0.25">
      <c r="A1289" s="1">
        <v>42196</v>
      </c>
      <c r="B1289">
        <v>364</v>
      </c>
      <c r="C1289" s="2">
        <f t="shared" si="180"/>
        <v>11</v>
      </c>
      <c r="D1289" s="2">
        <f t="shared" si="181"/>
        <v>7</v>
      </c>
      <c r="E1289" s="2">
        <f t="shared" si="182"/>
        <v>2015</v>
      </c>
      <c r="F1289" s="2" t="str">
        <f t="shared" si="183"/>
        <v>sábado</v>
      </c>
      <c r="G1289" s="2" t="str">
        <f t="shared" si="184"/>
        <v>julio</v>
      </c>
      <c r="H1289" s="2">
        <f>+IFERROR(VLOOKUP(A1289,festivos!$A$1:$E$105,5,FALSE),0)</f>
        <v>0</v>
      </c>
      <c r="I1289" s="2">
        <f>+IFERROR(VLOOKUP(A1289,semanasanta!$A$1:$E$29,5,FALSE),0)</f>
        <v>0</v>
      </c>
      <c r="J1289" s="2">
        <f>+IFERROR(VLOOKUP(A1289,navidad!$A$1:$E$8,5,FALSE),0)</f>
        <v>0</v>
      </c>
      <c r="K1289" s="2">
        <f t="shared" si="188"/>
        <v>0</v>
      </c>
      <c r="L1289" s="2">
        <f t="shared" si="185"/>
        <v>0</v>
      </c>
      <c r="M1289" s="2">
        <f>+IFERROR(VLOOKUP(A1289,new_year!$A$1:$E$8,5,FALSE),0)</f>
        <v>0</v>
      </c>
      <c r="N1289" s="2">
        <f t="shared" si="187"/>
        <v>0</v>
      </c>
      <c r="O1289" s="2">
        <f t="shared" si="186"/>
        <v>0</v>
      </c>
      <c r="P1289">
        <v>0</v>
      </c>
      <c r="Q1289">
        <f>+IFERROR(VLOOKUP(A1289,final_f1!$A$1:$E$8,5,FALSE),0)</f>
        <v>0</v>
      </c>
    </row>
    <row r="1290" spans="1:17" x14ac:dyDescent="0.25">
      <c r="A1290" s="1">
        <v>42197</v>
      </c>
      <c r="B1290">
        <v>20</v>
      </c>
      <c r="C1290" s="2">
        <f t="shared" si="180"/>
        <v>12</v>
      </c>
      <c r="D1290" s="2">
        <f t="shared" si="181"/>
        <v>7</v>
      </c>
      <c r="E1290" s="2">
        <f t="shared" si="182"/>
        <v>2015</v>
      </c>
      <c r="F1290" s="2" t="str">
        <f t="shared" si="183"/>
        <v>domingo</v>
      </c>
      <c r="G1290" s="2" t="str">
        <f t="shared" si="184"/>
        <v>julio</v>
      </c>
      <c r="H1290" s="2">
        <f>+IFERROR(VLOOKUP(A1290,festivos!$A$1:$E$105,5,FALSE),0)</f>
        <v>0</v>
      </c>
      <c r="I1290" s="2">
        <f>+IFERROR(VLOOKUP(A1290,semanasanta!$A$1:$E$29,5,FALSE),0)</f>
        <v>0</v>
      </c>
      <c r="J1290" s="2">
        <f>+IFERROR(VLOOKUP(A1290,navidad!$A$1:$E$8,5,FALSE),0)</f>
        <v>0</v>
      </c>
      <c r="K1290" s="2">
        <f t="shared" si="188"/>
        <v>0</v>
      </c>
      <c r="L1290" s="2">
        <f t="shared" si="185"/>
        <v>0</v>
      </c>
      <c r="M1290" s="2">
        <f>+IFERROR(VLOOKUP(A1290,new_year!$A$1:$E$8,5,FALSE),0)</f>
        <v>0</v>
      </c>
      <c r="N1290" s="2">
        <f t="shared" si="187"/>
        <v>0</v>
      </c>
      <c r="O1290" s="2">
        <f t="shared" si="186"/>
        <v>0</v>
      </c>
      <c r="P1290">
        <v>0</v>
      </c>
      <c r="Q1290">
        <f>+IFERROR(VLOOKUP(A1290,final_f1!$A$1:$E$8,5,FALSE),0)</f>
        <v>0</v>
      </c>
    </row>
    <row r="1291" spans="1:17" x14ac:dyDescent="0.25">
      <c r="A1291" s="1">
        <v>42198</v>
      </c>
      <c r="B1291">
        <v>864</v>
      </c>
      <c r="C1291" s="2">
        <f t="shared" si="180"/>
        <v>13</v>
      </c>
      <c r="D1291" s="2">
        <f t="shared" si="181"/>
        <v>7</v>
      </c>
      <c r="E1291" s="2">
        <f t="shared" si="182"/>
        <v>2015</v>
      </c>
      <c r="F1291" s="2" t="str">
        <f t="shared" si="183"/>
        <v>lunes</v>
      </c>
      <c r="G1291" s="2" t="str">
        <f t="shared" si="184"/>
        <v>julio</v>
      </c>
      <c r="H1291" s="2">
        <f>+IFERROR(VLOOKUP(A1291,festivos!$A$1:$E$105,5,FALSE),0)</f>
        <v>0</v>
      </c>
      <c r="I1291" s="2">
        <f>+IFERROR(VLOOKUP(A1291,semanasanta!$A$1:$E$29,5,FALSE),0)</f>
        <v>0</v>
      </c>
      <c r="J1291" s="2">
        <f>+IFERROR(VLOOKUP(A1291,navidad!$A$1:$E$8,5,FALSE),0)</f>
        <v>0</v>
      </c>
      <c r="K1291" s="2">
        <f t="shared" si="188"/>
        <v>0</v>
      </c>
      <c r="L1291" s="2">
        <f t="shared" si="185"/>
        <v>0</v>
      </c>
      <c r="M1291" s="2">
        <f>+IFERROR(VLOOKUP(A1291,new_year!$A$1:$E$8,5,FALSE),0)</f>
        <v>0</v>
      </c>
      <c r="N1291" s="2">
        <f t="shared" si="187"/>
        <v>0</v>
      </c>
      <c r="O1291" s="2">
        <f t="shared" si="186"/>
        <v>0</v>
      </c>
      <c r="P1291">
        <v>0</v>
      </c>
      <c r="Q1291">
        <f>+IFERROR(VLOOKUP(A1291,final_f1!$A$1:$E$8,5,FALSE),0)</f>
        <v>0</v>
      </c>
    </row>
    <row r="1292" spans="1:17" x14ac:dyDescent="0.25">
      <c r="A1292" s="1">
        <v>42199</v>
      </c>
      <c r="B1292">
        <v>1080</v>
      </c>
      <c r="C1292" s="2">
        <f t="shared" si="180"/>
        <v>14</v>
      </c>
      <c r="D1292" s="2">
        <f t="shared" si="181"/>
        <v>7</v>
      </c>
      <c r="E1292" s="2">
        <f t="shared" si="182"/>
        <v>2015</v>
      </c>
      <c r="F1292" s="2" t="str">
        <f t="shared" si="183"/>
        <v>martes</v>
      </c>
      <c r="G1292" s="2" t="str">
        <f t="shared" si="184"/>
        <v>julio</v>
      </c>
      <c r="H1292" s="2">
        <f>+IFERROR(VLOOKUP(A1292,festivos!$A$1:$E$105,5,FALSE),0)</f>
        <v>0</v>
      </c>
      <c r="I1292" s="2">
        <f>+IFERROR(VLOOKUP(A1292,semanasanta!$A$1:$E$29,5,FALSE),0)</f>
        <v>0</v>
      </c>
      <c r="J1292" s="2">
        <f>+IFERROR(VLOOKUP(A1292,navidad!$A$1:$E$8,5,FALSE),0)</f>
        <v>0</v>
      </c>
      <c r="K1292" s="2">
        <f t="shared" si="188"/>
        <v>0</v>
      </c>
      <c r="L1292" s="2">
        <f t="shared" si="185"/>
        <v>0</v>
      </c>
      <c r="M1292" s="2">
        <f>+IFERROR(VLOOKUP(A1292,new_year!$A$1:$E$8,5,FALSE),0)</f>
        <v>0</v>
      </c>
      <c r="N1292" s="2">
        <f t="shared" si="187"/>
        <v>0</v>
      </c>
      <c r="O1292" s="2">
        <f t="shared" si="186"/>
        <v>0</v>
      </c>
      <c r="P1292">
        <v>0</v>
      </c>
      <c r="Q1292">
        <f>+IFERROR(VLOOKUP(A1292,final_f1!$A$1:$E$8,5,FALSE),0)</f>
        <v>0</v>
      </c>
    </row>
    <row r="1293" spans="1:17" x14ac:dyDescent="0.25">
      <c r="A1293" s="1">
        <v>42200</v>
      </c>
      <c r="B1293">
        <v>1226</v>
      </c>
      <c r="C1293" s="2">
        <f t="shared" si="180"/>
        <v>15</v>
      </c>
      <c r="D1293" s="2">
        <f t="shared" si="181"/>
        <v>7</v>
      </c>
      <c r="E1293" s="2">
        <f t="shared" si="182"/>
        <v>2015</v>
      </c>
      <c r="F1293" s="2" t="str">
        <f t="shared" si="183"/>
        <v>miércoles</v>
      </c>
      <c r="G1293" s="2" t="str">
        <f t="shared" si="184"/>
        <v>julio</v>
      </c>
      <c r="H1293" s="2">
        <f>+IFERROR(VLOOKUP(A1293,festivos!$A$1:$E$105,5,FALSE),0)</f>
        <v>0</v>
      </c>
      <c r="I1293" s="2">
        <f>+IFERROR(VLOOKUP(A1293,semanasanta!$A$1:$E$29,5,FALSE),0)</f>
        <v>0</v>
      </c>
      <c r="J1293" s="2">
        <f>+IFERROR(VLOOKUP(A1293,navidad!$A$1:$E$8,5,FALSE),0)</f>
        <v>0</v>
      </c>
      <c r="K1293" s="2">
        <f t="shared" si="188"/>
        <v>0</v>
      </c>
      <c r="L1293" s="2">
        <f t="shared" si="185"/>
        <v>0</v>
      </c>
      <c r="M1293" s="2">
        <f>+IFERROR(VLOOKUP(A1293,new_year!$A$1:$E$8,5,FALSE),0)</f>
        <v>0</v>
      </c>
      <c r="N1293" s="2">
        <f t="shared" si="187"/>
        <v>0</v>
      </c>
      <c r="O1293" s="2">
        <f t="shared" si="186"/>
        <v>0</v>
      </c>
      <c r="P1293">
        <v>0</v>
      </c>
      <c r="Q1293">
        <f>+IFERROR(VLOOKUP(A1293,final_f1!$A$1:$E$8,5,FALSE),0)</f>
        <v>0</v>
      </c>
    </row>
    <row r="1294" spans="1:17" x14ac:dyDescent="0.25">
      <c r="A1294" s="1">
        <v>42201</v>
      </c>
      <c r="B1294">
        <v>1182</v>
      </c>
      <c r="C1294" s="2">
        <f t="shared" si="180"/>
        <v>16</v>
      </c>
      <c r="D1294" s="2">
        <f t="shared" si="181"/>
        <v>7</v>
      </c>
      <c r="E1294" s="2">
        <f t="shared" si="182"/>
        <v>2015</v>
      </c>
      <c r="F1294" s="2" t="str">
        <f t="shared" si="183"/>
        <v>jueves</v>
      </c>
      <c r="G1294" s="2" t="str">
        <f t="shared" si="184"/>
        <v>julio</v>
      </c>
      <c r="H1294" s="2">
        <f>+IFERROR(VLOOKUP(A1294,festivos!$A$1:$E$105,5,FALSE),0)</f>
        <v>0</v>
      </c>
      <c r="I1294" s="2">
        <f>+IFERROR(VLOOKUP(A1294,semanasanta!$A$1:$E$29,5,FALSE),0)</f>
        <v>0</v>
      </c>
      <c r="J1294" s="2">
        <f>+IFERROR(VLOOKUP(A1294,navidad!$A$1:$E$8,5,FALSE),0)</f>
        <v>0</v>
      </c>
      <c r="K1294" s="2">
        <f t="shared" si="188"/>
        <v>0</v>
      </c>
      <c r="L1294" s="2">
        <f t="shared" si="185"/>
        <v>0</v>
      </c>
      <c r="M1294" s="2">
        <f>+IFERROR(VLOOKUP(A1294,new_year!$A$1:$E$8,5,FALSE),0)</f>
        <v>0</v>
      </c>
      <c r="N1294" s="2">
        <f t="shared" si="187"/>
        <v>0</v>
      </c>
      <c r="O1294" s="2">
        <f t="shared" si="186"/>
        <v>0</v>
      </c>
      <c r="P1294">
        <v>0</v>
      </c>
      <c r="Q1294">
        <f>+IFERROR(VLOOKUP(A1294,final_f1!$A$1:$E$8,5,FALSE),0)</f>
        <v>0</v>
      </c>
    </row>
    <row r="1295" spans="1:17" x14ac:dyDescent="0.25">
      <c r="A1295" s="1">
        <v>42202</v>
      </c>
      <c r="B1295">
        <v>1002</v>
      </c>
      <c r="C1295" s="2">
        <f t="shared" si="180"/>
        <v>17</v>
      </c>
      <c r="D1295" s="2">
        <f t="shared" si="181"/>
        <v>7</v>
      </c>
      <c r="E1295" s="2">
        <f t="shared" si="182"/>
        <v>2015</v>
      </c>
      <c r="F1295" s="2" t="str">
        <f t="shared" si="183"/>
        <v>viernes</v>
      </c>
      <c r="G1295" s="2" t="str">
        <f t="shared" si="184"/>
        <v>julio</v>
      </c>
      <c r="H1295" s="2">
        <f>+IFERROR(VLOOKUP(A1295,festivos!$A$1:$E$105,5,FALSE),0)</f>
        <v>0</v>
      </c>
      <c r="I1295" s="2">
        <f>+IFERROR(VLOOKUP(A1295,semanasanta!$A$1:$E$29,5,FALSE),0)</f>
        <v>0</v>
      </c>
      <c r="J1295" s="2">
        <f>+IFERROR(VLOOKUP(A1295,navidad!$A$1:$E$8,5,FALSE),0)</f>
        <v>0</v>
      </c>
      <c r="K1295" s="2">
        <f t="shared" si="188"/>
        <v>0</v>
      </c>
      <c r="L1295" s="2">
        <f t="shared" si="185"/>
        <v>0</v>
      </c>
      <c r="M1295" s="2">
        <f>+IFERROR(VLOOKUP(A1295,new_year!$A$1:$E$8,5,FALSE),0)</f>
        <v>0</v>
      </c>
      <c r="N1295" s="2">
        <f t="shared" si="187"/>
        <v>0</v>
      </c>
      <c r="O1295" s="2">
        <f t="shared" si="186"/>
        <v>0</v>
      </c>
      <c r="P1295">
        <v>0</v>
      </c>
      <c r="Q1295">
        <f>+IFERROR(VLOOKUP(A1295,final_f1!$A$1:$E$8,5,FALSE),0)</f>
        <v>0</v>
      </c>
    </row>
    <row r="1296" spans="1:17" x14ac:dyDescent="0.25">
      <c r="A1296" s="1">
        <v>42203</v>
      </c>
      <c r="B1296">
        <v>324</v>
      </c>
      <c r="C1296" s="2">
        <f t="shared" si="180"/>
        <v>18</v>
      </c>
      <c r="D1296" s="2">
        <f t="shared" si="181"/>
        <v>7</v>
      </c>
      <c r="E1296" s="2">
        <f t="shared" si="182"/>
        <v>2015</v>
      </c>
      <c r="F1296" s="2" t="str">
        <f t="shared" si="183"/>
        <v>sábado</v>
      </c>
      <c r="G1296" s="2" t="str">
        <f t="shared" si="184"/>
        <v>julio</v>
      </c>
      <c r="H1296" s="2">
        <f>+IFERROR(VLOOKUP(A1296,festivos!$A$1:$E$105,5,FALSE),0)</f>
        <v>0</v>
      </c>
      <c r="I1296" s="2">
        <f>+IFERROR(VLOOKUP(A1296,semanasanta!$A$1:$E$29,5,FALSE),0)</f>
        <v>0</v>
      </c>
      <c r="J1296" s="2">
        <f>+IFERROR(VLOOKUP(A1296,navidad!$A$1:$E$8,5,FALSE),0)</f>
        <v>0</v>
      </c>
      <c r="K1296" s="2">
        <f t="shared" si="188"/>
        <v>0</v>
      </c>
      <c r="L1296" s="2">
        <f t="shared" si="185"/>
        <v>0</v>
      </c>
      <c r="M1296" s="2">
        <f>+IFERROR(VLOOKUP(A1296,new_year!$A$1:$E$8,5,FALSE),0)</f>
        <v>0</v>
      </c>
      <c r="N1296" s="2">
        <f t="shared" si="187"/>
        <v>0</v>
      </c>
      <c r="O1296" s="2">
        <f t="shared" si="186"/>
        <v>0</v>
      </c>
      <c r="P1296">
        <v>0</v>
      </c>
      <c r="Q1296">
        <f>+IFERROR(VLOOKUP(A1296,final_f1!$A$1:$E$8,5,FALSE),0)</f>
        <v>0</v>
      </c>
    </row>
    <row r="1297" spans="1:17" x14ac:dyDescent="0.25">
      <c r="A1297" s="1">
        <v>42204</v>
      </c>
      <c r="B1297">
        <v>0</v>
      </c>
      <c r="C1297" s="2">
        <f t="shared" si="180"/>
        <v>19</v>
      </c>
      <c r="D1297" s="2">
        <f t="shared" si="181"/>
        <v>7</v>
      </c>
      <c r="E1297" s="2">
        <f t="shared" si="182"/>
        <v>2015</v>
      </c>
      <c r="F1297" s="2" t="str">
        <f t="shared" si="183"/>
        <v>domingo</v>
      </c>
      <c r="G1297" s="2" t="str">
        <f t="shared" si="184"/>
        <v>julio</v>
      </c>
      <c r="H1297" s="2">
        <f>+IFERROR(VLOOKUP(A1297,festivos!$A$1:$E$105,5,FALSE),0)</f>
        <v>0</v>
      </c>
      <c r="I1297" s="2">
        <f>+IFERROR(VLOOKUP(A1297,semanasanta!$A$1:$E$29,5,FALSE),0)</f>
        <v>0</v>
      </c>
      <c r="J1297" s="2">
        <f>+IFERROR(VLOOKUP(A1297,navidad!$A$1:$E$8,5,FALSE),0)</f>
        <v>0</v>
      </c>
      <c r="K1297" s="2">
        <f t="shared" si="188"/>
        <v>0</v>
      </c>
      <c r="L1297" s="2">
        <f t="shared" si="185"/>
        <v>0</v>
      </c>
      <c r="M1297" s="2">
        <f>+IFERROR(VLOOKUP(A1297,new_year!$A$1:$E$8,5,FALSE),0)</f>
        <v>0</v>
      </c>
      <c r="N1297" s="2">
        <f t="shared" si="187"/>
        <v>0</v>
      </c>
      <c r="O1297" s="2">
        <f t="shared" si="186"/>
        <v>0</v>
      </c>
      <c r="P1297">
        <v>0</v>
      </c>
      <c r="Q1297">
        <f>+IFERROR(VLOOKUP(A1297,final_f1!$A$1:$E$8,5,FALSE),0)</f>
        <v>0</v>
      </c>
    </row>
    <row r="1298" spans="1:17" x14ac:dyDescent="0.25">
      <c r="A1298" s="1">
        <v>42205</v>
      </c>
      <c r="B1298">
        <v>0</v>
      </c>
      <c r="C1298" s="2">
        <f t="shared" si="180"/>
        <v>20</v>
      </c>
      <c r="D1298" s="2">
        <f t="shared" si="181"/>
        <v>7</v>
      </c>
      <c r="E1298" s="2">
        <f t="shared" si="182"/>
        <v>2015</v>
      </c>
      <c r="F1298" s="2" t="str">
        <f t="shared" si="183"/>
        <v>lunes</v>
      </c>
      <c r="G1298" s="2" t="str">
        <f t="shared" si="184"/>
        <v>julio</v>
      </c>
      <c r="H1298" s="2">
        <f>+IFERROR(VLOOKUP(A1298,festivos!$A$1:$E$105,5,FALSE),0)</f>
        <v>1</v>
      </c>
      <c r="I1298" s="2">
        <f>+IFERROR(VLOOKUP(A1298,semanasanta!$A$1:$E$29,5,FALSE),0)</f>
        <v>0</v>
      </c>
      <c r="J1298" s="2">
        <f>+IFERROR(VLOOKUP(A1298,navidad!$A$1:$E$8,5,FALSE),0)</f>
        <v>0</v>
      </c>
      <c r="K1298" s="2">
        <f t="shared" si="188"/>
        <v>0</v>
      </c>
      <c r="L1298" s="2">
        <f t="shared" si="185"/>
        <v>0</v>
      </c>
      <c r="M1298" s="2">
        <f>+IFERROR(VLOOKUP(A1298,new_year!$A$1:$E$8,5,FALSE),0)</f>
        <v>0</v>
      </c>
      <c r="N1298" s="2">
        <f t="shared" si="187"/>
        <v>0</v>
      </c>
      <c r="O1298" s="2">
        <f t="shared" si="186"/>
        <v>0</v>
      </c>
      <c r="P1298">
        <v>0</v>
      </c>
      <c r="Q1298">
        <f>+IFERROR(VLOOKUP(A1298,final_f1!$A$1:$E$8,5,FALSE),0)</f>
        <v>0</v>
      </c>
    </row>
    <row r="1299" spans="1:17" x14ac:dyDescent="0.25">
      <c r="A1299" s="1">
        <v>42206</v>
      </c>
      <c r="B1299">
        <v>731</v>
      </c>
      <c r="C1299" s="2">
        <f t="shared" si="180"/>
        <v>21</v>
      </c>
      <c r="D1299" s="2">
        <f t="shared" si="181"/>
        <v>7</v>
      </c>
      <c r="E1299" s="2">
        <f t="shared" si="182"/>
        <v>2015</v>
      </c>
      <c r="F1299" s="2" t="str">
        <f t="shared" si="183"/>
        <v>martes</v>
      </c>
      <c r="G1299" s="2" t="str">
        <f t="shared" si="184"/>
        <v>julio</v>
      </c>
      <c r="H1299" s="2">
        <f>+IFERROR(VLOOKUP(A1299,festivos!$A$1:$E$105,5,FALSE),0)</f>
        <v>0</v>
      </c>
      <c r="I1299" s="2">
        <f>+IFERROR(VLOOKUP(A1299,semanasanta!$A$1:$E$29,5,FALSE),0)</f>
        <v>0</v>
      </c>
      <c r="J1299" s="2">
        <f>+IFERROR(VLOOKUP(A1299,navidad!$A$1:$E$8,5,FALSE),0)</f>
        <v>0</v>
      </c>
      <c r="K1299" s="2">
        <f t="shared" si="188"/>
        <v>0</v>
      </c>
      <c r="L1299" s="2">
        <f t="shared" si="185"/>
        <v>0</v>
      </c>
      <c r="M1299" s="2">
        <f>+IFERROR(VLOOKUP(A1299,new_year!$A$1:$E$8,5,FALSE),0)</f>
        <v>0</v>
      </c>
      <c r="N1299" s="2">
        <f t="shared" si="187"/>
        <v>0</v>
      </c>
      <c r="O1299" s="2">
        <f t="shared" si="186"/>
        <v>0</v>
      </c>
      <c r="P1299">
        <v>0</v>
      </c>
      <c r="Q1299">
        <f>+IFERROR(VLOOKUP(A1299,final_f1!$A$1:$E$8,5,FALSE),0)</f>
        <v>0</v>
      </c>
    </row>
    <row r="1300" spans="1:17" x14ac:dyDescent="0.25">
      <c r="A1300" s="1">
        <v>42207</v>
      </c>
      <c r="B1300">
        <v>1041</v>
      </c>
      <c r="C1300" s="2">
        <f t="shared" si="180"/>
        <v>22</v>
      </c>
      <c r="D1300" s="2">
        <f t="shared" si="181"/>
        <v>7</v>
      </c>
      <c r="E1300" s="2">
        <f t="shared" si="182"/>
        <v>2015</v>
      </c>
      <c r="F1300" s="2" t="str">
        <f t="shared" si="183"/>
        <v>miércoles</v>
      </c>
      <c r="G1300" s="2" t="str">
        <f t="shared" si="184"/>
        <v>julio</v>
      </c>
      <c r="H1300" s="2">
        <f>+IFERROR(VLOOKUP(A1300,festivos!$A$1:$E$105,5,FALSE),0)</f>
        <v>0</v>
      </c>
      <c r="I1300" s="2">
        <f>+IFERROR(VLOOKUP(A1300,semanasanta!$A$1:$E$29,5,FALSE),0)</f>
        <v>0</v>
      </c>
      <c r="J1300" s="2">
        <f>+IFERROR(VLOOKUP(A1300,navidad!$A$1:$E$8,5,FALSE),0)</f>
        <v>0</v>
      </c>
      <c r="K1300" s="2">
        <f t="shared" si="188"/>
        <v>0</v>
      </c>
      <c r="L1300" s="2">
        <f t="shared" si="185"/>
        <v>0</v>
      </c>
      <c r="M1300" s="2">
        <f>+IFERROR(VLOOKUP(A1300,new_year!$A$1:$E$8,5,FALSE),0)</f>
        <v>0</v>
      </c>
      <c r="N1300" s="2">
        <f t="shared" si="187"/>
        <v>0</v>
      </c>
      <c r="O1300" s="2">
        <f t="shared" si="186"/>
        <v>0</v>
      </c>
      <c r="P1300">
        <v>0</v>
      </c>
      <c r="Q1300">
        <f>+IFERROR(VLOOKUP(A1300,final_f1!$A$1:$E$8,5,FALSE),0)</f>
        <v>0</v>
      </c>
    </row>
    <row r="1301" spans="1:17" x14ac:dyDescent="0.25">
      <c r="A1301" s="1">
        <v>42208</v>
      </c>
      <c r="B1301">
        <v>1329</v>
      </c>
      <c r="C1301" s="2">
        <f t="shared" si="180"/>
        <v>23</v>
      </c>
      <c r="D1301" s="2">
        <f t="shared" si="181"/>
        <v>7</v>
      </c>
      <c r="E1301" s="2">
        <f t="shared" si="182"/>
        <v>2015</v>
      </c>
      <c r="F1301" s="2" t="str">
        <f t="shared" si="183"/>
        <v>jueves</v>
      </c>
      <c r="G1301" s="2" t="str">
        <f t="shared" si="184"/>
        <v>julio</v>
      </c>
      <c r="H1301" s="2">
        <f>+IFERROR(VLOOKUP(A1301,festivos!$A$1:$E$105,5,FALSE),0)</f>
        <v>0</v>
      </c>
      <c r="I1301" s="2">
        <f>+IFERROR(VLOOKUP(A1301,semanasanta!$A$1:$E$29,5,FALSE),0)</f>
        <v>0</v>
      </c>
      <c r="J1301" s="2">
        <f>+IFERROR(VLOOKUP(A1301,navidad!$A$1:$E$8,5,FALSE),0)</f>
        <v>0</v>
      </c>
      <c r="K1301" s="2">
        <f t="shared" si="188"/>
        <v>0</v>
      </c>
      <c r="L1301" s="2">
        <f t="shared" si="185"/>
        <v>0</v>
      </c>
      <c r="M1301" s="2">
        <f>+IFERROR(VLOOKUP(A1301,new_year!$A$1:$E$8,5,FALSE),0)</f>
        <v>0</v>
      </c>
      <c r="N1301" s="2">
        <f t="shared" si="187"/>
        <v>0</v>
      </c>
      <c r="O1301" s="2">
        <f t="shared" si="186"/>
        <v>0</v>
      </c>
      <c r="P1301">
        <v>0</v>
      </c>
      <c r="Q1301">
        <f>+IFERROR(VLOOKUP(A1301,final_f1!$A$1:$E$8,5,FALSE),0)</f>
        <v>0</v>
      </c>
    </row>
    <row r="1302" spans="1:17" x14ac:dyDescent="0.25">
      <c r="A1302" s="1">
        <v>42209</v>
      </c>
      <c r="B1302">
        <v>1110</v>
      </c>
      <c r="C1302" s="2">
        <f t="shared" si="180"/>
        <v>24</v>
      </c>
      <c r="D1302" s="2">
        <f t="shared" si="181"/>
        <v>7</v>
      </c>
      <c r="E1302" s="2">
        <f t="shared" si="182"/>
        <v>2015</v>
      </c>
      <c r="F1302" s="2" t="str">
        <f t="shared" si="183"/>
        <v>viernes</v>
      </c>
      <c r="G1302" s="2" t="str">
        <f t="shared" si="184"/>
        <v>julio</v>
      </c>
      <c r="H1302" s="2">
        <f>+IFERROR(VLOOKUP(A1302,festivos!$A$1:$E$105,5,FALSE),0)</f>
        <v>0</v>
      </c>
      <c r="I1302" s="2">
        <f>+IFERROR(VLOOKUP(A1302,semanasanta!$A$1:$E$29,5,FALSE),0)</f>
        <v>0</v>
      </c>
      <c r="J1302" s="2">
        <f>+IFERROR(VLOOKUP(A1302,navidad!$A$1:$E$8,5,FALSE),0)</f>
        <v>0</v>
      </c>
      <c r="K1302" s="2">
        <f t="shared" si="188"/>
        <v>0</v>
      </c>
      <c r="L1302" s="2">
        <f t="shared" si="185"/>
        <v>0</v>
      </c>
      <c r="M1302" s="2">
        <f>+IFERROR(VLOOKUP(A1302,new_year!$A$1:$E$8,5,FALSE),0)</f>
        <v>0</v>
      </c>
      <c r="N1302" s="2">
        <f t="shared" si="187"/>
        <v>0</v>
      </c>
      <c r="O1302" s="2">
        <f t="shared" si="186"/>
        <v>0</v>
      </c>
      <c r="P1302">
        <v>0</v>
      </c>
      <c r="Q1302">
        <f>+IFERROR(VLOOKUP(A1302,final_f1!$A$1:$E$8,5,FALSE),0)</f>
        <v>0</v>
      </c>
    </row>
    <row r="1303" spans="1:17" x14ac:dyDescent="0.25">
      <c r="A1303" s="1">
        <v>42210</v>
      </c>
      <c r="B1303">
        <v>420</v>
      </c>
      <c r="C1303" s="2">
        <f t="shared" si="180"/>
        <v>25</v>
      </c>
      <c r="D1303" s="2">
        <f t="shared" si="181"/>
        <v>7</v>
      </c>
      <c r="E1303" s="2">
        <f t="shared" si="182"/>
        <v>2015</v>
      </c>
      <c r="F1303" s="2" t="str">
        <f t="shared" si="183"/>
        <v>sábado</v>
      </c>
      <c r="G1303" s="2" t="str">
        <f t="shared" si="184"/>
        <v>julio</v>
      </c>
      <c r="H1303" s="2">
        <f>+IFERROR(VLOOKUP(A1303,festivos!$A$1:$E$105,5,FALSE),0)</f>
        <v>0</v>
      </c>
      <c r="I1303" s="2">
        <f>+IFERROR(VLOOKUP(A1303,semanasanta!$A$1:$E$29,5,FALSE),0)</f>
        <v>0</v>
      </c>
      <c r="J1303" s="2">
        <f>+IFERROR(VLOOKUP(A1303,navidad!$A$1:$E$8,5,FALSE),0)</f>
        <v>0</v>
      </c>
      <c r="K1303" s="2">
        <f t="shared" si="188"/>
        <v>0</v>
      </c>
      <c r="L1303" s="2">
        <f t="shared" si="185"/>
        <v>0</v>
      </c>
      <c r="M1303" s="2">
        <f>+IFERROR(VLOOKUP(A1303,new_year!$A$1:$E$8,5,FALSE),0)</f>
        <v>0</v>
      </c>
      <c r="N1303" s="2">
        <f t="shared" si="187"/>
        <v>0</v>
      </c>
      <c r="O1303" s="2">
        <f t="shared" si="186"/>
        <v>0</v>
      </c>
      <c r="P1303">
        <v>0</v>
      </c>
      <c r="Q1303">
        <f>+IFERROR(VLOOKUP(A1303,final_f1!$A$1:$E$8,5,FALSE),0)</f>
        <v>0</v>
      </c>
    </row>
    <row r="1304" spans="1:17" x14ac:dyDescent="0.25">
      <c r="A1304" s="1">
        <v>42211</v>
      </c>
      <c r="B1304">
        <v>8</v>
      </c>
      <c r="C1304" s="2">
        <f t="shared" si="180"/>
        <v>26</v>
      </c>
      <c r="D1304" s="2">
        <f t="shared" si="181"/>
        <v>7</v>
      </c>
      <c r="E1304" s="2">
        <f t="shared" si="182"/>
        <v>2015</v>
      </c>
      <c r="F1304" s="2" t="str">
        <f t="shared" si="183"/>
        <v>domingo</v>
      </c>
      <c r="G1304" s="2" t="str">
        <f t="shared" si="184"/>
        <v>julio</v>
      </c>
      <c r="H1304" s="2">
        <f>+IFERROR(VLOOKUP(A1304,festivos!$A$1:$E$105,5,FALSE),0)</f>
        <v>0</v>
      </c>
      <c r="I1304" s="2">
        <f>+IFERROR(VLOOKUP(A1304,semanasanta!$A$1:$E$29,5,FALSE),0)</f>
        <v>0</v>
      </c>
      <c r="J1304" s="2">
        <f>+IFERROR(VLOOKUP(A1304,navidad!$A$1:$E$8,5,FALSE),0)</f>
        <v>0</v>
      </c>
      <c r="K1304" s="2">
        <f t="shared" si="188"/>
        <v>0</v>
      </c>
      <c r="L1304" s="2">
        <f t="shared" si="185"/>
        <v>0</v>
      </c>
      <c r="M1304" s="2">
        <f>+IFERROR(VLOOKUP(A1304,new_year!$A$1:$E$8,5,FALSE),0)</f>
        <v>0</v>
      </c>
      <c r="N1304" s="2">
        <f t="shared" si="187"/>
        <v>0</v>
      </c>
      <c r="O1304" s="2">
        <f t="shared" si="186"/>
        <v>0</v>
      </c>
      <c r="P1304">
        <v>0</v>
      </c>
      <c r="Q1304">
        <f>+IFERROR(VLOOKUP(A1304,final_f1!$A$1:$E$8,5,FALSE),0)</f>
        <v>0</v>
      </c>
    </row>
    <row r="1305" spans="1:17" x14ac:dyDescent="0.25">
      <c r="A1305" s="1">
        <v>42212</v>
      </c>
      <c r="B1305">
        <v>1010</v>
      </c>
      <c r="C1305" s="2">
        <f t="shared" si="180"/>
        <v>27</v>
      </c>
      <c r="D1305" s="2">
        <f t="shared" si="181"/>
        <v>7</v>
      </c>
      <c r="E1305" s="2">
        <f t="shared" si="182"/>
        <v>2015</v>
      </c>
      <c r="F1305" s="2" t="str">
        <f t="shared" si="183"/>
        <v>lunes</v>
      </c>
      <c r="G1305" s="2" t="str">
        <f t="shared" si="184"/>
        <v>julio</v>
      </c>
      <c r="H1305" s="2">
        <f>+IFERROR(VLOOKUP(A1305,festivos!$A$1:$E$105,5,FALSE),0)</f>
        <v>0</v>
      </c>
      <c r="I1305" s="2">
        <f>+IFERROR(VLOOKUP(A1305,semanasanta!$A$1:$E$29,5,FALSE),0)</f>
        <v>0</v>
      </c>
      <c r="J1305" s="2">
        <f>+IFERROR(VLOOKUP(A1305,navidad!$A$1:$E$8,5,FALSE),0)</f>
        <v>0</v>
      </c>
      <c r="K1305" s="2">
        <f t="shared" si="188"/>
        <v>0</v>
      </c>
      <c r="L1305" s="2">
        <f t="shared" si="185"/>
        <v>0</v>
      </c>
      <c r="M1305" s="2">
        <f>+IFERROR(VLOOKUP(A1305,new_year!$A$1:$E$8,5,FALSE),0)</f>
        <v>0</v>
      </c>
      <c r="N1305" s="2">
        <f t="shared" si="187"/>
        <v>0</v>
      </c>
      <c r="O1305" s="2">
        <f t="shared" si="186"/>
        <v>0</v>
      </c>
      <c r="P1305">
        <v>0</v>
      </c>
      <c r="Q1305">
        <f>+IFERROR(VLOOKUP(A1305,final_f1!$A$1:$E$8,5,FALSE),0)</f>
        <v>0</v>
      </c>
    </row>
    <row r="1306" spans="1:17" x14ac:dyDescent="0.25">
      <c r="A1306" s="1">
        <v>42213</v>
      </c>
      <c r="B1306">
        <v>1322</v>
      </c>
      <c r="C1306" s="2">
        <f t="shared" si="180"/>
        <v>28</v>
      </c>
      <c r="D1306" s="2">
        <f t="shared" si="181"/>
        <v>7</v>
      </c>
      <c r="E1306" s="2">
        <f t="shared" si="182"/>
        <v>2015</v>
      </c>
      <c r="F1306" s="2" t="str">
        <f t="shared" si="183"/>
        <v>martes</v>
      </c>
      <c r="G1306" s="2" t="str">
        <f t="shared" si="184"/>
        <v>julio</v>
      </c>
      <c r="H1306" s="2">
        <f>+IFERROR(VLOOKUP(A1306,festivos!$A$1:$E$105,5,FALSE),0)</f>
        <v>0</v>
      </c>
      <c r="I1306" s="2">
        <f>+IFERROR(VLOOKUP(A1306,semanasanta!$A$1:$E$29,5,FALSE),0)</f>
        <v>0</v>
      </c>
      <c r="J1306" s="2">
        <f>+IFERROR(VLOOKUP(A1306,navidad!$A$1:$E$8,5,FALSE),0)</f>
        <v>0</v>
      </c>
      <c r="K1306" s="2">
        <f t="shared" si="188"/>
        <v>0</v>
      </c>
      <c r="L1306" s="2">
        <f t="shared" si="185"/>
        <v>0</v>
      </c>
      <c r="M1306" s="2">
        <f>+IFERROR(VLOOKUP(A1306,new_year!$A$1:$E$8,5,FALSE),0)</f>
        <v>0</v>
      </c>
      <c r="N1306" s="2">
        <f t="shared" si="187"/>
        <v>0</v>
      </c>
      <c r="O1306" s="2">
        <f t="shared" si="186"/>
        <v>0</v>
      </c>
      <c r="P1306">
        <v>0</v>
      </c>
      <c r="Q1306">
        <f>+IFERROR(VLOOKUP(A1306,final_f1!$A$1:$E$8,5,FALSE),0)</f>
        <v>0</v>
      </c>
    </row>
    <row r="1307" spans="1:17" x14ac:dyDescent="0.25">
      <c r="A1307" s="1">
        <v>42214</v>
      </c>
      <c r="B1307">
        <v>1486</v>
      </c>
      <c r="C1307" s="2">
        <f t="shared" si="180"/>
        <v>29</v>
      </c>
      <c r="D1307" s="2">
        <f t="shared" si="181"/>
        <v>7</v>
      </c>
      <c r="E1307" s="2">
        <f t="shared" si="182"/>
        <v>2015</v>
      </c>
      <c r="F1307" s="2" t="str">
        <f t="shared" si="183"/>
        <v>miércoles</v>
      </c>
      <c r="G1307" s="2" t="str">
        <f t="shared" si="184"/>
        <v>julio</v>
      </c>
      <c r="H1307" s="2">
        <f>+IFERROR(VLOOKUP(A1307,festivos!$A$1:$E$105,5,FALSE),0)</f>
        <v>0</v>
      </c>
      <c r="I1307" s="2">
        <f>+IFERROR(VLOOKUP(A1307,semanasanta!$A$1:$E$29,5,FALSE),0)</f>
        <v>0</v>
      </c>
      <c r="J1307" s="2">
        <f>+IFERROR(VLOOKUP(A1307,navidad!$A$1:$E$8,5,FALSE),0)</f>
        <v>0</v>
      </c>
      <c r="K1307" s="2">
        <f t="shared" si="188"/>
        <v>0</v>
      </c>
      <c r="L1307" s="2">
        <f t="shared" si="185"/>
        <v>0</v>
      </c>
      <c r="M1307" s="2">
        <f>+IFERROR(VLOOKUP(A1307,new_year!$A$1:$E$8,5,FALSE),0)</f>
        <v>0</v>
      </c>
      <c r="N1307" s="2">
        <f t="shared" si="187"/>
        <v>0</v>
      </c>
      <c r="O1307" s="2">
        <f t="shared" si="186"/>
        <v>0</v>
      </c>
      <c r="P1307">
        <v>0</v>
      </c>
      <c r="Q1307">
        <f>+IFERROR(VLOOKUP(A1307,final_f1!$A$1:$E$8,5,FALSE),0)</f>
        <v>0</v>
      </c>
    </row>
    <row r="1308" spans="1:17" x14ac:dyDescent="0.25">
      <c r="A1308" s="1">
        <v>42215</v>
      </c>
      <c r="B1308">
        <v>1589</v>
      </c>
      <c r="C1308" s="2">
        <f t="shared" si="180"/>
        <v>30</v>
      </c>
      <c r="D1308" s="2">
        <f t="shared" si="181"/>
        <v>7</v>
      </c>
      <c r="E1308" s="2">
        <f t="shared" si="182"/>
        <v>2015</v>
      </c>
      <c r="F1308" s="2" t="str">
        <f t="shared" si="183"/>
        <v>jueves</v>
      </c>
      <c r="G1308" s="2" t="str">
        <f t="shared" si="184"/>
        <v>julio</v>
      </c>
      <c r="H1308" s="2">
        <f>+IFERROR(VLOOKUP(A1308,festivos!$A$1:$E$105,5,FALSE),0)</f>
        <v>0</v>
      </c>
      <c r="I1308" s="2">
        <f>+IFERROR(VLOOKUP(A1308,semanasanta!$A$1:$E$29,5,FALSE),0)</f>
        <v>0</v>
      </c>
      <c r="J1308" s="2">
        <f>+IFERROR(VLOOKUP(A1308,navidad!$A$1:$E$8,5,FALSE),0)</f>
        <v>0</v>
      </c>
      <c r="K1308" s="2">
        <f t="shared" si="188"/>
        <v>0</v>
      </c>
      <c r="L1308" s="2">
        <f t="shared" si="185"/>
        <v>0</v>
      </c>
      <c r="M1308" s="2">
        <f>+IFERROR(VLOOKUP(A1308,new_year!$A$1:$E$8,5,FALSE),0)</f>
        <v>0</v>
      </c>
      <c r="N1308" s="2">
        <f t="shared" si="187"/>
        <v>0</v>
      </c>
      <c r="O1308" s="2">
        <f t="shared" si="186"/>
        <v>0</v>
      </c>
      <c r="P1308">
        <v>0</v>
      </c>
      <c r="Q1308">
        <f>+IFERROR(VLOOKUP(A1308,final_f1!$A$1:$E$8,5,FALSE),0)</f>
        <v>0</v>
      </c>
    </row>
    <row r="1309" spans="1:17" x14ac:dyDescent="0.25">
      <c r="A1309" s="1">
        <v>42216</v>
      </c>
      <c r="B1309">
        <v>2083</v>
      </c>
      <c r="C1309" s="2">
        <f t="shared" si="180"/>
        <v>31</v>
      </c>
      <c r="D1309" s="2">
        <f t="shared" si="181"/>
        <v>7</v>
      </c>
      <c r="E1309" s="2">
        <f t="shared" si="182"/>
        <v>2015</v>
      </c>
      <c r="F1309" s="2" t="str">
        <f t="shared" si="183"/>
        <v>viernes</v>
      </c>
      <c r="G1309" s="2" t="str">
        <f t="shared" si="184"/>
        <v>julio</v>
      </c>
      <c r="H1309" s="2">
        <f>+IFERROR(VLOOKUP(A1309,festivos!$A$1:$E$105,5,FALSE),0)</f>
        <v>0</v>
      </c>
      <c r="I1309" s="2">
        <f>+IFERROR(VLOOKUP(A1309,semanasanta!$A$1:$E$29,5,FALSE),0)</f>
        <v>0</v>
      </c>
      <c r="J1309" s="2">
        <f>+IFERROR(VLOOKUP(A1309,navidad!$A$1:$E$8,5,FALSE),0)</f>
        <v>0</v>
      </c>
      <c r="K1309" s="2">
        <f t="shared" si="188"/>
        <v>0</v>
      </c>
      <c r="L1309" s="2">
        <f t="shared" si="185"/>
        <v>0</v>
      </c>
      <c r="M1309" s="2">
        <f>+IFERROR(VLOOKUP(A1309,new_year!$A$1:$E$8,5,FALSE),0)</f>
        <v>0</v>
      </c>
      <c r="N1309" s="2">
        <f t="shared" si="187"/>
        <v>0</v>
      </c>
      <c r="O1309" s="2">
        <f t="shared" si="186"/>
        <v>0</v>
      </c>
      <c r="P1309">
        <v>0</v>
      </c>
      <c r="Q1309">
        <f>+IFERROR(VLOOKUP(A1309,final_f1!$A$1:$E$8,5,FALSE),0)</f>
        <v>0</v>
      </c>
    </row>
    <row r="1310" spans="1:17" x14ac:dyDescent="0.25">
      <c r="A1310" s="1">
        <v>42217</v>
      </c>
      <c r="B1310">
        <v>244</v>
      </c>
      <c r="C1310" s="2">
        <f t="shared" si="180"/>
        <v>1</v>
      </c>
      <c r="D1310" s="2">
        <f t="shared" si="181"/>
        <v>8</v>
      </c>
      <c r="E1310" s="2">
        <f t="shared" si="182"/>
        <v>2015</v>
      </c>
      <c r="F1310" s="2" t="str">
        <f t="shared" si="183"/>
        <v>sábado</v>
      </c>
      <c r="G1310" s="2" t="str">
        <f t="shared" si="184"/>
        <v>agosto</v>
      </c>
      <c r="H1310" s="2">
        <f>+IFERROR(VLOOKUP(A1310,festivos!$A$1:$E$105,5,FALSE),0)</f>
        <v>0</v>
      </c>
      <c r="I1310" s="2">
        <f>+IFERROR(VLOOKUP(A1310,semanasanta!$A$1:$E$29,5,FALSE),0)</f>
        <v>0</v>
      </c>
      <c r="J1310" s="2">
        <f>+IFERROR(VLOOKUP(A1310,navidad!$A$1:$E$8,5,FALSE),0)</f>
        <v>0</v>
      </c>
      <c r="K1310" s="2">
        <f t="shared" si="188"/>
        <v>0</v>
      </c>
      <c r="L1310" s="2">
        <f t="shared" si="185"/>
        <v>0</v>
      </c>
      <c r="M1310" s="2">
        <f>+IFERROR(VLOOKUP(A1310,new_year!$A$1:$E$8,5,FALSE),0)</f>
        <v>0</v>
      </c>
      <c r="N1310" s="2">
        <f t="shared" si="187"/>
        <v>0</v>
      </c>
      <c r="O1310" s="2">
        <f t="shared" si="186"/>
        <v>0</v>
      </c>
      <c r="P1310">
        <v>0</v>
      </c>
      <c r="Q1310">
        <f>+IFERROR(VLOOKUP(A1310,final_f1!$A$1:$E$8,5,FALSE),0)</f>
        <v>0</v>
      </c>
    </row>
    <row r="1311" spans="1:17" x14ac:dyDescent="0.25">
      <c r="A1311" s="1">
        <v>42218</v>
      </c>
      <c r="B1311">
        <v>0</v>
      </c>
      <c r="C1311" s="2">
        <f t="shared" si="180"/>
        <v>2</v>
      </c>
      <c r="D1311" s="2">
        <f t="shared" si="181"/>
        <v>8</v>
      </c>
      <c r="E1311" s="2">
        <f t="shared" si="182"/>
        <v>2015</v>
      </c>
      <c r="F1311" s="2" t="str">
        <f t="shared" si="183"/>
        <v>domingo</v>
      </c>
      <c r="G1311" s="2" t="str">
        <f t="shared" si="184"/>
        <v>agosto</v>
      </c>
      <c r="H1311" s="2">
        <f>+IFERROR(VLOOKUP(A1311,festivos!$A$1:$E$105,5,FALSE),0)</f>
        <v>0</v>
      </c>
      <c r="I1311" s="2">
        <f>+IFERROR(VLOOKUP(A1311,semanasanta!$A$1:$E$29,5,FALSE),0)</f>
        <v>0</v>
      </c>
      <c r="J1311" s="2">
        <f>+IFERROR(VLOOKUP(A1311,navidad!$A$1:$E$8,5,FALSE),0)</f>
        <v>0</v>
      </c>
      <c r="K1311" s="2">
        <f t="shared" si="188"/>
        <v>0</v>
      </c>
      <c r="L1311" s="2">
        <f t="shared" si="185"/>
        <v>0</v>
      </c>
      <c r="M1311" s="2">
        <f>+IFERROR(VLOOKUP(A1311,new_year!$A$1:$E$8,5,FALSE),0)</f>
        <v>0</v>
      </c>
      <c r="N1311" s="2">
        <f t="shared" si="187"/>
        <v>0</v>
      </c>
      <c r="O1311" s="2">
        <f t="shared" si="186"/>
        <v>0</v>
      </c>
      <c r="P1311">
        <v>0</v>
      </c>
      <c r="Q1311">
        <f>+IFERROR(VLOOKUP(A1311,final_f1!$A$1:$E$8,5,FALSE),0)</f>
        <v>0</v>
      </c>
    </row>
    <row r="1312" spans="1:17" x14ac:dyDescent="0.25">
      <c r="A1312" s="1">
        <v>42219</v>
      </c>
      <c r="B1312">
        <v>651</v>
      </c>
      <c r="C1312" s="2">
        <f t="shared" si="180"/>
        <v>3</v>
      </c>
      <c r="D1312" s="2">
        <f t="shared" si="181"/>
        <v>8</v>
      </c>
      <c r="E1312" s="2">
        <f t="shared" si="182"/>
        <v>2015</v>
      </c>
      <c r="F1312" s="2" t="str">
        <f t="shared" si="183"/>
        <v>lunes</v>
      </c>
      <c r="G1312" s="2" t="str">
        <f t="shared" si="184"/>
        <v>agosto</v>
      </c>
      <c r="H1312" s="2">
        <f>+IFERROR(VLOOKUP(A1312,festivos!$A$1:$E$105,5,FALSE),0)</f>
        <v>0</v>
      </c>
      <c r="I1312" s="2">
        <f>+IFERROR(VLOOKUP(A1312,semanasanta!$A$1:$E$29,5,FALSE),0)</f>
        <v>0</v>
      </c>
      <c r="J1312" s="2">
        <f>+IFERROR(VLOOKUP(A1312,navidad!$A$1:$E$8,5,FALSE),0)</f>
        <v>0</v>
      </c>
      <c r="K1312" s="2">
        <f t="shared" si="188"/>
        <v>0</v>
      </c>
      <c r="L1312" s="2">
        <f t="shared" si="185"/>
        <v>0</v>
      </c>
      <c r="M1312" s="2">
        <f>+IFERROR(VLOOKUP(A1312,new_year!$A$1:$E$8,5,FALSE),0)</f>
        <v>0</v>
      </c>
      <c r="N1312" s="2">
        <f t="shared" si="187"/>
        <v>0</v>
      </c>
      <c r="O1312" s="2">
        <f t="shared" si="186"/>
        <v>0</v>
      </c>
      <c r="P1312">
        <v>0</v>
      </c>
      <c r="Q1312">
        <f>+IFERROR(VLOOKUP(A1312,final_f1!$A$1:$E$8,5,FALSE),0)</f>
        <v>0</v>
      </c>
    </row>
    <row r="1313" spans="1:17" x14ac:dyDescent="0.25">
      <c r="A1313" s="1">
        <v>42220</v>
      </c>
      <c r="B1313">
        <v>1023</v>
      </c>
      <c r="C1313" s="2">
        <f t="shared" si="180"/>
        <v>4</v>
      </c>
      <c r="D1313" s="2">
        <f t="shared" si="181"/>
        <v>8</v>
      </c>
      <c r="E1313" s="2">
        <f t="shared" si="182"/>
        <v>2015</v>
      </c>
      <c r="F1313" s="2" t="str">
        <f t="shared" si="183"/>
        <v>martes</v>
      </c>
      <c r="G1313" s="2" t="str">
        <f t="shared" si="184"/>
        <v>agosto</v>
      </c>
      <c r="H1313" s="2">
        <f>+IFERROR(VLOOKUP(A1313,festivos!$A$1:$E$105,5,FALSE),0)</f>
        <v>0</v>
      </c>
      <c r="I1313" s="2">
        <f>+IFERROR(VLOOKUP(A1313,semanasanta!$A$1:$E$29,5,FALSE),0)</f>
        <v>0</v>
      </c>
      <c r="J1313" s="2">
        <f>+IFERROR(VLOOKUP(A1313,navidad!$A$1:$E$8,5,FALSE),0)</f>
        <v>0</v>
      </c>
      <c r="K1313" s="2">
        <f t="shared" si="188"/>
        <v>0</v>
      </c>
      <c r="L1313" s="2">
        <f t="shared" si="185"/>
        <v>0</v>
      </c>
      <c r="M1313" s="2">
        <f>+IFERROR(VLOOKUP(A1313,new_year!$A$1:$E$8,5,FALSE),0)</f>
        <v>0</v>
      </c>
      <c r="N1313" s="2">
        <f t="shared" si="187"/>
        <v>0</v>
      </c>
      <c r="O1313" s="2">
        <f t="shared" si="186"/>
        <v>0</v>
      </c>
      <c r="P1313">
        <v>0</v>
      </c>
      <c r="Q1313">
        <f>+IFERROR(VLOOKUP(A1313,final_f1!$A$1:$E$8,5,FALSE),0)</f>
        <v>0</v>
      </c>
    </row>
    <row r="1314" spans="1:17" x14ac:dyDescent="0.25">
      <c r="A1314" s="1">
        <v>42221</v>
      </c>
      <c r="B1314">
        <v>1211</v>
      </c>
      <c r="C1314" s="2">
        <f t="shared" si="180"/>
        <v>5</v>
      </c>
      <c r="D1314" s="2">
        <f t="shared" si="181"/>
        <v>8</v>
      </c>
      <c r="E1314" s="2">
        <f t="shared" si="182"/>
        <v>2015</v>
      </c>
      <c r="F1314" s="2" t="str">
        <f t="shared" si="183"/>
        <v>miércoles</v>
      </c>
      <c r="G1314" s="2" t="str">
        <f t="shared" si="184"/>
        <v>agosto</v>
      </c>
      <c r="H1314" s="2">
        <f>+IFERROR(VLOOKUP(A1314,festivos!$A$1:$E$105,5,FALSE),0)</f>
        <v>0</v>
      </c>
      <c r="I1314" s="2">
        <f>+IFERROR(VLOOKUP(A1314,semanasanta!$A$1:$E$29,5,FALSE),0)</f>
        <v>0</v>
      </c>
      <c r="J1314" s="2">
        <f>+IFERROR(VLOOKUP(A1314,navidad!$A$1:$E$8,5,FALSE),0)</f>
        <v>0</v>
      </c>
      <c r="K1314" s="2">
        <f t="shared" si="188"/>
        <v>0</v>
      </c>
      <c r="L1314" s="2">
        <f t="shared" si="185"/>
        <v>0</v>
      </c>
      <c r="M1314" s="2">
        <f>+IFERROR(VLOOKUP(A1314,new_year!$A$1:$E$8,5,FALSE),0)</f>
        <v>0</v>
      </c>
      <c r="N1314" s="2">
        <f t="shared" si="187"/>
        <v>0</v>
      </c>
      <c r="O1314" s="2">
        <f t="shared" si="186"/>
        <v>0</v>
      </c>
      <c r="P1314">
        <v>0</v>
      </c>
      <c r="Q1314">
        <f>+IFERROR(VLOOKUP(A1314,final_f1!$A$1:$E$8,5,FALSE),0)</f>
        <v>0</v>
      </c>
    </row>
    <row r="1315" spans="1:17" x14ac:dyDescent="0.25">
      <c r="A1315" s="1">
        <v>42222</v>
      </c>
      <c r="B1315">
        <v>1254</v>
      </c>
      <c r="C1315" s="2">
        <f t="shared" si="180"/>
        <v>6</v>
      </c>
      <c r="D1315" s="2">
        <f t="shared" si="181"/>
        <v>8</v>
      </c>
      <c r="E1315" s="2">
        <f t="shared" si="182"/>
        <v>2015</v>
      </c>
      <c r="F1315" s="2" t="str">
        <f t="shared" si="183"/>
        <v>jueves</v>
      </c>
      <c r="G1315" s="2" t="str">
        <f t="shared" si="184"/>
        <v>agosto</v>
      </c>
      <c r="H1315" s="2">
        <f>+IFERROR(VLOOKUP(A1315,festivos!$A$1:$E$105,5,FALSE),0)</f>
        <v>0</v>
      </c>
      <c r="I1315" s="2">
        <f>+IFERROR(VLOOKUP(A1315,semanasanta!$A$1:$E$29,5,FALSE),0)</f>
        <v>0</v>
      </c>
      <c r="J1315" s="2">
        <f>+IFERROR(VLOOKUP(A1315,navidad!$A$1:$E$8,5,FALSE),0)</f>
        <v>0</v>
      </c>
      <c r="K1315" s="2">
        <f t="shared" si="188"/>
        <v>0</v>
      </c>
      <c r="L1315" s="2">
        <f t="shared" si="185"/>
        <v>0</v>
      </c>
      <c r="M1315" s="2">
        <f>+IFERROR(VLOOKUP(A1315,new_year!$A$1:$E$8,5,FALSE),0)</f>
        <v>0</v>
      </c>
      <c r="N1315" s="2">
        <f t="shared" si="187"/>
        <v>0</v>
      </c>
      <c r="O1315" s="2">
        <f t="shared" si="186"/>
        <v>0</v>
      </c>
      <c r="P1315">
        <v>0</v>
      </c>
      <c r="Q1315">
        <f>+IFERROR(VLOOKUP(A1315,final_f1!$A$1:$E$8,5,FALSE),0)</f>
        <v>0</v>
      </c>
    </row>
    <row r="1316" spans="1:17" x14ac:dyDescent="0.25">
      <c r="A1316" s="1">
        <v>42223</v>
      </c>
      <c r="B1316">
        <v>28</v>
      </c>
      <c r="C1316" s="2">
        <f t="shared" si="180"/>
        <v>7</v>
      </c>
      <c r="D1316" s="2">
        <f t="shared" si="181"/>
        <v>8</v>
      </c>
      <c r="E1316" s="2">
        <f t="shared" si="182"/>
        <v>2015</v>
      </c>
      <c r="F1316" s="2" t="str">
        <f t="shared" si="183"/>
        <v>viernes</v>
      </c>
      <c r="G1316" s="2" t="str">
        <f t="shared" si="184"/>
        <v>agosto</v>
      </c>
      <c r="H1316" s="2">
        <f>+IFERROR(VLOOKUP(A1316,festivos!$A$1:$E$105,5,FALSE),0)</f>
        <v>1</v>
      </c>
      <c r="I1316" s="2">
        <f>+IFERROR(VLOOKUP(A1316,semanasanta!$A$1:$E$29,5,FALSE),0)</f>
        <v>0</v>
      </c>
      <c r="J1316" s="2">
        <f>+IFERROR(VLOOKUP(A1316,navidad!$A$1:$E$8,5,FALSE),0)</f>
        <v>0</v>
      </c>
      <c r="K1316" s="2">
        <f t="shared" si="188"/>
        <v>0</v>
      </c>
      <c r="L1316" s="2">
        <f t="shared" si="185"/>
        <v>0</v>
      </c>
      <c r="M1316" s="2">
        <f>+IFERROR(VLOOKUP(A1316,new_year!$A$1:$E$8,5,FALSE),0)</f>
        <v>0</v>
      </c>
      <c r="N1316" s="2">
        <f t="shared" si="187"/>
        <v>0</v>
      </c>
      <c r="O1316" s="2">
        <f t="shared" si="186"/>
        <v>0</v>
      </c>
      <c r="P1316">
        <v>0</v>
      </c>
      <c r="Q1316">
        <f>+IFERROR(VLOOKUP(A1316,final_f1!$A$1:$E$8,5,FALSE),0)</f>
        <v>0</v>
      </c>
    </row>
    <row r="1317" spans="1:17" x14ac:dyDescent="0.25">
      <c r="A1317" s="1">
        <v>42224</v>
      </c>
      <c r="B1317">
        <v>245</v>
      </c>
      <c r="C1317" s="2">
        <f t="shared" si="180"/>
        <v>8</v>
      </c>
      <c r="D1317" s="2">
        <f t="shared" si="181"/>
        <v>8</v>
      </c>
      <c r="E1317" s="2">
        <f t="shared" si="182"/>
        <v>2015</v>
      </c>
      <c r="F1317" s="2" t="str">
        <f t="shared" si="183"/>
        <v>sábado</v>
      </c>
      <c r="G1317" s="2" t="str">
        <f t="shared" si="184"/>
        <v>agosto</v>
      </c>
      <c r="H1317" s="2">
        <f>+IFERROR(VLOOKUP(A1317,festivos!$A$1:$E$105,5,FALSE),0)</f>
        <v>0</v>
      </c>
      <c r="I1317" s="2">
        <f>+IFERROR(VLOOKUP(A1317,semanasanta!$A$1:$E$29,5,FALSE),0)</f>
        <v>0</v>
      </c>
      <c r="J1317" s="2">
        <f>+IFERROR(VLOOKUP(A1317,navidad!$A$1:$E$8,5,FALSE),0)</f>
        <v>0</v>
      </c>
      <c r="K1317" s="2">
        <f t="shared" si="188"/>
        <v>0</v>
      </c>
      <c r="L1317" s="2">
        <f t="shared" si="185"/>
        <v>0</v>
      </c>
      <c r="M1317" s="2">
        <f>+IFERROR(VLOOKUP(A1317,new_year!$A$1:$E$8,5,FALSE),0)</f>
        <v>0</v>
      </c>
      <c r="N1317" s="2">
        <f t="shared" si="187"/>
        <v>0</v>
      </c>
      <c r="O1317" s="2">
        <f t="shared" si="186"/>
        <v>0</v>
      </c>
      <c r="P1317">
        <v>0</v>
      </c>
      <c r="Q1317">
        <f>+IFERROR(VLOOKUP(A1317,final_f1!$A$1:$E$8,5,FALSE),0)</f>
        <v>0</v>
      </c>
    </row>
    <row r="1318" spans="1:17" x14ac:dyDescent="0.25">
      <c r="A1318" s="1">
        <v>42225</v>
      </c>
      <c r="B1318">
        <v>0</v>
      </c>
      <c r="C1318" s="2">
        <f t="shared" si="180"/>
        <v>9</v>
      </c>
      <c r="D1318" s="2">
        <f t="shared" si="181"/>
        <v>8</v>
      </c>
      <c r="E1318" s="2">
        <f t="shared" si="182"/>
        <v>2015</v>
      </c>
      <c r="F1318" s="2" t="str">
        <f t="shared" si="183"/>
        <v>domingo</v>
      </c>
      <c r="G1318" s="2" t="str">
        <f t="shared" si="184"/>
        <v>agosto</v>
      </c>
      <c r="H1318" s="2">
        <f>+IFERROR(VLOOKUP(A1318,festivos!$A$1:$E$105,5,FALSE),0)</f>
        <v>0</v>
      </c>
      <c r="I1318" s="2">
        <f>+IFERROR(VLOOKUP(A1318,semanasanta!$A$1:$E$29,5,FALSE),0)</f>
        <v>0</v>
      </c>
      <c r="J1318" s="2">
        <f>+IFERROR(VLOOKUP(A1318,navidad!$A$1:$E$8,5,FALSE),0)</f>
        <v>0</v>
      </c>
      <c r="K1318" s="2">
        <f t="shared" si="188"/>
        <v>0</v>
      </c>
      <c r="L1318" s="2">
        <f t="shared" si="185"/>
        <v>0</v>
      </c>
      <c r="M1318" s="2">
        <f>+IFERROR(VLOOKUP(A1318,new_year!$A$1:$E$8,5,FALSE),0)</f>
        <v>0</v>
      </c>
      <c r="N1318" s="2">
        <f t="shared" si="187"/>
        <v>0</v>
      </c>
      <c r="O1318" s="2">
        <f t="shared" si="186"/>
        <v>0</v>
      </c>
      <c r="P1318">
        <v>0</v>
      </c>
      <c r="Q1318">
        <f>+IFERROR(VLOOKUP(A1318,final_f1!$A$1:$E$8,5,FALSE),0)</f>
        <v>0</v>
      </c>
    </row>
    <row r="1319" spans="1:17" x14ac:dyDescent="0.25">
      <c r="A1319" s="1">
        <v>42226</v>
      </c>
      <c r="B1319">
        <v>865</v>
      </c>
      <c r="C1319" s="2">
        <f t="shared" si="180"/>
        <v>10</v>
      </c>
      <c r="D1319" s="2">
        <f t="shared" si="181"/>
        <v>8</v>
      </c>
      <c r="E1319" s="2">
        <f t="shared" si="182"/>
        <v>2015</v>
      </c>
      <c r="F1319" s="2" t="str">
        <f t="shared" si="183"/>
        <v>lunes</v>
      </c>
      <c r="G1319" s="2" t="str">
        <f t="shared" si="184"/>
        <v>agosto</v>
      </c>
      <c r="H1319" s="2">
        <f>+IFERROR(VLOOKUP(A1319,festivos!$A$1:$E$105,5,FALSE),0)</f>
        <v>0</v>
      </c>
      <c r="I1319" s="2">
        <f>+IFERROR(VLOOKUP(A1319,semanasanta!$A$1:$E$29,5,FALSE),0)</f>
        <v>0</v>
      </c>
      <c r="J1319" s="2">
        <f>+IFERROR(VLOOKUP(A1319,navidad!$A$1:$E$8,5,FALSE),0)</f>
        <v>0</v>
      </c>
      <c r="K1319" s="2">
        <f t="shared" si="188"/>
        <v>0</v>
      </c>
      <c r="L1319" s="2">
        <f t="shared" si="185"/>
        <v>0</v>
      </c>
      <c r="M1319" s="2">
        <f>+IFERROR(VLOOKUP(A1319,new_year!$A$1:$E$8,5,FALSE),0)</f>
        <v>0</v>
      </c>
      <c r="N1319" s="2">
        <f t="shared" si="187"/>
        <v>0</v>
      </c>
      <c r="O1319" s="2">
        <f t="shared" si="186"/>
        <v>0</v>
      </c>
      <c r="P1319">
        <v>0</v>
      </c>
      <c r="Q1319">
        <f>+IFERROR(VLOOKUP(A1319,final_f1!$A$1:$E$8,5,FALSE),0)</f>
        <v>0</v>
      </c>
    </row>
    <row r="1320" spans="1:17" x14ac:dyDescent="0.25">
      <c r="A1320" s="1">
        <v>42227</v>
      </c>
      <c r="B1320">
        <v>1143</v>
      </c>
      <c r="C1320" s="2">
        <f t="shared" si="180"/>
        <v>11</v>
      </c>
      <c r="D1320" s="2">
        <f t="shared" si="181"/>
        <v>8</v>
      </c>
      <c r="E1320" s="2">
        <f t="shared" si="182"/>
        <v>2015</v>
      </c>
      <c r="F1320" s="2" t="str">
        <f t="shared" si="183"/>
        <v>martes</v>
      </c>
      <c r="G1320" s="2" t="str">
        <f t="shared" si="184"/>
        <v>agosto</v>
      </c>
      <c r="H1320" s="2">
        <f>+IFERROR(VLOOKUP(A1320,festivos!$A$1:$E$105,5,FALSE),0)</f>
        <v>0</v>
      </c>
      <c r="I1320" s="2">
        <f>+IFERROR(VLOOKUP(A1320,semanasanta!$A$1:$E$29,5,FALSE),0)</f>
        <v>0</v>
      </c>
      <c r="J1320" s="2">
        <f>+IFERROR(VLOOKUP(A1320,navidad!$A$1:$E$8,5,FALSE),0)</f>
        <v>0</v>
      </c>
      <c r="K1320" s="2">
        <f t="shared" si="188"/>
        <v>0</v>
      </c>
      <c r="L1320" s="2">
        <f t="shared" si="185"/>
        <v>0</v>
      </c>
      <c r="M1320" s="2">
        <f>+IFERROR(VLOOKUP(A1320,new_year!$A$1:$E$8,5,FALSE),0)</f>
        <v>0</v>
      </c>
      <c r="N1320" s="2">
        <f t="shared" si="187"/>
        <v>0</v>
      </c>
      <c r="O1320" s="2">
        <f t="shared" si="186"/>
        <v>0</v>
      </c>
      <c r="P1320">
        <v>0</v>
      </c>
      <c r="Q1320">
        <f>+IFERROR(VLOOKUP(A1320,final_f1!$A$1:$E$8,5,FALSE),0)</f>
        <v>0</v>
      </c>
    </row>
    <row r="1321" spans="1:17" x14ac:dyDescent="0.25">
      <c r="A1321" s="1">
        <v>42228</v>
      </c>
      <c r="B1321">
        <v>1157</v>
      </c>
      <c r="C1321" s="2">
        <f t="shared" si="180"/>
        <v>12</v>
      </c>
      <c r="D1321" s="2">
        <f t="shared" si="181"/>
        <v>8</v>
      </c>
      <c r="E1321" s="2">
        <f t="shared" si="182"/>
        <v>2015</v>
      </c>
      <c r="F1321" s="2" t="str">
        <f t="shared" si="183"/>
        <v>miércoles</v>
      </c>
      <c r="G1321" s="2" t="str">
        <f t="shared" si="184"/>
        <v>agosto</v>
      </c>
      <c r="H1321" s="2">
        <f>+IFERROR(VLOOKUP(A1321,festivos!$A$1:$E$105,5,FALSE),0)</f>
        <v>0</v>
      </c>
      <c r="I1321" s="2">
        <f>+IFERROR(VLOOKUP(A1321,semanasanta!$A$1:$E$29,5,FALSE),0)</f>
        <v>0</v>
      </c>
      <c r="J1321" s="2">
        <f>+IFERROR(VLOOKUP(A1321,navidad!$A$1:$E$8,5,FALSE),0)</f>
        <v>0</v>
      </c>
      <c r="K1321" s="2">
        <f t="shared" si="188"/>
        <v>0</v>
      </c>
      <c r="L1321" s="2">
        <f t="shared" si="185"/>
        <v>0</v>
      </c>
      <c r="M1321" s="2">
        <f>+IFERROR(VLOOKUP(A1321,new_year!$A$1:$E$8,5,FALSE),0)</f>
        <v>0</v>
      </c>
      <c r="N1321" s="2">
        <f t="shared" si="187"/>
        <v>0</v>
      </c>
      <c r="O1321" s="2">
        <f t="shared" si="186"/>
        <v>0</v>
      </c>
      <c r="P1321">
        <v>0</v>
      </c>
      <c r="Q1321">
        <f>+IFERROR(VLOOKUP(A1321,final_f1!$A$1:$E$8,5,FALSE),0)</f>
        <v>0</v>
      </c>
    </row>
    <row r="1322" spans="1:17" x14ac:dyDescent="0.25">
      <c r="A1322" s="1">
        <v>42229</v>
      </c>
      <c r="B1322">
        <v>1194</v>
      </c>
      <c r="C1322" s="2">
        <f t="shared" si="180"/>
        <v>13</v>
      </c>
      <c r="D1322" s="2">
        <f t="shared" si="181"/>
        <v>8</v>
      </c>
      <c r="E1322" s="2">
        <f t="shared" si="182"/>
        <v>2015</v>
      </c>
      <c r="F1322" s="2" t="str">
        <f t="shared" si="183"/>
        <v>jueves</v>
      </c>
      <c r="G1322" s="2" t="str">
        <f t="shared" si="184"/>
        <v>agosto</v>
      </c>
      <c r="H1322" s="2">
        <f>+IFERROR(VLOOKUP(A1322,festivos!$A$1:$E$105,5,FALSE),0)</f>
        <v>0</v>
      </c>
      <c r="I1322" s="2">
        <f>+IFERROR(VLOOKUP(A1322,semanasanta!$A$1:$E$29,5,FALSE),0)</f>
        <v>0</v>
      </c>
      <c r="J1322" s="2">
        <f>+IFERROR(VLOOKUP(A1322,navidad!$A$1:$E$8,5,FALSE),0)</f>
        <v>0</v>
      </c>
      <c r="K1322" s="2">
        <f t="shared" si="188"/>
        <v>0</v>
      </c>
      <c r="L1322" s="2">
        <f t="shared" si="185"/>
        <v>0</v>
      </c>
      <c r="M1322" s="2">
        <f>+IFERROR(VLOOKUP(A1322,new_year!$A$1:$E$8,5,FALSE),0)</f>
        <v>0</v>
      </c>
      <c r="N1322" s="2">
        <f t="shared" si="187"/>
        <v>0</v>
      </c>
      <c r="O1322" s="2">
        <f t="shared" si="186"/>
        <v>0</v>
      </c>
      <c r="P1322">
        <v>0</v>
      </c>
      <c r="Q1322">
        <f>+IFERROR(VLOOKUP(A1322,final_f1!$A$1:$E$8,5,FALSE),0)</f>
        <v>0</v>
      </c>
    </row>
    <row r="1323" spans="1:17" x14ac:dyDescent="0.25">
      <c r="A1323" s="1">
        <v>42230</v>
      </c>
      <c r="B1323">
        <v>1103</v>
      </c>
      <c r="C1323" s="2">
        <f t="shared" si="180"/>
        <v>14</v>
      </c>
      <c r="D1323" s="2">
        <f t="shared" si="181"/>
        <v>8</v>
      </c>
      <c r="E1323" s="2">
        <f t="shared" si="182"/>
        <v>2015</v>
      </c>
      <c r="F1323" s="2" t="str">
        <f t="shared" si="183"/>
        <v>viernes</v>
      </c>
      <c r="G1323" s="2" t="str">
        <f t="shared" si="184"/>
        <v>agosto</v>
      </c>
      <c r="H1323" s="2">
        <f>+IFERROR(VLOOKUP(A1323,festivos!$A$1:$E$105,5,FALSE),0)</f>
        <v>0</v>
      </c>
      <c r="I1323" s="2">
        <f>+IFERROR(VLOOKUP(A1323,semanasanta!$A$1:$E$29,5,FALSE),0)</f>
        <v>0</v>
      </c>
      <c r="J1323" s="2">
        <f>+IFERROR(VLOOKUP(A1323,navidad!$A$1:$E$8,5,FALSE),0)</f>
        <v>0</v>
      </c>
      <c r="K1323" s="2">
        <f t="shared" si="188"/>
        <v>0</v>
      </c>
      <c r="L1323" s="2">
        <f t="shared" si="185"/>
        <v>0</v>
      </c>
      <c r="M1323" s="2">
        <f>+IFERROR(VLOOKUP(A1323,new_year!$A$1:$E$8,5,FALSE),0)</f>
        <v>0</v>
      </c>
      <c r="N1323" s="2">
        <f t="shared" si="187"/>
        <v>0</v>
      </c>
      <c r="O1323" s="2">
        <f t="shared" si="186"/>
        <v>0</v>
      </c>
      <c r="P1323">
        <v>0</v>
      </c>
      <c r="Q1323">
        <f>+IFERROR(VLOOKUP(A1323,final_f1!$A$1:$E$8,5,FALSE),0)</f>
        <v>0</v>
      </c>
    </row>
    <row r="1324" spans="1:17" x14ac:dyDescent="0.25">
      <c r="A1324" s="1">
        <v>42231</v>
      </c>
      <c r="B1324">
        <v>361</v>
      </c>
      <c r="C1324" s="2">
        <f t="shared" si="180"/>
        <v>15</v>
      </c>
      <c r="D1324" s="2">
        <f t="shared" si="181"/>
        <v>8</v>
      </c>
      <c r="E1324" s="2">
        <f t="shared" si="182"/>
        <v>2015</v>
      </c>
      <c r="F1324" s="2" t="str">
        <f t="shared" si="183"/>
        <v>sábado</v>
      </c>
      <c r="G1324" s="2" t="str">
        <f t="shared" si="184"/>
        <v>agosto</v>
      </c>
      <c r="H1324" s="2">
        <f>+IFERROR(VLOOKUP(A1324,festivos!$A$1:$E$105,5,FALSE),0)</f>
        <v>0</v>
      </c>
      <c r="I1324" s="2">
        <f>+IFERROR(VLOOKUP(A1324,semanasanta!$A$1:$E$29,5,FALSE),0)</f>
        <v>0</v>
      </c>
      <c r="J1324" s="2">
        <f>+IFERROR(VLOOKUP(A1324,navidad!$A$1:$E$8,5,FALSE),0)</f>
        <v>0</v>
      </c>
      <c r="K1324" s="2">
        <f t="shared" si="188"/>
        <v>0</v>
      </c>
      <c r="L1324" s="2">
        <f t="shared" si="185"/>
        <v>0</v>
      </c>
      <c r="M1324" s="2">
        <f>+IFERROR(VLOOKUP(A1324,new_year!$A$1:$E$8,5,FALSE),0)</f>
        <v>0</v>
      </c>
      <c r="N1324" s="2">
        <f t="shared" si="187"/>
        <v>0</v>
      </c>
      <c r="O1324" s="2">
        <f t="shared" si="186"/>
        <v>0</v>
      </c>
      <c r="P1324">
        <v>0</v>
      </c>
      <c r="Q1324">
        <f>+IFERROR(VLOOKUP(A1324,final_f1!$A$1:$E$8,5,FALSE),0)</f>
        <v>0</v>
      </c>
    </row>
    <row r="1325" spans="1:17" x14ac:dyDescent="0.25">
      <c r="A1325" s="1">
        <v>42232</v>
      </c>
      <c r="B1325">
        <v>4</v>
      </c>
      <c r="C1325" s="2">
        <f t="shared" si="180"/>
        <v>16</v>
      </c>
      <c r="D1325" s="2">
        <f t="shared" si="181"/>
        <v>8</v>
      </c>
      <c r="E1325" s="2">
        <f t="shared" si="182"/>
        <v>2015</v>
      </c>
      <c r="F1325" s="2" t="str">
        <f t="shared" si="183"/>
        <v>domingo</v>
      </c>
      <c r="G1325" s="2" t="str">
        <f t="shared" si="184"/>
        <v>agosto</v>
      </c>
      <c r="H1325" s="2">
        <f>+IFERROR(VLOOKUP(A1325,festivos!$A$1:$E$105,5,FALSE),0)</f>
        <v>0</v>
      </c>
      <c r="I1325" s="2">
        <f>+IFERROR(VLOOKUP(A1325,semanasanta!$A$1:$E$29,5,FALSE),0)</f>
        <v>0</v>
      </c>
      <c r="J1325" s="2">
        <f>+IFERROR(VLOOKUP(A1325,navidad!$A$1:$E$8,5,FALSE),0)</f>
        <v>0</v>
      </c>
      <c r="K1325" s="2">
        <f t="shared" si="188"/>
        <v>0</v>
      </c>
      <c r="L1325" s="2">
        <f t="shared" si="185"/>
        <v>0</v>
      </c>
      <c r="M1325" s="2">
        <f>+IFERROR(VLOOKUP(A1325,new_year!$A$1:$E$8,5,FALSE),0)</f>
        <v>0</v>
      </c>
      <c r="N1325" s="2">
        <f t="shared" si="187"/>
        <v>0</v>
      </c>
      <c r="O1325" s="2">
        <f t="shared" si="186"/>
        <v>0</v>
      </c>
      <c r="P1325">
        <v>0</v>
      </c>
      <c r="Q1325">
        <f>+IFERROR(VLOOKUP(A1325,final_f1!$A$1:$E$8,5,FALSE),0)</f>
        <v>0</v>
      </c>
    </row>
    <row r="1326" spans="1:17" x14ac:dyDescent="0.25">
      <c r="A1326" s="1">
        <v>42233</v>
      </c>
      <c r="B1326">
        <v>0</v>
      </c>
      <c r="C1326" s="2">
        <f t="shared" si="180"/>
        <v>17</v>
      </c>
      <c r="D1326" s="2">
        <f t="shared" si="181"/>
        <v>8</v>
      </c>
      <c r="E1326" s="2">
        <f t="shared" si="182"/>
        <v>2015</v>
      </c>
      <c r="F1326" s="2" t="str">
        <f t="shared" si="183"/>
        <v>lunes</v>
      </c>
      <c r="G1326" s="2" t="str">
        <f t="shared" si="184"/>
        <v>agosto</v>
      </c>
      <c r="H1326" s="2">
        <f>+IFERROR(VLOOKUP(A1326,festivos!$A$1:$E$105,5,FALSE),0)</f>
        <v>1</v>
      </c>
      <c r="I1326" s="2">
        <f>+IFERROR(VLOOKUP(A1326,semanasanta!$A$1:$E$29,5,FALSE),0)</f>
        <v>0</v>
      </c>
      <c r="J1326" s="2">
        <f>+IFERROR(VLOOKUP(A1326,navidad!$A$1:$E$8,5,FALSE),0)</f>
        <v>0</v>
      </c>
      <c r="K1326" s="2">
        <f t="shared" si="188"/>
        <v>0</v>
      </c>
      <c r="L1326" s="2">
        <f t="shared" si="185"/>
        <v>0</v>
      </c>
      <c r="M1326" s="2">
        <f>+IFERROR(VLOOKUP(A1326,new_year!$A$1:$E$8,5,FALSE),0)</f>
        <v>0</v>
      </c>
      <c r="N1326" s="2">
        <f t="shared" si="187"/>
        <v>0</v>
      </c>
      <c r="O1326" s="2">
        <f t="shared" si="186"/>
        <v>0</v>
      </c>
      <c r="P1326">
        <v>0</v>
      </c>
      <c r="Q1326">
        <f>+IFERROR(VLOOKUP(A1326,final_f1!$A$1:$E$8,5,FALSE),0)</f>
        <v>0</v>
      </c>
    </row>
    <row r="1327" spans="1:17" x14ac:dyDescent="0.25">
      <c r="A1327" s="1">
        <v>42234</v>
      </c>
      <c r="B1327">
        <v>724</v>
      </c>
      <c r="C1327" s="2">
        <f t="shared" si="180"/>
        <v>18</v>
      </c>
      <c r="D1327" s="2">
        <f t="shared" si="181"/>
        <v>8</v>
      </c>
      <c r="E1327" s="2">
        <f t="shared" si="182"/>
        <v>2015</v>
      </c>
      <c r="F1327" s="2" t="str">
        <f t="shared" si="183"/>
        <v>martes</v>
      </c>
      <c r="G1327" s="2" t="str">
        <f t="shared" si="184"/>
        <v>agosto</v>
      </c>
      <c r="H1327" s="2">
        <f>+IFERROR(VLOOKUP(A1327,festivos!$A$1:$E$105,5,FALSE),0)</f>
        <v>0</v>
      </c>
      <c r="I1327" s="2">
        <f>+IFERROR(VLOOKUP(A1327,semanasanta!$A$1:$E$29,5,FALSE),0)</f>
        <v>0</v>
      </c>
      <c r="J1327" s="2">
        <f>+IFERROR(VLOOKUP(A1327,navidad!$A$1:$E$8,5,FALSE),0)</f>
        <v>0</v>
      </c>
      <c r="K1327" s="2">
        <f t="shared" si="188"/>
        <v>0</v>
      </c>
      <c r="L1327" s="2">
        <f t="shared" si="185"/>
        <v>0</v>
      </c>
      <c r="M1327" s="2">
        <f>+IFERROR(VLOOKUP(A1327,new_year!$A$1:$E$8,5,FALSE),0)</f>
        <v>0</v>
      </c>
      <c r="N1327" s="2">
        <f t="shared" si="187"/>
        <v>0</v>
      </c>
      <c r="O1327" s="2">
        <f t="shared" si="186"/>
        <v>0</v>
      </c>
      <c r="P1327">
        <v>0</v>
      </c>
      <c r="Q1327">
        <f>+IFERROR(VLOOKUP(A1327,final_f1!$A$1:$E$8,5,FALSE),0)</f>
        <v>0</v>
      </c>
    </row>
    <row r="1328" spans="1:17" x14ac:dyDescent="0.25">
      <c r="A1328" s="1">
        <v>42235</v>
      </c>
      <c r="B1328">
        <v>1061</v>
      </c>
      <c r="C1328" s="2">
        <f t="shared" si="180"/>
        <v>19</v>
      </c>
      <c r="D1328" s="2">
        <f t="shared" si="181"/>
        <v>8</v>
      </c>
      <c r="E1328" s="2">
        <f t="shared" si="182"/>
        <v>2015</v>
      </c>
      <c r="F1328" s="2" t="str">
        <f t="shared" si="183"/>
        <v>miércoles</v>
      </c>
      <c r="G1328" s="2" t="str">
        <f t="shared" si="184"/>
        <v>agosto</v>
      </c>
      <c r="H1328" s="2">
        <f>+IFERROR(VLOOKUP(A1328,festivos!$A$1:$E$105,5,FALSE),0)</f>
        <v>0</v>
      </c>
      <c r="I1328" s="2">
        <f>+IFERROR(VLOOKUP(A1328,semanasanta!$A$1:$E$29,5,FALSE),0)</f>
        <v>0</v>
      </c>
      <c r="J1328" s="2">
        <f>+IFERROR(VLOOKUP(A1328,navidad!$A$1:$E$8,5,FALSE),0)</f>
        <v>0</v>
      </c>
      <c r="K1328" s="2">
        <f t="shared" si="188"/>
        <v>0</v>
      </c>
      <c r="L1328" s="2">
        <f t="shared" si="185"/>
        <v>0</v>
      </c>
      <c r="M1328" s="2">
        <f>+IFERROR(VLOOKUP(A1328,new_year!$A$1:$E$8,5,FALSE),0)</f>
        <v>0</v>
      </c>
      <c r="N1328" s="2">
        <f t="shared" si="187"/>
        <v>0</v>
      </c>
      <c r="O1328" s="2">
        <f t="shared" si="186"/>
        <v>0</v>
      </c>
      <c r="P1328">
        <v>0</v>
      </c>
      <c r="Q1328">
        <f>+IFERROR(VLOOKUP(A1328,final_f1!$A$1:$E$8,5,FALSE),0)</f>
        <v>0</v>
      </c>
    </row>
    <row r="1329" spans="1:17" x14ac:dyDescent="0.25">
      <c r="A1329" s="1">
        <v>42236</v>
      </c>
      <c r="B1329">
        <v>1097</v>
      </c>
      <c r="C1329" s="2">
        <f t="shared" si="180"/>
        <v>20</v>
      </c>
      <c r="D1329" s="2">
        <f t="shared" si="181"/>
        <v>8</v>
      </c>
      <c r="E1329" s="2">
        <f t="shared" si="182"/>
        <v>2015</v>
      </c>
      <c r="F1329" s="2" t="str">
        <f t="shared" si="183"/>
        <v>jueves</v>
      </c>
      <c r="G1329" s="2" t="str">
        <f t="shared" si="184"/>
        <v>agosto</v>
      </c>
      <c r="H1329" s="2">
        <f>+IFERROR(VLOOKUP(A1329,festivos!$A$1:$E$105,5,FALSE),0)</f>
        <v>0</v>
      </c>
      <c r="I1329" s="2">
        <f>+IFERROR(VLOOKUP(A1329,semanasanta!$A$1:$E$29,5,FALSE),0)</f>
        <v>0</v>
      </c>
      <c r="J1329" s="2">
        <f>+IFERROR(VLOOKUP(A1329,navidad!$A$1:$E$8,5,FALSE),0)</f>
        <v>0</v>
      </c>
      <c r="K1329" s="2">
        <f t="shared" si="188"/>
        <v>0</v>
      </c>
      <c r="L1329" s="2">
        <f t="shared" si="185"/>
        <v>0</v>
      </c>
      <c r="M1329" s="2">
        <f>+IFERROR(VLOOKUP(A1329,new_year!$A$1:$E$8,5,FALSE),0)</f>
        <v>0</v>
      </c>
      <c r="N1329" s="2">
        <f t="shared" si="187"/>
        <v>0</v>
      </c>
      <c r="O1329" s="2">
        <f t="shared" si="186"/>
        <v>0</v>
      </c>
      <c r="P1329">
        <v>0</v>
      </c>
      <c r="Q1329">
        <f>+IFERROR(VLOOKUP(A1329,final_f1!$A$1:$E$8,5,FALSE),0)</f>
        <v>0</v>
      </c>
    </row>
    <row r="1330" spans="1:17" x14ac:dyDescent="0.25">
      <c r="A1330" s="1">
        <v>42237</v>
      </c>
      <c r="B1330">
        <v>1209</v>
      </c>
      <c r="C1330" s="2">
        <f t="shared" si="180"/>
        <v>21</v>
      </c>
      <c r="D1330" s="2">
        <f t="shared" si="181"/>
        <v>8</v>
      </c>
      <c r="E1330" s="2">
        <f t="shared" si="182"/>
        <v>2015</v>
      </c>
      <c r="F1330" s="2" t="str">
        <f t="shared" si="183"/>
        <v>viernes</v>
      </c>
      <c r="G1330" s="2" t="str">
        <f t="shared" si="184"/>
        <v>agosto</v>
      </c>
      <c r="H1330" s="2">
        <f>+IFERROR(VLOOKUP(A1330,festivos!$A$1:$E$105,5,FALSE),0)</f>
        <v>0</v>
      </c>
      <c r="I1330" s="2">
        <f>+IFERROR(VLOOKUP(A1330,semanasanta!$A$1:$E$29,5,FALSE),0)</f>
        <v>0</v>
      </c>
      <c r="J1330" s="2">
        <f>+IFERROR(VLOOKUP(A1330,navidad!$A$1:$E$8,5,FALSE),0)</f>
        <v>0</v>
      </c>
      <c r="K1330" s="2">
        <f t="shared" si="188"/>
        <v>0</v>
      </c>
      <c r="L1330" s="2">
        <f t="shared" si="185"/>
        <v>0</v>
      </c>
      <c r="M1330" s="2">
        <f>+IFERROR(VLOOKUP(A1330,new_year!$A$1:$E$8,5,FALSE),0)</f>
        <v>0</v>
      </c>
      <c r="N1330" s="2">
        <f t="shared" si="187"/>
        <v>0</v>
      </c>
      <c r="O1330" s="2">
        <f t="shared" si="186"/>
        <v>0</v>
      </c>
      <c r="P1330">
        <v>0</v>
      </c>
      <c r="Q1330">
        <f>+IFERROR(VLOOKUP(A1330,final_f1!$A$1:$E$8,5,FALSE),0)</f>
        <v>0</v>
      </c>
    </row>
    <row r="1331" spans="1:17" x14ac:dyDescent="0.25">
      <c r="A1331" s="1">
        <v>42238</v>
      </c>
      <c r="B1331">
        <v>394</v>
      </c>
      <c r="C1331" s="2">
        <f t="shared" si="180"/>
        <v>22</v>
      </c>
      <c r="D1331" s="2">
        <f t="shared" si="181"/>
        <v>8</v>
      </c>
      <c r="E1331" s="2">
        <f t="shared" si="182"/>
        <v>2015</v>
      </c>
      <c r="F1331" s="2" t="str">
        <f t="shared" si="183"/>
        <v>sábado</v>
      </c>
      <c r="G1331" s="2" t="str">
        <f t="shared" si="184"/>
        <v>agosto</v>
      </c>
      <c r="H1331" s="2">
        <f>+IFERROR(VLOOKUP(A1331,festivos!$A$1:$E$105,5,FALSE),0)</f>
        <v>0</v>
      </c>
      <c r="I1331" s="2">
        <f>+IFERROR(VLOOKUP(A1331,semanasanta!$A$1:$E$29,5,FALSE),0)</f>
        <v>0</v>
      </c>
      <c r="J1331" s="2">
        <f>+IFERROR(VLOOKUP(A1331,navidad!$A$1:$E$8,5,FALSE),0)</f>
        <v>0</v>
      </c>
      <c r="K1331" s="2">
        <f t="shared" si="188"/>
        <v>0</v>
      </c>
      <c r="L1331" s="2">
        <f t="shared" si="185"/>
        <v>0</v>
      </c>
      <c r="M1331" s="2">
        <f>+IFERROR(VLOOKUP(A1331,new_year!$A$1:$E$8,5,FALSE),0)</f>
        <v>0</v>
      </c>
      <c r="N1331" s="2">
        <f t="shared" si="187"/>
        <v>0</v>
      </c>
      <c r="O1331" s="2">
        <f t="shared" si="186"/>
        <v>0</v>
      </c>
      <c r="P1331">
        <v>0</v>
      </c>
      <c r="Q1331">
        <f>+IFERROR(VLOOKUP(A1331,final_f1!$A$1:$E$8,5,FALSE),0)</f>
        <v>0</v>
      </c>
    </row>
    <row r="1332" spans="1:17" x14ac:dyDescent="0.25">
      <c r="A1332" s="1">
        <v>42239</v>
      </c>
      <c r="B1332">
        <v>1</v>
      </c>
      <c r="C1332" s="2">
        <f t="shared" si="180"/>
        <v>23</v>
      </c>
      <c r="D1332" s="2">
        <f t="shared" si="181"/>
        <v>8</v>
      </c>
      <c r="E1332" s="2">
        <f t="shared" si="182"/>
        <v>2015</v>
      </c>
      <c r="F1332" s="2" t="str">
        <f t="shared" si="183"/>
        <v>domingo</v>
      </c>
      <c r="G1332" s="2" t="str">
        <f t="shared" si="184"/>
        <v>agosto</v>
      </c>
      <c r="H1332" s="2">
        <f>+IFERROR(VLOOKUP(A1332,festivos!$A$1:$E$105,5,FALSE),0)</f>
        <v>0</v>
      </c>
      <c r="I1332" s="2">
        <f>+IFERROR(VLOOKUP(A1332,semanasanta!$A$1:$E$29,5,FALSE),0)</f>
        <v>0</v>
      </c>
      <c r="J1332" s="2">
        <f>+IFERROR(VLOOKUP(A1332,navidad!$A$1:$E$8,5,FALSE),0)</f>
        <v>0</v>
      </c>
      <c r="K1332" s="2">
        <f t="shared" si="188"/>
        <v>0</v>
      </c>
      <c r="L1332" s="2">
        <f t="shared" si="185"/>
        <v>0</v>
      </c>
      <c r="M1332" s="2">
        <f>+IFERROR(VLOOKUP(A1332,new_year!$A$1:$E$8,5,FALSE),0)</f>
        <v>0</v>
      </c>
      <c r="N1332" s="2">
        <f t="shared" si="187"/>
        <v>0</v>
      </c>
      <c r="O1332" s="2">
        <f t="shared" si="186"/>
        <v>0</v>
      </c>
      <c r="P1332">
        <v>0</v>
      </c>
      <c r="Q1332">
        <f>+IFERROR(VLOOKUP(A1332,final_f1!$A$1:$E$8,5,FALSE),0)</f>
        <v>0</v>
      </c>
    </row>
    <row r="1333" spans="1:17" x14ac:dyDescent="0.25">
      <c r="A1333" s="1">
        <v>42240</v>
      </c>
      <c r="B1333">
        <v>745</v>
      </c>
      <c r="C1333" s="2">
        <f t="shared" si="180"/>
        <v>24</v>
      </c>
      <c r="D1333" s="2">
        <f t="shared" si="181"/>
        <v>8</v>
      </c>
      <c r="E1333" s="2">
        <f t="shared" si="182"/>
        <v>2015</v>
      </c>
      <c r="F1333" s="2" t="str">
        <f t="shared" si="183"/>
        <v>lunes</v>
      </c>
      <c r="G1333" s="2" t="str">
        <f t="shared" si="184"/>
        <v>agosto</v>
      </c>
      <c r="H1333" s="2">
        <f>+IFERROR(VLOOKUP(A1333,festivos!$A$1:$E$105,5,FALSE),0)</f>
        <v>0</v>
      </c>
      <c r="I1333" s="2">
        <f>+IFERROR(VLOOKUP(A1333,semanasanta!$A$1:$E$29,5,FALSE),0)</f>
        <v>0</v>
      </c>
      <c r="J1333" s="2">
        <f>+IFERROR(VLOOKUP(A1333,navidad!$A$1:$E$8,5,FALSE),0)</f>
        <v>0</v>
      </c>
      <c r="K1333" s="2">
        <f t="shared" si="188"/>
        <v>0</v>
      </c>
      <c r="L1333" s="2">
        <f t="shared" si="185"/>
        <v>0</v>
      </c>
      <c r="M1333" s="2">
        <f>+IFERROR(VLOOKUP(A1333,new_year!$A$1:$E$8,5,FALSE),0)</f>
        <v>0</v>
      </c>
      <c r="N1333" s="2">
        <f t="shared" si="187"/>
        <v>0</v>
      </c>
      <c r="O1333" s="2">
        <f t="shared" si="186"/>
        <v>0</v>
      </c>
      <c r="P1333">
        <v>0</v>
      </c>
      <c r="Q1333">
        <f>+IFERROR(VLOOKUP(A1333,final_f1!$A$1:$E$8,5,FALSE),0)</f>
        <v>0</v>
      </c>
    </row>
    <row r="1334" spans="1:17" x14ac:dyDescent="0.25">
      <c r="A1334" s="1">
        <v>42241</v>
      </c>
      <c r="B1334">
        <v>1207</v>
      </c>
      <c r="C1334" s="2">
        <f t="shared" si="180"/>
        <v>25</v>
      </c>
      <c r="D1334" s="2">
        <f t="shared" si="181"/>
        <v>8</v>
      </c>
      <c r="E1334" s="2">
        <f t="shared" si="182"/>
        <v>2015</v>
      </c>
      <c r="F1334" s="2" t="str">
        <f t="shared" si="183"/>
        <v>martes</v>
      </c>
      <c r="G1334" s="2" t="str">
        <f t="shared" si="184"/>
        <v>agosto</v>
      </c>
      <c r="H1334" s="2">
        <f>+IFERROR(VLOOKUP(A1334,festivos!$A$1:$E$105,5,FALSE),0)</f>
        <v>0</v>
      </c>
      <c r="I1334" s="2">
        <f>+IFERROR(VLOOKUP(A1334,semanasanta!$A$1:$E$29,5,FALSE),0)</f>
        <v>0</v>
      </c>
      <c r="J1334" s="2">
        <f>+IFERROR(VLOOKUP(A1334,navidad!$A$1:$E$8,5,FALSE),0)</f>
        <v>0</v>
      </c>
      <c r="K1334" s="2">
        <f t="shared" si="188"/>
        <v>0</v>
      </c>
      <c r="L1334" s="2">
        <f t="shared" si="185"/>
        <v>0</v>
      </c>
      <c r="M1334" s="2">
        <f>+IFERROR(VLOOKUP(A1334,new_year!$A$1:$E$8,5,FALSE),0)</f>
        <v>0</v>
      </c>
      <c r="N1334" s="2">
        <f t="shared" si="187"/>
        <v>0</v>
      </c>
      <c r="O1334" s="2">
        <f t="shared" si="186"/>
        <v>0</v>
      </c>
      <c r="P1334">
        <v>0</v>
      </c>
      <c r="Q1334">
        <f>+IFERROR(VLOOKUP(A1334,final_f1!$A$1:$E$8,5,FALSE),0)</f>
        <v>0</v>
      </c>
    </row>
    <row r="1335" spans="1:17" x14ac:dyDescent="0.25">
      <c r="A1335" s="1">
        <v>42242</v>
      </c>
      <c r="B1335">
        <v>1277</v>
      </c>
      <c r="C1335" s="2">
        <f t="shared" si="180"/>
        <v>26</v>
      </c>
      <c r="D1335" s="2">
        <f t="shared" si="181"/>
        <v>8</v>
      </c>
      <c r="E1335" s="2">
        <f t="shared" si="182"/>
        <v>2015</v>
      </c>
      <c r="F1335" s="2" t="str">
        <f t="shared" si="183"/>
        <v>miércoles</v>
      </c>
      <c r="G1335" s="2" t="str">
        <f t="shared" si="184"/>
        <v>agosto</v>
      </c>
      <c r="H1335" s="2">
        <f>+IFERROR(VLOOKUP(A1335,festivos!$A$1:$E$105,5,FALSE),0)</f>
        <v>0</v>
      </c>
      <c r="I1335" s="2">
        <f>+IFERROR(VLOOKUP(A1335,semanasanta!$A$1:$E$29,5,FALSE),0)</f>
        <v>0</v>
      </c>
      <c r="J1335" s="2">
        <f>+IFERROR(VLOOKUP(A1335,navidad!$A$1:$E$8,5,FALSE),0)</f>
        <v>0</v>
      </c>
      <c r="K1335" s="2">
        <f t="shared" si="188"/>
        <v>0</v>
      </c>
      <c r="L1335" s="2">
        <f t="shared" si="185"/>
        <v>0</v>
      </c>
      <c r="M1335" s="2">
        <f>+IFERROR(VLOOKUP(A1335,new_year!$A$1:$E$8,5,FALSE),0)</f>
        <v>0</v>
      </c>
      <c r="N1335" s="2">
        <f t="shared" si="187"/>
        <v>0</v>
      </c>
      <c r="O1335" s="2">
        <f t="shared" si="186"/>
        <v>0</v>
      </c>
      <c r="P1335">
        <v>0</v>
      </c>
      <c r="Q1335">
        <f>+IFERROR(VLOOKUP(A1335,final_f1!$A$1:$E$8,5,FALSE),0)</f>
        <v>0</v>
      </c>
    </row>
    <row r="1336" spans="1:17" x14ac:dyDescent="0.25">
      <c r="A1336" s="1">
        <v>42243</v>
      </c>
      <c r="B1336">
        <v>1298</v>
      </c>
      <c r="C1336" s="2">
        <f t="shared" si="180"/>
        <v>27</v>
      </c>
      <c r="D1336" s="2">
        <f t="shared" si="181"/>
        <v>8</v>
      </c>
      <c r="E1336" s="2">
        <f t="shared" si="182"/>
        <v>2015</v>
      </c>
      <c r="F1336" s="2" t="str">
        <f t="shared" si="183"/>
        <v>jueves</v>
      </c>
      <c r="G1336" s="2" t="str">
        <f t="shared" si="184"/>
        <v>agosto</v>
      </c>
      <c r="H1336" s="2">
        <f>+IFERROR(VLOOKUP(A1336,festivos!$A$1:$E$105,5,FALSE),0)</f>
        <v>0</v>
      </c>
      <c r="I1336" s="2">
        <f>+IFERROR(VLOOKUP(A1336,semanasanta!$A$1:$E$29,5,FALSE),0)</f>
        <v>0</v>
      </c>
      <c r="J1336" s="2">
        <f>+IFERROR(VLOOKUP(A1336,navidad!$A$1:$E$8,5,FALSE),0)</f>
        <v>0</v>
      </c>
      <c r="K1336" s="2">
        <f t="shared" si="188"/>
        <v>0</v>
      </c>
      <c r="L1336" s="2">
        <f t="shared" si="185"/>
        <v>0</v>
      </c>
      <c r="M1336" s="2">
        <f>+IFERROR(VLOOKUP(A1336,new_year!$A$1:$E$8,5,FALSE),0)</f>
        <v>0</v>
      </c>
      <c r="N1336" s="2">
        <f t="shared" si="187"/>
        <v>0</v>
      </c>
      <c r="O1336" s="2">
        <f t="shared" si="186"/>
        <v>0</v>
      </c>
      <c r="P1336">
        <v>0</v>
      </c>
      <c r="Q1336">
        <f>+IFERROR(VLOOKUP(A1336,final_f1!$A$1:$E$8,5,FALSE),0)</f>
        <v>0</v>
      </c>
    </row>
    <row r="1337" spans="1:17" x14ac:dyDescent="0.25">
      <c r="A1337" s="1">
        <v>42244</v>
      </c>
      <c r="B1337">
        <v>1586</v>
      </c>
      <c r="C1337" s="2">
        <f t="shared" si="180"/>
        <v>28</v>
      </c>
      <c r="D1337" s="2">
        <f t="shared" si="181"/>
        <v>8</v>
      </c>
      <c r="E1337" s="2">
        <f t="shared" si="182"/>
        <v>2015</v>
      </c>
      <c r="F1337" s="2" t="str">
        <f t="shared" si="183"/>
        <v>viernes</v>
      </c>
      <c r="G1337" s="2" t="str">
        <f t="shared" si="184"/>
        <v>agosto</v>
      </c>
      <c r="H1337" s="2">
        <f>+IFERROR(VLOOKUP(A1337,festivos!$A$1:$E$105,5,FALSE),0)</f>
        <v>0</v>
      </c>
      <c r="I1337" s="2">
        <f>+IFERROR(VLOOKUP(A1337,semanasanta!$A$1:$E$29,5,FALSE),0)</f>
        <v>0</v>
      </c>
      <c r="J1337" s="2">
        <f>+IFERROR(VLOOKUP(A1337,navidad!$A$1:$E$8,5,FALSE),0)</f>
        <v>0</v>
      </c>
      <c r="K1337" s="2">
        <f t="shared" si="188"/>
        <v>0</v>
      </c>
      <c r="L1337" s="2">
        <f t="shared" si="185"/>
        <v>0</v>
      </c>
      <c r="M1337" s="2">
        <f>+IFERROR(VLOOKUP(A1337,new_year!$A$1:$E$8,5,FALSE),0)</f>
        <v>0</v>
      </c>
      <c r="N1337" s="2">
        <f t="shared" si="187"/>
        <v>0</v>
      </c>
      <c r="O1337" s="2">
        <f t="shared" si="186"/>
        <v>0</v>
      </c>
      <c r="P1337">
        <v>0</v>
      </c>
      <c r="Q1337">
        <f>+IFERROR(VLOOKUP(A1337,final_f1!$A$1:$E$8,5,FALSE),0)</f>
        <v>0</v>
      </c>
    </row>
    <row r="1338" spans="1:17" x14ac:dyDescent="0.25">
      <c r="A1338" s="1">
        <v>42245</v>
      </c>
      <c r="B1338">
        <v>541</v>
      </c>
      <c r="C1338" s="2">
        <f t="shared" si="180"/>
        <v>29</v>
      </c>
      <c r="D1338" s="2">
        <f t="shared" si="181"/>
        <v>8</v>
      </c>
      <c r="E1338" s="2">
        <f t="shared" si="182"/>
        <v>2015</v>
      </c>
      <c r="F1338" s="2" t="str">
        <f t="shared" si="183"/>
        <v>sábado</v>
      </c>
      <c r="G1338" s="2" t="str">
        <f t="shared" si="184"/>
        <v>agosto</v>
      </c>
      <c r="H1338" s="2">
        <f>+IFERROR(VLOOKUP(A1338,festivos!$A$1:$E$105,5,FALSE),0)</f>
        <v>0</v>
      </c>
      <c r="I1338" s="2">
        <f>+IFERROR(VLOOKUP(A1338,semanasanta!$A$1:$E$29,5,FALSE),0)</f>
        <v>0</v>
      </c>
      <c r="J1338" s="2">
        <f>+IFERROR(VLOOKUP(A1338,navidad!$A$1:$E$8,5,FALSE),0)</f>
        <v>0</v>
      </c>
      <c r="K1338" s="2">
        <f t="shared" si="188"/>
        <v>0</v>
      </c>
      <c r="L1338" s="2">
        <f t="shared" si="185"/>
        <v>0</v>
      </c>
      <c r="M1338" s="2">
        <f>+IFERROR(VLOOKUP(A1338,new_year!$A$1:$E$8,5,FALSE),0)</f>
        <v>0</v>
      </c>
      <c r="N1338" s="2">
        <f t="shared" si="187"/>
        <v>0</v>
      </c>
      <c r="O1338" s="2">
        <f t="shared" si="186"/>
        <v>0</v>
      </c>
      <c r="P1338">
        <v>0</v>
      </c>
      <c r="Q1338">
        <f>+IFERROR(VLOOKUP(A1338,final_f1!$A$1:$E$8,5,FALSE),0)</f>
        <v>0</v>
      </c>
    </row>
    <row r="1339" spans="1:17" x14ac:dyDescent="0.25">
      <c r="A1339" s="1">
        <v>42246</v>
      </c>
      <c r="B1339">
        <v>20</v>
      </c>
      <c r="C1339" s="2">
        <f t="shared" si="180"/>
        <v>30</v>
      </c>
      <c r="D1339" s="2">
        <f t="shared" si="181"/>
        <v>8</v>
      </c>
      <c r="E1339" s="2">
        <f t="shared" si="182"/>
        <v>2015</v>
      </c>
      <c r="F1339" s="2" t="str">
        <f t="shared" si="183"/>
        <v>domingo</v>
      </c>
      <c r="G1339" s="2" t="str">
        <f t="shared" si="184"/>
        <v>agosto</v>
      </c>
      <c r="H1339" s="2">
        <f>+IFERROR(VLOOKUP(A1339,festivos!$A$1:$E$105,5,FALSE),0)</f>
        <v>0</v>
      </c>
      <c r="I1339" s="2">
        <f>+IFERROR(VLOOKUP(A1339,semanasanta!$A$1:$E$29,5,FALSE),0)</f>
        <v>0</v>
      </c>
      <c r="J1339" s="2">
        <f>+IFERROR(VLOOKUP(A1339,navidad!$A$1:$E$8,5,FALSE),0)</f>
        <v>0</v>
      </c>
      <c r="K1339" s="2">
        <f t="shared" si="188"/>
        <v>0</v>
      </c>
      <c r="L1339" s="2">
        <f t="shared" si="185"/>
        <v>0</v>
      </c>
      <c r="M1339" s="2">
        <f>+IFERROR(VLOOKUP(A1339,new_year!$A$1:$E$8,5,FALSE),0)</f>
        <v>0</v>
      </c>
      <c r="N1339" s="2">
        <f t="shared" si="187"/>
        <v>0</v>
      </c>
      <c r="O1339" s="2">
        <f t="shared" si="186"/>
        <v>0</v>
      </c>
      <c r="P1339">
        <v>0</v>
      </c>
      <c r="Q1339">
        <f>+IFERROR(VLOOKUP(A1339,final_f1!$A$1:$E$8,5,FALSE),0)</f>
        <v>0</v>
      </c>
    </row>
    <row r="1340" spans="1:17" x14ac:dyDescent="0.25">
      <c r="A1340" s="1">
        <v>42247</v>
      </c>
      <c r="B1340">
        <v>1686</v>
      </c>
      <c r="C1340" s="2">
        <f t="shared" si="180"/>
        <v>31</v>
      </c>
      <c r="D1340" s="2">
        <f t="shared" si="181"/>
        <v>8</v>
      </c>
      <c r="E1340" s="2">
        <f t="shared" si="182"/>
        <v>2015</v>
      </c>
      <c r="F1340" s="2" t="str">
        <f t="shared" si="183"/>
        <v>lunes</v>
      </c>
      <c r="G1340" s="2" t="str">
        <f t="shared" si="184"/>
        <v>agosto</v>
      </c>
      <c r="H1340" s="2">
        <f>+IFERROR(VLOOKUP(A1340,festivos!$A$1:$E$105,5,FALSE),0)</f>
        <v>0</v>
      </c>
      <c r="I1340" s="2">
        <f>+IFERROR(VLOOKUP(A1340,semanasanta!$A$1:$E$29,5,FALSE),0)</f>
        <v>0</v>
      </c>
      <c r="J1340" s="2">
        <f>+IFERROR(VLOOKUP(A1340,navidad!$A$1:$E$8,5,FALSE),0)</f>
        <v>0</v>
      </c>
      <c r="K1340" s="2">
        <f t="shared" si="188"/>
        <v>0</v>
      </c>
      <c r="L1340" s="2">
        <f t="shared" si="185"/>
        <v>0</v>
      </c>
      <c r="M1340" s="2">
        <f>+IFERROR(VLOOKUP(A1340,new_year!$A$1:$E$8,5,FALSE),0)</f>
        <v>0</v>
      </c>
      <c r="N1340" s="2">
        <f t="shared" si="187"/>
        <v>0</v>
      </c>
      <c r="O1340" s="2">
        <f t="shared" si="186"/>
        <v>0</v>
      </c>
      <c r="P1340">
        <v>0</v>
      </c>
      <c r="Q1340">
        <f>+IFERROR(VLOOKUP(A1340,final_f1!$A$1:$E$8,5,FALSE),0)</f>
        <v>0</v>
      </c>
    </row>
    <row r="1341" spans="1:17" x14ac:dyDescent="0.25">
      <c r="A1341" s="1">
        <v>42248</v>
      </c>
      <c r="B1341">
        <v>744</v>
      </c>
      <c r="C1341" s="2">
        <f t="shared" si="180"/>
        <v>1</v>
      </c>
      <c r="D1341" s="2">
        <f t="shared" si="181"/>
        <v>9</v>
      </c>
      <c r="E1341" s="2">
        <f t="shared" si="182"/>
        <v>2015</v>
      </c>
      <c r="F1341" s="2" t="str">
        <f t="shared" si="183"/>
        <v>martes</v>
      </c>
      <c r="G1341" s="2" t="str">
        <f t="shared" si="184"/>
        <v>septiembre</v>
      </c>
      <c r="H1341" s="2">
        <f>+IFERROR(VLOOKUP(A1341,festivos!$A$1:$E$105,5,FALSE),0)</f>
        <v>0</v>
      </c>
      <c r="I1341" s="2">
        <f>+IFERROR(VLOOKUP(A1341,semanasanta!$A$1:$E$29,5,FALSE),0)</f>
        <v>0</v>
      </c>
      <c r="J1341" s="2">
        <f>+IFERROR(VLOOKUP(A1341,navidad!$A$1:$E$8,5,FALSE),0)</f>
        <v>0</v>
      </c>
      <c r="K1341" s="2">
        <f t="shared" si="188"/>
        <v>0</v>
      </c>
      <c r="L1341" s="2">
        <f t="shared" si="185"/>
        <v>0</v>
      </c>
      <c r="M1341" s="2">
        <f>+IFERROR(VLOOKUP(A1341,new_year!$A$1:$E$8,5,FALSE),0)</f>
        <v>0</v>
      </c>
      <c r="N1341" s="2">
        <f t="shared" si="187"/>
        <v>0</v>
      </c>
      <c r="O1341" s="2">
        <f t="shared" si="186"/>
        <v>0</v>
      </c>
      <c r="P1341">
        <v>0</v>
      </c>
      <c r="Q1341">
        <f>+IFERROR(VLOOKUP(A1341,final_f1!$A$1:$E$8,5,FALSE),0)</f>
        <v>0</v>
      </c>
    </row>
    <row r="1342" spans="1:17" x14ac:dyDescent="0.25">
      <c r="A1342" s="1">
        <v>42249</v>
      </c>
      <c r="B1342">
        <v>896</v>
      </c>
      <c r="C1342" s="2">
        <f t="shared" si="180"/>
        <v>2</v>
      </c>
      <c r="D1342" s="2">
        <f t="shared" si="181"/>
        <v>9</v>
      </c>
      <c r="E1342" s="2">
        <f t="shared" si="182"/>
        <v>2015</v>
      </c>
      <c r="F1342" s="2" t="str">
        <f t="shared" si="183"/>
        <v>miércoles</v>
      </c>
      <c r="G1342" s="2" t="str">
        <f t="shared" si="184"/>
        <v>septiembre</v>
      </c>
      <c r="H1342" s="2">
        <f>+IFERROR(VLOOKUP(A1342,festivos!$A$1:$E$105,5,FALSE),0)</f>
        <v>0</v>
      </c>
      <c r="I1342" s="2">
        <f>+IFERROR(VLOOKUP(A1342,semanasanta!$A$1:$E$29,5,FALSE),0)</f>
        <v>0</v>
      </c>
      <c r="J1342" s="2">
        <f>+IFERROR(VLOOKUP(A1342,navidad!$A$1:$E$8,5,FALSE),0)</f>
        <v>0</v>
      </c>
      <c r="K1342" s="2">
        <f t="shared" si="188"/>
        <v>0</v>
      </c>
      <c r="L1342" s="2">
        <f t="shared" si="185"/>
        <v>0</v>
      </c>
      <c r="M1342" s="2">
        <f>+IFERROR(VLOOKUP(A1342,new_year!$A$1:$E$8,5,FALSE),0)</f>
        <v>0</v>
      </c>
      <c r="N1342" s="2">
        <f t="shared" si="187"/>
        <v>0</v>
      </c>
      <c r="O1342" s="2">
        <f t="shared" si="186"/>
        <v>0</v>
      </c>
      <c r="P1342">
        <v>0</v>
      </c>
      <c r="Q1342">
        <f>+IFERROR(VLOOKUP(A1342,final_f1!$A$1:$E$8,5,FALSE),0)</f>
        <v>0</v>
      </c>
    </row>
    <row r="1343" spans="1:17" x14ac:dyDescent="0.25">
      <c r="A1343" s="1">
        <v>42250</v>
      </c>
      <c r="B1343">
        <v>953</v>
      </c>
      <c r="C1343" s="2">
        <f t="shared" si="180"/>
        <v>3</v>
      </c>
      <c r="D1343" s="2">
        <f t="shared" si="181"/>
        <v>9</v>
      </c>
      <c r="E1343" s="2">
        <f t="shared" si="182"/>
        <v>2015</v>
      </c>
      <c r="F1343" s="2" t="str">
        <f t="shared" si="183"/>
        <v>jueves</v>
      </c>
      <c r="G1343" s="2" t="str">
        <f t="shared" si="184"/>
        <v>septiembre</v>
      </c>
      <c r="H1343" s="2">
        <f>+IFERROR(VLOOKUP(A1343,festivos!$A$1:$E$105,5,FALSE),0)</f>
        <v>0</v>
      </c>
      <c r="I1343" s="2">
        <f>+IFERROR(VLOOKUP(A1343,semanasanta!$A$1:$E$29,5,FALSE),0)</f>
        <v>0</v>
      </c>
      <c r="J1343" s="2">
        <f>+IFERROR(VLOOKUP(A1343,navidad!$A$1:$E$8,5,FALSE),0)</f>
        <v>0</v>
      </c>
      <c r="K1343" s="2">
        <f t="shared" si="188"/>
        <v>0</v>
      </c>
      <c r="L1343" s="2">
        <f t="shared" si="185"/>
        <v>0</v>
      </c>
      <c r="M1343" s="2">
        <f>+IFERROR(VLOOKUP(A1343,new_year!$A$1:$E$8,5,FALSE),0)</f>
        <v>0</v>
      </c>
      <c r="N1343" s="2">
        <f t="shared" si="187"/>
        <v>0</v>
      </c>
      <c r="O1343" s="2">
        <f t="shared" si="186"/>
        <v>0</v>
      </c>
      <c r="P1343">
        <v>0</v>
      </c>
      <c r="Q1343">
        <f>+IFERROR(VLOOKUP(A1343,final_f1!$A$1:$E$8,5,FALSE),0)</f>
        <v>0</v>
      </c>
    </row>
    <row r="1344" spans="1:17" x14ac:dyDescent="0.25">
      <c r="A1344" s="1">
        <v>42251</v>
      </c>
      <c r="B1344">
        <v>1198</v>
      </c>
      <c r="C1344" s="2">
        <f t="shared" si="180"/>
        <v>4</v>
      </c>
      <c r="D1344" s="2">
        <f t="shared" si="181"/>
        <v>9</v>
      </c>
      <c r="E1344" s="2">
        <f t="shared" si="182"/>
        <v>2015</v>
      </c>
      <c r="F1344" s="2" t="str">
        <f t="shared" si="183"/>
        <v>viernes</v>
      </c>
      <c r="G1344" s="2" t="str">
        <f t="shared" si="184"/>
        <v>septiembre</v>
      </c>
      <c r="H1344" s="2">
        <f>+IFERROR(VLOOKUP(A1344,festivos!$A$1:$E$105,5,FALSE),0)</f>
        <v>0</v>
      </c>
      <c r="I1344" s="2">
        <f>+IFERROR(VLOOKUP(A1344,semanasanta!$A$1:$E$29,5,FALSE),0)</f>
        <v>0</v>
      </c>
      <c r="J1344" s="2">
        <f>+IFERROR(VLOOKUP(A1344,navidad!$A$1:$E$8,5,FALSE),0)</f>
        <v>0</v>
      </c>
      <c r="K1344" s="2">
        <f t="shared" si="188"/>
        <v>0</v>
      </c>
      <c r="L1344" s="2">
        <f t="shared" si="185"/>
        <v>0</v>
      </c>
      <c r="M1344" s="2">
        <f>+IFERROR(VLOOKUP(A1344,new_year!$A$1:$E$8,5,FALSE),0)</f>
        <v>0</v>
      </c>
      <c r="N1344" s="2">
        <f t="shared" si="187"/>
        <v>0</v>
      </c>
      <c r="O1344" s="2">
        <f t="shared" si="186"/>
        <v>0</v>
      </c>
      <c r="P1344">
        <v>0</v>
      </c>
      <c r="Q1344">
        <f>+IFERROR(VLOOKUP(A1344,final_f1!$A$1:$E$8,5,FALSE),0)</f>
        <v>0</v>
      </c>
    </row>
    <row r="1345" spans="1:17" x14ac:dyDescent="0.25">
      <c r="A1345" s="1">
        <v>42252</v>
      </c>
      <c r="B1345">
        <v>298</v>
      </c>
      <c r="C1345" s="2">
        <f t="shared" si="180"/>
        <v>5</v>
      </c>
      <c r="D1345" s="2">
        <f t="shared" si="181"/>
        <v>9</v>
      </c>
      <c r="E1345" s="2">
        <f t="shared" si="182"/>
        <v>2015</v>
      </c>
      <c r="F1345" s="2" t="str">
        <f t="shared" si="183"/>
        <v>sábado</v>
      </c>
      <c r="G1345" s="2" t="str">
        <f t="shared" si="184"/>
        <v>septiembre</v>
      </c>
      <c r="H1345" s="2">
        <f>+IFERROR(VLOOKUP(A1345,festivos!$A$1:$E$105,5,FALSE),0)</f>
        <v>0</v>
      </c>
      <c r="I1345" s="2">
        <f>+IFERROR(VLOOKUP(A1345,semanasanta!$A$1:$E$29,5,FALSE),0)</f>
        <v>0</v>
      </c>
      <c r="J1345" s="2">
        <f>+IFERROR(VLOOKUP(A1345,navidad!$A$1:$E$8,5,FALSE),0)</f>
        <v>0</v>
      </c>
      <c r="K1345" s="2">
        <f t="shared" si="188"/>
        <v>0</v>
      </c>
      <c r="L1345" s="2">
        <f t="shared" si="185"/>
        <v>0</v>
      </c>
      <c r="M1345" s="2">
        <f>+IFERROR(VLOOKUP(A1345,new_year!$A$1:$E$8,5,FALSE),0)</f>
        <v>0</v>
      </c>
      <c r="N1345" s="2">
        <f t="shared" si="187"/>
        <v>0</v>
      </c>
      <c r="O1345" s="2">
        <f t="shared" si="186"/>
        <v>0</v>
      </c>
      <c r="P1345">
        <v>0</v>
      </c>
      <c r="Q1345">
        <f>+IFERROR(VLOOKUP(A1345,final_f1!$A$1:$E$8,5,FALSE),0)</f>
        <v>0</v>
      </c>
    </row>
    <row r="1346" spans="1:17" x14ac:dyDescent="0.25">
      <c r="A1346" s="1">
        <v>42253</v>
      </c>
      <c r="B1346">
        <v>1</v>
      </c>
      <c r="C1346" s="2">
        <f t="shared" si="180"/>
        <v>6</v>
      </c>
      <c r="D1346" s="2">
        <f t="shared" si="181"/>
        <v>9</v>
      </c>
      <c r="E1346" s="2">
        <f t="shared" si="182"/>
        <v>2015</v>
      </c>
      <c r="F1346" s="2" t="str">
        <f t="shared" si="183"/>
        <v>domingo</v>
      </c>
      <c r="G1346" s="2" t="str">
        <f t="shared" si="184"/>
        <v>septiembre</v>
      </c>
      <c r="H1346" s="2">
        <f>+IFERROR(VLOOKUP(A1346,festivos!$A$1:$E$105,5,FALSE),0)</f>
        <v>0</v>
      </c>
      <c r="I1346" s="2">
        <f>+IFERROR(VLOOKUP(A1346,semanasanta!$A$1:$E$29,5,FALSE),0)</f>
        <v>0</v>
      </c>
      <c r="J1346" s="2">
        <f>+IFERROR(VLOOKUP(A1346,navidad!$A$1:$E$8,5,FALSE),0)</f>
        <v>0</v>
      </c>
      <c r="K1346" s="2">
        <f t="shared" si="188"/>
        <v>0</v>
      </c>
      <c r="L1346" s="2">
        <f t="shared" si="185"/>
        <v>0</v>
      </c>
      <c r="M1346" s="2">
        <f>+IFERROR(VLOOKUP(A1346,new_year!$A$1:$E$8,5,FALSE),0)</f>
        <v>0</v>
      </c>
      <c r="N1346" s="2">
        <f t="shared" si="187"/>
        <v>0</v>
      </c>
      <c r="O1346" s="2">
        <f t="shared" si="186"/>
        <v>0</v>
      </c>
      <c r="P1346">
        <v>0</v>
      </c>
      <c r="Q1346">
        <f>+IFERROR(VLOOKUP(A1346,final_f1!$A$1:$E$8,5,FALSE),0)</f>
        <v>0</v>
      </c>
    </row>
    <row r="1347" spans="1:17" x14ac:dyDescent="0.25">
      <c r="A1347" s="1">
        <v>42254</v>
      </c>
      <c r="B1347">
        <v>898</v>
      </c>
      <c r="C1347" s="2">
        <f t="shared" ref="C1347:C1410" si="189">+DAY(A1347)</f>
        <v>7</v>
      </c>
      <c r="D1347" s="2">
        <f t="shared" ref="D1347:D1410" si="190">+MONTH(A1347)</f>
        <v>9</v>
      </c>
      <c r="E1347" s="2">
        <f t="shared" ref="E1347:E1410" si="191">+YEAR(A1347)</f>
        <v>2015</v>
      </c>
      <c r="F1347" s="2" t="str">
        <f t="shared" ref="F1347:F1410" si="192">+TEXT(A1347,"dddd")</f>
        <v>lunes</v>
      </c>
      <c r="G1347" s="2" t="str">
        <f t="shared" ref="G1347:G1410" si="193">+TEXT(A1347,"MMMM")</f>
        <v>septiembre</v>
      </c>
      <c r="H1347" s="2">
        <f>+IFERROR(VLOOKUP(A1347,festivos!$A$1:$E$105,5,FALSE),0)</f>
        <v>0</v>
      </c>
      <c r="I1347" s="2">
        <f>+IFERROR(VLOOKUP(A1347,semanasanta!$A$1:$E$29,5,FALSE),0)</f>
        <v>0</v>
      </c>
      <c r="J1347" s="2">
        <f>+IFERROR(VLOOKUP(A1347,navidad!$A$1:$E$8,5,FALSE),0)</f>
        <v>0</v>
      </c>
      <c r="K1347" s="2">
        <f t="shared" si="188"/>
        <v>0</v>
      </c>
      <c r="L1347" s="2">
        <f t="shared" ref="L1347:L1410" si="194">+IF(J1348=1,1,0)</f>
        <v>0</v>
      </c>
      <c r="M1347" s="2">
        <f>+IFERROR(VLOOKUP(A1347,new_year!$A$1:$E$8,5,FALSE),0)</f>
        <v>0</v>
      </c>
      <c r="N1347" s="2">
        <f t="shared" si="187"/>
        <v>0</v>
      </c>
      <c r="O1347" s="2">
        <f t="shared" ref="O1347:O1410" si="195">+IF(M1348=1,1,0)</f>
        <v>0</v>
      </c>
      <c r="P1347">
        <v>0</v>
      </c>
      <c r="Q1347">
        <f>+IFERROR(VLOOKUP(A1347,final_f1!$A$1:$E$8,5,FALSE),0)</f>
        <v>0</v>
      </c>
    </row>
    <row r="1348" spans="1:17" x14ac:dyDescent="0.25">
      <c r="A1348" s="1">
        <v>42255</v>
      </c>
      <c r="B1348">
        <v>1095</v>
      </c>
      <c r="C1348" s="2">
        <f t="shared" si="189"/>
        <v>8</v>
      </c>
      <c r="D1348" s="2">
        <f t="shared" si="190"/>
        <v>9</v>
      </c>
      <c r="E1348" s="2">
        <f t="shared" si="191"/>
        <v>2015</v>
      </c>
      <c r="F1348" s="2" t="str">
        <f t="shared" si="192"/>
        <v>martes</v>
      </c>
      <c r="G1348" s="2" t="str">
        <f t="shared" si="193"/>
        <v>septiembre</v>
      </c>
      <c r="H1348" s="2">
        <f>+IFERROR(VLOOKUP(A1348,festivos!$A$1:$E$105,5,FALSE),0)</f>
        <v>0</v>
      </c>
      <c r="I1348" s="2">
        <f>+IFERROR(VLOOKUP(A1348,semanasanta!$A$1:$E$29,5,FALSE),0)</f>
        <v>0</v>
      </c>
      <c r="J1348" s="2">
        <f>+IFERROR(VLOOKUP(A1348,navidad!$A$1:$E$8,5,FALSE),0)</f>
        <v>0</v>
      </c>
      <c r="K1348" s="2">
        <f t="shared" si="188"/>
        <v>0</v>
      </c>
      <c r="L1348" s="2">
        <f t="shared" si="194"/>
        <v>0</v>
      </c>
      <c r="M1348" s="2">
        <f>+IFERROR(VLOOKUP(A1348,new_year!$A$1:$E$8,5,FALSE),0)</f>
        <v>0</v>
      </c>
      <c r="N1348" s="2">
        <f t="shared" ref="N1348:N1411" si="196">+IF(M1347=1,1,0)</f>
        <v>0</v>
      </c>
      <c r="O1348" s="2">
        <f t="shared" si="195"/>
        <v>0</v>
      </c>
      <c r="P1348">
        <v>0</v>
      </c>
      <c r="Q1348">
        <f>+IFERROR(VLOOKUP(A1348,final_f1!$A$1:$E$8,5,FALSE),0)</f>
        <v>0</v>
      </c>
    </row>
    <row r="1349" spans="1:17" x14ac:dyDescent="0.25">
      <c r="A1349" s="1">
        <v>42256</v>
      </c>
      <c r="B1349">
        <v>1230</v>
      </c>
      <c r="C1349" s="2">
        <f t="shared" si="189"/>
        <v>9</v>
      </c>
      <c r="D1349" s="2">
        <f t="shared" si="190"/>
        <v>9</v>
      </c>
      <c r="E1349" s="2">
        <f t="shared" si="191"/>
        <v>2015</v>
      </c>
      <c r="F1349" s="2" t="str">
        <f t="shared" si="192"/>
        <v>miércoles</v>
      </c>
      <c r="G1349" s="2" t="str">
        <f t="shared" si="193"/>
        <v>septiembre</v>
      </c>
      <c r="H1349" s="2">
        <f>+IFERROR(VLOOKUP(A1349,festivos!$A$1:$E$105,5,FALSE),0)</f>
        <v>0</v>
      </c>
      <c r="I1349" s="2">
        <f>+IFERROR(VLOOKUP(A1349,semanasanta!$A$1:$E$29,5,FALSE),0)</f>
        <v>0</v>
      </c>
      <c r="J1349" s="2">
        <f>+IFERROR(VLOOKUP(A1349,navidad!$A$1:$E$8,5,FALSE),0)</f>
        <v>0</v>
      </c>
      <c r="K1349" s="2">
        <f t="shared" ref="K1349:K1412" si="197">+IF(J1348=1,1,0)</f>
        <v>0</v>
      </c>
      <c r="L1349" s="2">
        <f t="shared" si="194"/>
        <v>0</v>
      </c>
      <c r="M1349" s="2">
        <f>+IFERROR(VLOOKUP(A1349,new_year!$A$1:$E$8,5,FALSE),0)</f>
        <v>0</v>
      </c>
      <c r="N1349" s="2">
        <f t="shared" si="196"/>
        <v>0</v>
      </c>
      <c r="O1349" s="2">
        <f t="shared" si="195"/>
        <v>0</v>
      </c>
      <c r="P1349">
        <v>0</v>
      </c>
      <c r="Q1349">
        <f>+IFERROR(VLOOKUP(A1349,final_f1!$A$1:$E$8,5,FALSE),0)</f>
        <v>0</v>
      </c>
    </row>
    <row r="1350" spans="1:17" x14ac:dyDescent="0.25">
      <c r="A1350" s="1">
        <v>42257</v>
      </c>
      <c r="B1350">
        <v>1214</v>
      </c>
      <c r="C1350" s="2">
        <f t="shared" si="189"/>
        <v>10</v>
      </c>
      <c r="D1350" s="2">
        <f t="shared" si="190"/>
        <v>9</v>
      </c>
      <c r="E1350" s="2">
        <f t="shared" si="191"/>
        <v>2015</v>
      </c>
      <c r="F1350" s="2" t="str">
        <f t="shared" si="192"/>
        <v>jueves</v>
      </c>
      <c r="G1350" s="2" t="str">
        <f t="shared" si="193"/>
        <v>septiembre</v>
      </c>
      <c r="H1350" s="2">
        <f>+IFERROR(VLOOKUP(A1350,festivos!$A$1:$E$105,5,FALSE),0)</f>
        <v>0</v>
      </c>
      <c r="I1350" s="2">
        <f>+IFERROR(VLOOKUP(A1350,semanasanta!$A$1:$E$29,5,FALSE),0)</f>
        <v>0</v>
      </c>
      <c r="J1350" s="2">
        <f>+IFERROR(VLOOKUP(A1350,navidad!$A$1:$E$8,5,FALSE),0)</f>
        <v>0</v>
      </c>
      <c r="K1350" s="2">
        <f t="shared" si="197"/>
        <v>0</v>
      </c>
      <c r="L1350" s="2">
        <f t="shared" si="194"/>
        <v>0</v>
      </c>
      <c r="M1350" s="2">
        <f>+IFERROR(VLOOKUP(A1350,new_year!$A$1:$E$8,5,FALSE),0)</f>
        <v>0</v>
      </c>
      <c r="N1350" s="2">
        <f t="shared" si="196"/>
        <v>0</v>
      </c>
      <c r="O1350" s="2">
        <f t="shared" si="195"/>
        <v>0</v>
      </c>
      <c r="P1350">
        <v>0</v>
      </c>
      <c r="Q1350">
        <f>+IFERROR(VLOOKUP(A1350,final_f1!$A$1:$E$8,5,FALSE),0)</f>
        <v>0</v>
      </c>
    </row>
    <row r="1351" spans="1:17" x14ac:dyDescent="0.25">
      <c r="A1351" s="1">
        <v>42258</v>
      </c>
      <c r="B1351">
        <v>1141</v>
      </c>
      <c r="C1351" s="2">
        <f t="shared" si="189"/>
        <v>11</v>
      </c>
      <c r="D1351" s="2">
        <f t="shared" si="190"/>
        <v>9</v>
      </c>
      <c r="E1351" s="2">
        <f t="shared" si="191"/>
        <v>2015</v>
      </c>
      <c r="F1351" s="2" t="str">
        <f t="shared" si="192"/>
        <v>viernes</v>
      </c>
      <c r="G1351" s="2" t="str">
        <f t="shared" si="193"/>
        <v>septiembre</v>
      </c>
      <c r="H1351" s="2">
        <f>+IFERROR(VLOOKUP(A1351,festivos!$A$1:$E$105,5,FALSE),0)</f>
        <v>0</v>
      </c>
      <c r="I1351" s="2">
        <f>+IFERROR(VLOOKUP(A1351,semanasanta!$A$1:$E$29,5,FALSE),0)</f>
        <v>0</v>
      </c>
      <c r="J1351" s="2">
        <f>+IFERROR(VLOOKUP(A1351,navidad!$A$1:$E$8,5,FALSE),0)</f>
        <v>0</v>
      </c>
      <c r="K1351" s="2">
        <f t="shared" si="197"/>
        <v>0</v>
      </c>
      <c r="L1351" s="2">
        <f t="shared" si="194"/>
        <v>0</v>
      </c>
      <c r="M1351" s="2">
        <f>+IFERROR(VLOOKUP(A1351,new_year!$A$1:$E$8,5,FALSE),0)</f>
        <v>0</v>
      </c>
      <c r="N1351" s="2">
        <f t="shared" si="196"/>
        <v>0</v>
      </c>
      <c r="O1351" s="2">
        <f t="shared" si="195"/>
        <v>0</v>
      </c>
      <c r="P1351">
        <v>0</v>
      </c>
      <c r="Q1351">
        <f>+IFERROR(VLOOKUP(A1351,final_f1!$A$1:$E$8,5,FALSE),0)</f>
        <v>0</v>
      </c>
    </row>
    <row r="1352" spans="1:17" x14ac:dyDescent="0.25">
      <c r="A1352" s="1">
        <v>42259</v>
      </c>
      <c r="B1352">
        <v>371</v>
      </c>
      <c r="C1352" s="2">
        <f t="shared" si="189"/>
        <v>12</v>
      </c>
      <c r="D1352" s="2">
        <f t="shared" si="190"/>
        <v>9</v>
      </c>
      <c r="E1352" s="2">
        <f t="shared" si="191"/>
        <v>2015</v>
      </c>
      <c r="F1352" s="2" t="str">
        <f t="shared" si="192"/>
        <v>sábado</v>
      </c>
      <c r="G1352" s="2" t="str">
        <f t="shared" si="193"/>
        <v>septiembre</v>
      </c>
      <c r="H1352" s="2">
        <f>+IFERROR(VLOOKUP(A1352,festivos!$A$1:$E$105,5,FALSE),0)</f>
        <v>0</v>
      </c>
      <c r="I1352" s="2">
        <f>+IFERROR(VLOOKUP(A1352,semanasanta!$A$1:$E$29,5,FALSE),0)</f>
        <v>0</v>
      </c>
      <c r="J1352" s="2">
        <f>+IFERROR(VLOOKUP(A1352,navidad!$A$1:$E$8,5,FALSE),0)</f>
        <v>0</v>
      </c>
      <c r="K1352" s="2">
        <f t="shared" si="197"/>
        <v>0</v>
      </c>
      <c r="L1352" s="2">
        <f t="shared" si="194"/>
        <v>0</v>
      </c>
      <c r="M1352" s="2">
        <f>+IFERROR(VLOOKUP(A1352,new_year!$A$1:$E$8,5,FALSE),0)</f>
        <v>0</v>
      </c>
      <c r="N1352" s="2">
        <f t="shared" si="196"/>
        <v>0</v>
      </c>
      <c r="O1352" s="2">
        <f t="shared" si="195"/>
        <v>0</v>
      </c>
      <c r="P1352">
        <v>0</v>
      </c>
      <c r="Q1352">
        <f>+IFERROR(VLOOKUP(A1352,final_f1!$A$1:$E$8,5,FALSE),0)</f>
        <v>0</v>
      </c>
    </row>
    <row r="1353" spans="1:17" x14ac:dyDescent="0.25">
      <c r="A1353" s="1">
        <v>42260</v>
      </c>
      <c r="B1353">
        <v>0</v>
      </c>
      <c r="C1353" s="2">
        <f t="shared" si="189"/>
        <v>13</v>
      </c>
      <c r="D1353" s="2">
        <f t="shared" si="190"/>
        <v>9</v>
      </c>
      <c r="E1353" s="2">
        <f t="shared" si="191"/>
        <v>2015</v>
      </c>
      <c r="F1353" s="2" t="str">
        <f t="shared" si="192"/>
        <v>domingo</v>
      </c>
      <c r="G1353" s="2" t="str">
        <f t="shared" si="193"/>
        <v>septiembre</v>
      </c>
      <c r="H1353" s="2">
        <f>+IFERROR(VLOOKUP(A1353,festivos!$A$1:$E$105,5,FALSE),0)</f>
        <v>0</v>
      </c>
      <c r="I1353" s="2">
        <f>+IFERROR(VLOOKUP(A1353,semanasanta!$A$1:$E$29,5,FALSE),0)</f>
        <v>0</v>
      </c>
      <c r="J1353" s="2">
        <f>+IFERROR(VLOOKUP(A1353,navidad!$A$1:$E$8,5,FALSE),0)</f>
        <v>0</v>
      </c>
      <c r="K1353" s="2">
        <f t="shared" si="197"/>
        <v>0</v>
      </c>
      <c r="L1353" s="2">
        <f t="shared" si="194"/>
        <v>0</v>
      </c>
      <c r="M1353" s="2">
        <f>+IFERROR(VLOOKUP(A1353,new_year!$A$1:$E$8,5,FALSE),0)</f>
        <v>0</v>
      </c>
      <c r="N1353" s="2">
        <f t="shared" si="196"/>
        <v>0</v>
      </c>
      <c r="O1353" s="2">
        <f t="shared" si="195"/>
        <v>0</v>
      </c>
      <c r="P1353">
        <v>0</v>
      </c>
      <c r="Q1353">
        <f>+IFERROR(VLOOKUP(A1353,final_f1!$A$1:$E$8,5,FALSE),0)</f>
        <v>0</v>
      </c>
    </row>
    <row r="1354" spans="1:17" x14ac:dyDescent="0.25">
      <c r="A1354" s="1">
        <v>42261</v>
      </c>
      <c r="B1354">
        <v>832</v>
      </c>
      <c r="C1354" s="2">
        <f t="shared" si="189"/>
        <v>14</v>
      </c>
      <c r="D1354" s="2">
        <f t="shared" si="190"/>
        <v>9</v>
      </c>
      <c r="E1354" s="2">
        <f t="shared" si="191"/>
        <v>2015</v>
      </c>
      <c r="F1354" s="2" t="str">
        <f t="shared" si="192"/>
        <v>lunes</v>
      </c>
      <c r="G1354" s="2" t="str">
        <f t="shared" si="193"/>
        <v>septiembre</v>
      </c>
      <c r="H1354" s="2">
        <f>+IFERROR(VLOOKUP(A1354,festivos!$A$1:$E$105,5,FALSE),0)</f>
        <v>0</v>
      </c>
      <c r="I1354" s="2">
        <f>+IFERROR(VLOOKUP(A1354,semanasanta!$A$1:$E$29,5,FALSE),0)</f>
        <v>0</v>
      </c>
      <c r="J1354" s="2">
        <f>+IFERROR(VLOOKUP(A1354,navidad!$A$1:$E$8,5,FALSE),0)</f>
        <v>0</v>
      </c>
      <c r="K1354" s="2">
        <f t="shared" si="197"/>
        <v>0</v>
      </c>
      <c r="L1354" s="2">
        <f t="shared" si="194"/>
        <v>0</v>
      </c>
      <c r="M1354" s="2">
        <f>+IFERROR(VLOOKUP(A1354,new_year!$A$1:$E$8,5,FALSE),0)</f>
        <v>0</v>
      </c>
      <c r="N1354" s="2">
        <f t="shared" si="196"/>
        <v>0</v>
      </c>
      <c r="O1354" s="2">
        <f t="shared" si="195"/>
        <v>0</v>
      </c>
      <c r="P1354">
        <v>0</v>
      </c>
      <c r="Q1354">
        <f>+IFERROR(VLOOKUP(A1354,final_f1!$A$1:$E$8,5,FALSE),0)</f>
        <v>0</v>
      </c>
    </row>
    <row r="1355" spans="1:17" x14ac:dyDescent="0.25">
      <c r="A1355" s="1">
        <v>42262</v>
      </c>
      <c r="B1355">
        <v>1053</v>
      </c>
      <c r="C1355" s="2">
        <f t="shared" si="189"/>
        <v>15</v>
      </c>
      <c r="D1355" s="2">
        <f t="shared" si="190"/>
        <v>9</v>
      </c>
      <c r="E1355" s="2">
        <f t="shared" si="191"/>
        <v>2015</v>
      </c>
      <c r="F1355" s="2" t="str">
        <f t="shared" si="192"/>
        <v>martes</v>
      </c>
      <c r="G1355" s="2" t="str">
        <f t="shared" si="193"/>
        <v>septiembre</v>
      </c>
      <c r="H1355" s="2">
        <f>+IFERROR(VLOOKUP(A1355,festivos!$A$1:$E$105,5,FALSE),0)</f>
        <v>0</v>
      </c>
      <c r="I1355" s="2">
        <f>+IFERROR(VLOOKUP(A1355,semanasanta!$A$1:$E$29,5,FALSE),0)</f>
        <v>0</v>
      </c>
      <c r="J1355" s="2">
        <f>+IFERROR(VLOOKUP(A1355,navidad!$A$1:$E$8,5,FALSE),0)</f>
        <v>0</v>
      </c>
      <c r="K1355" s="2">
        <f t="shared" si="197"/>
        <v>0</v>
      </c>
      <c r="L1355" s="2">
        <f t="shared" si="194"/>
        <v>0</v>
      </c>
      <c r="M1355" s="2">
        <f>+IFERROR(VLOOKUP(A1355,new_year!$A$1:$E$8,5,FALSE),0)</f>
        <v>0</v>
      </c>
      <c r="N1355" s="2">
        <f t="shared" si="196"/>
        <v>0</v>
      </c>
      <c r="O1355" s="2">
        <f t="shared" si="195"/>
        <v>0</v>
      </c>
      <c r="P1355">
        <v>0</v>
      </c>
      <c r="Q1355">
        <f>+IFERROR(VLOOKUP(A1355,final_f1!$A$1:$E$8,5,FALSE),0)</f>
        <v>0</v>
      </c>
    </row>
    <row r="1356" spans="1:17" x14ac:dyDescent="0.25">
      <c r="A1356" s="1">
        <v>42263</v>
      </c>
      <c r="B1356">
        <v>1057</v>
      </c>
      <c r="C1356" s="2">
        <f t="shared" si="189"/>
        <v>16</v>
      </c>
      <c r="D1356" s="2">
        <f t="shared" si="190"/>
        <v>9</v>
      </c>
      <c r="E1356" s="2">
        <f t="shared" si="191"/>
        <v>2015</v>
      </c>
      <c r="F1356" s="2" t="str">
        <f t="shared" si="192"/>
        <v>miércoles</v>
      </c>
      <c r="G1356" s="2" t="str">
        <f t="shared" si="193"/>
        <v>septiembre</v>
      </c>
      <c r="H1356" s="2">
        <f>+IFERROR(VLOOKUP(A1356,festivos!$A$1:$E$105,5,FALSE),0)</f>
        <v>0</v>
      </c>
      <c r="I1356" s="2">
        <f>+IFERROR(VLOOKUP(A1356,semanasanta!$A$1:$E$29,5,FALSE),0)</f>
        <v>0</v>
      </c>
      <c r="J1356" s="2">
        <f>+IFERROR(VLOOKUP(A1356,navidad!$A$1:$E$8,5,FALSE),0)</f>
        <v>0</v>
      </c>
      <c r="K1356" s="2">
        <f t="shared" si="197"/>
        <v>0</v>
      </c>
      <c r="L1356" s="2">
        <f t="shared" si="194"/>
        <v>0</v>
      </c>
      <c r="M1356" s="2">
        <f>+IFERROR(VLOOKUP(A1356,new_year!$A$1:$E$8,5,FALSE),0)</f>
        <v>0</v>
      </c>
      <c r="N1356" s="2">
        <f t="shared" si="196"/>
        <v>0</v>
      </c>
      <c r="O1356" s="2">
        <f t="shared" si="195"/>
        <v>0</v>
      </c>
      <c r="P1356">
        <v>0</v>
      </c>
      <c r="Q1356">
        <f>+IFERROR(VLOOKUP(A1356,final_f1!$A$1:$E$8,5,FALSE),0)</f>
        <v>0</v>
      </c>
    </row>
    <row r="1357" spans="1:17" x14ac:dyDescent="0.25">
      <c r="A1357" s="1">
        <v>42264</v>
      </c>
      <c r="B1357">
        <v>1115</v>
      </c>
      <c r="C1357" s="2">
        <f t="shared" si="189"/>
        <v>17</v>
      </c>
      <c r="D1357" s="2">
        <f t="shared" si="190"/>
        <v>9</v>
      </c>
      <c r="E1357" s="2">
        <f t="shared" si="191"/>
        <v>2015</v>
      </c>
      <c r="F1357" s="2" t="str">
        <f t="shared" si="192"/>
        <v>jueves</v>
      </c>
      <c r="G1357" s="2" t="str">
        <f t="shared" si="193"/>
        <v>septiembre</v>
      </c>
      <c r="H1357" s="2">
        <f>+IFERROR(VLOOKUP(A1357,festivos!$A$1:$E$105,5,FALSE),0)</f>
        <v>0</v>
      </c>
      <c r="I1357" s="2">
        <f>+IFERROR(VLOOKUP(A1357,semanasanta!$A$1:$E$29,5,FALSE),0)</f>
        <v>0</v>
      </c>
      <c r="J1357" s="2">
        <f>+IFERROR(VLOOKUP(A1357,navidad!$A$1:$E$8,5,FALSE),0)</f>
        <v>0</v>
      </c>
      <c r="K1357" s="2">
        <f t="shared" si="197"/>
        <v>0</v>
      </c>
      <c r="L1357" s="2">
        <f t="shared" si="194"/>
        <v>0</v>
      </c>
      <c r="M1357" s="2">
        <f>+IFERROR(VLOOKUP(A1357,new_year!$A$1:$E$8,5,FALSE),0)</f>
        <v>0</v>
      </c>
      <c r="N1357" s="2">
        <f t="shared" si="196"/>
        <v>0</v>
      </c>
      <c r="O1357" s="2">
        <f t="shared" si="195"/>
        <v>0</v>
      </c>
      <c r="P1357">
        <v>0</v>
      </c>
      <c r="Q1357">
        <f>+IFERROR(VLOOKUP(A1357,final_f1!$A$1:$E$8,5,FALSE),0)</f>
        <v>0</v>
      </c>
    </row>
    <row r="1358" spans="1:17" x14ac:dyDescent="0.25">
      <c r="A1358" s="1">
        <v>42265</v>
      </c>
      <c r="B1358">
        <v>1034</v>
      </c>
      <c r="C1358" s="2">
        <f t="shared" si="189"/>
        <v>18</v>
      </c>
      <c r="D1358" s="2">
        <f t="shared" si="190"/>
        <v>9</v>
      </c>
      <c r="E1358" s="2">
        <f t="shared" si="191"/>
        <v>2015</v>
      </c>
      <c r="F1358" s="2" t="str">
        <f t="shared" si="192"/>
        <v>viernes</v>
      </c>
      <c r="G1358" s="2" t="str">
        <f t="shared" si="193"/>
        <v>septiembre</v>
      </c>
      <c r="H1358" s="2">
        <f>+IFERROR(VLOOKUP(A1358,festivos!$A$1:$E$105,5,FALSE),0)</f>
        <v>0</v>
      </c>
      <c r="I1358" s="2">
        <f>+IFERROR(VLOOKUP(A1358,semanasanta!$A$1:$E$29,5,FALSE),0)</f>
        <v>0</v>
      </c>
      <c r="J1358" s="2">
        <f>+IFERROR(VLOOKUP(A1358,navidad!$A$1:$E$8,5,FALSE),0)</f>
        <v>0</v>
      </c>
      <c r="K1358" s="2">
        <f t="shared" si="197"/>
        <v>0</v>
      </c>
      <c r="L1358" s="2">
        <f t="shared" si="194"/>
        <v>0</v>
      </c>
      <c r="M1358" s="2">
        <f>+IFERROR(VLOOKUP(A1358,new_year!$A$1:$E$8,5,FALSE),0)</f>
        <v>0</v>
      </c>
      <c r="N1358" s="2">
        <f t="shared" si="196"/>
        <v>0</v>
      </c>
      <c r="O1358" s="2">
        <f t="shared" si="195"/>
        <v>0</v>
      </c>
      <c r="P1358">
        <v>0</v>
      </c>
      <c r="Q1358">
        <f>+IFERROR(VLOOKUP(A1358,final_f1!$A$1:$E$8,5,FALSE),0)</f>
        <v>0</v>
      </c>
    </row>
    <row r="1359" spans="1:17" x14ac:dyDescent="0.25">
      <c r="A1359" s="1">
        <v>42266</v>
      </c>
      <c r="B1359">
        <v>244</v>
      </c>
      <c r="C1359" s="2">
        <f t="shared" si="189"/>
        <v>19</v>
      </c>
      <c r="D1359" s="2">
        <f t="shared" si="190"/>
        <v>9</v>
      </c>
      <c r="E1359" s="2">
        <f t="shared" si="191"/>
        <v>2015</v>
      </c>
      <c r="F1359" s="2" t="str">
        <f t="shared" si="192"/>
        <v>sábado</v>
      </c>
      <c r="G1359" s="2" t="str">
        <f t="shared" si="193"/>
        <v>septiembre</v>
      </c>
      <c r="H1359" s="2">
        <f>+IFERROR(VLOOKUP(A1359,festivos!$A$1:$E$105,5,FALSE),0)</f>
        <v>0</v>
      </c>
      <c r="I1359" s="2">
        <f>+IFERROR(VLOOKUP(A1359,semanasanta!$A$1:$E$29,5,FALSE),0)</f>
        <v>0</v>
      </c>
      <c r="J1359" s="2">
        <f>+IFERROR(VLOOKUP(A1359,navidad!$A$1:$E$8,5,FALSE),0)</f>
        <v>0</v>
      </c>
      <c r="K1359" s="2">
        <f t="shared" si="197"/>
        <v>0</v>
      </c>
      <c r="L1359" s="2">
        <f t="shared" si="194"/>
        <v>0</v>
      </c>
      <c r="M1359" s="2">
        <f>+IFERROR(VLOOKUP(A1359,new_year!$A$1:$E$8,5,FALSE),0)</f>
        <v>0</v>
      </c>
      <c r="N1359" s="2">
        <f t="shared" si="196"/>
        <v>0</v>
      </c>
      <c r="O1359" s="2">
        <f t="shared" si="195"/>
        <v>0</v>
      </c>
      <c r="P1359">
        <v>0</v>
      </c>
      <c r="Q1359">
        <f>+IFERROR(VLOOKUP(A1359,final_f1!$A$1:$E$8,5,FALSE),0)</f>
        <v>0</v>
      </c>
    </row>
    <row r="1360" spans="1:17" x14ac:dyDescent="0.25">
      <c r="A1360" s="1">
        <v>42267</v>
      </c>
      <c r="B1360">
        <v>2</v>
      </c>
      <c r="C1360" s="2">
        <f t="shared" si="189"/>
        <v>20</v>
      </c>
      <c r="D1360" s="2">
        <f t="shared" si="190"/>
        <v>9</v>
      </c>
      <c r="E1360" s="2">
        <f t="shared" si="191"/>
        <v>2015</v>
      </c>
      <c r="F1360" s="2" t="str">
        <f t="shared" si="192"/>
        <v>domingo</v>
      </c>
      <c r="G1360" s="2" t="str">
        <f t="shared" si="193"/>
        <v>septiembre</v>
      </c>
      <c r="H1360" s="2">
        <f>+IFERROR(VLOOKUP(A1360,festivos!$A$1:$E$105,5,FALSE),0)</f>
        <v>0</v>
      </c>
      <c r="I1360" s="2">
        <f>+IFERROR(VLOOKUP(A1360,semanasanta!$A$1:$E$29,5,FALSE),0)</f>
        <v>0</v>
      </c>
      <c r="J1360" s="2">
        <f>+IFERROR(VLOOKUP(A1360,navidad!$A$1:$E$8,5,FALSE),0)</f>
        <v>0</v>
      </c>
      <c r="K1360" s="2">
        <f t="shared" si="197"/>
        <v>0</v>
      </c>
      <c r="L1360" s="2">
        <f t="shared" si="194"/>
        <v>0</v>
      </c>
      <c r="M1360" s="2">
        <f>+IFERROR(VLOOKUP(A1360,new_year!$A$1:$E$8,5,FALSE),0)</f>
        <v>0</v>
      </c>
      <c r="N1360" s="2">
        <f t="shared" si="196"/>
        <v>0</v>
      </c>
      <c r="O1360" s="2">
        <f t="shared" si="195"/>
        <v>0</v>
      </c>
      <c r="P1360">
        <v>0</v>
      </c>
      <c r="Q1360">
        <f>+IFERROR(VLOOKUP(A1360,final_f1!$A$1:$E$8,5,FALSE),0)</f>
        <v>0</v>
      </c>
    </row>
    <row r="1361" spans="1:17" x14ac:dyDescent="0.25">
      <c r="A1361" s="1">
        <v>42268</v>
      </c>
      <c r="B1361">
        <v>519</v>
      </c>
      <c r="C1361" s="2">
        <f t="shared" si="189"/>
        <v>21</v>
      </c>
      <c r="D1361" s="2">
        <f t="shared" si="190"/>
        <v>9</v>
      </c>
      <c r="E1361" s="2">
        <f t="shared" si="191"/>
        <v>2015</v>
      </c>
      <c r="F1361" s="2" t="str">
        <f t="shared" si="192"/>
        <v>lunes</v>
      </c>
      <c r="G1361" s="2" t="str">
        <f t="shared" si="193"/>
        <v>septiembre</v>
      </c>
      <c r="H1361" s="2">
        <f>+IFERROR(VLOOKUP(A1361,festivos!$A$1:$E$105,5,FALSE),0)</f>
        <v>0</v>
      </c>
      <c r="I1361" s="2">
        <f>+IFERROR(VLOOKUP(A1361,semanasanta!$A$1:$E$29,5,FALSE),0)</f>
        <v>0</v>
      </c>
      <c r="J1361" s="2">
        <f>+IFERROR(VLOOKUP(A1361,navidad!$A$1:$E$8,5,FALSE),0)</f>
        <v>0</v>
      </c>
      <c r="K1361" s="2">
        <f t="shared" si="197"/>
        <v>0</v>
      </c>
      <c r="L1361" s="2">
        <f t="shared" si="194"/>
        <v>0</v>
      </c>
      <c r="M1361" s="2">
        <f>+IFERROR(VLOOKUP(A1361,new_year!$A$1:$E$8,5,FALSE),0)</f>
        <v>0</v>
      </c>
      <c r="N1361" s="2">
        <f t="shared" si="196"/>
        <v>0</v>
      </c>
      <c r="O1361" s="2">
        <f t="shared" si="195"/>
        <v>0</v>
      </c>
      <c r="P1361">
        <v>0</v>
      </c>
      <c r="Q1361">
        <f>+IFERROR(VLOOKUP(A1361,final_f1!$A$1:$E$8,5,FALSE),0)</f>
        <v>0</v>
      </c>
    </row>
    <row r="1362" spans="1:17" x14ac:dyDescent="0.25">
      <c r="A1362" s="1">
        <v>42269</v>
      </c>
      <c r="B1362">
        <v>1054</v>
      </c>
      <c r="C1362" s="2">
        <f t="shared" si="189"/>
        <v>22</v>
      </c>
      <c r="D1362" s="2">
        <f t="shared" si="190"/>
        <v>9</v>
      </c>
      <c r="E1362" s="2">
        <f t="shared" si="191"/>
        <v>2015</v>
      </c>
      <c r="F1362" s="2" t="str">
        <f t="shared" si="192"/>
        <v>martes</v>
      </c>
      <c r="G1362" s="2" t="str">
        <f t="shared" si="193"/>
        <v>septiembre</v>
      </c>
      <c r="H1362" s="2">
        <f>+IFERROR(VLOOKUP(A1362,festivos!$A$1:$E$105,5,FALSE),0)</f>
        <v>0</v>
      </c>
      <c r="I1362" s="2">
        <f>+IFERROR(VLOOKUP(A1362,semanasanta!$A$1:$E$29,5,FALSE),0)</f>
        <v>0</v>
      </c>
      <c r="J1362" s="2">
        <f>+IFERROR(VLOOKUP(A1362,navidad!$A$1:$E$8,5,FALSE),0)</f>
        <v>0</v>
      </c>
      <c r="K1362" s="2">
        <f t="shared" si="197"/>
        <v>0</v>
      </c>
      <c r="L1362" s="2">
        <f t="shared" si="194"/>
        <v>0</v>
      </c>
      <c r="M1362" s="2">
        <f>+IFERROR(VLOOKUP(A1362,new_year!$A$1:$E$8,5,FALSE),0)</f>
        <v>0</v>
      </c>
      <c r="N1362" s="2">
        <f t="shared" si="196"/>
        <v>0</v>
      </c>
      <c r="O1362" s="2">
        <f t="shared" si="195"/>
        <v>0</v>
      </c>
      <c r="P1362">
        <v>0</v>
      </c>
      <c r="Q1362">
        <f>+IFERROR(VLOOKUP(A1362,final_f1!$A$1:$E$8,5,FALSE),0)</f>
        <v>0</v>
      </c>
    </row>
    <row r="1363" spans="1:17" x14ac:dyDescent="0.25">
      <c r="A1363" s="1">
        <v>42270</v>
      </c>
      <c r="B1363">
        <v>1199</v>
      </c>
      <c r="C1363" s="2">
        <f t="shared" si="189"/>
        <v>23</v>
      </c>
      <c r="D1363" s="2">
        <f t="shared" si="190"/>
        <v>9</v>
      </c>
      <c r="E1363" s="2">
        <f t="shared" si="191"/>
        <v>2015</v>
      </c>
      <c r="F1363" s="2" t="str">
        <f t="shared" si="192"/>
        <v>miércoles</v>
      </c>
      <c r="G1363" s="2" t="str">
        <f t="shared" si="193"/>
        <v>septiembre</v>
      </c>
      <c r="H1363" s="2">
        <f>+IFERROR(VLOOKUP(A1363,festivos!$A$1:$E$105,5,FALSE),0)</f>
        <v>0</v>
      </c>
      <c r="I1363" s="2">
        <f>+IFERROR(VLOOKUP(A1363,semanasanta!$A$1:$E$29,5,FALSE),0)</f>
        <v>0</v>
      </c>
      <c r="J1363" s="2">
        <f>+IFERROR(VLOOKUP(A1363,navidad!$A$1:$E$8,5,FALSE),0)</f>
        <v>0</v>
      </c>
      <c r="K1363" s="2">
        <f t="shared" si="197"/>
        <v>0</v>
      </c>
      <c r="L1363" s="2">
        <f t="shared" si="194"/>
        <v>0</v>
      </c>
      <c r="M1363" s="2">
        <f>+IFERROR(VLOOKUP(A1363,new_year!$A$1:$E$8,5,FALSE),0)</f>
        <v>0</v>
      </c>
      <c r="N1363" s="2">
        <f t="shared" si="196"/>
        <v>0</v>
      </c>
      <c r="O1363" s="2">
        <f t="shared" si="195"/>
        <v>0</v>
      </c>
      <c r="P1363">
        <v>0</v>
      </c>
      <c r="Q1363">
        <f>+IFERROR(VLOOKUP(A1363,final_f1!$A$1:$E$8,5,FALSE),0)</f>
        <v>0</v>
      </c>
    </row>
    <row r="1364" spans="1:17" x14ac:dyDescent="0.25">
      <c r="A1364" s="1">
        <v>42271</v>
      </c>
      <c r="B1364">
        <v>1110</v>
      </c>
      <c r="C1364" s="2">
        <f t="shared" si="189"/>
        <v>24</v>
      </c>
      <c r="D1364" s="2">
        <f t="shared" si="190"/>
        <v>9</v>
      </c>
      <c r="E1364" s="2">
        <f t="shared" si="191"/>
        <v>2015</v>
      </c>
      <c r="F1364" s="2" t="str">
        <f t="shared" si="192"/>
        <v>jueves</v>
      </c>
      <c r="G1364" s="2" t="str">
        <f t="shared" si="193"/>
        <v>septiembre</v>
      </c>
      <c r="H1364" s="2">
        <f>+IFERROR(VLOOKUP(A1364,festivos!$A$1:$E$105,5,FALSE),0)</f>
        <v>0</v>
      </c>
      <c r="I1364" s="2">
        <f>+IFERROR(VLOOKUP(A1364,semanasanta!$A$1:$E$29,5,FALSE),0)</f>
        <v>0</v>
      </c>
      <c r="J1364" s="2">
        <f>+IFERROR(VLOOKUP(A1364,navidad!$A$1:$E$8,5,FALSE),0)</f>
        <v>0</v>
      </c>
      <c r="K1364" s="2">
        <f t="shared" si="197"/>
        <v>0</v>
      </c>
      <c r="L1364" s="2">
        <f t="shared" si="194"/>
        <v>0</v>
      </c>
      <c r="M1364" s="2">
        <f>+IFERROR(VLOOKUP(A1364,new_year!$A$1:$E$8,5,FALSE),0)</f>
        <v>0</v>
      </c>
      <c r="N1364" s="2">
        <f t="shared" si="196"/>
        <v>0</v>
      </c>
      <c r="O1364" s="2">
        <f t="shared" si="195"/>
        <v>0</v>
      </c>
      <c r="P1364">
        <v>0</v>
      </c>
      <c r="Q1364">
        <f>+IFERROR(VLOOKUP(A1364,final_f1!$A$1:$E$8,5,FALSE),0)</f>
        <v>0</v>
      </c>
    </row>
    <row r="1365" spans="1:17" x14ac:dyDescent="0.25">
      <c r="A1365" s="1">
        <v>42272</v>
      </c>
      <c r="B1365">
        <v>985</v>
      </c>
      <c r="C1365" s="2">
        <f t="shared" si="189"/>
        <v>25</v>
      </c>
      <c r="D1365" s="2">
        <f t="shared" si="190"/>
        <v>9</v>
      </c>
      <c r="E1365" s="2">
        <f t="shared" si="191"/>
        <v>2015</v>
      </c>
      <c r="F1365" s="2" t="str">
        <f t="shared" si="192"/>
        <v>viernes</v>
      </c>
      <c r="G1365" s="2" t="str">
        <f t="shared" si="193"/>
        <v>septiembre</v>
      </c>
      <c r="H1365" s="2">
        <f>+IFERROR(VLOOKUP(A1365,festivos!$A$1:$E$105,5,FALSE),0)</f>
        <v>0</v>
      </c>
      <c r="I1365" s="2">
        <f>+IFERROR(VLOOKUP(A1365,semanasanta!$A$1:$E$29,5,FALSE),0)</f>
        <v>0</v>
      </c>
      <c r="J1365" s="2">
        <f>+IFERROR(VLOOKUP(A1365,navidad!$A$1:$E$8,5,FALSE),0)</f>
        <v>0</v>
      </c>
      <c r="K1365" s="2">
        <f t="shared" si="197"/>
        <v>0</v>
      </c>
      <c r="L1365" s="2">
        <f t="shared" si="194"/>
        <v>0</v>
      </c>
      <c r="M1365" s="2">
        <f>+IFERROR(VLOOKUP(A1365,new_year!$A$1:$E$8,5,FALSE),0)</f>
        <v>0</v>
      </c>
      <c r="N1365" s="2">
        <f t="shared" si="196"/>
        <v>0</v>
      </c>
      <c r="O1365" s="2">
        <f t="shared" si="195"/>
        <v>0</v>
      </c>
      <c r="P1365">
        <v>0</v>
      </c>
      <c r="Q1365">
        <f>+IFERROR(VLOOKUP(A1365,final_f1!$A$1:$E$8,5,FALSE),0)</f>
        <v>0</v>
      </c>
    </row>
    <row r="1366" spans="1:17" x14ac:dyDescent="0.25">
      <c r="A1366" s="1">
        <v>42273</v>
      </c>
      <c r="B1366">
        <v>347</v>
      </c>
      <c r="C1366" s="2">
        <f t="shared" si="189"/>
        <v>26</v>
      </c>
      <c r="D1366" s="2">
        <f t="shared" si="190"/>
        <v>9</v>
      </c>
      <c r="E1366" s="2">
        <f t="shared" si="191"/>
        <v>2015</v>
      </c>
      <c r="F1366" s="2" t="str">
        <f t="shared" si="192"/>
        <v>sábado</v>
      </c>
      <c r="G1366" s="2" t="str">
        <f t="shared" si="193"/>
        <v>septiembre</v>
      </c>
      <c r="H1366" s="2">
        <f>+IFERROR(VLOOKUP(A1366,festivos!$A$1:$E$105,5,FALSE),0)</f>
        <v>0</v>
      </c>
      <c r="I1366" s="2">
        <f>+IFERROR(VLOOKUP(A1366,semanasanta!$A$1:$E$29,5,FALSE),0)</f>
        <v>0</v>
      </c>
      <c r="J1366" s="2">
        <f>+IFERROR(VLOOKUP(A1366,navidad!$A$1:$E$8,5,FALSE),0)</f>
        <v>0</v>
      </c>
      <c r="K1366" s="2">
        <f t="shared" si="197"/>
        <v>0</v>
      </c>
      <c r="L1366" s="2">
        <f t="shared" si="194"/>
        <v>0</v>
      </c>
      <c r="M1366" s="2">
        <f>+IFERROR(VLOOKUP(A1366,new_year!$A$1:$E$8,5,FALSE),0)</f>
        <v>0</v>
      </c>
      <c r="N1366" s="2">
        <f t="shared" si="196"/>
        <v>0</v>
      </c>
      <c r="O1366" s="2">
        <f t="shared" si="195"/>
        <v>0</v>
      </c>
      <c r="P1366">
        <v>0</v>
      </c>
      <c r="Q1366">
        <f>+IFERROR(VLOOKUP(A1366,final_f1!$A$1:$E$8,5,FALSE),0)</f>
        <v>0</v>
      </c>
    </row>
    <row r="1367" spans="1:17" x14ac:dyDescent="0.25">
      <c r="A1367" s="1">
        <v>42274</v>
      </c>
      <c r="B1367">
        <v>0</v>
      </c>
      <c r="C1367" s="2">
        <f t="shared" si="189"/>
        <v>27</v>
      </c>
      <c r="D1367" s="2">
        <f t="shared" si="190"/>
        <v>9</v>
      </c>
      <c r="E1367" s="2">
        <f t="shared" si="191"/>
        <v>2015</v>
      </c>
      <c r="F1367" s="2" t="str">
        <f t="shared" si="192"/>
        <v>domingo</v>
      </c>
      <c r="G1367" s="2" t="str">
        <f t="shared" si="193"/>
        <v>septiembre</v>
      </c>
      <c r="H1367" s="2">
        <f>+IFERROR(VLOOKUP(A1367,festivos!$A$1:$E$105,5,FALSE),0)</f>
        <v>0</v>
      </c>
      <c r="I1367" s="2">
        <f>+IFERROR(VLOOKUP(A1367,semanasanta!$A$1:$E$29,5,FALSE),0)</f>
        <v>0</v>
      </c>
      <c r="J1367" s="2">
        <f>+IFERROR(VLOOKUP(A1367,navidad!$A$1:$E$8,5,FALSE),0)</f>
        <v>0</v>
      </c>
      <c r="K1367" s="2">
        <f t="shared" si="197"/>
        <v>0</v>
      </c>
      <c r="L1367" s="2">
        <f t="shared" si="194"/>
        <v>0</v>
      </c>
      <c r="M1367" s="2">
        <f>+IFERROR(VLOOKUP(A1367,new_year!$A$1:$E$8,5,FALSE),0)</f>
        <v>0</v>
      </c>
      <c r="N1367" s="2">
        <f t="shared" si="196"/>
        <v>0</v>
      </c>
      <c r="O1367" s="2">
        <f t="shared" si="195"/>
        <v>0</v>
      </c>
      <c r="P1367">
        <v>0</v>
      </c>
      <c r="Q1367">
        <f>+IFERROR(VLOOKUP(A1367,final_f1!$A$1:$E$8,5,FALSE),0)</f>
        <v>0</v>
      </c>
    </row>
    <row r="1368" spans="1:17" x14ac:dyDescent="0.25">
      <c r="A1368" s="1">
        <v>42275</v>
      </c>
      <c r="B1368">
        <v>939</v>
      </c>
      <c r="C1368" s="2">
        <f t="shared" si="189"/>
        <v>28</v>
      </c>
      <c r="D1368" s="2">
        <f t="shared" si="190"/>
        <v>9</v>
      </c>
      <c r="E1368" s="2">
        <f t="shared" si="191"/>
        <v>2015</v>
      </c>
      <c r="F1368" s="2" t="str">
        <f t="shared" si="192"/>
        <v>lunes</v>
      </c>
      <c r="G1368" s="2" t="str">
        <f t="shared" si="193"/>
        <v>septiembre</v>
      </c>
      <c r="H1368" s="2">
        <f>+IFERROR(VLOOKUP(A1368,festivos!$A$1:$E$105,5,FALSE),0)</f>
        <v>0</v>
      </c>
      <c r="I1368" s="2">
        <f>+IFERROR(VLOOKUP(A1368,semanasanta!$A$1:$E$29,5,FALSE),0)</f>
        <v>0</v>
      </c>
      <c r="J1368" s="2">
        <f>+IFERROR(VLOOKUP(A1368,navidad!$A$1:$E$8,5,FALSE),0)</f>
        <v>0</v>
      </c>
      <c r="K1368" s="2">
        <f t="shared" si="197"/>
        <v>0</v>
      </c>
      <c r="L1368" s="2">
        <f t="shared" si="194"/>
        <v>0</v>
      </c>
      <c r="M1368" s="2">
        <f>+IFERROR(VLOOKUP(A1368,new_year!$A$1:$E$8,5,FALSE),0)</f>
        <v>0</v>
      </c>
      <c r="N1368" s="2">
        <f t="shared" si="196"/>
        <v>0</v>
      </c>
      <c r="O1368" s="2">
        <f t="shared" si="195"/>
        <v>0</v>
      </c>
      <c r="P1368">
        <v>0</v>
      </c>
      <c r="Q1368">
        <f>+IFERROR(VLOOKUP(A1368,final_f1!$A$1:$E$8,5,FALSE),0)</f>
        <v>0</v>
      </c>
    </row>
    <row r="1369" spans="1:17" x14ac:dyDescent="0.25">
      <c r="A1369" s="1">
        <v>42276</v>
      </c>
      <c r="B1369">
        <v>1365</v>
      </c>
      <c r="C1369" s="2">
        <f t="shared" si="189"/>
        <v>29</v>
      </c>
      <c r="D1369" s="2">
        <f t="shared" si="190"/>
        <v>9</v>
      </c>
      <c r="E1369" s="2">
        <f t="shared" si="191"/>
        <v>2015</v>
      </c>
      <c r="F1369" s="2" t="str">
        <f t="shared" si="192"/>
        <v>martes</v>
      </c>
      <c r="G1369" s="2" t="str">
        <f t="shared" si="193"/>
        <v>septiembre</v>
      </c>
      <c r="H1369" s="2">
        <f>+IFERROR(VLOOKUP(A1369,festivos!$A$1:$E$105,5,FALSE),0)</f>
        <v>0</v>
      </c>
      <c r="I1369" s="2">
        <f>+IFERROR(VLOOKUP(A1369,semanasanta!$A$1:$E$29,5,FALSE),0)</f>
        <v>0</v>
      </c>
      <c r="J1369" s="2">
        <f>+IFERROR(VLOOKUP(A1369,navidad!$A$1:$E$8,5,FALSE),0)</f>
        <v>0</v>
      </c>
      <c r="K1369" s="2">
        <f t="shared" si="197"/>
        <v>0</v>
      </c>
      <c r="L1369" s="2">
        <f t="shared" si="194"/>
        <v>0</v>
      </c>
      <c r="M1369" s="2">
        <f>+IFERROR(VLOOKUP(A1369,new_year!$A$1:$E$8,5,FALSE),0)</f>
        <v>0</v>
      </c>
      <c r="N1369" s="2">
        <f t="shared" si="196"/>
        <v>0</v>
      </c>
      <c r="O1369" s="2">
        <f t="shared" si="195"/>
        <v>0</v>
      </c>
      <c r="P1369">
        <v>0</v>
      </c>
      <c r="Q1369">
        <f>+IFERROR(VLOOKUP(A1369,final_f1!$A$1:$E$8,5,FALSE),0)</f>
        <v>0</v>
      </c>
    </row>
    <row r="1370" spans="1:17" x14ac:dyDescent="0.25">
      <c r="A1370" s="1">
        <v>42277</v>
      </c>
      <c r="B1370">
        <v>2121</v>
      </c>
      <c r="C1370" s="2">
        <f t="shared" si="189"/>
        <v>30</v>
      </c>
      <c r="D1370" s="2">
        <f t="shared" si="190"/>
        <v>9</v>
      </c>
      <c r="E1370" s="2">
        <f t="shared" si="191"/>
        <v>2015</v>
      </c>
      <c r="F1370" s="2" t="str">
        <f t="shared" si="192"/>
        <v>miércoles</v>
      </c>
      <c r="G1370" s="2" t="str">
        <f t="shared" si="193"/>
        <v>septiembre</v>
      </c>
      <c r="H1370" s="2">
        <f>+IFERROR(VLOOKUP(A1370,festivos!$A$1:$E$105,5,FALSE),0)</f>
        <v>0</v>
      </c>
      <c r="I1370" s="2">
        <f>+IFERROR(VLOOKUP(A1370,semanasanta!$A$1:$E$29,5,FALSE),0)</f>
        <v>0</v>
      </c>
      <c r="J1370" s="2">
        <f>+IFERROR(VLOOKUP(A1370,navidad!$A$1:$E$8,5,FALSE),0)</f>
        <v>0</v>
      </c>
      <c r="K1370" s="2">
        <f t="shared" si="197"/>
        <v>0</v>
      </c>
      <c r="L1370" s="2">
        <f t="shared" si="194"/>
        <v>0</v>
      </c>
      <c r="M1370" s="2">
        <f>+IFERROR(VLOOKUP(A1370,new_year!$A$1:$E$8,5,FALSE),0)</f>
        <v>0</v>
      </c>
      <c r="N1370" s="2">
        <f t="shared" si="196"/>
        <v>0</v>
      </c>
      <c r="O1370" s="2">
        <f t="shared" si="195"/>
        <v>0</v>
      </c>
      <c r="P1370">
        <v>0</v>
      </c>
      <c r="Q1370">
        <f>+IFERROR(VLOOKUP(A1370,final_f1!$A$1:$E$8,5,FALSE),0)</f>
        <v>0</v>
      </c>
    </row>
    <row r="1371" spans="1:17" x14ac:dyDescent="0.25">
      <c r="A1371" s="1">
        <v>42278</v>
      </c>
      <c r="B1371">
        <v>774</v>
      </c>
      <c r="C1371" s="2">
        <f t="shared" si="189"/>
        <v>1</v>
      </c>
      <c r="D1371" s="2">
        <f t="shared" si="190"/>
        <v>10</v>
      </c>
      <c r="E1371" s="2">
        <f t="shared" si="191"/>
        <v>2015</v>
      </c>
      <c r="F1371" s="2" t="str">
        <f t="shared" si="192"/>
        <v>jueves</v>
      </c>
      <c r="G1371" s="2" t="str">
        <f t="shared" si="193"/>
        <v>octubre</v>
      </c>
      <c r="H1371" s="2">
        <f>+IFERROR(VLOOKUP(A1371,festivos!$A$1:$E$105,5,FALSE),0)</f>
        <v>0</v>
      </c>
      <c r="I1371" s="2">
        <f>+IFERROR(VLOOKUP(A1371,semanasanta!$A$1:$E$29,5,FALSE),0)</f>
        <v>0</v>
      </c>
      <c r="J1371" s="2">
        <f>+IFERROR(VLOOKUP(A1371,navidad!$A$1:$E$8,5,FALSE),0)</f>
        <v>0</v>
      </c>
      <c r="K1371" s="2">
        <f t="shared" si="197"/>
        <v>0</v>
      </c>
      <c r="L1371" s="2">
        <f t="shared" si="194"/>
        <v>0</v>
      </c>
      <c r="M1371" s="2">
        <f>+IFERROR(VLOOKUP(A1371,new_year!$A$1:$E$8,5,FALSE),0)</f>
        <v>0</v>
      </c>
      <c r="N1371" s="2">
        <f t="shared" si="196"/>
        <v>0</v>
      </c>
      <c r="O1371" s="2">
        <f t="shared" si="195"/>
        <v>0</v>
      </c>
      <c r="P1371">
        <v>0</v>
      </c>
      <c r="Q1371">
        <f>+IFERROR(VLOOKUP(A1371,final_f1!$A$1:$E$8,5,FALSE),0)</f>
        <v>0</v>
      </c>
    </row>
    <row r="1372" spans="1:17" x14ac:dyDescent="0.25">
      <c r="A1372" s="1">
        <v>42279</v>
      </c>
      <c r="B1372">
        <v>819</v>
      </c>
      <c r="C1372" s="2">
        <f t="shared" si="189"/>
        <v>2</v>
      </c>
      <c r="D1372" s="2">
        <f t="shared" si="190"/>
        <v>10</v>
      </c>
      <c r="E1372" s="2">
        <f t="shared" si="191"/>
        <v>2015</v>
      </c>
      <c r="F1372" s="2" t="str">
        <f t="shared" si="192"/>
        <v>viernes</v>
      </c>
      <c r="G1372" s="2" t="str">
        <f t="shared" si="193"/>
        <v>octubre</v>
      </c>
      <c r="H1372" s="2">
        <f>+IFERROR(VLOOKUP(A1372,festivos!$A$1:$E$105,5,FALSE),0)</f>
        <v>0</v>
      </c>
      <c r="I1372" s="2">
        <f>+IFERROR(VLOOKUP(A1372,semanasanta!$A$1:$E$29,5,FALSE),0)</f>
        <v>0</v>
      </c>
      <c r="J1372" s="2">
        <f>+IFERROR(VLOOKUP(A1372,navidad!$A$1:$E$8,5,FALSE),0)</f>
        <v>0</v>
      </c>
      <c r="K1372" s="2">
        <f t="shared" si="197"/>
        <v>0</v>
      </c>
      <c r="L1372" s="2">
        <f t="shared" si="194"/>
        <v>0</v>
      </c>
      <c r="M1372" s="2">
        <f>+IFERROR(VLOOKUP(A1372,new_year!$A$1:$E$8,5,FALSE),0)</f>
        <v>0</v>
      </c>
      <c r="N1372" s="2">
        <f t="shared" si="196"/>
        <v>0</v>
      </c>
      <c r="O1372" s="2">
        <f t="shared" si="195"/>
        <v>0</v>
      </c>
      <c r="P1372">
        <v>0</v>
      </c>
      <c r="Q1372">
        <f>+IFERROR(VLOOKUP(A1372,final_f1!$A$1:$E$8,5,FALSE),0)</f>
        <v>0</v>
      </c>
    </row>
    <row r="1373" spans="1:17" x14ac:dyDescent="0.25">
      <c r="A1373" s="1">
        <v>42280</v>
      </c>
      <c r="B1373">
        <v>242</v>
      </c>
      <c r="C1373" s="2">
        <f t="shared" si="189"/>
        <v>3</v>
      </c>
      <c r="D1373" s="2">
        <f t="shared" si="190"/>
        <v>10</v>
      </c>
      <c r="E1373" s="2">
        <f t="shared" si="191"/>
        <v>2015</v>
      </c>
      <c r="F1373" s="2" t="str">
        <f t="shared" si="192"/>
        <v>sábado</v>
      </c>
      <c r="G1373" s="2" t="str">
        <f t="shared" si="193"/>
        <v>octubre</v>
      </c>
      <c r="H1373" s="2">
        <f>+IFERROR(VLOOKUP(A1373,festivos!$A$1:$E$105,5,FALSE),0)</f>
        <v>0</v>
      </c>
      <c r="I1373" s="2">
        <f>+IFERROR(VLOOKUP(A1373,semanasanta!$A$1:$E$29,5,FALSE),0)</f>
        <v>0</v>
      </c>
      <c r="J1373" s="2">
        <f>+IFERROR(VLOOKUP(A1373,navidad!$A$1:$E$8,5,FALSE),0)</f>
        <v>0</v>
      </c>
      <c r="K1373" s="2">
        <f t="shared" si="197"/>
        <v>0</v>
      </c>
      <c r="L1373" s="2">
        <f t="shared" si="194"/>
        <v>0</v>
      </c>
      <c r="M1373" s="2">
        <f>+IFERROR(VLOOKUP(A1373,new_year!$A$1:$E$8,5,FALSE),0)</f>
        <v>0</v>
      </c>
      <c r="N1373" s="2">
        <f t="shared" si="196"/>
        <v>0</v>
      </c>
      <c r="O1373" s="2">
        <f t="shared" si="195"/>
        <v>0</v>
      </c>
      <c r="P1373">
        <v>0</v>
      </c>
      <c r="Q1373">
        <f>+IFERROR(VLOOKUP(A1373,final_f1!$A$1:$E$8,5,FALSE),0)</f>
        <v>0</v>
      </c>
    </row>
    <row r="1374" spans="1:17" x14ac:dyDescent="0.25">
      <c r="A1374" s="1">
        <v>42281</v>
      </c>
      <c r="B1374">
        <v>0</v>
      </c>
      <c r="C1374" s="2">
        <f t="shared" si="189"/>
        <v>4</v>
      </c>
      <c r="D1374" s="2">
        <f t="shared" si="190"/>
        <v>10</v>
      </c>
      <c r="E1374" s="2">
        <f t="shared" si="191"/>
        <v>2015</v>
      </c>
      <c r="F1374" s="2" t="str">
        <f t="shared" si="192"/>
        <v>domingo</v>
      </c>
      <c r="G1374" s="2" t="str">
        <f t="shared" si="193"/>
        <v>octubre</v>
      </c>
      <c r="H1374" s="2">
        <f>+IFERROR(VLOOKUP(A1374,festivos!$A$1:$E$105,5,FALSE),0)</f>
        <v>0</v>
      </c>
      <c r="I1374" s="2">
        <f>+IFERROR(VLOOKUP(A1374,semanasanta!$A$1:$E$29,5,FALSE),0)</f>
        <v>0</v>
      </c>
      <c r="J1374" s="2">
        <f>+IFERROR(VLOOKUP(A1374,navidad!$A$1:$E$8,5,FALSE),0)</f>
        <v>0</v>
      </c>
      <c r="K1374" s="2">
        <f t="shared" si="197"/>
        <v>0</v>
      </c>
      <c r="L1374" s="2">
        <f t="shared" si="194"/>
        <v>0</v>
      </c>
      <c r="M1374" s="2">
        <f>+IFERROR(VLOOKUP(A1374,new_year!$A$1:$E$8,5,FALSE),0)</f>
        <v>0</v>
      </c>
      <c r="N1374" s="2">
        <f t="shared" si="196"/>
        <v>0</v>
      </c>
      <c r="O1374" s="2">
        <f t="shared" si="195"/>
        <v>0</v>
      </c>
      <c r="P1374">
        <v>0</v>
      </c>
      <c r="Q1374">
        <f>+IFERROR(VLOOKUP(A1374,final_f1!$A$1:$E$8,5,FALSE),0)</f>
        <v>0</v>
      </c>
    </row>
    <row r="1375" spans="1:17" x14ac:dyDescent="0.25">
      <c r="A1375" s="1">
        <v>42282</v>
      </c>
      <c r="B1375">
        <v>617</v>
      </c>
      <c r="C1375" s="2">
        <f t="shared" si="189"/>
        <v>5</v>
      </c>
      <c r="D1375" s="2">
        <f t="shared" si="190"/>
        <v>10</v>
      </c>
      <c r="E1375" s="2">
        <f t="shared" si="191"/>
        <v>2015</v>
      </c>
      <c r="F1375" s="2" t="str">
        <f t="shared" si="192"/>
        <v>lunes</v>
      </c>
      <c r="G1375" s="2" t="str">
        <f t="shared" si="193"/>
        <v>octubre</v>
      </c>
      <c r="H1375" s="2">
        <f>+IFERROR(VLOOKUP(A1375,festivos!$A$1:$E$105,5,FALSE),0)</f>
        <v>0</v>
      </c>
      <c r="I1375" s="2">
        <f>+IFERROR(VLOOKUP(A1375,semanasanta!$A$1:$E$29,5,FALSE),0)</f>
        <v>0</v>
      </c>
      <c r="J1375" s="2">
        <f>+IFERROR(VLOOKUP(A1375,navidad!$A$1:$E$8,5,FALSE),0)</f>
        <v>0</v>
      </c>
      <c r="K1375" s="2">
        <f t="shared" si="197"/>
        <v>0</v>
      </c>
      <c r="L1375" s="2">
        <f t="shared" si="194"/>
        <v>0</v>
      </c>
      <c r="M1375" s="2">
        <f>+IFERROR(VLOOKUP(A1375,new_year!$A$1:$E$8,5,FALSE),0)</f>
        <v>0</v>
      </c>
      <c r="N1375" s="2">
        <f t="shared" si="196"/>
        <v>0</v>
      </c>
      <c r="O1375" s="2">
        <f t="shared" si="195"/>
        <v>0</v>
      </c>
      <c r="P1375">
        <v>0</v>
      </c>
      <c r="Q1375">
        <f>+IFERROR(VLOOKUP(A1375,final_f1!$A$1:$E$8,5,FALSE),0)</f>
        <v>0</v>
      </c>
    </row>
    <row r="1376" spans="1:17" x14ac:dyDescent="0.25">
      <c r="A1376" s="1">
        <v>42283</v>
      </c>
      <c r="B1376">
        <v>1012</v>
      </c>
      <c r="C1376" s="2">
        <f t="shared" si="189"/>
        <v>6</v>
      </c>
      <c r="D1376" s="2">
        <f t="shared" si="190"/>
        <v>10</v>
      </c>
      <c r="E1376" s="2">
        <f t="shared" si="191"/>
        <v>2015</v>
      </c>
      <c r="F1376" s="2" t="str">
        <f t="shared" si="192"/>
        <v>martes</v>
      </c>
      <c r="G1376" s="2" t="str">
        <f t="shared" si="193"/>
        <v>octubre</v>
      </c>
      <c r="H1376" s="2">
        <f>+IFERROR(VLOOKUP(A1376,festivos!$A$1:$E$105,5,FALSE),0)</f>
        <v>0</v>
      </c>
      <c r="I1376" s="2">
        <f>+IFERROR(VLOOKUP(A1376,semanasanta!$A$1:$E$29,5,FALSE),0)</f>
        <v>0</v>
      </c>
      <c r="J1376" s="2">
        <f>+IFERROR(VLOOKUP(A1376,navidad!$A$1:$E$8,5,FALSE),0)</f>
        <v>0</v>
      </c>
      <c r="K1376" s="2">
        <f t="shared" si="197"/>
        <v>0</v>
      </c>
      <c r="L1376" s="2">
        <f t="shared" si="194"/>
        <v>0</v>
      </c>
      <c r="M1376" s="2">
        <f>+IFERROR(VLOOKUP(A1376,new_year!$A$1:$E$8,5,FALSE),0)</f>
        <v>0</v>
      </c>
      <c r="N1376" s="2">
        <f t="shared" si="196"/>
        <v>0</v>
      </c>
      <c r="O1376" s="2">
        <f t="shared" si="195"/>
        <v>0</v>
      </c>
      <c r="P1376">
        <v>0</v>
      </c>
      <c r="Q1376">
        <f>+IFERROR(VLOOKUP(A1376,final_f1!$A$1:$E$8,5,FALSE),0)</f>
        <v>0</v>
      </c>
    </row>
    <row r="1377" spans="1:17" x14ac:dyDescent="0.25">
      <c r="A1377" s="1">
        <v>42284</v>
      </c>
      <c r="B1377">
        <v>993</v>
      </c>
      <c r="C1377" s="2">
        <f t="shared" si="189"/>
        <v>7</v>
      </c>
      <c r="D1377" s="2">
        <f t="shared" si="190"/>
        <v>10</v>
      </c>
      <c r="E1377" s="2">
        <f t="shared" si="191"/>
        <v>2015</v>
      </c>
      <c r="F1377" s="2" t="str">
        <f t="shared" si="192"/>
        <v>miércoles</v>
      </c>
      <c r="G1377" s="2" t="str">
        <f t="shared" si="193"/>
        <v>octubre</v>
      </c>
      <c r="H1377" s="2">
        <f>+IFERROR(VLOOKUP(A1377,festivos!$A$1:$E$105,5,FALSE),0)</f>
        <v>0</v>
      </c>
      <c r="I1377" s="2">
        <f>+IFERROR(VLOOKUP(A1377,semanasanta!$A$1:$E$29,5,FALSE),0)</f>
        <v>0</v>
      </c>
      <c r="J1377" s="2">
        <f>+IFERROR(VLOOKUP(A1377,navidad!$A$1:$E$8,5,FALSE),0)</f>
        <v>0</v>
      </c>
      <c r="K1377" s="2">
        <f t="shared" si="197"/>
        <v>0</v>
      </c>
      <c r="L1377" s="2">
        <f t="shared" si="194"/>
        <v>0</v>
      </c>
      <c r="M1377" s="2">
        <f>+IFERROR(VLOOKUP(A1377,new_year!$A$1:$E$8,5,FALSE),0)</f>
        <v>0</v>
      </c>
      <c r="N1377" s="2">
        <f t="shared" si="196"/>
        <v>0</v>
      </c>
      <c r="O1377" s="2">
        <f t="shared" si="195"/>
        <v>0</v>
      </c>
      <c r="P1377">
        <v>0</v>
      </c>
      <c r="Q1377">
        <f>+IFERROR(VLOOKUP(A1377,final_f1!$A$1:$E$8,5,FALSE),0)</f>
        <v>0</v>
      </c>
    </row>
    <row r="1378" spans="1:17" x14ac:dyDescent="0.25">
      <c r="A1378" s="1">
        <v>42285</v>
      </c>
      <c r="B1378">
        <v>992</v>
      </c>
      <c r="C1378" s="2">
        <f t="shared" si="189"/>
        <v>8</v>
      </c>
      <c r="D1378" s="2">
        <f t="shared" si="190"/>
        <v>10</v>
      </c>
      <c r="E1378" s="2">
        <f t="shared" si="191"/>
        <v>2015</v>
      </c>
      <c r="F1378" s="2" t="str">
        <f t="shared" si="192"/>
        <v>jueves</v>
      </c>
      <c r="G1378" s="2" t="str">
        <f t="shared" si="193"/>
        <v>octubre</v>
      </c>
      <c r="H1378" s="2">
        <f>+IFERROR(VLOOKUP(A1378,festivos!$A$1:$E$105,5,FALSE),0)</f>
        <v>0</v>
      </c>
      <c r="I1378" s="2">
        <f>+IFERROR(VLOOKUP(A1378,semanasanta!$A$1:$E$29,5,FALSE),0)</f>
        <v>0</v>
      </c>
      <c r="J1378" s="2">
        <f>+IFERROR(VLOOKUP(A1378,navidad!$A$1:$E$8,5,FALSE),0)</f>
        <v>0</v>
      </c>
      <c r="K1378" s="2">
        <f t="shared" si="197"/>
        <v>0</v>
      </c>
      <c r="L1378" s="2">
        <f t="shared" si="194"/>
        <v>0</v>
      </c>
      <c r="M1378" s="2">
        <f>+IFERROR(VLOOKUP(A1378,new_year!$A$1:$E$8,5,FALSE),0)</f>
        <v>0</v>
      </c>
      <c r="N1378" s="2">
        <f t="shared" si="196"/>
        <v>0</v>
      </c>
      <c r="O1378" s="2">
        <f t="shared" si="195"/>
        <v>0</v>
      </c>
      <c r="P1378">
        <v>0</v>
      </c>
      <c r="Q1378">
        <f>+IFERROR(VLOOKUP(A1378,final_f1!$A$1:$E$8,5,FALSE),0)</f>
        <v>0</v>
      </c>
    </row>
    <row r="1379" spans="1:17" x14ac:dyDescent="0.25">
      <c r="A1379" s="1">
        <v>42286</v>
      </c>
      <c r="B1379">
        <v>973</v>
      </c>
      <c r="C1379" s="2">
        <f t="shared" si="189"/>
        <v>9</v>
      </c>
      <c r="D1379" s="2">
        <f t="shared" si="190"/>
        <v>10</v>
      </c>
      <c r="E1379" s="2">
        <f t="shared" si="191"/>
        <v>2015</v>
      </c>
      <c r="F1379" s="2" t="str">
        <f t="shared" si="192"/>
        <v>viernes</v>
      </c>
      <c r="G1379" s="2" t="str">
        <f t="shared" si="193"/>
        <v>octubre</v>
      </c>
      <c r="H1379" s="2">
        <f>+IFERROR(VLOOKUP(A1379,festivos!$A$1:$E$105,5,FALSE),0)</f>
        <v>0</v>
      </c>
      <c r="I1379" s="2">
        <f>+IFERROR(VLOOKUP(A1379,semanasanta!$A$1:$E$29,5,FALSE),0)</f>
        <v>0</v>
      </c>
      <c r="J1379" s="2">
        <f>+IFERROR(VLOOKUP(A1379,navidad!$A$1:$E$8,5,FALSE),0)</f>
        <v>0</v>
      </c>
      <c r="K1379" s="2">
        <f t="shared" si="197"/>
        <v>0</v>
      </c>
      <c r="L1379" s="2">
        <f t="shared" si="194"/>
        <v>0</v>
      </c>
      <c r="M1379" s="2">
        <f>+IFERROR(VLOOKUP(A1379,new_year!$A$1:$E$8,5,FALSE),0)</f>
        <v>0</v>
      </c>
      <c r="N1379" s="2">
        <f t="shared" si="196"/>
        <v>0</v>
      </c>
      <c r="O1379" s="2">
        <f t="shared" si="195"/>
        <v>0</v>
      </c>
      <c r="P1379">
        <v>0</v>
      </c>
      <c r="Q1379">
        <f>+IFERROR(VLOOKUP(A1379,final_f1!$A$1:$E$8,5,FALSE),0)</f>
        <v>0</v>
      </c>
    </row>
    <row r="1380" spans="1:17" x14ac:dyDescent="0.25">
      <c r="A1380" s="1">
        <v>42287</v>
      </c>
      <c r="B1380">
        <v>326</v>
      </c>
      <c r="C1380" s="2">
        <f t="shared" si="189"/>
        <v>10</v>
      </c>
      <c r="D1380" s="2">
        <f t="shared" si="190"/>
        <v>10</v>
      </c>
      <c r="E1380" s="2">
        <f t="shared" si="191"/>
        <v>2015</v>
      </c>
      <c r="F1380" s="2" t="str">
        <f t="shared" si="192"/>
        <v>sábado</v>
      </c>
      <c r="G1380" s="2" t="str">
        <f t="shared" si="193"/>
        <v>octubre</v>
      </c>
      <c r="H1380" s="2">
        <f>+IFERROR(VLOOKUP(A1380,festivos!$A$1:$E$105,5,FALSE),0)</f>
        <v>0</v>
      </c>
      <c r="I1380" s="2">
        <f>+IFERROR(VLOOKUP(A1380,semanasanta!$A$1:$E$29,5,FALSE),0)</f>
        <v>0</v>
      </c>
      <c r="J1380" s="2">
        <f>+IFERROR(VLOOKUP(A1380,navidad!$A$1:$E$8,5,FALSE),0)</f>
        <v>0</v>
      </c>
      <c r="K1380" s="2">
        <f t="shared" si="197"/>
        <v>0</v>
      </c>
      <c r="L1380" s="2">
        <f t="shared" si="194"/>
        <v>0</v>
      </c>
      <c r="M1380" s="2">
        <f>+IFERROR(VLOOKUP(A1380,new_year!$A$1:$E$8,5,FALSE),0)</f>
        <v>0</v>
      </c>
      <c r="N1380" s="2">
        <f t="shared" si="196"/>
        <v>0</v>
      </c>
      <c r="O1380" s="2">
        <f t="shared" si="195"/>
        <v>0</v>
      </c>
      <c r="P1380">
        <v>0</v>
      </c>
      <c r="Q1380">
        <f>+IFERROR(VLOOKUP(A1380,final_f1!$A$1:$E$8,5,FALSE),0)</f>
        <v>0</v>
      </c>
    </row>
    <row r="1381" spans="1:17" x14ac:dyDescent="0.25">
      <c r="A1381" s="1">
        <v>42288</v>
      </c>
      <c r="B1381">
        <v>5</v>
      </c>
      <c r="C1381" s="2">
        <f t="shared" si="189"/>
        <v>11</v>
      </c>
      <c r="D1381" s="2">
        <f t="shared" si="190"/>
        <v>10</v>
      </c>
      <c r="E1381" s="2">
        <f t="shared" si="191"/>
        <v>2015</v>
      </c>
      <c r="F1381" s="2" t="str">
        <f t="shared" si="192"/>
        <v>domingo</v>
      </c>
      <c r="G1381" s="2" t="str">
        <f t="shared" si="193"/>
        <v>octubre</v>
      </c>
      <c r="H1381" s="2">
        <f>+IFERROR(VLOOKUP(A1381,festivos!$A$1:$E$105,5,FALSE),0)</f>
        <v>0</v>
      </c>
      <c r="I1381" s="2">
        <f>+IFERROR(VLOOKUP(A1381,semanasanta!$A$1:$E$29,5,FALSE),0)</f>
        <v>0</v>
      </c>
      <c r="J1381" s="2">
        <f>+IFERROR(VLOOKUP(A1381,navidad!$A$1:$E$8,5,FALSE),0)</f>
        <v>0</v>
      </c>
      <c r="K1381" s="2">
        <f t="shared" si="197"/>
        <v>0</v>
      </c>
      <c r="L1381" s="2">
        <f t="shared" si="194"/>
        <v>0</v>
      </c>
      <c r="M1381" s="2">
        <f>+IFERROR(VLOOKUP(A1381,new_year!$A$1:$E$8,5,FALSE),0)</f>
        <v>0</v>
      </c>
      <c r="N1381" s="2">
        <f t="shared" si="196"/>
        <v>0</v>
      </c>
      <c r="O1381" s="2">
        <f t="shared" si="195"/>
        <v>0</v>
      </c>
      <c r="P1381">
        <v>0</v>
      </c>
      <c r="Q1381">
        <f>+IFERROR(VLOOKUP(A1381,final_f1!$A$1:$E$8,5,FALSE),0)</f>
        <v>0</v>
      </c>
    </row>
    <row r="1382" spans="1:17" x14ac:dyDescent="0.25">
      <c r="A1382" s="1">
        <v>42289</v>
      </c>
      <c r="B1382">
        <v>0</v>
      </c>
      <c r="C1382" s="2">
        <f t="shared" si="189"/>
        <v>12</v>
      </c>
      <c r="D1382" s="2">
        <f t="shared" si="190"/>
        <v>10</v>
      </c>
      <c r="E1382" s="2">
        <f t="shared" si="191"/>
        <v>2015</v>
      </c>
      <c r="F1382" s="2" t="str">
        <f t="shared" si="192"/>
        <v>lunes</v>
      </c>
      <c r="G1382" s="2" t="str">
        <f t="shared" si="193"/>
        <v>octubre</v>
      </c>
      <c r="H1382" s="2">
        <f>+IFERROR(VLOOKUP(A1382,festivos!$A$1:$E$105,5,FALSE),0)</f>
        <v>1</v>
      </c>
      <c r="I1382" s="2">
        <f>+IFERROR(VLOOKUP(A1382,semanasanta!$A$1:$E$29,5,FALSE),0)</f>
        <v>0</v>
      </c>
      <c r="J1382" s="2">
        <f>+IFERROR(VLOOKUP(A1382,navidad!$A$1:$E$8,5,FALSE),0)</f>
        <v>0</v>
      </c>
      <c r="K1382" s="2">
        <f t="shared" si="197"/>
        <v>0</v>
      </c>
      <c r="L1382" s="2">
        <f t="shared" si="194"/>
        <v>0</v>
      </c>
      <c r="M1382" s="2">
        <f>+IFERROR(VLOOKUP(A1382,new_year!$A$1:$E$8,5,FALSE),0)</f>
        <v>0</v>
      </c>
      <c r="N1382" s="2">
        <f t="shared" si="196"/>
        <v>0</v>
      </c>
      <c r="O1382" s="2">
        <f t="shared" si="195"/>
        <v>0</v>
      </c>
      <c r="P1382">
        <v>0</v>
      </c>
      <c r="Q1382">
        <f>+IFERROR(VLOOKUP(A1382,final_f1!$A$1:$E$8,5,FALSE),0)</f>
        <v>0</v>
      </c>
    </row>
    <row r="1383" spans="1:17" x14ac:dyDescent="0.25">
      <c r="A1383" s="1">
        <v>42290</v>
      </c>
      <c r="B1383">
        <v>773</v>
      </c>
      <c r="C1383" s="2">
        <f t="shared" si="189"/>
        <v>13</v>
      </c>
      <c r="D1383" s="2">
        <f t="shared" si="190"/>
        <v>10</v>
      </c>
      <c r="E1383" s="2">
        <f t="shared" si="191"/>
        <v>2015</v>
      </c>
      <c r="F1383" s="2" t="str">
        <f t="shared" si="192"/>
        <v>martes</v>
      </c>
      <c r="G1383" s="2" t="str">
        <f t="shared" si="193"/>
        <v>octubre</v>
      </c>
      <c r="H1383" s="2">
        <f>+IFERROR(VLOOKUP(A1383,festivos!$A$1:$E$105,5,FALSE),0)</f>
        <v>0</v>
      </c>
      <c r="I1383" s="2">
        <f>+IFERROR(VLOOKUP(A1383,semanasanta!$A$1:$E$29,5,FALSE),0)</f>
        <v>0</v>
      </c>
      <c r="J1383" s="2">
        <f>+IFERROR(VLOOKUP(A1383,navidad!$A$1:$E$8,5,FALSE),0)</f>
        <v>0</v>
      </c>
      <c r="K1383" s="2">
        <f t="shared" si="197"/>
        <v>0</v>
      </c>
      <c r="L1383" s="2">
        <f t="shared" si="194"/>
        <v>0</v>
      </c>
      <c r="M1383" s="2">
        <f>+IFERROR(VLOOKUP(A1383,new_year!$A$1:$E$8,5,FALSE),0)</f>
        <v>0</v>
      </c>
      <c r="N1383" s="2">
        <f t="shared" si="196"/>
        <v>0</v>
      </c>
      <c r="O1383" s="2">
        <f t="shared" si="195"/>
        <v>0</v>
      </c>
      <c r="P1383">
        <v>0</v>
      </c>
      <c r="Q1383">
        <f>+IFERROR(VLOOKUP(A1383,final_f1!$A$1:$E$8,5,FALSE),0)</f>
        <v>0</v>
      </c>
    </row>
    <row r="1384" spans="1:17" x14ac:dyDescent="0.25">
      <c r="A1384" s="1">
        <v>42291</v>
      </c>
      <c r="B1384">
        <v>982</v>
      </c>
      <c r="C1384" s="2">
        <f t="shared" si="189"/>
        <v>14</v>
      </c>
      <c r="D1384" s="2">
        <f t="shared" si="190"/>
        <v>10</v>
      </c>
      <c r="E1384" s="2">
        <f t="shared" si="191"/>
        <v>2015</v>
      </c>
      <c r="F1384" s="2" t="str">
        <f t="shared" si="192"/>
        <v>miércoles</v>
      </c>
      <c r="G1384" s="2" t="str">
        <f t="shared" si="193"/>
        <v>octubre</v>
      </c>
      <c r="H1384" s="2">
        <f>+IFERROR(VLOOKUP(A1384,festivos!$A$1:$E$105,5,FALSE),0)</f>
        <v>0</v>
      </c>
      <c r="I1384" s="2">
        <f>+IFERROR(VLOOKUP(A1384,semanasanta!$A$1:$E$29,5,FALSE),0)</f>
        <v>0</v>
      </c>
      <c r="J1384" s="2">
        <f>+IFERROR(VLOOKUP(A1384,navidad!$A$1:$E$8,5,FALSE),0)</f>
        <v>0</v>
      </c>
      <c r="K1384" s="2">
        <f t="shared" si="197"/>
        <v>0</v>
      </c>
      <c r="L1384" s="2">
        <f t="shared" si="194"/>
        <v>0</v>
      </c>
      <c r="M1384" s="2">
        <f>+IFERROR(VLOOKUP(A1384,new_year!$A$1:$E$8,5,FALSE),0)</f>
        <v>0</v>
      </c>
      <c r="N1384" s="2">
        <f t="shared" si="196"/>
        <v>0</v>
      </c>
      <c r="O1384" s="2">
        <f t="shared" si="195"/>
        <v>0</v>
      </c>
      <c r="P1384">
        <v>0</v>
      </c>
      <c r="Q1384">
        <f>+IFERROR(VLOOKUP(A1384,final_f1!$A$1:$E$8,5,FALSE),0)</f>
        <v>0</v>
      </c>
    </row>
    <row r="1385" spans="1:17" x14ac:dyDescent="0.25">
      <c r="A1385" s="1">
        <v>42292</v>
      </c>
      <c r="B1385">
        <v>1051</v>
      </c>
      <c r="C1385" s="2">
        <f t="shared" si="189"/>
        <v>15</v>
      </c>
      <c r="D1385" s="2">
        <f t="shared" si="190"/>
        <v>10</v>
      </c>
      <c r="E1385" s="2">
        <f t="shared" si="191"/>
        <v>2015</v>
      </c>
      <c r="F1385" s="2" t="str">
        <f t="shared" si="192"/>
        <v>jueves</v>
      </c>
      <c r="G1385" s="2" t="str">
        <f t="shared" si="193"/>
        <v>octubre</v>
      </c>
      <c r="H1385" s="2">
        <f>+IFERROR(VLOOKUP(A1385,festivos!$A$1:$E$105,5,FALSE),0)</f>
        <v>0</v>
      </c>
      <c r="I1385" s="2">
        <f>+IFERROR(VLOOKUP(A1385,semanasanta!$A$1:$E$29,5,FALSE),0)</f>
        <v>0</v>
      </c>
      <c r="J1385" s="2">
        <f>+IFERROR(VLOOKUP(A1385,navidad!$A$1:$E$8,5,FALSE),0)</f>
        <v>0</v>
      </c>
      <c r="K1385" s="2">
        <f t="shared" si="197"/>
        <v>0</v>
      </c>
      <c r="L1385" s="2">
        <f t="shared" si="194"/>
        <v>0</v>
      </c>
      <c r="M1385" s="2">
        <f>+IFERROR(VLOOKUP(A1385,new_year!$A$1:$E$8,5,FALSE),0)</f>
        <v>0</v>
      </c>
      <c r="N1385" s="2">
        <f t="shared" si="196"/>
        <v>0</v>
      </c>
      <c r="O1385" s="2">
        <f t="shared" si="195"/>
        <v>0</v>
      </c>
      <c r="P1385">
        <v>0</v>
      </c>
      <c r="Q1385">
        <f>+IFERROR(VLOOKUP(A1385,final_f1!$A$1:$E$8,5,FALSE),0)</f>
        <v>0</v>
      </c>
    </row>
    <row r="1386" spans="1:17" x14ac:dyDescent="0.25">
      <c r="A1386" s="1">
        <v>42293</v>
      </c>
      <c r="B1386">
        <v>1069</v>
      </c>
      <c r="C1386" s="2">
        <f t="shared" si="189"/>
        <v>16</v>
      </c>
      <c r="D1386" s="2">
        <f t="shared" si="190"/>
        <v>10</v>
      </c>
      <c r="E1386" s="2">
        <f t="shared" si="191"/>
        <v>2015</v>
      </c>
      <c r="F1386" s="2" t="str">
        <f t="shared" si="192"/>
        <v>viernes</v>
      </c>
      <c r="G1386" s="2" t="str">
        <f t="shared" si="193"/>
        <v>octubre</v>
      </c>
      <c r="H1386" s="2">
        <f>+IFERROR(VLOOKUP(A1386,festivos!$A$1:$E$105,5,FALSE),0)</f>
        <v>0</v>
      </c>
      <c r="I1386" s="2">
        <f>+IFERROR(VLOOKUP(A1386,semanasanta!$A$1:$E$29,5,FALSE),0)</f>
        <v>0</v>
      </c>
      <c r="J1386" s="2">
        <f>+IFERROR(VLOOKUP(A1386,navidad!$A$1:$E$8,5,FALSE),0)</f>
        <v>0</v>
      </c>
      <c r="K1386" s="2">
        <f t="shared" si="197"/>
        <v>0</v>
      </c>
      <c r="L1386" s="2">
        <f t="shared" si="194"/>
        <v>0</v>
      </c>
      <c r="M1386" s="2">
        <f>+IFERROR(VLOOKUP(A1386,new_year!$A$1:$E$8,5,FALSE),0)</f>
        <v>0</v>
      </c>
      <c r="N1386" s="2">
        <f t="shared" si="196"/>
        <v>0</v>
      </c>
      <c r="O1386" s="2">
        <f t="shared" si="195"/>
        <v>0</v>
      </c>
      <c r="P1386">
        <v>0</v>
      </c>
      <c r="Q1386">
        <f>+IFERROR(VLOOKUP(A1386,final_f1!$A$1:$E$8,5,FALSE),0)</f>
        <v>0</v>
      </c>
    </row>
    <row r="1387" spans="1:17" x14ac:dyDescent="0.25">
      <c r="A1387" s="1">
        <v>42294</v>
      </c>
      <c r="B1387">
        <v>270</v>
      </c>
      <c r="C1387" s="2">
        <f t="shared" si="189"/>
        <v>17</v>
      </c>
      <c r="D1387" s="2">
        <f t="shared" si="190"/>
        <v>10</v>
      </c>
      <c r="E1387" s="2">
        <f t="shared" si="191"/>
        <v>2015</v>
      </c>
      <c r="F1387" s="2" t="str">
        <f t="shared" si="192"/>
        <v>sábado</v>
      </c>
      <c r="G1387" s="2" t="str">
        <f t="shared" si="193"/>
        <v>octubre</v>
      </c>
      <c r="H1387" s="2">
        <f>+IFERROR(VLOOKUP(A1387,festivos!$A$1:$E$105,5,FALSE),0)</f>
        <v>0</v>
      </c>
      <c r="I1387" s="2">
        <f>+IFERROR(VLOOKUP(A1387,semanasanta!$A$1:$E$29,5,FALSE),0)</f>
        <v>0</v>
      </c>
      <c r="J1387" s="2">
        <f>+IFERROR(VLOOKUP(A1387,navidad!$A$1:$E$8,5,FALSE),0)</f>
        <v>0</v>
      </c>
      <c r="K1387" s="2">
        <f t="shared" si="197"/>
        <v>0</v>
      </c>
      <c r="L1387" s="2">
        <f t="shared" si="194"/>
        <v>0</v>
      </c>
      <c r="M1387" s="2">
        <f>+IFERROR(VLOOKUP(A1387,new_year!$A$1:$E$8,5,FALSE),0)</f>
        <v>0</v>
      </c>
      <c r="N1387" s="2">
        <f t="shared" si="196"/>
        <v>0</v>
      </c>
      <c r="O1387" s="2">
        <f t="shared" si="195"/>
        <v>0</v>
      </c>
      <c r="P1387">
        <v>0</v>
      </c>
      <c r="Q1387">
        <f>+IFERROR(VLOOKUP(A1387,final_f1!$A$1:$E$8,5,FALSE),0)</f>
        <v>0</v>
      </c>
    </row>
    <row r="1388" spans="1:17" x14ac:dyDescent="0.25">
      <c r="A1388" s="1">
        <v>42295</v>
      </c>
      <c r="B1388">
        <v>0</v>
      </c>
      <c r="C1388" s="2">
        <f t="shared" si="189"/>
        <v>18</v>
      </c>
      <c r="D1388" s="2">
        <f t="shared" si="190"/>
        <v>10</v>
      </c>
      <c r="E1388" s="2">
        <f t="shared" si="191"/>
        <v>2015</v>
      </c>
      <c r="F1388" s="2" t="str">
        <f t="shared" si="192"/>
        <v>domingo</v>
      </c>
      <c r="G1388" s="2" t="str">
        <f t="shared" si="193"/>
        <v>octubre</v>
      </c>
      <c r="H1388" s="2">
        <f>+IFERROR(VLOOKUP(A1388,festivos!$A$1:$E$105,5,FALSE),0)</f>
        <v>0</v>
      </c>
      <c r="I1388" s="2">
        <f>+IFERROR(VLOOKUP(A1388,semanasanta!$A$1:$E$29,5,FALSE),0)</f>
        <v>0</v>
      </c>
      <c r="J1388" s="2">
        <f>+IFERROR(VLOOKUP(A1388,navidad!$A$1:$E$8,5,FALSE),0)</f>
        <v>0</v>
      </c>
      <c r="K1388" s="2">
        <f t="shared" si="197"/>
        <v>0</v>
      </c>
      <c r="L1388" s="2">
        <f t="shared" si="194"/>
        <v>0</v>
      </c>
      <c r="M1388" s="2">
        <f>+IFERROR(VLOOKUP(A1388,new_year!$A$1:$E$8,5,FALSE),0)</f>
        <v>0</v>
      </c>
      <c r="N1388" s="2">
        <f t="shared" si="196"/>
        <v>0</v>
      </c>
      <c r="O1388" s="2">
        <f t="shared" si="195"/>
        <v>0</v>
      </c>
      <c r="P1388">
        <v>0</v>
      </c>
      <c r="Q1388">
        <f>+IFERROR(VLOOKUP(A1388,final_f1!$A$1:$E$8,5,FALSE),0)</f>
        <v>0</v>
      </c>
    </row>
    <row r="1389" spans="1:17" x14ac:dyDescent="0.25">
      <c r="A1389" s="1">
        <v>42296</v>
      </c>
      <c r="B1389">
        <v>630</v>
      </c>
      <c r="C1389" s="2">
        <f t="shared" si="189"/>
        <v>19</v>
      </c>
      <c r="D1389" s="2">
        <f t="shared" si="190"/>
        <v>10</v>
      </c>
      <c r="E1389" s="2">
        <f t="shared" si="191"/>
        <v>2015</v>
      </c>
      <c r="F1389" s="2" t="str">
        <f t="shared" si="192"/>
        <v>lunes</v>
      </c>
      <c r="G1389" s="2" t="str">
        <f t="shared" si="193"/>
        <v>octubre</v>
      </c>
      <c r="H1389" s="2">
        <f>+IFERROR(VLOOKUP(A1389,festivos!$A$1:$E$105,5,FALSE),0)</f>
        <v>0</v>
      </c>
      <c r="I1389" s="2">
        <f>+IFERROR(VLOOKUP(A1389,semanasanta!$A$1:$E$29,5,FALSE),0)</f>
        <v>0</v>
      </c>
      <c r="J1389" s="2">
        <f>+IFERROR(VLOOKUP(A1389,navidad!$A$1:$E$8,5,FALSE),0)</f>
        <v>0</v>
      </c>
      <c r="K1389" s="2">
        <f t="shared" si="197"/>
        <v>0</v>
      </c>
      <c r="L1389" s="2">
        <f t="shared" si="194"/>
        <v>0</v>
      </c>
      <c r="M1389" s="2">
        <f>+IFERROR(VLOOKUP(A1389,new_year!$A$1:$E$8,5,FALSE),0)</f>
        <v>0</v>
      </c>
      <c r="N1389" s="2">
        <f t="shared" si="196"/>
        <v>0</v>
      </c>
      <c r="O1389" s="2">
        <f t="shared" si="195"/>
        <v>0</v>
      </c>
      <c r="P1389">
        <v>0</v>
      </c>
      <c r="Q1389">
        <f>+IFERROR(VLOOKUP(A1389,final_f1!$A$1:$E$8,5,FALSE),0)</f>
        <v>0</v>
      </c>
    </row>
    <row r="1390" spans="1:17" x14ac:dyDescent="0.25">
      <c r="A1390" s="1">
        <v>42297</v>
      </c>
      <c r="B1390">
        <v>909</v>
      </c>
      <c r="C1390" s="2">
        <f t="shared" si="189"/>
        <v>20</v>
      </c>
      <c r="D1390" s="2">
        <f t="shared" si="190"/>
        <v>10</v>
      </c>
      <c r="E1390" s="2">
        <f t="shared" si="191"/>
        <v>2015</v>
      </c>
      <c r="F1390" s="2" t="str">
        <f t="shared" si="192"/>
        <v>martes</v>
      </c>
      <c r="G1390" s="2" t="str">
        <f t="shared" si="193"/>
        <v>octubre</v>
      </c>
      <c r="H1390" s="2">
        <f>+IFERROR(VLOOKUP(A1390,festivos!$A$1:$E$105,5,FALSE),0)</f>
        <v>0</v>
      </c>
      <c r="I1390" s="2">
        <f>+IFERROR(VLOOKUP(A1390,semanasanta!$A$1:$E$29,5,FALSE),0)</f>
        <v>0</v>
      </c>
      <c r="J1390" s="2">
        <f>+IFERROR(VLOOKUP(A1390,navidad!$A$1:$E$8,5,FALSE),0)</f>
        <v>0</v>
      </c>
      <c r="K1390" s="2">
        <f t="shared" si="197"/>
        <v>0</v>
      </c>
      <c r="L1390" s="2">
        <f t="shared" si="194"/>
        <v>0</v>
      </c>
      <c r="M1390" s="2">
        <f>+IFERROR(VLOOKUP(A1390,new_year!$A$1:$E$8,5,FALSE),0)</f>
        <v>0</v>
      </c>
      <c r="N1390" s="2">
        <f t="shared" si="196"/>
        <v>0</v>
      </c>
      <c r="O1390" s="2">
        <f t="shared" si="195"/>
        <v>0</v>
      </c>
      <c r="P1390">
        <v>0</v>
      </c>
      <c r="Q1390">
        <f>+IFERROR(VLOOKUP(A1390,final_f1!$A$1:$E$8,5,FALSE),0)</f>
        <v>0</v>
      </c>
    </row>
    <row r="1391" spans="1:17" x14ac:dyDescent="0.25">
      <c r="A1391" s="1">
        <v>42298</v>
      </c>
      <c r="B1391">
        <v>987</v>
      </c>
      <c r="C1391" s="2">
        <f t="shared" si="189"/>
        <v>21</v>
      </c>
      <c r="D1391" s="2">
        <f t="shared" si="190"/>
        <v>10</v>
      </c>
      <c r="E1391" s="2">
        <f t="shared" si="191"/>
        <v>2015</v>
      </c>
      <c r="F1391" s="2" t="str">
        <f t="shared" si="192"/>
        <v>miércoles</v>
      </c>
      <c r="G1391" s="2" t="str">
        <f t="shared" si="193"/>
        <v>octubre</v>
      </c>
      <c r="H1391" s="2">
        <f>+IFERROR(VLOOKUP(A1391,festivos!$A$1:$E$105,5,FALSE),0)</f>
        <v>0</v>
      </c>
      <c r="I1391" s="2">
        <f>+IFERROR(VLOOKUP(A1391,semanasanta!$A$1:$E$29,5,FALSE),0)</f>
        <v>0</v>
      </c>
      <c r="J1391" s="2">
        <f>+IFERROR(VLOOKUP(A1391,navidad!$A$1:$E$8,5,FALSE),0)</f>
        <v>0</v>
      </c>
      <c r="K1391" s="2">
        <f t="shared" si="197"/>
        <v>0</v>
      </c>
      <c r="L1391" s="2">
        <f t="shared" si="194"/>
        <v>0</v>
      </c>
      <c r="M1391" s="2">
        <f>+IFERROR(VLOOKUP(A1391,new_year!$A$1:$E$8,5,FALSE),0)</f>
        <v>0</v>
      </c>
      <c r="N1391" s="2">
        <f t="shared" si="196"/>
        <v>0</v>
      </c>
      <c r="O1391" s="2">
        <f t="shared" si="195"/>
        <v>0</v>
      </c>
      <c r="P1391">
        <v>0</v>
      </c>
      <c r="Q1391">
        <f>+IFERROR(VLOOKUP(A1391,final_f1!$A$1:$E$8,5,FALSE),0)</f>
        <v>0</v>
      </c>
    </row>
    <row r="1392" spans="1:17" x14ac:dyDescent="0.25">
      <c r="A1392" s="1">
        <v>42299</v>
      </c>
      <c r="B1392">
        <v>979</v>
      </c>
      <c r="C1392" s="2">
        <f t="shared" si="189"/>
        <v>22</v>
      </c>
      <c r="D1392" s="2">
        <f t="shared" si="190"/>
        <v>10</v>
      </c>
      <c r="E1392" s="2">
        <f t="shared" si="191"/>
        <v>2015</v>
      </c>
      <c r="F1392" s="2" t="str">
        <f t="shared" si="192"/>
        <v>jueves</v>
      </c>
      <c r="G1392" s="2" t="str">
        <f t="shared" si="193"/>
        <v>octubre</v>
      </c>
      <c r="H1392" s="2">
        <f>+IFERROR(VLOOKUP(A1392,festivos!$A$1:$E$105,5,FALSE),0)</f>
        <v>0</v>
      </c>
      <c r="I1392" s="2">
        <f>+IFERROR(VLOOKUP(A1392,semanasanta!$A$1:$E$29,5,FALSE),0)</f>
        <v>0</v>
      </c>
      <c r="J1392" s="2">
        <f>+IFERROR(VLOOKUP(A1392,navidad!$A$1:$E$8,5,FALSE),0)</f>
        <v>0</v>
      </c>
      <c r="K1392" s="2">
        <f t="shared" si="197"/>
        <v>0</v>
      </c>
      <c r="L1392" s="2">
        <f t="shared" si="194"/>
        <v>0</v>
      </c>
      <c r="M1392" s="2">
        <f>+IFERROR(VLOOKUP(A1392,new_year!$A$1:$E$8,5,FALSE),0)</f>
        <v>0</v>
      </c>
      <c r="N1392" s="2">
        <f t="shared" si="196"/>
        <v>0</v>
      </c>
      <c r="O1392" s="2">
        <f t="shared" si="195"/>
        <v>0</v>
      </c>
      <c r="P1392">
        <v>0</v>
      </c>
      <c r="Q1392">
        <f>+IFERROR(VLOOKUP(A1392,final_f1!$A$1:$E$8,5,FALSE),0)</f>
        <v>0</v>
      </c>
    </row>
    <row r="1393" spans="1:17" x14ac:dyDescent="0.25">
      <c r="A1393" s="1">
        <v>42300</v>
      </c>
      <c r="B1393">
        <v>920</v>
      </c>
      <c r="C1393" s="2">
        <f t="shared" si="189"/>
        <v>23</v>
      </c>
      <c r="D1393" s="2">
        <f t="shared" si="190"/>
        <v>10</v>
      </c>
      <c r="E1393" s="2">
        <f t="shared" si="191"/>
        <v>2015</v>
      </c>
      <c r="F1393" s="2" t="str">
        <f t="shared" si="192"/>
        <v>viernes</v>
      </c>
      <c r="G1393" s="2" t="str">
        <f t="shared" si="193"/>
        <v>octubre</v>
      </c>
      <c r="H1393" s="2">
        <f>+IFERROR(VLOOKUP(A1393,festivos!$A$1:$E$105,5,FALSE),0)</f>
        <v>0</v>
      </c>
      <c r="I1393" s="2">
        <f>+IFERROR(VLOOKUP(A1393,semanasanta!$A$1:$E$29,5,FALSE),0)</f>
        <v>0</v>
      </c>
      <c r="J1393" s="2">
        <f>+IFERROR(VLOOKUP(A1393,navidad!$A$1:$E$8,5,FALSE),0)</f>
        <v>0</v>
      </c>
      <c r="K1393" s="2">
        <f t="shared" si="197"/>
        <v>0</v>
      </c>
      <c r="L1393" s="2">
        <f t="shared" si="194"/>
        <v>0</v>
      </c>
      <c r="M1393" s="2">
        <f>+IFERROR(VLOOKUP(A1393,new_year!$A$1:$E$8,5,FALSE),0)</f>
        <v>0</v>
      </c>
      <c r="N1393" s="2">
        <f t="shared" si="196"/>
        <v>0</v>
      </c>
      <c r="O1393" s="2">
        <f t="shared" si="195"/>
        <v>0</v>
      </c>
      <c r="P1393">
        <v>0</v>
      </c>
      <c r="Q1393">
        <f>+IFERROR(VLOOKUP(A1393,final_f1!$A$1:$E$8,5,FALSE),0)</f>
        <v>0</v>
      </c>
    </row>
    <row r="1394" spans="1:17" x14ac:dyDescent="0.25">
      <c r="A1394" s="1">
        <v>42301</v>
      </c>
      <c r="B1394">
        <v>428</v>
      </c>
      <c r="C1394" s="2">
        <f t="shared" si="189"/>
        <v>24</v>
      </c>
      <c r="D1394" s="2">
        <f t="shared" si="190"/>
        <v>10</v>
      </c>
      <c r="E1394" s="2">
        <f t="shared" si="191"/>
        <v>2015</v>
      </c>
      <c r="F1394" s="2" t="str">
        <f t="shared" si="192"/>
        <v>sábado</v>
      </c>
      <c r="G1394" s="2" t="str">
        <f t="shared" si="193"/>
        <v>octubre</v>
      </c>
      <c r="H1394" s="2">
        <f>+IFERROR(VLOOKUP(A1394,festivos!$A$1:$E$105,5,FALSE),0)</f>
        <v>0</v>
      </c>
      <c r="I1394" s="2">
        <f>+IFERROR(VLOOKUP(A1394,semanasanta!$A$1:$E$29,5,FALSE),0)</f>
        <v>0</v>
      </c>
      <c r="J1394" s="2">
        <f>+IFERROR(VLOOKUP(A1394,navidad!$A$1:$E$8,5,FALSE),0)</f>
        <v>0</v>
      </c>
      <c r="K1394" s="2">
        <f t="shared" si="197"/>
        <v>0</v>
      </c>
      <c r="L1394" s="2">
        <f t="shared" si="194"/>
        <v>0</v>
      </c>
      <c r="M1394" s="2">
        <f>+IFERROR(VLOOKUP(A1394,new_year!$A$1:$E$8,5,FALSE),0)</f>
        <v>0</v>
      </c>
      <c r="N1394" s="2">
        <f t="shared" si="196"/>
        <v>0</v>
      </c>
      <c r="O1394" s="2">
        <f t="shared" si="195"/>
        <v>0</v>
      </c>
      <c r="P1394">
        <v>0</v>
      </c>
      <c r="Q1394">
        <f>+IFERROR(VLOOKUP(A1394,final_f1!$A$1:$E$8,5,FALSE),0)</f>
        <v>0</v>
      </c>
    </row>
    <row r="1395" spans="1:17" x14ac:dyDescent="0.25">
      <c r="A1395" s="1">
        <v>42302</v>
      </c>
      <c r="B1395">
        <v>25</v>
      </c>
      <c r="C1395" s="2">
        <f t="shared" si="189"/>
        <v>25</v>
      </c>
      <c r="D1395" s="2">
        <f t="shared" si="190"/>
        <v>10</v>
      </c>
      <c r="E1395" s="2">
        <f t="shared" si="191"/>
        <v>2015</v>
      </c>
      <c r="F1395" s="2" t="str">
        <f t="shared" si="192"/>
        <v>domingo</v>
      </c>
      <c r="G1395" s="2" t="str">
        <f t="shared" si="193"/>
        <v>octubre</v>
      </c>
      <c r="H1395" s="2">
        <f>+IFERROR(VLOOKUP(A1395,festivos!$A$1:$E$105,5,FALSE),0)</f>
        <v>0</v>
      </c>
      <c r="I1395" s="2">
        <f>+IFERROR(VLOOKUP(A1395,semanasanta!$A$1:$E$29,5,FALSE),0)</f>
        <v>0</v>
      </c>
      <c r="J1395" s="2">
        <f>+IFERROR(VLOOKUP(A1395,navidad!$A$1:$E$8,5,FALSE),0)</f>
        <v>0</v>
      </c>
      <c r="K1395" s="2">
        <f t="shared" si="197"/>
        <v>0</v>
      </c>
      <c r="L1395" s="2">
        <f t="shared" si="194"/>
        <v>0</v>
      </c>
      <c r="M1395" s="2">
        <f>+IFERROR(VLOOKUP(A1395,new_year!$A$1:$E$8,5,FALSE),0)</f>
        <v>0</v>
      </c>
      <c r="N1395" s="2">
        <f t="shared" si="196"/>
        <v>0</v>
      </c>
      <c r="O1395" s="2">
        <f t="shared" si="195"/>
        <v>0</v>
      </c>
      <c r="P1395">
        <v>0</v>
      </c>
      <c r="Q1395">
        <f>+IFERROR(VLOOKUP(A1395,final_f1!$A$1:$E$8,5,FALSE),0)</f>
        <v>0</v>
      </c>
    </row>
    <row r="1396" spans="1:17" x14ac:dyDescent="0.25">
      <c r="A1396" s="1">
        <v>42303</v>
      </c>
      <c r="B1396">
        <v>741</v>
      </c>
      <c r="C1396" s="2">
        <f t="shared" si="189"/>
        <v>26</v>
      </c>
      <c r="D1396" s="2">
        <f t="shared" si="190"/>
        <v>10</v>
      </c>
      <c r="E1396" s="2">
        <f t="shared" si="191"/>
        <v>2015</v>
      </c>
      <c r="F1396" s="2" t="str">
        <f t="shared" si="192"/>
        <v>lunes</v>
      </c>
      <c r="G1396" s="2" t="str">
        <f t="shared" si="193"/>
        <v>octubre</v>
      </c>
      <c r="H1396" s="2">
        <f>+IFERROR(VLOOKUP(A1396,festivos!$A$1:$E$105,5,FALSE),0)</f>
        <v>0</v>
      </c>
      <c r="I1396" s="2">
        <f>+IFERROR(VLOOKUP(A1396,semanasanta!$A$1:$E$29,5,FALSE),0)</f>
        <v>0</v>
      </c>
      <c r="J1396" s="2">
        <f>+IFERROR(VLOOKUP(A1396,navidad!$A$1:$E$8,5,FALSE),0)</f>
        <v>0</v>
      </c>
      <c r="K1396" s="2">
        <f t="shared" si="197"/>
        <v>0</v>
      </c>
      <c r="L1396" s="2">
        <f t="shared" si="194"/>
        <v>0</v>
      </c>
      <c r="M1396" s="2">
        <f>+IFERROR(VLOOKUP(A1396,new_year!$A$1:$E$8,5,FALSE),0)</f>
        <v>0</v>
      </c>
      <c r="N1396" s="2">
        <f t="shared" si="196"/>
        <v>0</v>
      </c>
      <c r="O1396" s="2">
        <f t="shared" si="195"/>
        <v>0</v>
      </c>
      <c r="P1396">
        <v>0</v>
      </c>
      <c r="Q1396">
        <f>+IFERROR(VLOOKUP(A1396,final_f1!$A$1:$E$8,5,FALSE),0)</f>
        <v>0</v>
      </c>
    </row>
    <row r="1397" spans="1:17" x14ac:dyDescent="0.25">
      <c r="A1397" s="1">
        <v>42304</v>
      </c>
      <c r="B1397">
        <v>1075</v>
      </c>
      <c r="C1397" s="2">
        <f t="shared" si="189"/>
        <v>27</v>
      </c>
      <c r="D1397" s="2">
        <f t="shared" si="190"/>
        <v>10</v>
      </c>
      <c r="E1397" s="2">
        <f t="shared" si="191"/>
        <v>2015</v>
      </c>
      <c r="F1397" s="2" t="str">
        <f t="shared" si="192"/>
        <v>martes</v>
      </c>
      <c r="G1397" s="2" t="str">
        <f t="shared" si="193"/>
        <v>octubre</v>
      </c>
      <c r="H1397" s="2">
        <f>+IFERROR(VLOOKUP(A1397,festivos!$A$1:$E$105,5,FALSE),0)</f>
        <v>0</v>
      </c>
      <c r="I1397" s="2">
        <f>+IFERROR(VLOOKUP(A1397,semanasanta!$A$1:$E$29,5,FALSE),0)</f>
        <v>0</v>
      </c>
      <c r="J1397" s="2">
        <f>+IFERROR(VLOOKUP(A1397,navidad!$A$1:$E$8,5,FALSE),0)</f>
        <v>0</v>
      </c>
      <c r="K1397" s="2">
        <f t="shared" si="197"/>
        <v>0</v>
      </c>
      <c r="L1397" s="2">
        <f t="shared" si="194"/>
        <v>0</v>
      </c>
      <c r="M1397" s="2">
        <f>+IFERROR(VLOOKUP(A1397,new_year!$A$1:$E$8,5,FALSE),0)</f>
        <v>0</v>
      </c>
      <c r="N1397" s="2">
        <f t="shared" si="196"/>
        <v>0</v>
      </c>
      <c r="O1397" s="2">
        <f t="shared" si="195"/>
        <v>0</v>
      </c>
      <c r="P1397">
        <v>0</v>
      </c>
      <c r="Q1397">
        <f>+IFERROR(VLOOKUP(A1397,final_f1!$A$1:$E$8,5,FALSE),0)</f>
        <v>0</v>
      </c>
    </row>
    <row r="1398" spans="1:17" x14ac:dyDescent="0.25">
      <c r="A1398" s="1">
        <v>42305</v>
      </c>
      <c r="B1398">
        <v>1210</v>
      </c>
      <c r="C1398" s="2">
        <f t="shared" si="189"/>
        <v>28</v>
      </c>
      <c r="D1398" s="2">
        <f t="shared" si="190"/>
        <v>10</v>
      </c>
      <c r="E1398" s="2">
        <f t="shared" si="191"/>
        <v>2015</v>
      </c>
      <c r="F1398" s="2" t="str">
        <f t="shared" si="192"/>
        <v>miércoles</v>
      </c>
      <c r="G1398" s="2" t="str">
        <f t="shared" si="193"/>
        <v>octubre</v>
      </c>
      <c r="H1398" s="2">
        <f>+IFERROR(VLOOKUP(A1398,festivos!$A$1:$E$105,5,FALSE),0)</f>
        <v>0</v>
      </c>
      <c r="I1398" s="2">
        <f>+IFERROR(VLOOKUP(A1398,semanasanta!$A$1:$E$29,5,FALSE),0)</f>
        <v>0</v>
      </c>
      <c r="J1398" s="2">
        <f>+IFERROR(VLOOKUP(A1398,navidad!$A$1:$E$8,5,FALSE),0)</f>
        <v>0</v>
      </c>
      <c r="K1398" s="2">
        <f t="shared" si="197"/>
        <v>0</v>
      </c>
      <c r="L1398" s="2">
        <f t="shared" si="194"/>
        <v>0</v>
      </c>
      <c r="M1398" s="2">
        <f>+IFERROR(VLOOKUP(A1398,new_year!$A$1:$E$8,5,FALSE),0)</f>
        <v>0</v>
      </c>
      <c r="N1398" s="2">
        <f t="shared" si="196"/>
        <v>0</v>
      </c>
      <c r="O1398" s="2">
        <f t="shared" si="195"/>
        <v>0</v>
      </c>
      <c r="P1398">
        <v>0</v>
      </c>
      <c r="Q1398">
        <f>+IFERROR(VLOOKUP(A1398,final_f1!$A$1:$E$8,5,FALSE),0)</f>
        <v>0</v>
      </c>
    </row>
    <row r="1399" spans="1:17" x14ac:dyDescent="0.25">
      <c r="A1399" s="1">
        <v>42306</v>
      </c>
      <c r="B1399">
        <v>1395</v>
      </c>
      <c r="C1399" s="2">
        <f t="shared" si="189"/>
        <v>29</v>
      </c>
      <c r="D1399" s="2">
        <f t="shared" si="190"/>
        <v>10</v>
      </c>
      <c r="E1399" s="2">
        <f t="shared" si="191"/>
        <v>2015</v>
      </c>
      <c r="F1399" s="2" t="str">
        <f t="shared" si="192"/>
        <v>jueves</v>
      </c>
      <c r="G1399" s="2" t="str">
        <f t="shared" si="193"/>
        <v>octubre</v>
      </c>
      <c r="H1399" s="2">
        <f>+IFERROR(VLOOKUP(A1399,festivos!$A$1:$E$105,5,FALSE),0)</f>
        <v>0</v>
      </c>
      <c r="I1399" s="2">
        <f>+IFERROR(VLOOKUP(A1399,semanasanta!$A$1:$E$29,5,FALSE),0)</f>
        <v>0</v>
      </c>
      <c r="J1399" s="2">
        <f>+IFERROR(VLOOKUP(A1399,navidad!$A$1:$E$8,5,FALSE),0)</f>
        <v>0</v>
      </c>
      <c r="K1399" s="2">
        <f t="shared" si="197"/>
        <v>0</v>
      </c>
      <c r="L1399" s="2">
        <f t="shared" si="194"/>
        <v>0</v>
      </c>
      <c r="M1399" s="2">
        <f>+IFERROR(VLOOKUP(A1399,new_year!$A$1:$E$8,5,FALSE),0)</f>
        <v>0</v>
      </c>
      <c r="N1399" s="2">
        <f t="shared" si="196"/>
        <v>0</v>
      </c>
      <c r="O1399" s="2">
        <f t="shared" si="195"/>
        <v>0</v>
      </c>
      <c r="P1399">
        <v>0</v>
      </c>
      <c r="Q1399">
        <f>+IFERROR(VLOOKUP(A1399,final_f1!$A$1:$E$8,5,FALSE),0)</f>
        <v>0</v>
      </c>
    </row>
    <row r="1400" spans="1:17" x14ac:dyDescent="0.25">
      <c r="A1400" s="1">
        <v>42307</v>
      </c>
      <c r="B1400">
        <v>1615</v>
      </c>
      <c r="C1400" s="2">
        <f t="shared" si="189"/>
        <v>30</v>
      </c>
      <c r="D1400" s="2">
        <f t="shared" si="190"/>
        <v>10</v>
      </c>
      <c r="E1400" s="2">
        <f t="shared" si="191"/>
        <v>2015</v>
      </c>
      <c r="F1400" s="2" t="str">
        <f t="shared" si="192"/>
        <v>viernes</v>
      </c>
      <c r="G1400" s="2" t="str">
        <f t="shared" si="193"/>
        <v>octubre</v>
      </c>
      <c r="H1400" s="2">
        <f>+IFERROR(VLOOKUP(A1400,festivos!$A$1:$E$105,5,FALSE),0)</f>
        <v>0</v>
      </c>
      <c r="I1400" s="2">
        <f>+IFERROR(VLOOKUP(A1400,semanasanta!$A$1:$E$29,5,FALSE),0)</f>
        <v>0</v>
      </c>
      <c r="J1400" s="2">
        <f>+IFERROR(VLOOKUP(A1400,navidad!$A$1:$E$8,5,FALSE),0)</f>
        <v>0</v>
      </c>
      <c r="K1400" s="2">
        <f t="shared" si="197"/>
        <v>0</v>
      </c>
      <c r="L1400" s="2">
        <f t="shared" si="194"/>
        <v>0</v>
      </c>
      <c r="M1400" s="2">
        <f>+IFERROR(VLOOKUP(A1400,new_year!$A$1:$E$8,5,FALSE),0)</f>
        <v>0</v>
      </c>
      <c r="N1400" s="2">
        <f t="shared" si="196"/>
        <v>0</v>
      </c>
      <c r="O1400" s="2">
        <f t="shared" si="195"/>
        <v>0</v>
      </c>
      <c r="P1400">
        <v>0</v>
      </c>
      <c r="Q1400">
        <f>+IFERROR(VLOOKUP(A1400,final_f1!$A$1:$E$8,5,FALSE),0)</f>
        <v>0</v>
      </c>
    </row>
    <row r="1401" spans="1:17" x14ac:dyDescent="0.25">
      <c r="A1401" s="1">
        <v>42308</v>
      </c>
      <c r="B1401">
        <v>757</v>
      </c>
      <c r="C1401" s="2">
        <f t="shared" si="189"/>
        <v>31</v>
      </c>
      <c r="D1401" s="2">
        <f t="shared" si="190"/>
        <v>10</v>
      </c>
      <c r="E1401" s="2">
        <f t="shared" si="191"/>
        <v>2015</v>
      </c>
      <c r="F1401" s="2" t="str">
        <f t="shared" si="192"/>
        <v>sábado</v>
      </c>
      <c r="G1401" s="2" t="str">
        <f t="shared" si="193"/>
        <v>octubre</v>
      </c>
      <c r="H1401" s="2">
        <f>+IFERROR(VLOOKUP(A1401,festivos!$A$1:$E$105,5,FALSE),0)</f>
        <v>0</v>
      </c>
      <c r="I1401" s="2">
        <f>+IFERROR(VLOOKUP(A1401,semanasanta!$A$1:$E$29,5,FALSE),0)</f>
        <v>0</v>
      </c>
      <c r="J1401" s="2">
        <f>+IFERROR(VLOOKUP(A1401,navidad!$A$1:$E$8,5,FALSE),0)</f>
        <v>0</v>
      </c>
      <c r="K1401" s="2">
        <f t="shared" si="197"/>
        <v>0</v>
      </c>
      <c r="L1401" s="2">
        <f t="shared" si="194"/>
        <v>0</v>
      </c>
      <c r="M1401" s="2">
        <f>+IFERROR(VLOOKUP(A1401,new_year!$A$1:$E$8,5,FALSE),0)</f>
        <v>0</v>
      </c>
      <c r="N1401" s="2">
        <f t="shared" si="196"/>
        <v>0</v>
      </c>
      <c r="O1401" s="2">
        <f t="shared" si="195"/>
        <v>0</v>
      </c>
      <c r="P1401">
        <v>0</v>
      </c>
      <c r="Q1401">
        <f>+IFERROR(VLOOKUP(A1401,final_f1!$A$1:$E$8,5,FALSE),0)</f>
        <v>0</v>
      </c>
    </row>
    <row r="1402" spans="1:17" x14ac:dyDescent="0.25">
      <c r="A1402" s="1">
        <v>42309</v>
      </c>
      <c r="B1402">
        <v>18</v>
      </c>
      <c r="C1402" s="2">
        <f t="shared" si="189"/>
        <v>1</v>
      </c>
      <c r="D1402" s="2">
        <f t="shared" si="190"/>
        <v>11</v>
      </c>
      <c r="E1402" s="2">
        <f t="shared" si="191"/>
        <v>2015</v>
      </c>
      <c r="F1402" s="2" t="str">
        <f t="shared" si="192"/>
        <v>domingo</v>
      </c>
      <c r="G1402" s="2" t="str">
        <f t="shared" si="193"/>
        <v>noviembre</v>
      </c>
      <c r="H1402" s="2">
        <f>+IFERROR(VLOOKUP(A1402,festivos!$A$1:$E$105,5,FALSE),0)</f>
        <v>0</v>
      </c>
      <c r="I1402" s="2">
        <f>+IFERROR(VLOOKUP(A1402,semanasanta!$A$1:$E$29,5,FALSE),0)</f>
        <v>0</v>
      </c>
      <c r="J1402" s="2">
        <f>+IFERROR(VLOOKUP(A1402,navidad!$A$1:$E$8,5,FALSE),0)</f>
        <v>0</v>
      </c>
      <c r="K1402" s="2">
        <f t="shared" si="197"/>
        <v>0</v>
      </c>
      <c r="L1402" s="2">
        <f t="shared" si="194"/>
        <v>0</v>
      </c>
      <c r="M1402" s="2">
        <f>+IFERROR(VLOOKUP(A1402,new_year!$A$1:$E$8,5,FALSE),0)</f>
        <v>0</v>
      </c>
      <c r="N1402" s="2">
        <f t="shared" si="196"/>
        <v>0</v>
      </c>
      <c r="O1402" s="2">
        <f t="shared" si="195"/>
        <v>0</v>
      </c>
      <c r="P1402">
        <v>0</v>
      </c>
      <c r="Q1402">
        <f>+IFERROR(VLOOKUP(A1402,final_f1!$A$1:$E$8,5,FALSE),0)</f>
        <v>0</v>
      </c>
    </row>
    <row r="1403" spans="1:17" x14ac:dyDescent="0.25">
      <c r="A1403" s="1">
        <v>42310</v>
      </c>
      <c r="B1403">
        <v>0</v>
      </c>
      <c r="C1403" s="2">
        <f t="shared" si="189"/>
        <v>2</v>
      </c>
      <c r="D1403" s="2">
        <f t="shared" si="190"/>
        <v>11</v>
      </c>
      <c r="E1403" s="2">
        <f t="shared" si="191"/>
        <v>2015</v>
      </c>
      <c r="F1403" s="2" t="str">
        <f t="shared" si="192"/>
        <v>lunes</v>
      </c>
      <c r="G1403" s="2" t="str">
        <f t="shared" si="193"/>
        <v>noviembre</v>
      </c>
      <c r="H1403" s="2">
        <f>+IFERROR(VLOOKUP(A1403,festivos!$A$1:$E$105,5,FALSE),0)</f>
        <v>1</v>
      </c>
      <c r="I1403" s="2">
        <f>+IFERROR(VLOOKUP(A1403,semanasanta!$A$1:$E$29,5,FALSE),0)</f>
        <v>0</v>
      </c>
      <c r="J1403" s="2">
        <f>+IFERROR(VLOOKUP(A1403,navidad!$A$1:$E$8,5,FALSE),0)</f>
        <v>0</v>
      </c>
      <c r="K1403" s="2">
        <f t="shared" si="197"/>
        <v>0</v>
      </c>
      <c r="L1403" s="2">
        <f t="shared" si="194"/>
        <v>0</v>
      </c>
      <c r="M1403" s="2">
        <f>+IFERROR(VLOOKUP(A1403,new_year!$A$1:$E$8,5,FALSE),0)</f>
        <v>0</v>
      </c>
      <c r="N1403" s="2">
        <f t="shared" si="196"/>
        <v>0</v>
      </c>
      <c r="O1403" s="2">
        <f t="shared" si="195"/>
        <v>0</v>
      </c>
      <c r="P1403">
        <v>0</v>
      </c>
      <c r="Q1403">
        <f>+IFERROR(VLOOKUP(A1403,final_f1!$A$1:$E$8,5,FALSE),0)</f>
        <v>0</v>
      </c>
    </row>
    <row r="1404" spans="1:17" x14ac:dyDescent="0.25">
      <c r="A1404" s="1">
        <v>42311</v>
      </c>
      <c r="B1404">
        <v>517</v>
      </c>
      <c r="C1404" s="2">
        <f t="shared" si="189"/>
        <v>3</v>
      </c>
      <c r="D1404" s="2">
        <f t="shared" si="190"/>
        <v>11</v>
      </c>
      <c r="E1404" s="2">
        <f t="shared" si="191"/>
        <v>2015</v>
      </c>
      <c r="F1404" s="2" t="str">
        <f t="shared" si="192"/>
        <v>martes</v>
      </c>
      <c r="G1404" s="2" t="str">
        <f t="shared" si="193"/>
        <v>noviembre</v>
      </c>
      <c r="H1404" s="2">
        <f>+IFERROR(VLOOKUP(A1404,festivos!$A$1:$E$105,5,FALSE),0)</f>
        <v>0</v>
      </c>
      <c r="I1404" s="2">
        <f>+IFERROR(VLOOKUP(A1404,semanasanta!$A$1:$E$29,5,FALSE),0)</f>
        <v>0</v>
      </c>
      <c r="J1404" s="2">
        <f>+IFERROR(VLOOKUP(A1404,navidad!$A$1:$E$8,5,FALSE),0)</f>
        <v>0</v>
      </c>
      <c r="K1404" s="2">
        <f t="shared" si="197"/>
        <v>0</v>
      </c>
      <c r="L1404" s="2">
        <f t="shared" si="194"/>
        <v>0</v>
      </c>
      <c r="M1404" s="2">
        <f>+IFERROR(VLOOKUP(A1404,new_year!$A$1:$E$8,5,FALSE),0)</f>
        <v>0</v>
      </c>
      <c r="N1404" s="2">
        <f t="shared" si="196"/>
        <v>0</v>
      </c>
      <c r="O1404" s="2">
        <f t="shared" si="195"/>
        <v>0</v>
      </c>
      <c r="P1404">
        <v>0</v>
      </c>
      <c r="Q1404">
        <f>+IFERROR(VLOOKUP(A1404,final_f1!$A$1:$E$8,5,FALSE),0)</f>
        <v>0</v>
      </c>
    </row>
    <row r="1405" spans="1:17" x14ac:dyDescent="0.25">
      <c r="A1405" s="1">
        <v>42312</v>
      </c>
      <c r="B1405">
        <v>792</v>
      </c>
      <c r="C1405" s="2">
        <f t="shared" si="189"/>
        <v>4</v>
      </c>
      <c r="D1405" s="2">
        <f t="shared" si="190"/>
        <v>11</v>
      </c>
      <c r="E1405" s="2">
        <f t="shared" si="191"/>
        <v>2015</v>
      </c>
      <c r="F1405" s="2" t="str">
        <f t="shared" si="192"/>
        <v>miércoles</v>
      </c>
      <c r="G1405" s="2" t="str">
        <f t="shared" si="193"/>
        <v>noviembre</v>
      </c>
      <c r="H1405" s="2">
        <f>+IFERROR(VLOOKUP(A1405,festivos!$A$1:$E$105,5,FALSE),0)</f>
        <v>0</v>
      </c>
      <c r="I1405" s="2">
        <f>+IFERROR(VLOOKUP(A1405,semanasanta!$A$1:$E$29,5,FALSE),0)</f>
        <v>0</v>
      </c>
      <c r="J1405" s="2">
        <f>+IFERROR(VLOOKUP(A1405,navidad!$A$1:$E$8,5,FALSE),0)</f>
        <v>0</v>
      </c>
      <c r="K1405" s="2">
        <f t="shared" si="197"/>
        <v>0</v>
      </c>
      <c r="L1405" s="2">
        <f t="shared" si="194"/>
        <v>0</v>
      </c>
      <c r="M1405" s="2">
        <f>+IFERROR(VLOOKUP(A1405,new_year!$A$1:$E$8,5,FALSE),0)</f>
        <v>0</v>
      </c>
      <c r="N1405" s="2">
        <f t="shared" si="196"/>
        <v>0</v>
      </c>
      <c r="O1405" s="2">
        <f t="shared" si="195"/>
        <v>0</v>
      </c>
      <c r="P1405">
        <v>0</v>
      </c>
      <c r="Q1405">
        <f>+IFERROR(VLOOKUP(A1405,final_f1!$A$1:$E$8,5,FALSE),0)</f>
        <v>0</v>
      </c>
    </row>
    <row r="1406" spans="1:17" x14ac:dyDescent="0.25">
      <c r="A1406" s="1">
        <v>42313</v>
      </c>
      <c r="B1406">
        <v>904</v>
      </c>
      <c r="C1406" s="2">
        <f t="shared" si="189"/>
        <v>5</v>
      </c>
      <c r="D1406" s="2">
        <f t="shared" si="190"/>
        <v>11</v>
      </c>
      <c r="E1406" s="2">
        <f t="shared" si="191"/>
        <v>2015</v>
      </c>
      <c r="F1406" s="2" t="str">
        <f t="shared" si="192"/>
        <v>jueves</v>
      </c>
      <c r="G1406" s="2" t="str">
        <f t="shared" si="193"/>
        <v>noviembre</v>
      </c>
      <c r="H1406" s="2">
        <f>+IFERROR(VLOOKUP(A1406,festivos!$A$1:$E$105,5,FALSE),0)</f>
        <v>0</v>
      </c>
      <c r="I1406" s="2">
        <f>+IFERROR(VLOOKUP(A1406,semanasanta!$A$1:$E$29,5,FALSE),0)</f>
        <v>0</v>
      </c>
      <c r="J1406" s="2">
        <f>+IFERROR(VLOOKUP(A1406,navidad!$A$1:$E$8,5,FALSE),0)</f>
        <v>0</v>
      </c>
      <c r="K1406" s="2">
        <f t="shared" si="197"/>
        <v>0</v>
      </c>
      <c r="L1406" s="2">
        <f t="shared" si="194"/>
        <v>0</v>
      </c>
      <c r="M1406" s="2">
        <f>+IFERROR(VLOOKUP(A1406,new_year!$A$1:$E$8,5,FALSE),0)</f>
        <v>0</v>
      </c>
      <c r="N1406" s="2">
        <f t="shared" si="196"/>
        <v>0</v>
      </c>
      <c r="O1406" s="2">
        <f t="shared" si="195"/>
        <v>0</v>
      </c>
      <c r="P1406">
        <v>0</v>
      </c>
      <c r="Q1406">
        <f>+IFERROR(VLOOKUP(A1406,final_f1!$A$1:$E$8,5,FALSE),0)</f>
        <v>0</v>
      </c>
    </row>
    <row r="1407" spans="1:17" x14ac:dyDescent="0.25">
      <c r="A1407" s="1">
        <v>42314</v>
      </c>
      <c r="B1407">
        <v>986</v>
      </c>
      <c r="C1407" s="2">
        <f t="shared" si="189"/>
        <v>6</v>
      </c>
      <c r="D1407" s="2">
        <f t="shared" si="190"/>
        <v>11</v>
      </c>
      <c r="E1407" s="2">
        <f t="shared" si="191"/>
        <v>2015</v>
      </c>
      <c r="F1407" s="2" t="str">
        <f t="shared" si="192"/>
        <v>viernes</v>
      </c>
      <c r="G1407" s="2" t="str">
        <f t="shared" si="193"/>
        <v>noviembre</v>
      </c>
      <c r="H1407" s="2">
        <f>+IFERROR(VLOOKUP(A1407,festivos!$A$1:$E$105,5,FALSE),0)</f>
        <v>0</v>
      </c>
      <c r="I1407" s="2">
        <f>+IFERROR(VLOOKUP(A1407,semanasanta!$A$1:$E$29,5,FALSE),0)</f>
        <v>0</v>
      </c>
      <c r="J1407" s="2">
        <f>+IFERROR(VLOOKUP(A1407,navidad!$A$1:$E$8,5,FALSE),0)</f>
        <v>0</v>
      </c>
      <c r="K1407" s="2">
        <f t="shared" si="197"/>
        <v>0</v>
      </c>
      <c r="L1407" s="2">
        <f t="shared" si="194"/>
        <v>0</v>
      </c>
      <c r="M1407" s="2">
        <f>+IFERROR(VLOOKUP(A1407,new_year!$A$1:$E$8,5,FALSE),0)</f>
        <v>0</v>
      </c>
      <c r="N1407" s="2">
        <f t="shared" si="196"/>
        <v>0</v>
      </c>
      <c r="O1407" s="2">
        <f t="shared" si="195"/>
        <v>0</v>
      </c>
      <c r="P1407">
        <v>0</v>
      </c>
      <c r="Q1407">
        <f>+IFERROR(VLOOKUP(A1407,final_f1!$A$1:$E$8,5,FALSE),0)</f>
        <v>0</v>
      </c>
    </row>
    <row r="1408" spans="1:17" x14ac:dyDescent="0.25">
      <c r="A1408" s="1">
        <v>42315</v>
      </c>
      <c r="B1408">
        <v>370</v>
      </c>
      <c r="C1408" s="2">
        <f t="shared" si="189"/>
        <v>7</v>
      </c>
      <c r="D1408" s="2">
        <f t="shared" si="190"/>
        <v>11</v>
      </c>
      <c r="E1408" s="2">
        <f t="shared" si="191"/>
        <v>2015</v>
      </c>
      <c r="F1408" s="2" t="str">
        <f t="shared" si="192"/>
        <v>sábado</v>
      </c>
      <c r="G1408" s="2" t="str">
        <f t="shared" si="193"/>
        <v>noviembre</v>
      </c>
      <c r="H1408" s="2">
        <f>+IFERROR(VLOOKUP(A1408,festivos!$A$1:$E$105,5,FALSE),0)</f>
        <v>0</v>
      </c>
      <c r="I1408" s="2">
        <f>+IFERROR(VLOOKUP(A1408,semanasanta!$A$1:$E$29,5,FALSE),0)</f>
        <v>0</v>
      </c>
      <c r="J1408" s="2">
        <f>+IFERROR(VLOOKUP(A1408,navidad!$A$1:$E$8,5,FALSE),0)</f>
        <v>0</v>
      </c>
      <c r="K1408" s="2">
        <f t="shared" si="197"/>
        <v>0</v>
      </c>
      <c r="L1408" s="2">
        <f t="shared" si="194"/>
        <v>0</v>
      </c>
      <c r="M1408" s="2">
        <f>+IFERROR(VLOOKUP(A1408,new_year!$A$1:$E$8,5,FALSE),0)</f>
        <v>0</v>
      </c>
      <c r="N1408" s="2">
        <f t="shared" si="196"/>
        <v>0</v>
      </c>
      <c r="O1408" s="2">
        <f t="shared" si="195"/>
        <v>0</v>
      </c>
      <c r="P1408">
        <v>0</v>
      </c>
      <c r="Q1408">
        <f>+IFERROR(VLOOKUP(A1408,final_f1!$A$1:$E$8,5,FALSE),0)</f>
        <v>0</v>
      </c>
    </row>
    <row r="1409" spans="1:17" x14ac:dyDescent="0.25">
      <c r="A1409" s="1">
        <v>42316</v>
      </c>
      <c r="B1409">
        <v>0</v>
      </c>
      <c r="C1409" s="2">
        <f t="shared" si="189"/>
        <v>8</v>
      </c>
      <c r="D1409" s="2">
        <f t="shared" si="190"/>
        <v>11</v>
      </c>
      <c r="E1409" s="2">
        <f t="shared" si="191"/>
        <v>2015</v>
      </c>
      <c r="F1409" s="2" t="str">
        <f t="shared" si="192"/>
        <v>domingo</v>
      </c>
      <c r="G1409" s="2" t="str">
        <f t="shared" si="193"/>
        <v>noviembre</v>
      </c>
      <c r="H1409" s="2">
        <f>+IFERROR(VLOOKUP(A1409,festivos!$A$1:$E$105,5,FALSE),0)</f>
        <v>0</v>
      </c>
      <c r="I1409" s="2">
        <f>+IFERROR(VLOOKUP(A1409,semanasanta!$A$1:$E$29,5,FALSE),0)</f>
        <v>0</v>
      </c>
      <c r="J1409" s="2">
        <f>+IFERROR(VLOOKUP(A1409,navidad!$A$1:$E$8,5,FALSE),0)</f>
        <v>0</v>
      </c>
      <c r="K1409" s="2">
        <f t="shared" si="197"/>
        <v>0</v>
      </c>
      <c r="L1409" s="2">
        <f t="shared" si="194"/>
        <v>0</v>
      </c>
      <c r="M1409" s="2">
        <f>+IFERROR(VLOOKUP(A1409,new_year!$A$1:$E$8,5,FALSE),0)</f>
        <v>0</v>
      </c>
      <c r="N1409" s="2">
        <f t="shared" si="196"/>
        <v>0</v>
      </c>
      <c r="O1409" s="2">
        <f t="shared" si="195"/>
        <v>0</v>
      </c>
      <c r="P1409">
        <v>0</v>
      </c>
      <c r="Q1409">
        <f>+IFERROR(VLOOKUP(A1409,final_f1!$A$1:$E$8,5,FALSE),0)</f>
        <v>0</v>
      </c>
    </row>
    <row r="1410" spans="1:17" x14ac:dyDescent="0.25">
      <c r="A1410" s="1">
        <v>42317</v>
      </c>
      <c r="B1410">
        <v>773</v>
      </c>
      <c r="C1410" s="2">
        <f t="shared" si="189"/>
        <v>9</v>
      </c>
      <c r="D1410" s="2">
        <f t="shared" si="190"/>
        <v>11</v>
      </c>
      <c r="E1410" s="2">
        <f t="shared" si="191"/>
        <v>2015</v>
      </c>
      <c r="F1410" s="2" t="str">
        <f t="shared" si="192"/>
        <v>lunes</v>
      </c>
      <c r="G1410" s="2" t="str">
        <f t="shared" si="193"/>
        <v>noviembre</v>
      </c>
      <c r="H1410" s="2">
        <f>+IFERROR(VLOOKUP(A1410,festivos!$A$1:$E$105,5,FALSE),0)</f>
        <v>0</v>
      </c>
      <c r="I1410" s="2">
        <f>+IFERROR(VLOOKUP(A1410,semanasanta!$A$1:$E$29,5,FALSE),0)</f>
        <v>0</v>
      </c>
      <c r="J1410" s="2">
        <f>+IFERROR(VLOOKUP(A1410,navidad!$A$1:$E$8,5,FALSE),0)</f>
        <v>0</v>
      </c>
      <c r="K1410" s="2">
        <f t="shared" si="197"/>
        <v>0</v>
      </c>
      <c r="L1410" s="2">
        <f t="shared" si="194"/>
        <v>0</v>
      </c>
      <c r="M1410" s="2">
        <f>+IFERROR(VLOOKUP(A1410,new_year!$A$1:$E$8,5,FALSE),0)</f>
        <v>0</v>
      </c>
      <c r="N1410" s="2">
        <f t="shared" si="196"/>
        <v>0</v>
      </c>
      <c r="O1410" s="2">
        <f t="shared" si="195"/>
        <v>0</v>
      </c>
      <c r="P1410">
        <v>0</v>
      </c>
      <c r="Q1410">
        <f>+IFERROR(VLOOKUP(A1410,final_f1!$A$1:$E$8,5,FALSE),0)</f>
        <v>0</v>
      </c>
    </row>
    <row r="1411" spans="1:17" x14ac:dyDescent="0.25">
      <c r="A1411" s="1">
        <v>42318</v>
      </c>
      <c r="B1411">
        <v>1019</v>
      </c>
      <c r="C1411" s="2">
        <f t="shared" ref="C1411:C1474" si="198">+DAY(A1411)</f>
        <v>10</v>
      </c>
      <c r="D1411" s="2">
        <f t="shared" ref="D1411:D1474" si="199">+MONTH(A1411)</f>
        <v>11</v>
      </c>
      <c r="E1411" s="2">
        <f t="shared" ref="E1411:E1474" si="200">+YEAR(A1411)</f>
        <v>2015</v>
      </c>
      <c r="F1411" s="2" t="str">
        <f t="shared" ref="F1411:F1474" si="201">+TEXT(A1411,"dddd")</f>
        <v>martes</v>
      </c>
      <c r="G1411" s="2" t="str">
        <f t="shared" ref="G1411:G1474" si="202">+TEXT(A1411,"MMMM")</f>
        <v>noviembre</v>
      </c>
      <c r="H1411" s="2">
        <f>+IFERROR(VLOOKUP(A1411,festivos!$A$1:$E$105,5,FALSE),0)</f>
        <v>0</v>
      </c>
      <c r="I1411" s="2">
        <f>+IFERROR(VLOOKUP(A1411,semanasanta!$A$1:$E$29,5,FALSE),0)</f>
        <v>0</v>
      </c>
      <c r="J1411" s="2">
        <f>+IFERROR(VLOOKUP(A1411,navidad!$A$1:$E$8,5,FALSE),0)</f>
        <v>0</v>
      </c>
      <c r="K1411" s="2">
        <f t="shared" si="197"/>
        <v>0</v>
      </c>
      <c r="L1411" s="2">
        <f t="shared" ref="L1411:L1474" si="203">+IF(J1412=1,1,0)</f>
        <v>0</v>
      </c>
      <c r="M1411" s="2">
        <f>+IFERROR(VLOOKUP(A1411,new_year!$A$1:$E$8,5,FALSE),0)</f>
        <v>0</v>
      </c>
      <c r="N1411" s="2">
        <f t="shared" si="196"/>
        <v>0</v>
      </c>
      <c r="O1411" s="2">
        <f t="shared" ref="O1411:O1474" si="204">+IF(M1412=1,1,0)</f>
        <v>0</v>
      </c>
      <c r="P1411">
        <v>0</v>
      </c>
      <c r="Q1411">
        <f>+IFERROR(VLOOKUP(A1411,final_f1!$A$1:$E$8,5,FALSE),0)</f>
        <v>0</v>
      </c>
    </row>
    <row r="1412" spans="1:17" x14ac:dyDescent="0.25">
      <c r="A1412" s="1">
        <v>42319</v>
      </c>
      <c r="B1412">
        <v>1051</v>
      </c>
      <c r="C1412" s="2">
        <f t="shared" si="198"/>
        <v>11</v>
      </c>
      <c r="D1412" s="2">
        <f t="shared" si="199"/>
        <v>11</v>
      </c>
      <c r="E1412" s="2">
        <f t="shared" si="200"/>
        <v>2015</v>
      </c>
      <c r="F1412" s="2" t="str">
        <f t="shared" si="201"/>
        <v>miércoles</v>
      </c>
      <c r="G1412" s="2" t="str">
        <f t="shared" si="202"/>
        <v>noviembre</v>
      </c>
      <c r="H1412" s="2">
        <f>+IFERROR(VLOOKUP(A1412,festivos!$A$1:$E$105,5,FALSE),0)</f>
        <v>0</v>
      </c>
      <c r="I1412" s="2">
        <f>+IFERROR(VLOOKUP(A1412,semanasanta!$A$1:$E$29,5,FALSE),0)</f>
        <v>0</v>
      </c>
      <c r="J1412" s="2">
        <f>+IFERROR(VLOOKUP(A1412,navidad!$A$1:$E$8,5,FALSE),0)</f>
        <v>0</v>
      </c>
      <c r="K1412" s="2">
        <f t="shared" si="197"/>
        <v>0</v>
      </c>
      <c r="L1412" s="2">
        <f t="shared" si="203"/>
        <v>0</v>
      </c>
      <c r="M1412" s="2">
        <f>+IFERROR(VLOOKUP(A1412,new_year!$A$1:$E$8,5,FALSE),0)</f>
        <v>0</v>
      </c>
      <c r="N1412" s="2">
        <f t="shared" ref="N1412:N1475" si="205">+IF(M1411=1,1,0)</f>
        <v>0</v>
      </c>
      <c r="O1412" s="2">
        <f t="shared" si="204"/>
        <v>0</v>
      </c>
      <c r="P1412">
        <v>0</v>
      </c>
      <c r="Q1412">
        <f>+IFERROR(VLOOKUP(A1412,final_f1!$A$1:$E$8,5,FALSE),0)</f>
        <v>0</v>
      </c>
    </row>
    <row r="1413" spans="1:17" x14ac:dyDescent="0.25">
      <c r="A1413" s="1">
        <v>42320</v>
      </c>
      <c r="B1413">
        <v>1099</v>
      </c>
      <c r="C1413" s="2">
        <f t="shared" si="198"/>
        <v>12</v>
      </c>
      <c r="D1413" s="2">
        <f t="shared" si="199"/>
        <v>11</v>
      </c>
      <c r="E1413" s="2">
        <f t="shared" si="200"/>
        <v>2015</v>
      </c>
      <c r="F1413" s="2" t="str">
        <f t="shared" si="201"/>
        <v>jueves</v>
      </c>
      <c r="G1413" s="2" t="str">
        <f t="shared" si="202"/>
        <v>noviembre</v>
      </c>
      <c r="H1413" s="2">
        <f>+IFERROR(VLOOKUP(A1413,festivos!$A$1:$E$105,5,FALSE),0)</f>
        <v>0</v>
      </c>
      <c r="I1413" s="2">
        <f>+IFERROR(VLOOKUP(A1413,semanasanta!$A$1:$E$29,5,FALSE),0)</f>
        <v>0</v>
      </c>
      <c r="J1413" s="2">
        <f>+IFERROR(VLOOKUP(A1413,navidad!$A$1:$E$8,5,FALSE),0)</f>
        <v>0</v>
      </c>
      <c r="K1413" s="2">
        <f t="shared" ref="K1413:K1476" si="206">+IF(J1412=1,1,0)</f>
        <v>0</v>
      </c>
      <c r="L1413" s="2">
        <f t="shared" si="203"/>
        <v>0</v>
      </c>
      <c r="M1413" s="2">
        <f>+IFERROR(VLOOKUP(A1413,new_year!$A$1:$E$8,5,FALSE),0)</f>
        <v>0</v>
      </c>
      <c r="N1413" s="2">
        <f t="shared" si="205"/>
        <v>0</v>
      </c>
      <c r="O1413" s="2">
        <f t="shared" si="204"/>
        <v>0</v>
      </c>
      <c r="P1413">
        <v>0</v>
      </c>
      <c r="Q1413">
        <f>+IFERROR(VLOOKUP(A1413,final_f1!$A$1:$E$8,5,FALSE),0)</f>
        <v>0</v>
      </c>
    </row>
    <row r="1414" spans="1:17" x14ac:dyDescent="0.25">
      <c r="A1414" s="1">
        <v>42321</v>
      </c>
      <c r="B1414">
        <v>1061</v>
      </c>
      <c r="C1414" s="2">
        <f t="shared" si="198"/>
        <v>13</v>
      </c>
      <c r="D1414" s="2">
        <f t="shared" si="199"/>
        <v>11</v>
      </c>
      <c r="E1414" s="2">
        <f t="shared" si="200"/>
        <v>2015</v>
      </c>
      <c r="F1414" s="2" t="str">
        <f t="shared" si="201"/>
        <v>viernes</v>
      </c>
      <c r="G1414" s="2" t="str">
        <f t="shared" si="202"/>
        <v>noviembre</v>
      </c>
      <c r="H1414" s="2">
        <f>+IFERROR(VLOOKUP(A1414,festivos!$A$1:$E$105,5,FALSE),0)</f>
        <v>0</v>
      </c>
      <c r="I1414" s="2">
        <f>+IFERROR(VLOOKUP(A1414,semanasanta!$A$1:$E$29,5,FALSE),0)</f>
        <v>0</v>
      </c>
      <c r="J1414" s="2">
        <f>+IFERROR(VLOOKUP(A1414,navidad!$A$1:$E$8,5,FALSE),0)</f>
        <v>0</v>
      </c>
      <c r="K1414" s="2">
        <f t="shared" si="206"/>
        <v>0</v>
      </c>
      <c r="L1414" s="2">
        <f t="shared" si="203"/>
        <v>0</v>
      </c>
      <c r="M1414" s="2">
        <f>+IFERROR(VLOOKUP(A1414,new_year!$A$1:$E$8,5,FALSE),0)</f>
        <v>0</v>
      </c>
      <c r="N1414" s="2">
        <f t="shared" si="205"/>
        <v>0</v>
      </c>
      <c r="O1414" s="2">
        <f t="shared" si="204"/>
        <v>0</v>
      </c>
      <c r="P1414">
        <v>0</v>
      </c>
      <c r="Q1414">
        <f>+IFERROR(VLOOKUP(A1414,final_f1!$A$1:$E$8,5,FALSE),0)</f>
        <v>0</v>
      </c>
    </row>
    <row r="1415" spans="1:17" x14ac:dyDescent="0.25">
      <c r="A1415" s="1">
        <v>42322</v>
      </c>
      <c r="B1415">
        <v>240</v>
      </c>
      <c r="C1415" s="2">
        <f t="shared" si="198"/>
        <v>14</v>
      </c>
      <c r="D1415" s="2">
        <f t="shared" si="199"/>
        <v>11</v>
      </c>
      <c r="E1415" s="2">
        <f t="shared" si="200"/>
        <v>2015</v>
      </c>
      <c r="F1415" s="2" t="str">
        <f t="shared" si="201"/>
        <v>sábado</v>
      </c>
      <c r="G1415" s="2" t="str">
        <f t="shared" si="202"/>
        <v>noviembre</v>
      </c>
      <c r="H1415" s="2">
        <f>+IFERROR(VLOOKUP(A1415,festivos!$A$1:$E$105,5,FALSE),0)</f>
        <v>0</v>
      </c>
      <c r="I1415" s="2">
        <f>+IFERROR(VLOOKUP(A1415,semanasanta!$A$1:$E$29,5,FALSE),0)</f>
        <v>0</v>
      </c>
      <c r="J1415" s="2">
        <f>+IFERROR(VLOOKUP(A1415,navidad!$A$1:$E$8,5,FALSE),0)</f>
        <v>0</v>
      </c>
      <c r="K1415" s="2">
        <f t="shared" si="206"/>
        <v>0</v>
      </c>
      <c r="L1415" s="2">
        <f t="shared" si="203"/>
        <v>0</v>
      </c>
      <c r="M1415" s="2">
        <f>+IFERROR(VLOOKUP(A1415,new_year!$A$1:$E$8,5,FALSE),0)</f>
        <v>0</v>
      </c>
      <c r="N1415" s="2">
        <f t="shared" si="205"/>
        <v>0</v>
      </c>
      <c r="O1415" s="2">
        <f t="shared" si="204"/>
        <v>0</v>
      </c>
      <c r="P1415">
        <v>0</v>
      </c>
      <c r="Q1415">
        <f>+IFERROR(VLOOKUP(A1415,final_f1!$A$1:$E$8,5,FALSE),0)</f>
        <v>0</v>
      </c>
    </row>
    <row r="1416" spans="1:17" x14ac:dyDescent="0.25">
      <c r="A1416" s="1">
        <v>42323</v>
      </c>
      <c r="B1416">
        <v>1</v>
      </c>
      <c r="C1416" s="2">
        <f t="shared" si="198"/>
        <v>15</v>
      </c>
      <c r="D1416" s="2">
        <f t="shared" si="199"/>
        <v>11</v>
      </c>
      <c r="E1416" s="2">
        <f t="shared" si="200"/>
        <v>2015</v>
      </c>
      <c r="F1416" s="2" t="str">
        <f t="shared" si="201"/>
        <v>domingo</v>
      </c>
      <c r="G1416" s="2" t="str">
        <f t="shared" si="202"/>
        <v>noviembre</v>
      </c>
      <c r="H1416" s="2">
        <f>+IFERROR(VLOOKUP(A1416,festivos!$A$1:$E$105,5,FALSE),0)</f>
        <v>0</v>
      </c>
      <c r="I1416" s="2">
        <f>+IFERROR(VLOOKUP(A1416,semanasanta!$A$1:$E$29,5,FALSE),0)</f>
        <v>0</v>
      </c>
      <c r="J1416" s="2">
        <f>+IFERROR(VLOOKUP(A1416,navidad!$A$1:$E$8,5,FALSE),0)</f>
        <v>0</v>
      </c>
      <c r="K1416" s="2">
        <f t="shared" si="206"/>
        <v>0</v>
      </c>
      <c r="L1416" s="2">
        <f t="shared" si="203"/>
        <v>0</v>
      </c>
      <c r="M1416" s="2">
        <f>+IFERROR(VLOOKUP(A1416,new_year!$A$1:$E$8,5,FALSE),0)</f>
        <v>0</v>
      </c>
      <c r="N1416" s="2">
        <f t="shared" si="205"/>
        <v>0</v>
      </c>
      <c r="O1416" s="2">
        <f t="shared" si="204"/>
        <v>0</v>
      </c>
      <c r="P1416">
        <v>0</v>
      </c>
      <c r="Q1416">
        <f>+IFERROR(VLOOKUP(A1416,final_f1!$A$1:$E$8,5,FALSE),0)</f>
        <v>0</v>
      </c>
    </row>
    <row r="1417" spans="1:17" x14ac:dyDescent="0.25">
      <c r="A1417" s="1">
        <v>42324</v>
      </c>
      <c r="B1417">
        <v>0</v>
      </c>
      <c r="C1417" s="2">
        <f t="shared" si="198"/>
        <v>16</v>
      </c>
      <c r="D1417" s="2">
        <f t="shared" si="199"/>
        <v>11</v>
      </c>
      <c r="E1417" s="2">
        <f t="shared" si="200"/>
        <v>2015</v>
      </c>
      <c r="F1417" s="2" t="str">
        <f t="shared" si="201"/>
        <v>lunes</v>
      </c>
      <c r="G1417" s="2" t="str">
        <f t="shared" si="202"/>
        <v>noviembre</v>
      </c>
      <c r="H1417" s="2">
        <f>+IFERROR(VLOOKUP(A1417,festivos!$A$1:$E$105,5,FALSE),0)</f>
        <v>1</v>
      </c>
      <c r="I1417" s="2">
        <f>+IFERROR(VLOOKUP(A1417,semanasanta!$A$1:$E$29,5,FALSE),0)</f>
        <v>0</v>
      </c>
      <c r="J1417" s="2">
        <f>+IFERROR(VLOOKUP(A1417,navidad!$A$1:$E$8,5,FALSE),0)</f>
        <v>0</v>
      </c>
      <c r="K1417" s="2">
        <f t="shared" si="206"/>
        <v>0</v>
      </c>
      <c r="L1417" s="2">
        <f t="shared" si="203"/>
        <v>0</v>
      </c>
      <c r="M1417" s="2">
        <f>+IFERROR(VLOOKUP(A1417,new_year!$A$1:$E$8,5,FALSE),0)</f>
        <v>0</v>
      </c>
      <c r="N1417" s="2">
        <f t="shared" si="205"/>
        <v>0</v>
      </c>
      <c r="O1417" s="2">
        <f t="shared" si="204"/>
        <v>0</v>
      </c>
      <c r="P1417">
        <v>0</v>
      </c>
      <c r="Q1417">
        <f>+IFERROR(VLOOKUP(A1417,final_f1!$A$1:$E$8,5,FALSE),0)</f>
        <v>0</v>
      </c>
    </row>
    <row r="1418" spans="1:17" x14ac:dyDescent="0.25">
      <c r="A1418" s="1">
        <v>42325</v>
      </c>
      <c r="B1418">
        <v>651</v>
      </c>
      <c r="C1418" s="2">
        <f t="shared" si="198"/>
        <v>17</v>
      </c>
      <c r="D1418" s="2">
        <f t="shared" si="199"/>
        <v>11</v>
      </c>
      <c r="E1418" s="2">
        <f t="shared" si="200"/>
        <v>2015</v>
      </c>
      <c r="F1418" s="2" t="str">
        <f t="shared" si="201"/>
        <v>martes</v>
      </c>
      <c r="G1418" s="2" t="str">
        <f t="shared" si="202"/>
        <v>noviembre</v>
      </c>
      <c r="H1418" s="2">
        <f>+IFERROR(VLOOKUP(A1418,festivos!$A$1:$E$105,5,FALSE),0)</f>
        <v>0</v>
      </c>
      <c r="I1418" s="2">
        <f>+IFERROR(VLOOKUP(A1418,semanasanta!$A$1:$E$29,5,FALSE),0)</f>
        <v>0</v>
      </c>
      <c r="J1418" s="2">
        <f>+IFERROR(VLOOKUP(A1418,navidad!$A$1:$E$8,5,FALSE),0)</f>
        <v>0</v>
      </c>
      <c r="K1418" s="2">
        <f t="shared" si="206"/>
        <v>0</v>
      </c>
      <c r="L1418" s="2">
        <f t="shared" si="203"/>
        <v>0</v>
      </c>
      <c r="M1418" s="2">
        <f>+IFERROR(VLOOKUP(A1418,new_year!$A$1:$E$8,5,FALSE),0)</f>
        <v>0</v>
      </c>
      <c r="N1418" s="2">
        <f t="shared" si="205"/>
        <v>0</v>
      </c>
      <c r="O1418" s="2">
        <f t="shared" si="204"/>
        <v>0</v>
      </c>
      <c r="P1418">
        <v>0</v>
      </c>
      <c r="Q1418">
        <f>+IFERROR(VLOOKUP(A1418,final_f1!$A$1:$E$8,5,FALSE),0)</f>
        <v>0</v>
      </c>
    </row>
    <row r="1419" spans="1:17" x14ac:dyDescent="0.25">
      <c r="A1419" s="1">
        <v>42326</v>
      </c>
      <c r="B1419">
        <v>940</v>
      </c>
      <c r="C1419" s="2">
        <f t="shared" si="198"/>
        <v>18</v>
      </c>
      <c r="D1419" s="2">
        <f t="shared" si="199"/>
        <v>11</v>
      </c>
      <c r="E1419" s="2">
        <f t="shared" si="200"/>
        <v>2015</v>
      </c>
      <c r="F1419" s="2" t="str">
        <f t="shared" si="201"/>
        <v>miércoles</v>
      </c>
      <c r="G1419" s="2" t="str">
        <f t="shared" si="202"/>
        <v>noviembre</v>
      </c>
      <c r="H1419" s="2">
        <f>+IFERROR(VLOOKUP(A1419,festivos!$A$1:$E$105,5,FALSE),0)</f>
        <v>0</v>
      </c>
      <c r="I1419" s="2">
        <f>+IFERROR(VLOOKUP(A1419,semanasanta!$A$1:$E$29,5,FALSE),0)</f>
        <v>0</v>
      </c>
      <c r="J1419" s="2">
        <f>+IFERROR(VLOOKUP(A1419,navidad!$A$1:$E$8,5,FALSE),0)</f>
        <v>0</v>
      </c>
      <c r="K1419" s="2">
        <f t="shared" si="206"/>
        <v>0</v>
      </c>
      <c r="L1419" s="2">
        <f t="shared" si="203"/>
        <v>0</v>
      </c>
      <c r="M1419" s="2">
        <f>+IFERROR(VLOOKUP(A1419,new_year!$A$1:$E$8,5,FALSE),0)</f>
        <v>0</v>
      </c>
      <c r="N1419" s="2">
        <f t="shared" si="205"/>
        <v>0</v>
      </c>
      <c r="O1419" s="2">
        <f t="shared" si="204"/>
        <v>0</v>
      </c>
      <c r="P1419">
        <v>0</v>
      </c>
      <c r="Q1419">
        <f>+IFERROR(VLOOKUP(A1419,final_f1!$A$1:$E$8,5,FALSE),0)</f>
        <v>0</v>
      </c>
    </row>
    <row r="1420" spans="1:17" x14ac:dyDescent="0.25">
      <c r="A1420" s="1">
        <v>42327</v>
      </c>
      <c r="B1420">
        <v>1138</v>
      </c>
      <c r="C1420" s="2">
        <f t="shared" si="198"/>
        <v>19</v>
      </c>
      <c r="D1420" s="2">
        <f t="shared" si="199"/>
        <v>11</v>
      </c>
      <c r="E1420" s="2">
        <f t="shared" si="200"/>
        <v>2015</v>
      </c>
      <c r="F1420" s="2" t="str">
        <f t="shared" si="201"/>
        <v>jueves</v>
      </c>
      <c r="G1420" s="2" t="str">
        <f t="shared" si="202"/>
        <v>noviembre</v>
      </c>
      <c r="H1420" s="2">
        <f>+IFERROR(VLOOKUP(A1420,festivos!$A$1:$E$105,5,FALSE),0)</f>
        <v>0</v>
      </c>
      <c r="I1420" s="2">
        <f>+IFERROR(VLOOKUP(A1420,semanasanta!$A$1:$E$29,5,FALSE),0)</f>
        <v>0</v>
      </c>
      <c r="J1420" s="2">
        <f>+IFERROR(VLOOKUP(A1420,navidad!$A$1:$E$8,5,FALSE),0)</f>
        <v>0</v>
      </c>
      <c r="K1420" s="2">
        <f t="shared" si="206"/>
        <v>0</v>
      </c>
      <c r="L1420" s="2">
        <f t="shared" si="203"/>
        <v>0</v>
      </c>
      <c r="M1420" s="2">
        <f>+IFERROR(VLOOKUP(A1420,new_year!$A$1:$E$8,5,FALSE),0)</f>
        <v>0</v>
      </c>
      <c r="N1420" s="2">
        <f t="shared" si="205"/>
        <v>0</v>
      </c>
      <c r="O1420" s="2">
        <f t="shared" si="204"/>
        <v>0</v>
      </c>
      <c r="P1420">
        <v>0</v>
      </c>
      <c r="Q1420">
        <f>+IFERROR(VLOOKUP(A1420,final_f1!$A$1:$E$8,5,FALSE),0)</f>
        <v>0</v>
      </c>
    </row>
    <row r="1421" spans="1:17" x14ac:dyDescent="0.25">
      <c r="A1421" s="1">
        <v>42328</v>
      </c>
      <c r="B1421">
        <v>1100</v>
      </c>
      <c r="C1421" s="2">
        <f t="shared" si="198"/>
        <v>20</v>
      </c>
      <c r="D1421" s="2">
        <f t="shared" si="199"/>
        <v>11</v>
      </c>
      <c r="E1421" s="2">
        <f t="shared" si="200"/>
        <v>2015</v>
      </c>
      <c r="F1421" s="2" t="str">
        <f t="shared" si="201"/>
        <v>viernes</v>
      </c>
      <c r="G1421" s="2" t="str">
        <f t="shared" si="202"/>
        <v>noviembre</v>
      </c>
      <c r="H1421" s="2">
        <f>+IFERROR(VLOOKUP(A1421,festivos!$A$1:$E$105,5,FALSE),0)</f>
        <v>0</v>
      </c>
      <c r="I1421" s="2">
        <f>+IFERROR(VLOOKUP(A1421,semanasanta!$A$1:$E$29,5,FALSE),0)</f>
        <v>0</v>
      </c>
      <c r="J1421" s="2">
        <f>+IFERROR(VLOOKUP(A1421,navidad!$A$1:$E$8,5,FALSE),0)</f>
        <v>0</v>
      </c>
      <c r="K1421" s="2">
        <f t="shared" si="206"/>
        <v>0</v>
      </c>
      <c r="L1421" s="2">
        <f t="shared" si="203"/>
        <v>0</v>
      </c>
      <c r="M1421" s="2">
        <f>+IFERROR(VLOOKUP(A1421,new_year!$A$1:$E$8,5,FALSE),0)</f>
        <v>0</v>
      </c>
      <c r="N1421" s="2">
        <f t="shared" si="205"/>
        <v>0</v>
      </c>
      <c r="O1421" s="2">
        <f t="shared" si="204"/>
        <v>0</v>
      </c>
      <c r="P1421">
        <v>0</v>
      </c>
      <c r="Q1421">
        <f>+IFERROR(VLOOKUP(A1421,final_f1!$A$1:$E$8,5,FALSE),0)</f>
        <v>0</v>
      </c>
    </row>
    <row r="1422" spans="1:17" x14ac:dyDescent="0.25">
      <c r="A1422" s="1">
        <v>42329</v>
      </c>
      <c r="B1422">
        <v>295</v>
      </c>
      <c r="C1422" s="2">
        <f t="shared" si="198"/>
        <v>21</v>
      </c>
      <c r="D1422" s="2">
        <f t="shared" si="199"/>
        <v>11</v>
      </c>
      <c r="E1422" s="2">
        <f t="shared" si="200"/>
        <v>2015</v>
      </c>
      <c r="F1422" s="2" t="str">
        <f t="shared" si="201"/>
        <v>sábado</v>
      </c>
      <c r="G1422" s="2" t="str">
        <f t="shared" si="202"/>
        <v>noviembre</v>
      </c>
      <c r="H1422" s="2">
        <f>+IFERROR(VLOOKUP(A1422,festivos!$A$1:$E$105,5,FALSE),0)</f>
        <v>0</v>
      </c>
      <c r="I1422" s="2">
        <f>+IFERROR(VLOOKUP(A1422,semanasanta!$A$1:$E$29,5,FALSE),0)</f>
        <v>0</v>
      </c>
      <c r="J1422" s="2">
        <f>+IFERROR(VLOOKUP(A1422,navidad!$A$1:$E$8,5,FALSE),0)</f>
        <v>0</v>
      </c>
      <c r="K1422" s="2">
        <f t="shared" si="206"/>
        <v>0</v>
      </c>
      <c r="L1422" s="2">
        <f t="shared" si="203"/>
        <v>0</v>
      </c>
      <c r="M1422" s="2">
        <f>+IFERROR(VLOOKUP(A1422,new_year!$A$1:$E$8,5,FALSE),0)</f>
        <v>0</v>
      </c>
      <c r="N1422" s="2">
        <f t="shared" si="205"/>
        <v>0</v>
      </c>
      <c r="O1422" s="2">
        <f t="shared" si="204"/>
        <v>0</v>
      </c>
      <c r="P1422">
        <v>0</v>
      </c>
      <c r="Q1422">
        <f>+IFERROR(VLOOKUP(A1422,final_f1!$A$1:$E$8,5,FALSE),0)</f>
        <v>0</v>
      </c>
    </row>
    <row r="1423" spans="1:17" x14ac:dyDescent="0.25">
      <c r="A1423" s="1">
        <v>42330</v>
      </c>
      <c r="B1423">
        <v>0</v>
      </c>
      <c r="C1423" s="2">
        <f t="shared" si="198"/>
        <v>22</v>
      </c>
      <c r="D1423" s="2">
        <f t="shared" si="199"/>
        <v>11</v>
      </c>
      <c r="E1423" s="2">
        <f t="shared" si="200"/>
        <v>2015</v>
      </c>
      <c r="F1423" s="2" t="str">
        <f t="shared" si="201"/>
        <v>domingo</v>
      </c>
      <c r="G1423" s="2" t="str">
        <f t="shared" si="202"/>
        <v>noviembre</v>
      </c>
      <c r="H1423" s="2">
        <f>+IFERROR(VLOOKUP(A1423,festivos!$A$1:$E$105,5,FALSE),0)</f>
        <v>0</v>
      </c>
      <c r="I1423" s="2">
        <f>+IFERROR(VLOOKUP(A1423,semanasanta!$A$1:$E$29,5,FALSE),0)</f>
        <v>0</v>
      </c>
      <c r="J1423" s="2">
        <f>+IFERROR(VLOOKUP(A1423,navidad!$A$1:$E$8,5,FALSE),0)</f>
        <v>0</v>
      </c>
      <c r="K1423" s="2">
        <f t="shared" si="206"/>
        <v>0</v>
      </c>
      <c r="L1423" s="2">
        <f t="shared" si="203"/>
        <v>0</v>
      </c>
      <c r="M1423" s="2">
        <f>+IFERROR(VLOOKUP(A1423,new_year!$A$1:$E$8,5,FALSE),0)</f>
        <v>0</v>
      </c>
      <c r="N1423" s="2">
        <f t="shared" si="205"/>
        <v>0</v>
      </c>
      <c r="O1423" s="2">
        <f t="shared" si="204"/>
        <v>0</v>
      </c>
      <c r="P1423">
        <v>0</v>
      </c>
      <c r="Q1423">
        <f>+IFERROR(VLOOKUP(A1423,final_f1!$A$1:$E$8,5,FALSE),0)</f>
        <v>0</v>
      </c>
    </row>
    <row r="1424" spans="1:17" x14ac:dyDescent="0.25">
      <c r="A1424" s="1">
        <v>42331</v>
      </c>
      <c r="B1424">
        <v>766</v>
      </c>
      <c r="C1424" s="2">
        <f t="shared" si="198"/>
        <v>23</v>
      </c>
      <c r="D1424" s="2">
        <f t="shared" si="199"/>
        <v>11</v>
      </c>
      <c r="E1424" s="2">
        <f t="shared" si="200"/>
        <v>2015</v>
      </c>
      <c r="F1424" s="2" t="str">
        <f t="shared" si="201"/>
        <v>lunes</v>
      </c>
      <c r="G1424" s="2" t="str">
        <f t="shared" si="202"/>
        <v>noviembre</v>
      </c>
      <c r="H1424" s="2">
        <f>+IFERROR(VLOOKUP(A1424,festivos!$A$1:$E$105,5,FALSE),0)</f>
        <v>0</v>
      </c>
      <c r="I1424" s="2">
        <f>+IFERROR(VLOOKUP(A1424,semanasanta!$A$1:$E$29,5,FALSE),0)</f>
        <v>0</v>
      </c>
      <c r="J1424" s="2">
        <f>+IFERROR(VLOOKUP(A1424,navidad!$A$1:$E$8,5,FALSE),0)</f>
        <v>0</v>
      </c>
      <c r="K1424" s="2">
        <f t="shared" si="206"/>
        <v>0</v>
      </c>
      <c r="L1424" s="2">
        <f t="shared" si="203"/>
        <v>0</v>
      </c>
      <c r="M1424" s="2">
        <f>+IFERROR(VLOOKUP(A1424,new_year!$A$1:$E$8,5,FALSE),0)</f>
        <v>0</v>
      </c>
      <c r="N1424" s="2">
        <f t="shared" si="205"/>
        <v>0</v>
      </c>
      <c r="O1424" s="2">
        <f t="shared" si="204"/>
        <v>0</v>
      </c>
      <c r="P1424">
        <v>0</v>
      </c>
      <c r="Q1424">
        <f>+IFERROR(VLOOKUP(A1424,final_f1!$A$1:$E$8,5,FALSE),0)</f>
        <v>0</v>
      </c>
    </row>
    <row r="1425" spans="1:17" x14ac:dyDescent="0.25">
      <c r="A1425" s="1">
        <v>42332</v>
      </c>
      <c r="B1425">
        <v>1048</v>
      </c>
      <c r="C1425" s="2">
        <f t="shared" si="198"/>
        <v>24</v>
      </c>
      <c r="D1425" s="2">
        <f t="shared" si="199"/>
        <v>11</v>
      </c>
      <c r="E1425" s="2">
        <f t="shared" si="200"/>
        <v>2015</v>
      </c>
      <c r="F1425" s="2" t="str">
        <f t="shared" si="201"/>
        <v>martes</v>
      </c>
      <c r="G1425" s="2" t="str">
        <f t="shared" si="202"/>
        <v>noviembre</v>
      </c>
      <c r="H1425" s="2">
        <f>+IFERROR(VLOOKUP(A1425,festivos!$A$1:$E$105,5,FALSE),0)</f>
        <v>0</v>
      </c>
      <c r="I1425" s="2">
        <f>+IFERROR(VLOOKUP(A1425,semanasanta!$A$1:$E$29,5,FALSE),0)</f>
        <v>0</v>
      </c>
      <c r="J1425" s="2">
        <f>+IFERROR(VLOOKUP(A1425,navidad!$A$1:$E$8,5,FALSE),0)</f>
        <v>0</v>
      </c>
      <c r="K1425" s="2">
        <f t="shared" si="206"/>
        <v>0</v>
      </c>
      <c r="L1425" s="2">
        <f t="shared" si="203"/>
        <v>0</v>
      </c>
      <c r="M1425" s="2">
        <f>+IFERROR(VLOOKUP(A1425,new_year!$A$1:$E$8,5,FALSE),0)</f>
        <v>0</v>
      </c>
      <c r="N1425" s="2">
        <f t="shared" si="205"/>
        <v>0</v>
      </c>
      <c r="O1425" s="2">
        <f t="shared" si="204"/>
        <v>0</v>
      </c>
      <c r="P1425">
        <v>0</v>
      </c>
      <c r="Q1425">
        <f>+IFERROR(VLOOKUP(A1425,final_f1!$A$1:$E$8,5,FALSE),0)</f>
        <v>0</v>
      </c>
    </row>
    <row r="1426" spans="1:17" x14ac:dyDescent="0.25">
      <c r="A1426" s="1">
        <v>42333</v>
      </c>
      <c r="B1426">
        <v>1243</v>
      </c>
      <c r="C1426" s="2">
        <f t="shared" si="198"/>
        <v>25</v>
      </c>
      <c r="D1426" s="2">
        <f t="shared" si="199"/>
        <v>11</v>
      </c>
      <c r="E1426" s="2">
        <f t="shared" si="200"/>
        <v>2015</v>
      </c>
      <c r="F1426" s="2" t="str">
        <f t="shared" si="201"/>
        <v>miércoles</v>
      </c>
      <c r="G1426" s="2" t="str">
        <f t="shared" si="202"/>
        <v>noviembre</v>
      </c>
      <c r="H1426" s="2">
        <f>+IFERROR(VLOOKUP(A1426,festivos!$A$1:$E$105,5,FALSE),0)</f>
        <v>0</v>
      </c>
      <c r="I1426" s="2">
        <f>+IFERROR(VLOOKUP(A1426,semanasanta!$A$1:$E$29,5,FALSE),0)</f>
        <v>0</v>
      </c>
      <c r="J1426" s="2">
        <f>+IFERROR(VLOOKUP(A1426,navidad!$A$1:$E$8,5,FALSE),0)</f>
        <v>0</v>
      </c>
      <c r="K1426" s="2">
        <f t="shared" si="206"/>
        <v>0</v>
      </c>
      <c r="L1426" s="2">
        <f t="shared" si="203"/>
        <v>0</v>
      </c>
      <c r="M1426" s="2">
        <f>+IFERROR(VLOOKUP(A1426,new_year!$A$1:$E$8,5,FALSE),0)</f>
        <v>0</v>
      </c>
      <c r="N1426" s="2">
        <f t="shared" si="205"/>
        <v>0</v>
      </c>
      <c r="O1426" s="2">
        <f t="shared" si="204"/>
        <v>0</v>
      </c>
      <c r="P1426">
        <v>0</v>
      </c>
      <c r="Q1426">
        <f>+IFERROR(VLOOKUP(A1426,final_f1!$A$1:$E$8,5,FALSE),0)</f>
        <v>0</v>
      </c>
    </row>
    <row r="1427" spans="1:17" x14ac:dyDescent="0.25">
      <c r="A1427" s="1">
        <v>42334</v>
      </c>
      <c r="B1427">
        <v>1281</v>
      </c>
      <c r="C1427" s="2">
        <f t="shared" si="198"/>
        <v>26</v>
      </c>
      <c r="D1427" s="2">
        <f t="shared" si="199"/>
        <v>11</v>
      </c>
      <c r="E1427" s="2">
        <f t="shared" si="200"/>
        <v>2015</v>
      </c>
      <c r="F1427" s="2" t="str">
        <f t="shared" si="201"/>
        <v>jueves</v>
      </c>
      <c r="G1427" s="2" t="str">
        <f t="shared" si="202"/>
        <v>noviembre</v>
      </c>
      <c r="H1427" s="2">
        <f>+IFERROR(VLOOKUP(A1427,festivos!$A$1:$E$105,5,FALSE),0)</f>
        <v>0</v>
      </c>
      <c r="I1427" s="2">
        <f>+IFERROR(VLOOKUP(A1427,semanasanta!$A$1:$E$29,5,FALSE),0)</f>
        <v>0</v>
      </c>
      <c r="J1427" s="2">
        <f>+IFERROR(VLOOKUP(A1427,navidad!$A$1:$E$8,5,FALSE),0)</f>
        <v>0</v>
      </c>
      <c r="K1427" s="2">
        <f t="shared" si="206"/>
        <v>0</v>
      </c>
      <c r="L1427" s="2">
        <f t="shared" si="203"/>
        <v>0</v>
      </c>
      <c r="M1427" s="2">
        <f>+IFERROR(VLOOKUP(A1427,new_year!$A$1:$E$8,5,FALSE),0)</f>
        <v>0</v>
      </c>
      <c r="N1427" s="2">
        <f t="shared" si="205"/>
        <v>0</v>
      </c>
      <c r="O1427" s="2">
        <f t="shared" si="204"/>
        <v>0</v>
      </c>
      <c r="P1427">
        <v>0</v>
      </c>
      <c r="Q1427">
        <f>+IFERROR(VLOOKUP(A1427,final_f1!$A$1:$E$8,5,FALSE),0)</f>
        <v>0</v>
      </c>
    </row>
    <row r="1428" spans="1:17" x14ac:dyDescent="0.25">
      <c r="A1428" s="1">
        <v>42335</v>
      </c>
      <c r="B1428">
        <v>1344</v>
      </c>
      <c r="C1428" s="2">
        <f t="shared" si="198"/>
        <v>27</v>
      </c>
      <c r="D1428" s="2">
        <f t="shared" si="199"/>
        <v>11</v>
      </c>
      <c r="E1428" s="2">
        <f t="shared" si="200"/>
        <v>2015</v>
      </c>
      <c r="F1428" s="2" t="str">
        <f t="shared" si="201"/>
        <v>viernes</v>
      </c>
      <c r="G1428" s="2" t="str">
        <f t="shared" si="202"/>
        <v>noviembre</v>
      </c>
      <c r="H1428" s="2">
        <f>+IFERROR(VLOOKUP(A1428,festivos!$A$1:$E$105,5,FALSE),0)</f>
        <v>0</v>
      </c>
      <c r="I1428" s="2">
        <f>+IFERROR(VLOOKUP(A1428,semanasanta!$A$1:$E$29,5,FALSE),0)</f>
        <v>0</v>
      </c>
      <c r="J1428" s="2">
        <f>+IFERROR(VLOOKUP(A1428,navidad!$A$1:$E$8,5,FALSE),0)</f>
        <v>0</v>
      </c>
      <c r="K1428" s="2">
        <f t="shared" si="206"/>
        <v>0</v>
      </c>
      <c r="L1428" s="2">
        <f t="shared" si="203"/>
        <v>0</v>
      </c>
      <c r="M1428" s="2">
        <f>+IFERROR(VLOOKUP(A1428,new_year!$A$1:$E$8,5,FALSE),0)</f>
        <v>0</v>
      </c>
      <c r="N1428" s="2">
        <f t="shared" si="205"/>
        <v>0</v>
      </c>
      <c r="O1428" s="2">
        <f t="shared" si="204"/>
        <v>0</v>
      </c>
      <c r="P1428">
        <v>0</v>
      </c>
      <c r="Q1428">
        <f>+IFERROR(VLOOKUP(A1428,final_f1!$A$1:$E$8,5,FALSE),0)</f>
        <v>0</v>
      </c>
    </row>
    <row r="1429" spans="1:17" x14ac:dyDescent="0.25">
      <c r="A1429" s="1">
        <v>42336</v>
      </c>
      <c r="B1429">
        <v>617</v>
      </c>
      <c r="C1429" s="2">
        <f t="shared" si="198"/>
        <v>28</v>
      </c>
      <c r="D1429" s="2">
        <f t="shared" si="199"/>
        <v>11</v>
      </c>
      <c r="E1429" s="2">
        <f t="shared" si="200"/>
        <v>2015</v>
      </c>
      <c r="F1429" s="2" t="str">
        <f t="shared" si="201"/>
        <v>sábado</v>
      </c>
      <c r="G1429" s="2" t="str">
        <f t="shared" si="202"/>
        <v>noviembre</v>
      </c>
      <c r="H1429" s="2">
        <f>+IFERROR(VLOOKUP(A1429,festivos!$A$1:$E$105,5,FALSE),0)</f>
        <v>0</v>
      </c>
      <c r="I1429" s="2">
        <f>+IFERROR(VLOOKUP(A1429,semanasanta!$A$1:$E$29,5,FALSE),0)</f>
        <v>0</v>
      </c>
      <c r="J1429" s="2">
        <f>+IFERROR(VLOOKUP(A1429,navidad!$A$1:$E$8,5,FALSE),0)</f>
        <v>0</v>
      </c>
      <c r="K1429" s="2">
        <f t="shared" si="206"/>
        <v>0</v>
      </c>
      <c r="L1429" s="2">
        <f t="shared" si="203"/>
        <v>0</v>
      </c>
      <c r="M1429" s="2">
        <f>+IFERROR(VLOOKUP(A1429,new_year!$A$1:$E$8,5,FALSE),0)</f>
        <v>0</v>
      </c>
      <c r="N1429" s="2">
        <f t="shared" si="205"/>
        <v>0</v>
      </c>
      <c r="O1429" s="2">
        <f t="shared" si="204"/>
        <v>0</v>
      </c>
      <c r="P1429">
        <v>0</v>
      </c>
      <c r="Q1429">
        <f>+IFERROR(VLOOKUP(A1429,final_f1!$A$1:$E$8,5,FALSE),0)</f>
        <v>0</v>
      </c>
    </row>
    <row r="1430" spans="1:17" x14ac:dyDescent="0.25">
      <c r="A1430" s="1">
        <v>42337</v>
      </c>
      <c r="B1430">
        <v>0</v>
      </c>
      <c r="C1430" s="2">
        <f t="shared" si="198"/>
        <v>29</v>
      </c>
      <c r="D1430" s="2">
        <f t="shared" si="199"/>
        <v>11</v>
      </c>
      <c r="E1430" s="2">
        <f t="shared" si="200"/>
        <v>2015</v>
      </c>
      <c r="F1430" s="2" t="str">
        <f t="shared" si="201"/>
        <v>domingo</v>
      </c>
      <c r="G1430" s="2" t="str">
        <f t="shared" si="202"/>
        <v>noviembre</v>
      </c>
      <c r="H1430" s="2">
        <f>+IFERROR(VLOOKUP(A1430,festivos!$A$1:$E$105,5,FALSE),0)</f>
        <v>0</v>
      </c>
      <c r="I1430" s="2">
        <f>+IFERROR(VLOOKUP(A1430,semanasanta!$A$1:$E$29,5,FALSE),0)</f>
        <v>0</v>
      </c>
      <c r="J1430" s="2">
        <f>+IFERROR(VLOOKUP(A1430,navidad!$A$1:$E$8,5,FALSE),0)</f>
        <v>0</v>
      </c>
      <c r="K1430" s="2">
        <f t="shared" si="206"/>
        <v>0</v>
      </c>
      <c r="L1430" s="2">
        <f t="shared" si="203"/>
        <v>0</v>
      </c>
      <c r="M1430" s="2">
        <f>+IFERROR(VLOOKUP(A1430,new_year!$A$1:$E$8,5,FALSE),0)</f>
        <v>0</v>
      </c>
      <c r="N1430" s="2">
        <f t="shared" si="205"/>
        <v>0</v>
      </c>
      <c r="O1430" s="2">
        <f t="shared" si="204"/>
        <v>0</v>
      </c>
      <c r="P1430">
        <v>0</v>
      </c>
      <c r="Q1430">
        <f>+IFERROR(VLOOKUP(A1430,final_f1!$A$1:$E$8,5,FALSE),0)</f>
        <v>0</v>
      </c>
    </row>
    <row r="1431" spans="1:17" x14ac:dyDescent="0.25">
      <c r="A1431" s="1">
        <v>42338</v>
      </c>
      <c r="B1431">
        <v>1848</v>
      </c>
      <c r="C1431" s="2">
        <f t="shared" si="198"/>
        <v>30</v>
      </c>
      <c r="D1431" s="2">
        <f t="shared" si="199"/>
        <v>11</v>
      </c>
      <c r="E1431" s="2">
        <f t="shared" si="200"/>
        <v>2015</v>
      </c>
      <c r="F1431" s="2" t="str">
        <f t="shared" si="201"/>
        <v>lunes</v>
      </c>
      <c r="G1431" s="2" t="str">
        <f t="shared" si="202"/>
        <v>noviembre</v>
      </c>
      <c r="H1431" s="2">
        <f>+IFERROR(VLOOKUP(A1431,festivos!$A$1:$E$105,5,FALSE),0)</f>
        <v>0</v>
      </c>
      <c r="I1431" s="2">
        <f>+IFERROR(VLOOKUP(A1431,semanasanta!$A$1:$E$29,5,FALSE),0)</f>
        <v>0</v>
      </c>
      <c r="J1431" s="2">
        <f>+IFERROR(VLOOKUP(A1431,navidad!$A$1:$E$8,5,FALSE),0)</f>
        <v>0</v>
      </c>
      <c r="K1431" s="2">
        <f t="shared" si="206"/>
        <v>0</v>
      </c>
      <c r="L1431" s="2">
        <f t="shared" si="203"/>
        <v>0</v>
      </c>
      <c r="M1431" s="2">
        <f>+IFERROR(VLOOKUP(A1431,new_year!$A$1:$E$8,5,FALSE),0)</f>
        <v>0</v>
      </c>
      <c r="N1431" s="2">
        <f t="shared" si="205"/>
        <v>0</v>
      </c>
      <c r="O1431" s="2">
        <f t="shared" si="204"/>
        <v>0</v>
      </c>
      <c r="P1431">
        <v>0</v>
      </c>
      <c r="Q1431">
        <f>+IFERROR(VLOOKUP(A1431,final_f1!$A$1:$E$8,5,FALSE),0)</f>
        <v>1</v>
      </c>
    </row>
    <row r="1432" spans="1:17" x14ac:dyDescent="0.25">
      <c r="A1432" s="1">
        <v>42339</v>
      </c>
      <c r="B1432">
        <v>669</v>
      </c>
      <c r="C1432" s="2">
        <f t="shared" si="198"/>
        <v>1</v>
      </c>
      <c r="D1432" s="2">
        <f t="shared" si="199"/>
        <v>12</v>
      </c>
      <c r="E1432" s="2">
        <f t="shared" si="200"/>
        <v>2015</v>
      </c>
      <c r="F1432" s="2" t="str">
        <f t="shared" si="201"/>
        <v>martes</v>
      </c>
      <c r="G1432" s="2" t="str">
        <f t="shared" si="202"/>
        <v>diciembre</v>
      </c>
      <c r="H1432" s="2">
        <f>+IFERROR(VLOOKUP(A1432,festivos!$A$1:$E$105,5,FALSE),0)</f>
        <v>0</v>
      </c>
      <c r="I1432" s="2">
        <f>+IFERROR(VLOOKUP(A1432,semanasanta!$A$1:$E$29,5,FALSE),0)</f>
        <v>0</v>
      </c>
      <c r="J1432" s="2">
        <f>+IFERROR(VLOOKUP(A1432,navidad!$A$1:$E$8,5,FALSE),0)</f>
        <v>0</v>
      </c>
      <c r="K1432" s="2">
        <f t="shared" si="206"/>
        <v>0</v>
      </c>
      <c r="L1432" s="2">
        <f t="shared" si="203"/>
        <v>0</v>
      </c>
      <c r="M1432" s="2">
        <f>+IFERROR(VLOOKUP(A1432,new_year!$A$1:$E$8,5,FALSE),0)</f>
        <v>0</v>
      </c>
      <c r="N1432" s="2">
        <f t="shared" si="205"/>
        <v>0</v>
      </c>
      <c r="O1432" s="2">
        <f t="shared" si="204"/>
        <v>0</v>
      </c>
      <c r="P1432">
        <v>0</v>
      </c>
      <c r="Q1432">
        <f>+IFERROR(VLOOKUP(A1432,final_f1!$A$1:$E$8,5,FALSE),0)</f>
        <v>0</v>
      </c>
    </row>
    <row r="1433" spans="1:17" x14ac:dyDescent="0.25">
      <c r="A1433" s="1">
        <v>42340</v>
      </c>
      <c r="B1433">
        <v>949</v>
      </c>
      <c r="C1433" s="2">
        <f t="shared" si="198"/>
        <v>2</v>
      </c>
      <c r="D1433" s="2">
        <f t="shared" si="199"/>
        <v>12</v>
      </c>
      <c r="E1433" s="2">
        <f t="shared" si="200"/>
        <v>2015</v>
      </c>
      <c r="F1433" s="2" t="str">
        <f t="shared" si="201"/>
        <v>miércoles</v>
      </c>
      <c r="G1433" s="2" t="str">
        <f t="shared" si="202"/>
        <v>diciembre</v>
      </c>
      <c r="H1433" s="2">
        <f>+IFERROR(VLOOKUP(A1433,festivos!$A$1:$E$105,5,FALSE),0)</f>
        <v>0</v>
      </c>
      <c r="I1433" s="2">
        <f>+IFERROR(VLOOKUP(A1433,semanasanta!$A$1:$E$29,5,FALSE),0)</f>
        <v>0</v>
      </c>
      <c r="J1433" s="2">
        <f>+IFERROR(VLOOKUP(A1433,navidad!$A$1:$E$8,5,FALSE),0)</f>
        <v>0</v>
      </c>
      <c r="K1433" s="2">
        <f t="shared" si="206"/>
        <v>0</v>
      </c>
      <c r="L1433" s="2">
        <f t="shared" si="203"/>
        <v>0</v>
      </c>
      <c r="M1433" s="2">
        <f>+IFERROR(VLOOKUP(A1433,new_year!$A$1:$E$8,5,FALSE),0)</f>
        <v>0</v>
      </c>
      <c r="N1433" s="2">
        <f t="shared" si="205"/>
        <v>0</v>
      </c>
      <c r="O1433" s="2">
        <f t="shared" si="204"/>
        <v>0</v>
      </c>
      <c r="P1433">
        <v>0</v>
      </c>
      <c r="Q1433">
        <f>+IFERROR(VLOOKUP(A1433,final_f1!$A$1:$E$8,5,FALSE),0)</f>
        <v>0</v>
      </c>
    </row>
    <row r="1434" spans="1:17" x14ac:dyDescent="0.25">
      <c r="A1434" s="1">
        <v>42341</v>
      </c>
      <c r="B1434">
        <v>1053</v>
      </c>
      <c r="C1434" s="2">
        <f t="shared" si="198"/>
        <v>3</v>
      </c>
      <c r="D1434" s="2">
        <f t="shared" si="199"/>
        <v>12</v>
      </c>
      <c r="E1434" s="2">
        <f t="shared" si="200"/>
        <v>2015</v>
      </c>
      <c r="F1434" s="2" t="str">
        <f t="shared" si="201"/>
        <v>jueves</v>
      </c>
      <c r="G1434" s="2" t="str">
        <f t="shared" si="202"/>
        <v>diciembre</v>
      </c>
      <c r="H1434" s="2">
        <f>+IFERROR(VLOOKUP(A1434,festivos!$A$1:$E$105,5,FALSE),0)</f>
        <v>0</v>
      </c>
      <c r="I1434" s="2">
        <f>+IFERROR(VLOOKUP(A1434,semanasanta!$A$1:$E$29,5,FALSE),0)</f>
        <v>0</v>
      </c>
      <c r="J1434" s="2">
        <f>+IFERROR(VLOOKUP(A1434,navidad!$A$1:$E$8,5,FALSE),0)</f>
        <v>0</v>
      </c>
      <c r="K1434" s="2">
        <f t="shared" si="206"/>
        <v>0</v>
      </c>
      <c r="L1434" s="2">
        <f t="shared" si="203"/>
        <v>0</v>
      </c>
      <c r="M1434" s="2">
        <f>+IFERROR(VLOOKUP(A1434,new_year!$A$1:$E$8,5,FALSE),0)</f>
        <v>0</v>
      </c>
      <c r="N1434" s="2">
        <f t="shared" si="205"/>
        <v>0</v>
      </c>
      <c r="O1434" s="2">
        <f t="shared" si="204"/>
        <v>0</v>
      </c>
      <c r="P1434">
        <v>0</v>
      </c>
      <c r="Q1434">
        <f>+IFERROR(VLOOKUP(A1434,final_f1!$A$1:$E$8,5,FALSE),0)</f>
        <v>0</v>
      </c>
    </row>
    <row r="1435" spans="1:17" x14ac:dyDescent="0.25">
      <c r="A1435" s="1">
        <v>42342</v>
      </c>
      <c r="B1435">
        <v>1281</v>
      </c>
      <c r="C1435" s="2">
        <f t="shared" si="198"/>
        <v>4</v>
      </c>
      <c r="D1435" s="2">
        <f t="shared" si="199"/>
        <v>12</v>
      </c>
      <c r="E1435" s="2">
        <f t="shared" si="200"/>
        <v>2015</v>
      </c>
      <c r="F1435" s="2" t="str">
        <f t="shared" si="201"/>
        <v>viernes</v>
      </c>
      <c r="G1435" s="2" t="str">
        <f t="shared" si="202"/>
        <v>diciembre</v>
      </c>
      <c r="H1435" s="2">
        <f>+IFERROR(VLOOKUP(A1435,festivos!$A$1:$E$105,5,FALSE),0)</f>
        <v>0</v>
      </c>
      <c r="I1435" s="2">
        <f>+IFERROR(VLOOKUP(A1435,semanasanta!$A$1:$E$29,5,FALSE),0)</f>
        <v>0</v>
      </c>
      <c r="J1435" s="2">
        <f>+IFERROR(VLOOKUP(A1435,navidad!$A$1:$E$8,5,FALSE),0)</f>
        <v>0</v>
      </c>
      <c r="K1435" s="2">
        <f t="shared" si="206"/>
        <v>0</v>
      </c>
      <c r="L1435" s="2">
        <f t="shared" si="203"/>
        <v>0</v>
      </c>
      <c r="M1435" s="2">
        <f>+IFERROR(VLOOKUP(A1435,new_year!$A$1:$E$8,5,FALSE),0)</f>
        <v>0</v>
      </c>
      <c r="N1435" s="2">
        <f t="shared" si="205"/>
        <v>0</v>
      </c>
      <c r="O1435" s="2">
        <f t="shared" si="204"/>
        <v>0</v>
      </c>
      <c r="P1435">
        <v>0</v>
      </c>
      <c r="Q1435">
        <f>+IFERROR(VLOOKUP(A1435,final_f1!$A$1:$E$8,5,FALSE),0)</f>
        <v>0</v>
      </c>
    </row>
    <row r="1436" spans="1:17" x14ac:dyDescent="0.25">
      <c r="A1436" s="1">
        <v>42343</v>
      </c>
      <c r="B1436">
        <v>350</v>
      </c>
      <c r="C1436" s="2">
        <f t="shared" si="198"/>
        <v>5</v>
      </c>
      <c r="D1436" s="2">
        <f t="shared" si="199"/>
        <v>12</v>
      </c>
      <c r="E1436" s="2">
        <f t="shared" si="200"/>
        <v>2015</v>
      </c>
      <c r="F1436" s="2" t="str">
        <f t="shared" si="201"/>
        <v>sábado</v>
      </c>
      <c r="G1436" s="2" t="str">
        <f t="shared" si="202"/>
        <v>diciembre</v>
      </c>
      <c r="H1436" s="2">
        <f>+IFERROR(VLOOKUP(A1436,festivos!$A$1:$E$105,5,FALSE),0)</f>
        <v>0</v>
      </c>
      <c r="I1436" s="2">
        <f>+IFERROR(VLOOKUP(A1436,semanasanta!$A$1:$E$29,5,FALSE),0)</f>
        <v>0</v>
      </c>
      <c r="J1436" s="2">
        <f>+IFERROR(VLOOKUP(A1436,navidad!$A$1:$E$8,5,FALSE),0)</f>
        <v>0</v>
      </c>
      <c r="K1436" s="2">
        <f t="shared" si="206"/>
        <v>0</v>
      </c>
      <c r="L1436" s="2">
        <f t="shared" si="203"/>
        <v>0</v>
      </c>
      <c r="M1436" s="2">
        <f>+IFERROR(VLOOKUP(A1436,new_year!$A$1:$E$8,5,FALSE),0)</f>
        <v>0</v>
      </c>
      <c r="N1436" s="2">
        <f t="shared" si="205"/>
        <v>0</v>
      </c>
      <c r="O1436" s="2">
        <f t="shared" si="204"/>
        <v>0</v>
      </c>
      <c r="P1436">
        <v>0</v>
      </c>
      <c r="Q1436">
        <f>+IFERROR(VLOOKUP(A1436,final_f1!$A$1:$E$8,5,FALSE),0)</f>
        <v>0</v>
      </c>
    </row>
    <row r="1437" spans="1:17" x14ac:dyDescent="0.25">
      <c r="A1437" s="1">
        <v>42344</v>
      </c>
      <c r="B1437">
        <v>0</v>
      </c>
      <c r="C1437" s="2">
        <f t="shared" si="198"/>
        <v>6</v>
      </c>
      <c r="D1437" s="2">
        <f t="shared" si="199"/>
        <v>12</v>
      </c>
      <c r="E1437" s="2">
        <f t="shared" si="200"/>
        <v>2015</v>
      </c>
      <c r="F1437" s="2" t="str">
        <f t="shared" si="201"/>
        <v>domingo</v>
      </c>
      <c r="G1437" s="2" t="str">
        <f t="shared" si="202"/>
        <v>diciembre</v>
      </c>
      <c r="H1437" s="2">
        <f>+IFERROR(VLOOKUP(A1437,festivos!$A$1:$E$105,5,FALSE),0)</f>
        <v>0</v>
      </c>
      <c r="I1437" s="2">
        <f>+IFERROR(VLOOKUP(A1437,semanasanta!$A$1:$E$29,5,FALSE),0)</f>
        <v>0</v>
      </c>
      <c r="J1437" s="2">
        <f>+IFERROR(VLOOKUP(A1437,navidad!$A$1:$E$8,5,FALSE),0)</f>
        <v>0</v>
      </c>
      <c r="K1437" s="2">
        <f t="shared" si="206"/>
        <v>0</v>
      </c>
      <c r="L1437" s="2">
        <f t="shared" si="203"/>
        <v>0</v>
      </c>
      <c r="M1437" s="2">
        <f>+IFERROR(VLOOKUP(A1437,new_year!$A$1:$E$8,5,FALSE),0)</f>
        <v>0</v>
      </c>
      <c r="N1437" s="2">
        <f t="shared" si="205"/>
        <v>0</v>
      </c>
      <c r="O1437" s="2">
        <f t="shared" si="204"/>
        <v>0</v>
      </c>
      <c r="P1437">
        <v>0</v>
      </c>
      <c r="Q1437">
        <f>+IFERROR(VLOOKUP(A1437,final_f1!$A$1:$E$8,5,FALSE),0)</f>
        <v>0</v>
      </c>
    </row>
    <row r="1438" spans="1:17" x14ac:dyDescent="0.25">
      <c r="A1438" s="1">
        <v>42345</v>
      </c>
      <c r="B1438">
        <v>807</v>
      </c>
      <c r="C1438" s="2">
        <f t="shared" si="198"/>
        <v>7</v>
      </c>
      <c r="D1438" s="2">
        <f t="shared" si="199"/>
        <v>12</v>
      </c>
      <c r="E1438" s="2">
        <f t="shared" si="200"/>
        <v>2015</v>
      </c>
      <c r="F1438" s="2" t="str">
        <f t="shared" si="201"/>
        <v>lunes</v>
      </c>
      <c r="G1438" s="2" t="str">
        <f t="shared" si="202"/>
        <v>diciembre</v>
      </c>
      <c r="H1438" s="2">
        <f>+IFERROR(VLOOKUP(A1438,festivos!$A$1:$E$105,5,FALSE),0)</f>
        <v>0</v>
      </c>
      <c r="I1438" s="2">
        <f>+IFERROR(VLOOKUP(A1438,semanasanta!$A$1:$E$29,5,FALSE),0)</f>
        <v>0</v>
      </c>
      <c r="J1438" s="2">
        <f>+IFERROR(VLOOKUP(A1438,navidad!$A$1:$E$8,5,FALSE),0)</f>
        <v>0</v>
      </c>
      <c r="K1438" s="2">
        <f t="shared" si="206"/>
        <v>0</v>
      </c>
      <c r="L1438" s="2">
        <f t="shared" si="203"/>
        <v>0</v>
      </c>
      <c r="M1438" s="2">
        <f>+IFERROR(VLOOKUP(A1438,new_year!$A$1:$E$8,5,FALSE),0)</f>
        <v>0</v>
      </c>
      <c r="N1438" s="2">
        <f t="shared" si="205"/>
        <v>0</v>
      </c>
      <c r="O1438" s="2">
        <f t="shared" si="204"/>
        <v>0</v>
      </c>
      <c r="P1438">
        <v>0</v>
      </c>
      <c r="Q1438">
        <f>+IFERROR(VLOOKUP(A1438,final_f1!$A$1:$E$8,5,FALSE),0)</f>
        <v>0</v>
      </c>
    </row>
    <row r="1439" spans="1:17" x14ac:dyDescent="0.25">
      <c r="A1439" s="1">
        <v>42346</v>
      </c>
      <c r="B1439">
        <v>5</v>
      </c>
      <c r="C1439" s="2">
        <f t="shared" si="198"/>
        <v>8</v>
      </c>
      <c r="D1439" s="2">
        <f t="shared" si="199"/>
        <v>12</v>
      </c>
      <c r="E1439" s="2">
        <f t="shared" si="200"/>
        <v>2015</v>
      </c>
      <c r="F1439" s="2" t="str">
        <f t="shared" si="201"/>
        <v>martes</v>
      </c>
      <c r="G1439" s="2" t="str">
        <f t="shared" si="202"/>
        <v>diciembre</v>
      </c>
      <c r="H1439" s="2">
        <f>+IFERROR(VLOOKUP(A1439,festivos!$A$1:$E$105,5,FALSE),0)</f>
        <v>1</v>
      </c>
      <c r="I1439" s="2">
        <f>+IFERROR(VLOOKUP(A1439,semanasanta!$A$1:$E$29,5,FALSE),0)</f>
        <v>0</v>
      </c>
      <c r="J1439" s="2">
        <f>+IFERROR(VLOOKUP(A1439,navidad!$A$1:$E$8,5,FALSE),0)</f>
        <v>0</v>
      </c>
      <c r="K1439" s="2">
        <f t="shared" si="206"/>
        <v>0</v>
      </c>
      <c r="L1439" s="2">
        <f t="shared" si="203"/>
        <v>0</v>
      </c>
      <c r="M1439" s="2">
        <f>+IFERROR(VLOOKUP(A1439,new_year!$A$1:$E$8,5,FALSE),0)</f>
        <v>0</v>
      </c>
      <c r="N1439" s="2">
        <f t="shared" si="205"/>
        <v>0</v>
      </c>
      <c r="O1439" s="2">
        <f t="shared" si="204"/>
        <v>0</v>
      </c>
      <c r="P1439">
        <v>0</v>
      </c>
      <c r="Q1439">
        <f>+IFERROR(VLOOKUP(A1439,final_f1!$A$1:$E$8,5,FALSE),0)</f>
        <v>0</v>
      </c>
    </row>
    <row r="1440" spans="1:17" x14ac:dyDescent="0.25">
      <c r="A1440" s="1">
        <v>42347</v>
      </c>
      <c r="B1440">
        <v>1032</v>
      </c>
      <c r="C1440" s="2">
        <f t="shared" si="198"/>
        <v>9</v>
      </c>
      <c r="D1440" s="2">
        <f t="shared" si="199"/>
        <v>12</v>
      </c>
      <c r="E1440" s="2">
        <f t="shared" si="200"/>
        <v>2015</v>
      </c>
      <c r="F1440" s="2" t="str">
        <f t="shared" si="201"/>
        <v>miércoles</v>
      </c>
      <c r="G1440" s="2" t="str">
        <f t="shared" si="202"/>
        <v>diciembre</v>
      </c>
      <c r="H1440" s="2">
        <f>+IFERROR(VLOOKUP(A1440,festivos!$A$1:$E$105,5,FALSE),0)</f>
        <v>0</v>
      </c>
      <c r="I1440" s="2">
        <f>+IFERROR(VLOOKUP(A1440,semanasanta!$A$1:$E$29,5,FALSE),0)</f>
        <v>0</v>
      </c>
      <c r="J1440" s="2">
        <f>+IFERROR(VLOOKUP(A1440,navidad!$A$1:$E$8,5,FALSE),0)</f>
        <v>0</v>
      </c>
      <c r="K1440" s="2">
        <f t="shared" si="206"/>
        <v>0</v>
      </c>
      <c r="L1440" s="2">
        <f t="shared" si="203"/>
        <v>0</v>
      </c>
      <c r="M1440" s="2">
        <f>+IFERROR(VLOOKUP(A1440,new_year!$A$1:$E$8,5,FALSE),0)</f>
        <v>0</v>
      </c>
      <c r="N1440" s="2">
        <f t="shared" si="205"/>
        <v>0</v>
      </c>
      <c r="O1440" s="2">
        <f t="shared" si="204"/>
        <v>0</v>
      </c>
      <c r="P1440">
        <v>0</v>
      </c>
      <c r="Q1440">
        <f>+IFERROR(VLOOKUP(A1440,final_f1!$A$1:$E$8,5,FALSE),0)</f>
        <v>0</v>
      </c>
    </row>
    <row r="1441" spans="1:17" x14ac:dyDescent="0.25">
      <c r="A1441" s="1">
        <v>42348</v>
      </c>
      <c r="B1441">
        <v>1249</v>
      </c>
      <c r="C1441" s="2">
        <f t="shared" si="198"/>
        <v>10</v>
      </c>
      <c r="D1441" s="2">
        <f t="shared" si="199"/>
        <v>12</v>
      </c>
      <c r="E1441" s="2">
        <f t="shared" si="200"/>
        <v>2015</v>
      </c>
      <c r="F1441" s="2" t="str">
        <f t="shared" si="201"/>
        <v>jueves</v>
      </c>
      <c r="G1441" s="2" t="str">
        <f t="shared" si="202"/>
        <v>diciembre</v>
      </c>
      <c r="H1441" s="2">
        <f>+IFERROR(VLOOKUP(A1441,festivos!$A$1:$E$105,5,FALSE),0)</f>
        <v>0</v>
      </c>
      <c r="I1441" s="2">
        <f>+IFERROR(VLOOKUP(A1441,semanasanta!$A$1:$E$29,5,FALSE),0)</f>
        <v>0</v>
      </c>
      <c r="J1441" s="2">
        <f>+IFERROR(VLOOKUP(A1441,navidad!$A$1:$E$8,5,FALSE),0)</f>
        <v>0</v>
      </c>
      <c r="K1441" s="2">
        <f t="shared" si="206"/>
        <v>0</v>
      </c>
      <c r="L1441" s="2">
        <f t="shared" si="203"/>
        <v>0</v>
      </c>
      <c r="M1441" s="2">
        <f>+IFERROR(VLOOKUP(A1441,new_year!$A$1:$E$8,5,FALSE),0)</f>
        <v>0</v>
      </c>
      <c r="N1441" s="2">
        <f t="shared" si="205"/>
        <v>0</v>
      </c>
      <c r="O1441" s="2">
        <f t="shared" si="204"/>
        <v>0</v>
      </c>
      <c r="P1441">
        <v>0</v>
      </c>
      <c r="Q1441">
        <f>+IFERROR(VLOOKUP(A1441,final_f1!$A$1:$E$8,5,FALSE),0)</f>
        <v>0</v>
      </c>
    </row>
    <row r="1442" spans="1:17" x14ac:dyDescent="0.25">
      <c r="A1442" s="1">
        <v>42349</v>
      </c>
      <c r="B1442">
        <v>1387</v>
      </c>
      <c r="C1442" s="2">
        <f t="shared" si="198"/>
        <v>11</v>
      </c>
      <c r="D1442" s="2">
        <f t="shared" si="199"/>
        <v>12</v>
      </c>
      <c r="E1442" s="2">
        <f t="shared" si="200"/>
        <v>2015</v>
      </c>
      <c r="F1442" s="2" t="str">
        <f t="shared" si="201"/>
        <v>viernes</v>
      </c>
      <c r="G1442" s="2" t="str">
        <f t="shared" si="202"/>
        <v>diciembre</v>
      </c>
      <c r="H1442" s="2">
        <f>+IFERROR(VLOOKUP(A1442,festivos!$A$1:$E$105,5,FALSE),0)</f>
        <v>0</v>
      </c>
      <c r="I1442" s="2">
        <f>+IFERROR(VLOOKUP(A1442,semanasanta!$A$1:$E$29,5,FALSE),0)</f>
        <v>0</v>
      </c>
      <c r="J1442" s="2">
        <f>+IFERROR(VLOOKUP(A1442,navidad!$A$1:$E$8,5,FALSE),0)</f>
        <v>0</v>
      </c>
      <c r="K1442" s="2">
        <f t="shared" si="206"/>
        <v>0</v>
      </c>
      <c r="L1442" s="2">
        <f t="shared" si="203"/>
        <v>0</v>
      </c>
      <c r="M1442" s="2">
        <f>+IFERROR(VLOOKUP(A1442,new_year!$A$1:$E$8,5,FALSE),0)</f>
        <v>0</v>
      </c>
      <c r="N1442" s="2">
        <f t="shared" si="205"/>
        <v>0</v>
      </c>
      <c r="O1442" s="2">
        <f t="shared" si="204"/>
        <v>0</v>
      </c>
      <c r="P1442">
        <v>0</v>
      </c>
      <c r="Q1442">
        <f>+IFERROR(VLOOKUP(A1442,final_f1!$A$1:$E$8,5,FALSE),0)</f>
        <v>0</v>
      </c>
    </row>
    <row r="1443" spans="1:17" x14ac:dyDescent="0.25">
      <c r="A1443" s="1">
        <v>42350</v>
      </c>
      <c r="B1443">
        <v>364</v>
      </c>
      <c r="C1443" s="2">
        <f t="shared" si="198"/>
        <v>12</v>
      </c>
      <c r="D1443" s="2">
        <f t="shared" si="199"/>
        <v>12</v>
      </c>
      <c r="E1443" s="2">
        <f t="shared" si="200"/>
        <v>2015</v>
      </c>
      <c r="F1443" s="2" t="str">
        <f t="shared" si="201"/>
        <v>sábado</v>
      </c>
      <c r="G1443" s="2" t="str">
        <f t="shared" si="202"/>
        <v>diciembre</v>
      </c>
      <c r="H1443" s="2">
        <f>+IFERROR(VLOOKUP(A1443,festivos!$A$1:$E$105,5,FALSE),0)</f>
        <v>0</v>
      </c>
      <c r="I1443" s="2">
        <f>+IFERROR(VLOOKUP(A1443,semanasanta!$A$1:$E$29,5,FALSE),0)</f>
        <v>0</v>
      </c>
      <c r="J1443" s="2">
        <f>+IFERROR(VLOOKUP(A1443,navidad!$A$1:$E$8,5,FALSE),0)</f>
        <v>0</v>
      </c>
      <c r="K1443" s="2">
        <f t="shared" si="206"/>
        <v>0</v>
      </c>
      <c r="L1443" s="2">
        <f t="shared" si="203"/>
        <v>0</v>
      </c>
      <c r="M1443" s="2">
        <f>+IFERROR(VLOOKUP(A1443,new_year!$A$1:$E$8,5,FALSE),0)</f>
        <v>0</v>
      </c>
      <c r="N1443" s="2">
        <f t="shared" si="205"/>
        <v>0</v>
      </c>
      <c r="O1443" s="2">
        <f t="shared" si="204"/>
        <v>0</v>
      </c>
      <c r="P1443">
        <v>0</v>
      </c>
      <c r="Q1443">
        <f>+IFERROR(VLOOKUP(A1443,final_f1!$A$1:$E$8,5,FALSE),0)</f>
        <v>0</v>
      </c>
    </row>
    <row r="1444" spans="1:17" x14ac:dyDescent="0.25">
      <c r="A1444" s="1">
        <v>42351</v>
      </c>
      <c r="B1444">
        <v>0</v>
      </c>
      <c r="C1444" s="2">
        <f t="shared" si="198"/>
        <v>13</v>
      </c>
      <c r="D1444" s="2">
        <f t="shared" si="199"/>
        <v>12</v>
      </c>
      <c r="E1444" s="2">
        <f t="shared" si="200"/>
        <v>2015</v>
      </c>
      <c r="F1444" s="2" t="str">
        <f t="shared" si="201"/>
        <v>domingo</v>
      </c>
      <c r="G1444" s="2" t="str">
        <f t="shared" si="202"/>
        <v>diciembre</v>
      </c>
      <c r="H1444" s="2">
        <f>+IFERROR(VLOOKUP(A1444,festivos!$A$1:$E$105,5,FALSE),0)</f>
        <v>0</v>
      </c>
      <c r="I1444" s="2">
        <f>+IFERROR(VLOOKUP(A1444,semanasanta!$A$1:$E$29,5,FALSE),0)</f>
        <v>0</v>
      </c>
      <c r="J1444" s="2">
        <f>+IFERROR(VLOOKUP(A1444,navidad!$A$1:$E$8,5,FALSE),0)</f>
        <v>0</v>
      </c>
      <c r="K1444" s="2">
        <f t="shared" si="206"/>
        <v>0</v>
      </c>
      <c r="L1444" s="2">
        <f t="shared" si="203"/>
        <v>0</v>
      </c>
      <c r="M1444" s="2">
        <f>+IFERROR(VLOOKUP(A1444,new_year!$A$1:$E$8,5,FALSE),0)</f>
        <v>0</v>
      </c>
      <c r="N1444" s="2">
        <f t="shared" si="205"/>
        <v>0</v>
      </c>
      <c r="O1444" s="2">
        <f t="shared" si="204"/>
        <v>0</v>
      </c>
      <c r="P1444">
        <v>0</v>
      </c>
      <c r="Q1444">
        <f>+IFERROR(VLOOKUP(A1444,final_f1!$A$1:$E$8,5,FALSE),0)</f>
        <v>0</v>
      </c>
    </row>
    <row r="1445" spans="1:17" x14ac:dyDescent="0.25">
      <c r="A1445" s="1">
        <v>42352</v>
      </c>
      <c r="B1445">
        <v>1084</v>
      </c>
      <c r="C1445" s="2">
        <f t="shared" si="198"/>
        <v>14</v>
      </c>
      <c r="D1445" s="2">
        <f t="shared" si="199"/>
        <v>12</v>
      </c>
      <c r="E1445" s="2">
        <f t="shared" si="200"/>
        <v>2015</v>
      </c>
      <c r="F1445" s="2" t="str">
        <f t="shared" si="201"/>
        <v>lunes</v>
      </c>
      <c r="G1445" s="2" t="str">
        <f t="shared" si="202"/>
        <v>diciembre</v>
      </c>
      <c r="H1445" s="2">
        <f>+IFERROR(VLOOKUP(A1445,festivos!$A$1:$E$105,5,FALSE),0)</f>
        <v>0</v>
      </c>
      <c r="I1445" s="2">
        <f>+IFERROR(VLOOKUP(A1445,semanasanta!$A$1:$E$29,5,FALSE),0)</f>
        <v>0</v>
      </c>
      <c r="J1445" s="2">
        <f>+IFERROR(VLOOKUP(A1445,navidad!$A$1:$E$8,5,FALSE),0)</f>
        <v>0</v>
      </c>
      <c r="K1445" s="2">
        <f t="shared" si="206"/>
        <v>0</v>
      </c>
      <c r="L1445" s="2">
        <f t="shared" si="203"/>
        <v>0</v>
      </c>
      <c r="M1445" s="2">
        <f>+IFERROR(VLOOKUP(A1445,new_year!$A$1:$E$8,5,FALSE),0)</f>
        <v>0</v>
      </c>
      <c r="N1445" s="2">
        <f t="shared" si="205"/>
        <v>0</v>
      </c>
      <c r="O1445" s="2">
        <f t="shared" si="204"/>
        <v>0</v>
      </c>
      <c r="P1445">
        <v>0</v>
      </c>
      <c r="Q1445">
        <f>+IFERROR(VLOOKUP(A1445,final_f1!$A$1:$E$8,5,FALSE),0)</f>
        <v>0</v>
      </c>
    </row>
    <row r="1446" spans="1:17" x14ac:dyDescent="0.25">
      <c r="A1446" s="1">
        <v>42353</v>
      </c>
      <c r="B1446">
        <v>1303</v>
      </c>
      <c r="C1446" s="2">
        <f t="shared" si="198"/>
        <v>15</v>
      </c>
      <c r="D1446" s="2">
        <f t="shared" si="199"/>
        <v>12</v>
      </c>
      <c r="E1446" s="2">
        <f t="shared" si="200"/>
        <v>2015</v>
      </c>
      <c r="F1446" s="2" t="str">
        <f t="shared" si="201"/>
        <v>martes</v>
      </c>
      <c r="G1446" s="2" t="str">
        <f t="shared" si="202"/>
        <v>diciembre</v>
      </c>
      <c r="H1446" s="2">
        <f>+IFERROR(VLOOKUP(A1446,festivos!$A$1:$E$105,5,FALSE),0)</f>
        <v>0</v>
      </c>
      <c r="I1446" s="2">
        <f>+IFERROR(VLOOKUP(A1446,semanasanta!$A$1:$E$29,5,FALSE),0)</f>
        <v>0</v>
      </c>
      <c r="J1446" s="2">
        <f>+IFERROR(VLOOKUP(A1446,navidad!$A$1:$E$8,5,FALSE),0)</f>
        <v>0</v>
      </c>
      <c r="K1446" s="2">
        <f t="shared" si="206"/>
        <v>0</v>
      </c>
      <c r="L1446" s="2">
        <f t="shared" si="203"/>
        <v>0</v>
      </c>
      <c r="M1446" s="2">
        <f>+IFERROR(VLOOKUP(A1446,new_year!$A$1:$E$8,5,FALSE),0)</f>
        <v>0</v>
      </c>
      <c r="N1446" s="2">
        <f t="shared" si="205"/>
        <v>0</v>
      </c>
      <c r="O1446" s="2">
        <f t="shared" si="204"/>
        <v>0</v>
      </c>
      <c r="P1446">
        <v>0</v>
      </c>
      <c r="Q1446">
        <f>+IFERROR(VLOOKUP(A1446,final_f1!$A$1:$E$8,5,FALSE),0)</f>
        <v>0</v>
      </c>
    </row>
    <row r="1447" spans="1:17" x14ac:dyDescent="0.25">
      <c r="A1447" s="1">
        <v>42354</v>
      </c>
      <c r="B1447">
        <v>1443</v>
      </c>
      <c r="C1447" s="2">
        <f t="shared" si="198"/>
        <v>16</v>
      </c>
      <c r="D1447" s="2">
        <f t="shared" si="199"/>
        <v>12</v>
      </c>
      <c r="E1447" s="2">
        <f t="shared" si="200"/>
        <v>2015</v>
      </c>
      <c r="F1447" s="2" t="str">
        <f t="shared" si="201"/>
        <v>miércoles</v>
      </c>
      <c r="G1447" s="2" t="str">
        <f t="shared" si="202"/>
        <v>diciembre</v>
      </c>
      <c r="H1447" s="2">
        <f>+IFERROR(VLOOKUP(A1447,festivos!$A$1:$E$105,5,FALSE),0)</f>
        <v>0</v>
      </c>
      <c r="I1447" s="2">
        <f>+IFERROR(VLOOKUP(A1447,semanasanta!$A$1:$E$29,5,FALSE),0)</f>
        <v>0</v>
      </c>
      <c r="J1447" s="2">
        <f>+IFERROR(VLOOKUP(A1447,navidad!$A$1:$E$8,5,FALSE),0)</f>
        <v>0</v>
      </c>
      <c r="K1447" s="2">
        <f t="shared" si="206"/>
        <v>0</v>
      </c>
      <c r="L1447" s="2">
        <f t="shared" si="203"/>
        <v>0</v>
      </c>
      <c r="M1447" s="2">
        <f>+IFERROR(VLOOKUP(A1447,new_year!$A$1:$E$8,5,FALSE),0)</f>
        <v>0</v>
      </c>
      <c r="N1447" s="2">
        <f t="shared" si="205"/>
        <v>0</v>
      </c>
      <c r="O1447" s="2">
        <f t="shared" si="204"/>
        <v>0</v>
      </c>
      <c r="P1447">
        <v>0</v>
      </c>
      <c r="Q1447">
        <f>+IFERROR(VLOOKUP(A1447,final_f1!$A$1:$E$8,5,FALSE),0)</f>
        <v>0</v>
      </c>
    </row>
    <row r="1448" spans="1:17" x14ac:dyDescent="0.25">
      <c r="A1448" s="1">
        <v>42355</v>
      </c>
      <c r="B1448">
        <v>1429</v>
      </c>
      <c r="C1448" s="2">
        <f t="shared" si="198"/>
        <v>17</v>
      </c>
      <c r="D1448" s="2">
        <f t="shared" si="199"/>
        <v>12</v>
      </c>
      <c r="E1448" s="2">
        <f t="shared" si="200"/>
        <v>2015</v>
      </c>
      <c r="F1448" s="2" t="str">
        <f t="shared" si="201"/>
        <v>jueves</v>
      </c>
      <c r="G1448" s="2" t="str">
        <f t="shared" si="202"/>
        <v>diciembre</v>
      </c>
      <c r="H1448" s="2">
        <f>+IFERROR(VLOOKUP(A1448,festivos!$A$1:$E$105,5,FALSE),0)</f>
        <v>0</v>
      </c>
      <c r="I1448" s="2">
        <f>+IFERROR(VLOOKUP(A1448,semanasanta!$A$1:$E$29,5,FALSE),0)</f>
        <v>0</v>
      </c>
      <c r="J1448" s="2">
        <f>+IFERROR(VLOOKUP(A1448,navidad!$A$1:$E$8,5,FALSE),0)</f>
        <v>0</v>
      </c>
      <c r="K1448" s="2">
        <f t="shared" si="206"/>
        <v>0</v>
      </c>
      <c r="L1448" s="2">
        <f t="shared" si="203"/>
        <v>0</v>
      </c>
      <c r="M1448" s="2">
        <f>+IFERROR(VLOOKUP(A1448,new_year!$A$1:$E$8,5,FALSE),0)</f>
        <v>0</v>
      </c>
      <c r="N1448" s="2">
        <f t="shared" si="205"/>
        <v>0</v>
      </c>
      <c r="O1448" s="2">
        <f t="shared" si="204"/>
        <v>0</v>
      </c>
      <c r="P1448">
        <v>0</v>
      </c>
      <c r="Q1448">
        <f>+IFERROR(VLOOKUP(A1448,final_f1!$A$1:$E$8,5,FALSE),0)</f>
        <v>0</v>
      </c>
    </row>
    <row r="1449" spans="1:17" x14ac:dyDescent="0.25">
      <c r="A1449" s="1">
        <v>42356</v>
      </c>
      <c r="B1449">
        <v>1681</v>
      </c>
      <c r="C1449" s="2">
        <f t="shared" si="198"/>
        <v>18</v>
      </c>
      <c r="D1449" s="2">
        <f t="shared" si="199"/>
        <v>12</v>
      </c>
      <c r="E1449" s="2">
        <f t="shared" si="200"/>
        <v>2015</v>
      </c>
      <c r="F1449" s="2" t="str">
        <f t="shared" si="201"/>
        <v>viernes</v>
      </c>
      <c r="G1449" s="2" t="str">
        <f t="shared" si="202"/>
        <v>diciembre</v>
      </c>
      <c r="H1449" s="2">
        <f>+IFERROR(VLOOKUP(A1449,festivos!$A$1:$E$105,5,FALSE),0)</f>
        <v>0</v>
      </c>
      <c r="I1449" s="2">
        <f>+IFERROR(VLOOKUP(A1449,semanasanta!$A$1:$E$29,5,FALSE),0)</f>
        <v>0</v>
      </c>
      <c r="J1449" s="2">
        <f>+IFERROR(VLOOKUP(A1449,navidad!$A$1:$E$8,5,FALSE),0)</f>
        <v>0</v>
      </c>
      <c r="K1449" s="2">
        <f t="shared" si="206"/>
        <v>0</v>
      </c>
      <c r="L1449" s="2">
        <f t="shared" si="203"/>
        <v>0</v>
      </c>
      <c r="M1449" s="2">
        <f>+IFERROR(VLOOKUP(A1449,new_year!$A$1:$E$8,5,FALSE),0)</f>
        <v>0</v>
      </c>
      <c r="N1449" s="2">
        <f t="shared" si="205"/>
        <v>0</v>
      </c>
      <c r="O1449" s="2">
        <f t="shared" si="204"/>
        <v>0</v>
      </c>
      <c r="P1449">
        <v>0</v>
      </c>
      <c r="Q1449">
        <f>+IFERROR(VLOOKUP(A1449,final_f1!$A$1:$E$8,5,FALSE),0)</f>
        <v>0</v>
      </c>
    </row>
    <row r="1450" spans="1:17" x14ac:dyDescent="0.25">
      <c r="A1450" s="1">
        <v>42357</v>
      </c>
      <c r="B1450">
        <v>544</v>
      </c>
      <c r="C1450" s="2">
        <f t="shared" si="198"/>
        <v>19</v>
      </c>
      <c r="D1450" s="2">
        <f t="shared" si="199"/>
        <v>12</v>
      </c>
      <c r="E1450" s="2">
        <f t="shared" si="200"/>
        <v>2015</v>
      </c>
      <c r="F1450" s="2" t="str">
        <f t="shared" si="201"/>
        <v>sábado</v>
      </c>
      <c r="G1450" s="2" t="str">
        <f t="shared" si="202"/>
        <v>diciembre</v>
      </c>
      <c r="H1450" s="2">
        <f>+IFERROR(VLOOKUP(A1450,festivos!$A$1:$E$105,5,FALSE),0)</f>
        <v>0</v>
      </c>
      <c r="I1450" s="2">
        <f>+IFERROR(VLOOKUP(A1450,semanasanta!$A$1:$E$29,5,FALSE),0)</f>
        <v>0</v>
      </c>
      <c r="J1450" s="2">
        <f>+IFERROR(VLOOKUP(A1450,navidad!$A$1:$E$8,5,FALSE),0)</f>
        <v>0</v>
      </c>
      <c r="K1450" s="2">
        <f t="shared" si="206"/>
        <v>0</v>
      </c>
      <c r="L1450" s="2">
        <f t="shared" si="203"/>
        <v>0</v>
      </c>
      <c r="M1450" s="2">
        <f>+IFERROR(VLOOKUP(A1450,new_year!$A$1:$E$8,5,FALSE),0)</f>
        <v>0</v>
      </c>
      <c r="N1450" s="2">
        <f t="shared" si="205"/>
        <v>0</v>
      </c>
      <c r="O1450" s="2">
        <f t="shared" si="204"/>
        <v>0</v>
      </c>
      <c r="P1450">
        <v>0</v>
      </c>
      <c r="Q1450">
        <f>+IFERROR(VLOOKUP(A1450,final_f1!$A$1:$E$8,5,FALSE),0)</f>
        <v>0</v>
      </c>
    </row>
    <row r="1451" spans="1:17" x14ac:dyDescent="0.25">
      <c r="A1451" s="1">
        <v>42358</v>
      </c>
      <c r="B1451">
        <v>5</v>
      </c>
      <c r="C1451" s="2">
        <f t="shared" si="198"/>
        <v>20</v>
      </c>
      <c r="D1451" s="2">
        <f t="shared" si="199"/>
        <v>12</v>
      </c>
      <c r="E1451" s="2">
        <f t="shared" si="200"/>
        <v>2015</v>
      </c>
      <c r="F1451" s="2" t="str">
        <f t="shared" si="201"/>
        <v>domingo</v>
      </c>
      <c r="G1451" s="2" t="str">
        <f t="shared" si="202"/>
        <v>diciembre</v>
      </c>
      <c r="H1451" s="2">
        <f>+IFERROR(VLOOKUP(A1451,festivos!$A$1:$E$105,5,FALSE),0)</f>
        <v>0</v>
      </c>
      <c r="I1451" s="2">
        <f>+IFERROR(VLOOKUP(A1451,semanasanta!$A$1:$E$29,5,FALSE),0)</f>
        <v>0</v>
      </c>
      <c r="J1451" s="2">
        <f>+IFERROR(VLOOKUP(A1451,navidad!$A$1:$E$8,5,FALSE),0)</f>
        <v>0</v>
      </c>
      <c r="K1451" s="2">
        <f t="shared" si="206"/>
        <v>0</v>
      </c>
      <c r="L1451" s="2">
        <f t="shared" si="203"/>
        <v>0</v>
      </c>
      <c r="M1451" s="2">
        <f>+IFERROR(VLOOKUP(A1451,new_year!$A$1:$E$8,5,FALSE),0)</f>
        <v>0</v>
      </c>
      <c r="N1451" s="2">
        <f t="shared" si="205"/>
        <v>0</v>
      </c>
      <c r="O1451" s="2">
        <f t="shared" si="204"/>
        <v>0</v>
      </c>
      <c r="P1451">
        <v>0</v>
      </c>
      <c r="Q1451">
        <f>+IFERROR(VLOOKUP(A1451,final_f1!$A$1:$E$8,5,FALSE),0)</f>
        <v>0</v>
      </c>
    </row>
    <row r="1452" spans="1:17" x14ac:dyDescent="0.25">
      <c r="A1452" s="1">
        <v>42359</v>
      </c>
      <c r="B1452">
        <v>1198</v>
      </c>
      <c r="C1452" s="2">
        <f t="shared" si="198"/>
        <v>21</v>
      </c>
      <c r="D1452" s="2">
        <f t="shared" si="199"/>
        <v>12</v>
      </c>
      <c r="E1452" s="2">
        <f t="shared" si="200"/>
        <v>2015</v>
      </c>
      <c r="F1452" s="2" t="str">
        <f t="shared" si="201"/>
        <v>lunes</v>
      </c>
      <c r="G1452" s="2" t="str">
        <f t="shared" si="202"/>
        <v>diciembre</v>
      </c>
      <c r="H1452" s="2">
        <f>+IFERROR(VLOOKUP(A1452,festivos!$A$1:$E$105,5,FALSE),0)</f>
        <v>0</v>
      </c>
      <c r="I1452" s="2">
        <f>+IFERROR(VLOOKUP(A1452,semanasanta!$A$1:$E$29,5,FALSE),0)</f>
        <v>0</v>
      </c>
      <c r="J1452" s="2">
        <f>+IFERROR(VLOOKUP(A1452,navidad!$A$1:$E$8,5,FALSE),0)</f>
        <v>0</v>
      </c>
      <c r="K1452" s="2">
        <f t="shared" si="206"/>
        <v>0</v>
      </c>
      <c r="L1452" s="2">
        <f t="shared" si="203"/>
        <v>0</v>
      </c>
      <c r="M1452" s="2">
        <f>+IFERROR(VLOOKUP(A1452,new_year!$A$1:$E$8,5,FALSE),0)</f>
        <v>0</v>
      </c>
      <c r="N1452" s="2">
        <f t="shared" si="205"/>
        <v>0</v>
      </c>
      <c r="O1452" s="2">
        <f t="shared" si="204"/>
        <v>0</v>
      </c>
      <c r="P1452">
        <v>0</v>
      </c>
      <c r="Q1452">
        <f>+IFERROR(VLOOKUP(A1452,final_f1!$A$1:$E$8,5,FALSE),0)</f>
        <v>0</v>
      </c>
    </row>
    <row r="1453" spans="1:17" x14ac:dyDescent="0.25">
      <c r="A1453" s="1">
        <v>42360</v>
      </c>
      <c r="B1453">
        <v>1789</v>
      </c>
      <c r="C1453" s="2">
        <f t="shared" si="198"/>
        <v>22</v>
      </c>
      <c r="D1453" s="2">
        <f t="shared" si="199"/>
        <v>12</v>
      </c>
      <c r="E1453" s="2">
        <f t="shared" si="200"/>
        <v>2015</v>
      </c>
      <c r="F1453" s="2" t="str">
        <f t="shared" si="201"/>
        <v>martes</v>
      </c>
      <c r="G1453" s="2" t="str">
        <f t="shared" si="202"/>
        <v>diciembre</v>
      </c>
      <c r="H1453" s="2">
        <f>+IFERROR(VLOOKUP(A1453,festivos!$A$1:$E$105,5,FALSE),0)</f>
        <v>0</v>
      </c>
      <c r="I1453" s="2">
        <f>+IFERROR(VLOOKUP(A1453,semanasanta!$A$1:$E$29,5,FALSE),0)</f>
        <v>0</v>
      </c>
      <c r="J1453" s="2">
        <f>+IFERROR(VLOOKUP(A1453,navidad!$A$1:$E$8,5,FALSE),0)</f>
        <v>0</v>
      </c>
      <c r="K1453" s="2">
        <f t="shared" si="206"/>
        <v>0</v>
      </c>
      <c r="L1453" s="2">
        <f t="shared" si="203"/>
        <v>0</v>
      </c>
      <c r="M1453" s="2">
        <f>+IFERROR(VLOOKUP(A1453,new_year!$A$1:$E$8,5,FALSE),0)</f>
        <v>0</v>
      </c>
      <c r="N1453" s="2">
        <f t="shared" si="205"/>
        <v>0</v>
      </c>
      <c r="O1453" s="2">
        <f t="shared" si="204"/>
        <v>0</v>
      </c>
      <c r="P1453">
        <v>0</v>
      </c>
      <c r="Q1453">
        <f>+IFERROR(VLOOKUP(A1453,final_f1!$A$1:$E$8,5,FALSE),0)</f>
        <v>0</v>
      </c>
    </row>
    <row r="1454" spans="1:17" x14ac:dyDescent="0.25">
      <c r="A1454" s="1">
        <v>42361</v>
      </c>
      <c r="B1454">
        <v>1902</v>
      </c>
      <c r="C1454" s="2">
        <f t="shared" si="198"/>
        <v>23</v>
      </c>
      <c r="D1454" s="2">
        <f t="shared" si="199"/>
        <v>12</v>
      </c>
      <c r="E1454" s="2">
        <f t="shared" si="200"/>
        <v>2015</v>
      </c>
      <c r="F1454" s="2" t="str">
        <f t="shared" si="201"/>
        <v>miércoles</v>
      </c>
      <c r="G1454" s="2" t="str">
        <f t="shared" si="202"/>
        <v>diciembre</v>
      </c>
      <c r="H1454" s="2">
        <f>+IFERROR(VLOOKUP(A1454,festivos!$A$1:$E$105,5,FALSE),0)</f>
        <v>0</v>
      </c>
      <c r="I1454" s="2">
        <f>+IFERROR(VLOOKUP(A1454,semanasanta!$A$1:$E$29,5,FALSE),0)</f>
        <v>0</v>
      </c>
      <c r="J1454" s="2">
        <f>+IFERROR(VLOOKUP(A1454,navidad!$A$1:$E$8,5,FALSE),0)</f>
        <v>0</v>
      </c>
      <c r="K1454" s="2">
        <f t="shared" si="206"/>
        <v>0</v>
      </c>
      <c r="L1454" s="2">
        <f t="shared" si="203"/>
        <v>0</v>
      </c>
      <c r="M1454" s="2">
        <f>+IFERROR(VLOOKUP(A1454,new_year!$A$1:$E$8,5,FALSE),0)</f>
        <v>0</v>
      </c>
      <c r="N1454" s="2">
        <f t="shared" si="205"/>
        <v>0</v>
      </c>
      <c r="O1454" s="2">
        <f t="shared" si="204"/>
        <v>0</v>
      </c>
      <c r="P1454">
        <v>0</v>
      </c>
      <c r="Q1454">
        <f>+IFERROR(VLOOKUP(A1454,final_f1!$A$1:$E$8,5,FALSE),0)</f>
        <v>0</v>
      </c>
    </row>
    <row r="1455" spans="1:17" x14ac:dyDescent="0.25">
      <c r="A1455" s="1">
        <v>42362</v>
      </c>
      <c r="B1455">
        <v>1164</v>
      </c>
      <c r="C1455" s="2">
        <f t="shared" si="198"/>
        <v>24</v>
      </c>
      <c r="D1455" s="2">
        <f t="shared" si="199"/>
        <v>12</v>
      </c>
      <c r="E1455" s="2">
        <f t="shared" si="200"/>
        <v>2015</v>
      </c>
      <c r="F1455" s="2" t="str">
        <f t="shared" si="201"/>
        <v>jueves</v>
      </c>
      <c r="G1455" s="2" t="str">
        <f t="shared" si="202"/>
        <v>diciembre</v>
      </c>
      <c r="H1455" s="2">
        <f>+IFERROR(VLOOKUP(A1455,festivos!$A$1:$E$105,5,FALSE),0)</f>
        <v>0</v>
      </c>
      <c r="I1455" s="2">
        <f>+IFERROR(VLOOKUP(A1455,semanasanta!$A$1:$E$29,5,FALSE),0)</f>
        <v>0</v>
      </c>
      <c r="J1455" s="2">
        <f>+IFERROR(VLOOKUP(A1455,navidad!$A$1:$E$8,5,FALSE),0)</f>
        <v>0</v>
      </c>
      <c r="K1455" s="2">
        <f t="shared" si="206"/>
        <v>0</v>
      </c>
      <c r="L1455" s="2">
        <f t="shared" si="203"/>
        <v>1</v>
      </c>
      <c r="M1455" s="2">
        <f>+IFERROR(VLOOKUP(A1455,new_year!$A$1:$E$8,5,FALSE),0)</f>
        <v>0</v>
      </c>
      <c r="N1455" s="2">
        <f t="shared" si="205"/>
        <v>0</v>
      </c>
      <c r="O1455" s="2">
        <f t="shared" si="204"/>
        <v>0</v>
      </c>
      <c r="P1455">
        <v>0</v>
      </c>
      <c r="Q1455">
        <f>+IFERROR(VLOOKUP(A1455,final_f1!$A$1:$E$8,5,FALSE),0)</f>
        <v>0</v>
      </c>
    </row>
    <row r="1456" spans="1:17" x14ac:dyDescent="0.25">
      <c r="A1456" s="1">
        <v>42363</v>
      </c>
      <c r="B1456">
        <v>0</v>
      </c>
      <c r="C1456" s="2">
        <f t="shared" si="198"/>
        <v>25</v>
      </c>
      <c r="D1456" s="2">
        <f t="shared" si="199"/>
        <v>12</v>
      </c>
      <c r="E1456" s="2">
        <f t="shared" si="200"/>
        <v>2015</v>
      </c>
      <c r="F1456" s="2" t="str">
        <f t="shared" si="201"/>
        <v>viernes</v>
      </c>
      <c r="G1456" s="2" t="str">
        <f t="shared" si="202"/>
        <v>diciembre</v>
      </c>
      <c r="H1456" s="2">
        <f>+IFERROR(VLOOKUP(A1456,festivos!$A$1:$E$105,5,FALSE),0)</f>
        <v>1</v>
      </c>
      <c r="I1456" s="2">
        <f>+IFERROR(VLOOKUP(A1456,semanasanta!$A$1:$E$29,5,FALSE),0)</f>
        <v>0</v>
      </c>
      <c r="J1456" s="2">
        <f>+IFERROR(VLOOKUP(A1456,navidad!$A$1:$E$8,5,FALSE),0)</f>
        <v>1</v>
      </c>
      <c r="K1456" s="2">
        <f t="shared" si="206"/>
        <v>0</v>
      </c>
      <c r="L1456" s="2">
        <f t="shared" si="203"/>
        <v>0</v>
      </c>
      <c r="M1456" s="2">
        <f>+IFERROR(VLOOKUP(A1456,new_year!$A$1:$E$8,5,FALSE),0)</f>
        <v>0</v>
      </c>
      <c r="N1456" s="2">
        <f t="shared" si="205"/>
        <v>0</v>
      </c>
      <c r="O1456" s="2">
        <f t="shared" si="204"/>
        <v>0</v>
      </c>
      <c r="P1456">
        <v>0</v>
      </c>
      <c r="Q1456">
        <f>+IFERROR(VLOOKUP(A1456,final_f1!$A$1:$E$8,5,FALSE),0)</f>
        <v>0</v>
      </c>
    </row>
    <row r="1457" spans="1:17" x14ac:dyDescent="0.25">
      <c r="A1457" s="1">
        <v>42364</v>
      </c>
      <c r="B1457">
        <v>297</v>
      </c>
      <c r="C1457" s="2">
        <f t="shared" si="198"/>
        <v>26</v>
      </c>
      <c r="D1457" s="2">
        <f t="shared" si="199"/>
        <v>12</v>
      </c>
      <c r="E1457" s="2">
        <f t="shared" si="200"/>
        <v>2015</v>
      </c>
      <c r="F1457" s="2" t="str">
        <f t="shared" si="201"/>
        <v>sábado</v>
      </c>
      <c r="G1457" s="2" t="str">
        <f t="shared" si="202"/>
        <v>diciembre</v>
      </c>
      <c r="H1457" s="2">
        <f>+IFERROR(VLOOKUP(A1457,festivos!$A$1:$E$105,5,FALSE),0)</f>
        <v>0</v>
      </c>
      <c r="I1457" s="2">
        <f>+IFERROR(VLOOKUP(A1457,semanasanta!$A$1:$E$29,5,FALSE),0)</f>
        <v>0</v>
      </c>
      <c r="J1457" s="2">
        <f>+IFERROR(VLOOKUP(A1457,navidad!$A$1:$E$8,5,FALSE),0)</f>
        <v>0</v>
      </c>
      <c r="K1457" s="2">
        <f t="shared" si="206"/>
        <v>1</v>
      </c>
      <c r="L1457" s="2">
        <f t="shared" si="203"/>
        <v>0</v>
      </c>
      <c r="M1457" s="2">
        <f>+IFERROR(VLOOKUP(A1457,new_year!$A$1:$E$8,5,FALSE),0)</f>
        <v>0</v>
      </c>
      <c r="N1457" s="2">
        <f t="shared" si="205"/>
        <v>0</v>
      </c>
      <c r="O1457" s="2">
        <f t="shared" si="204"/>
        <v>0</v>
      </c>
      <c r="P1457">
        <v>0</v>
      </c>
      <c r="Q1457">
        <f>+IFERROR(VLOOKUP(A1457,final_f1!$A$1:$E$8,5,FALSE),0)</f>
        <v>0</v>
      </c>
    </row>
    <row r="1458" spans="1:17" x14ac:dyDescent="0.25">
      <c r="A1458" s="1">
        <v>42365</v>
      </c>
      <c r="B1458">
        <v>3</v>
      </c>
      <c r="C1458" s="2">
        <f t="shared" si="198"/>
        <v>27</v>
      </c>
      <c r="D1458" s="2">
        <f t="shared" si="199"/>
        <v>12</v>
      </c>
      <c r="E1458" s="2">
        <f t="shared" si="200"/>
        <v>2015</v>
      </c>
      <c r="F1458" s="2" t="str">
        <f t="shared" si="201"/>
        <v>domingo</v>
      </c>
      <c r="G1458" s="2" t="str">
        <f t="shared" si="202"/>
        <v>diciembre</v>
      </c>
      <c r="H1458" s="2">
        <f>+IFERROR(VLOOKUP(A1458,festivos!$A$1:$E$105,5,FALSE),0)</f>
        <v>0</v>
      </c>
      <c r="I1458" s="2">
        <f>+IFERROR(VLOOKUP(A1458,semanasanta!$A$1:$E$29,5,FALSE),0)</f>
        <v>0</v>
      </c>
      <c r="J1458" s="2">
        <f>+IFERROR(VLOOKUP(A1458,navidad!$A$1:$E$8,5,FALSE),0)</f>
        <v>0</v>
      </c>
      <c r="K1458" s="2">
        <f t="shared" si="206"/>
        <v>0</v>
      </c>
      <c r="L1458" s="2">
        <f t="shared" si="203"/>
        <v>0</v>
      </c>
      <c r="M1458" s="2">
        <f>+IFERROR(VLOOKUP(A1458,new_year!$A$1:$E$8,5,FALSE),0)</f>
        <v>0</v>
      </c>
      <c r="N1458" s="2">
        <f t="shared" si="205"/>
        <v>0</v>
      </c>
      <c r="O1458" s="2">
        <f t="shared" si="204"/>
        <v>0</v>
      </c>
      <c r="P1458">
        <v>0</v>
      </c>
      <c r="Q1458">
        <f>+IFERROR(VLOOKUP(A1458,final_f1!$A$1:$E$8,5,FALSE),0)</f>
        <v>0</v>
      </c>
    </row>
    <row r="1459" spans="1:17" x14ac:dyDescent="0.25">
      <c r="A1459" s="1">
        <v>42366</v>
      </c>
      <c r="B1459">
        <v>1288</v>
      </c>
      <c r="C1459" s="2">
        <f t="shared" si="198"/>
        <v>28</v>
      </c>
      <c r="D1459" s="2">
        <f t="shared" si="199"/>
        <v>12</v>
      </c>
      <c r="E1459" s="2">
        <f t="shared" si="200"/>
        <v>2015</v>
      </c>
      <c r="F1459" s="2" t="str">
        <f t="shared" si="201"/>
        <v>lunes</v>
      </c>
      <c r="G1459" s="2" t="str">
        <f t="shared" si="202"/>
        <v>diciembre</v>
      </c>
      <c r="H1459" s="2">
        <f>+IFERROR(VLOOKUP(A1459,festivos!$A$1:$E$105,5,FALSE),0)</f>
        <v>0</v>
      </c>
      <c r="I1459" s="2">
        <f>+IFERROR(VLOOKUP(A1459,semanasanta!$A$1:$E$29,5,FALSE),0)</f>
        <v>0</v>
      </c>
      <c r="J1459" s="2">
        <f>+IFERROR(VLOOKUP(A1459,navidad!$A$1:$E$8,5,FALSE),0)</f>
        <v>0</v>
      </c>
      <c r="K1459" s="2">
        <f t="shared" si="206"/>
        <v>0</v>
      </c>
      <c r="L1459" s="2">
        <f t="shared" si="203"/>
        <v>0</v>
      </c>
      <c r="M1459" s="2">
        <f>+IFERROR(VLOOKUP(A1459,new_year!$A$1:$E$8,5,FALSE),0)</f>
        <v>0</v>
      </c>
      <c r="N1459" s="2">
        <f t="shared" si="205"/>
        <v>0</v>
      </c>
      <c r="O1459" s="2">
        <f t="shared" si="204"/>
        <v>0</v>
      </c>
      <c r="P1459">
        <v>0</v>
      </c>
      <c r="Q1459">
        <f>+IFERROR(VLOOKUP(A1459,final_f1!$A$1:$E$8,5,FALSE),0)</f>
        <v>0</v>
      </c>
    </row>
    <row r="1460" spans="1:17" x14ac:dyDescent="0.25">
      <c r="A1460" s="1">
        <v>42367</v>
      </c>
      <c r="B1460">
        <v>2194</v>
      </c>
      <c r="C1460" s="2">
        <f t="shared" si="198"/>
        <v>29</v>
      </c>
      <c r="D1460" s="2">
        <f t="shared" si="199"/>
        <v>12</v>
      </c>
      <c r="E1460" s="2">
        <f t="shared" si="200"/>
        <v>2015</v>
      </c>
      <c r="F1460" s="2" t="str">
        <f t="shared" si="201"/>
        <v>martes</v>
      </c>
      <c r="G1460" s="2" t="str">
        <f t="shared" si="202"/>
        <v>diciembre</v>
      </c>
      <c r="H1460" s="2">
        <f>+IFERROR(VLOOKUP(A1460,festivos!$A$1:$E$105,5,FALSE),0)</f>
        <v>0</v>
      </c>
      <c r="I1460" s="2">
        <f>+IFERROR(VLOOKUP(A1460,semanasanta!$A$1:$E$29,5,FALSE),0)</f>
        <v>0</v>
      </c>
      <c r="J1460" s="2">
        <f>+IFERROR(VLOOKUP(A1460,navidad!$A$1:$E$8,5,FALSE),0)</f>
        <v>0</v>
      </c>
      <c r="K1460" s="2">
        <f t="shared" si="206"/>
        <v>0</v>
      </c>
      <c r="L1460" s="2">
        <f t="shared" si="203"/>
        <v>0</v>
      </c>
      <c r="M1460" s="2">
        <f>+IFERROR(VLOOKUP(A1460,new_year!$A$1:$E$8,5,FALSE),0)</f>
        <v>0</v>
      </c>
      <c r="N1460" s="2">
        <f t="shared" si="205"/>
        <v>0</v>
      </c>
      <c r="O1460" s="2">
        <f t="shared" si="204"/>
        <v>0</v>
      </c>
      <c r="P1460">
        <v>0</v>
      </c>
      <c r="Q1460">
        <f>+IFERROR(VLOOKUP(A1460,final_f1!$A$1:$E$8,5,FALSE),0)</f>
        <v>0</v>
      </c>
    </row>
    <row r="1461" spans="1:17" x14ac:dyDescent="0.25">
      <c r="A1461" s="1">
        <v>42368</v>
      </c>
      <c r="B1461">
        <v>2775</v>
      </c>
      <c r="C1461" s="2">
        <f t="shared" si="198"/>
        <v>30</v>
      </c>
      <c r="D1461" s="2">
        <f t="shared" si="199"/>
        <v>12</v>
      </c>
      <c r="E1461" s="2">
        <f t="shared" si="200"/>
        <v>2015</v>
      </c>
      <c r="F1461" s="2" t="str">
        <f t="shared" si="201"/>
        <v>miércoles</v>
      </c>
      <c r="G1461" s="2" t="str">
        <f t="shared" si="202"/>
        <v>diciembre</v>
      </c>
      <c r="H1461" s="2">
        <f>+IFERROR(VLOOKUP(A1461,festivos!$A$1:$E$105,5,FALSE),0)</f>
        <v>0</v>
      </c>
      <c r="I1461" s="2">
        <f>+IFERROR(VLOOKUP(A1461,semanasanta!$A$1:$E$29,5,FALSE),0)</f>
        <v>0</v>
      </c>
      <c r="J1461" s="2">
        <f>+IFERROR(VLOOKUP(A1461,navidad!$A$1:$E$8,5,FALSE),0)</f>
        <v>0</v>
      </c>
      <c r="K1461" s="2">
        <f t="shared" si="206"/>
        <v>0</v>
      </c>
      <c r="L1461" s="2">
        <f t="shared" si="203"/>
        <v>0</v>
      </c>
      <c r="M1461" s="2">
        <f>+IFERROR(VLOOKUP(A1461,new_year!$A$1:$E$8,5,FALSE),0)</f>
        <v>0</v>
      </c>
      <c r="N1461" s="2">
        <f t="shared" si="205"/>
        <v>0</v>
      </c>
      <c r="O1461" s="2">
        <f t="shared" si="204"/>
        <v>0</v>
      </c>
      <c r="P1461">
        <v>0</v>
      </c>
      <c r="Q1461">
        <f>+IFERROR(VLOOKUP(A1461,final_f1!$A$1:$E$8,5,FALSE),0)</f>
        <v>0</v>
      </c>
    </row>
    <row r="1462" spans="1:17" x14ac:dyDescent="0.25">
      <c r="A1462" s="1">
        <v>42369</v>
      </c>
      <c r="B1462">
        <v>474</v>
      </c>
      <c r="C1462" s="2">
        <f t="shared" si="198"/>
        <v>31</v>
      </c>
      <c r="D1462" s="2">
        <f t="shared" si="199"/>
        <v>12</v>
      </c>
      <c r="E1462" s="2">
        <f t="shared" si="200"/>
        <v>2015</v>
      </c>
      <c r="F1462" s="2" t="str">
        <f t="shared" si="201"/>
        <v>jueves</v>
      </c>
      <c r="G1462" s="2" t="str">
        <f t="shared" si="202"/>
        <v>diciembre</v>
      </c>
      <c r="H1462" s="2">
        <f>+IFERROR(VLOOKUP(A1462,festivos!$A$1:$E$105,5,FALSE),0)</f>
        <v>0</v>
      </c>
      <c r="I1462" s="2">
        <f>+IFERROR(VLOOKUP(A1462,semanasanta!$A$1:$E$29,5,FALSE),0)</f>
        <v>0</v>
      </c>
      <c r="J1462" s="2">
        <f>+IFERROR(VLOOKUP(A1462,navidad!$A$1:$E$8,5,FALSE),0)</f>
        <v>0</v>
      </c>
      <c r="K1462" s="2">
        <f t="shared" si="206"/>
        <v>0</v>
      </c>
      <c r="L1462" s="2">
        <f t="shared" si="203"/>
        <v>0</v>
      </c>
      <c r="M1462" s="2">
        <f>+IFERROR(VLOOKUP(A1462,new_year!$A$1:$E$8,5,FALSE),0)</f>
        <v>0</v>
      </c>
      <c r="N1462" s="2">
        <f t="shared" si="205"/>
        <v>0</v>
      </c>
      <c r="O1462" s="2">
        <f t="shared" si="204"/>
        <v>1</v>
      </c>
      <c r="P1462">
        <v>0</v>
      </c>
      <c r="Q1462">
        <f>+IFERROR(VLOOKUP(A1462,final_f1!$A$1:$E$8,5,FALSE),0)</f>
        <v>0</v>
      </c>
    </row>
    <row r="1463" spans="1:17" x14ac:dyDescent="0.25">
      <c r="A1463" s="1">
        <v>42370</v>
      </c>
      <c r="B1463">
        <v>0</v>
      </c>
      <c r="C1463" s="2">
        <f t="shared" si="198"/>
        <v>1</v>
      </c>
      <c r="D1463" s="2">
        <f t="shared" si="199"/>
        <v>1</v>
      </c>
      <c r="E1463" s="2">
        <f t="shared" si="200"/>
        <v>2016</v>
      </c>
      <c r="F1463" s="2" t="str">
        <f t="shared" si="201"/>
        <v>viernes</v>
      </c>
      <c r="G1463" s="2" t="str">
        <f t="shared" si="202"/>
        <v>enero</v>
      </c>
      <c r="H1463" s="2">
        <f>+IFERROR(VLOOKUP(A1463,festivos!$A$1:$E$105,5,FALSE),0)</f>
        <v>1</v>
      </c>
      <c r="I1463" s="2">
        <f>+IFERROR(VLOOKUP(A1463,semanasanta!$A$1:$E$29,5,FALSE),0)</f>
        <v>0</v>
      </c>
      <c r="J1463" s="2">
        <f>+IFERROR(VLOOKUP(A1463,navidad!$A$1:$E$8,5,FALSE),0)</f>
        <v>0</v>
      </c>
      <c r="K1463" s="2">
        <f t="shared" si="206"/>
        <v>0</v>
      </c>
      <c r="L1463" s="2">
        <f t="shared" si="203"/>
        <v>0</v>
      </c>
      <c r="M1463" s="2">
        <f>+IFERROR(VLOOKUP(A1463,new_year!$A$1:$E$8,5,FALSE),0)</f>
        <v>1</v>
      </c>
      <c r="N1463" s="2">
        <f t="shared" si="205"/>
        <v>0</v>
      </c>
      <c r="O1463" s="2">
        <f t="shared" si="204"/>
        <v>0</v>
      </c>
      <c r="P1463">
        <v>0</v>
      </c>
      <c r="Q1463">
        <f>+IFERROR(VLOOKUP(A1463,final_f1!$A$1:$E$8,5,FALSE),0)</f>
        <v>0</v>
      </c>
    </row>
    <row r="1464" spans="1:17" x14ac:dyDescent="0.25">
      <c r="A1464" s="1">
        <v>42371</v>
      </c>
      <c r="B1464">
        <v>3</v>
      </c>
      <c r="C1464" s="2">
        <f t="shared" si="198"/>
        <v>2</v>
      </c>
      <c r="D1464" s="2">
        <f t="shared" si="199"/>
        <v>1</v>
      </c>
      <c r="E1464" s="2">
        <f t="shared" si="200"/>
        <v>2016</v>
      </c>
      <c r="F1464" s="2" t="str">
        <f t="shared" si="201"/>
        <v>sábado</v>
      </c>
      <c r="G1464" s="2" t="str">
        <f t="shared" si="202"/>
        <v>enero</v>
      </c>
      <c r="H1464" s="2">
        <f>+IFERROR(VLOOKUP(A1464,festivos!$A$1:$E$105,5,FALSE),0)</f>
        <v>0</v>
      </c>
      <c r="I1464" s="2">
        <f>+IFERROR(VLOOKUP(A1464,semanasanta!$A$1:$E$29,5,FALSE),0)</f>
        <v>0</v>
      </c>
      <c r="J1464" s="2">
        <f>+IFERROR(VLOOKUP(A1464,navidad!$A$1:$E$8,5,FALSE),0)</f>
        <v>0</v>
      </c>
      <c r="K1464" s="2">
        <f t="shared" si="206"/>
        <v>0</v>
      </c>
      <c r="L1464" s="2">
        <f t="shared" si="203"/>
        <v>0</v>
      </c>
      <c r="M1464" s="2">
        <f>+IFERROR(VLOOKUP(A1464,new_year!$A$1:$E$8,5,FALSE),0)</f>
        <v>0</v>
      </c>
      <c r="N1464" s="2">
        <f t="shared" si="205"/>
        <v>1</v>
      </c>
      <c r="O1464" s="2">
        <f t="shared" si="204"/>
        <v>0</v>
      </c>
      <c r="P1464">
        <v>0</v>
      </c>
      <c r="Q1464">
        <f>+IFERROR(VLOOKUP(A1464,final_f1!$A$1:$E$8,5,FALSE),0)</f>
        <v>0</v>
      </c>
    </row>
    <row r="1465" spans="1:17" x14ac:dyDescent="0.25">
      <c r="A1465" s="1">
        <v>42372</v>
      </c>
      <c r="B1465">
        <v>0</v>
      </c>
      <c r="C1465" s="2">
        <f t="shared" si="198"/>
        <v>3</v>
      </c>
      <c r="D1465" s="2">
        <f t="shared" si="199"/>
        <v>1</v>
      </c>
      <c r="E1465" s="2">
        <f t="shared" si="200"/>
        <v>2016</v>
      </c>
      <c r="F1465" s="2" t="str">
        <f t="shared" si="201"/>
        <v>domingo</v>
      </c>
      <c r="G1465" s="2" t="str">
        <f t="shared" si="202"/>
        <v>enero</v>
      </c>
      <c r="H1465" s="2">
        <f>+IFERROR(VLOOKUP(A1465,festivos!$A$1:$E$105,5,FALSE),0)</f>
        <v>0</v>
      </c>
      <c r="I1465" s="2">
        <f>+IFERROR(VLOOKUP(A1465,semanasanta!$A$1:$E$29,5,FALSE),0)</f>
        <v>0</v>
      </c>
      <c r="J1465" s="2">
        <f>+IFERROR(VLOOKUP(A1465,navidad!$A$1:$E$8,5,FALSE),0)</f>
        <v>0</v>
      </c>
      <c r="K1465" s="2">
        <f t="shared" si="206"/>
        <v>0</v>
      </c>
      <c r="L1465" s="2">
        <f t="shared" si="203"/>
        <v>0</v>
      </c>
      <c r="M1465" s="2">
        <f>+IFERROR(VLOOKUP(A1465,new_year!$A$1:$E$8,5,FALSE),0)</f>
        <v>0</v>
      </c>
      <c r="N1465" s="2">
        <f t="shared" si="205"/>
        <v>0</v>
      </c>
      <c r="O1465" s="2">
        <f t="shared" si="204"/>
        <v>0</v>
      </c>
      <c r="P1465">
        <v>0</v>
      </c>
      <c r="Q1465">
        <f>+IFERROR(VLOOKUP(A1465,final_f1!$A$1:$E$8,5,FALSE),0)</f>
        <v>0</v>
      </c>
    </row>
    <row r="1466" spans="1:17" x14ac:dyDescent="0.25">
      <c r="A1466" s="1">
        <v>42373</v>
      </c>
      <c r="B1466">
        <v>100</v>
      </c>
      <c r="C1466" s="2">
        <f t="shared" si="198"/>
        <v>4</v>
      </c>
      <c r="D1466" s="2">
        <f t="shared" si="199"/>
        <v>1</v>
      </c>
      <c r="E1466" s="2">
        <f t="shared" si="200"/>
        <v>2016</v>
      </c>
      <c r="F1466" s="2" t="str">
        <f t="shared" si="201"/>
        <v>lunes</v>
      </c>
      <c r="G1466" s="2" t="str">
        <f t="shared" si="202"/>
        <v>enero</v>
      </c>
      <c r="H1466" s="2">
        <f>+IFERROR(VLOOKUP(A1466,festivos!$A$1:$E$105,5,FALSE),0)</f>
        <v>0</v>
      </c>
      <c r="I1466" s="2">
        <f>+IFERROR(VLOOKUP(A1466,semanasanta!$A$1:$E$29,5,FALSE),0)</f>
        <v>0</v>
      </c>
      <c r="J1466" s="2">
        <f>+IFERROR(VLOOKUP(A1466,navidad!$A$1:$E$8,5,FALSE),0)</f>
        <v>0</v>
      </c>
      <c r="K1466" s="2">
        <f t="shared" si="206"/>
        <v>0</v>
      </c>
      <c r="L1466" s="2">
        <f t="shared" si="203"/>
        <v>0</v>
      </c>
      <c r="M1466" s="2">
        <f>+IFERROR(VLOOKUP(A1466,new_year!$A$1:$E$8,5,FALSE),0)</f>
        <v>0</v>
      </c>
      <c r="N1466" s="2">
        <f t="shared" si="205"/>
        <v>0</v>
      </c>
      <c r="O1466" s="2">
        <f t="shared" si="204"/>
        <v>0</v>
      </c>
      <c r="P1466">
        <v>0</v>
      </c>
      <c r="Q1466">
        <f>+IFERROR(VLOOKUP(A1466,final_f1!$A$1:$E$8,5,FALSE),0)</f>
        <v>0</v>
      </c>
    </row>
    <row r="1467" spans="1:17" x14ac:dyDescent="0.25">
      <c r="A1467" s="1">
        <v>42374</v>
      </c>
      <c r="B1467">
        <v>258</v>
      </c>
      <c r="C1467" s="2">
        <f t="shared" si="198"/>
        <v>5</v>
      </c>
      <c r="D1467" s="2">
        <f t="shared" si="199"/>
        <v>1</v>
      </c>
      <c r="E1467" s="2">
        <f t="shared" si="200"/>
        <v>2016</v>
      </c>
      <c r="F1467" s="2" t="str">
        <f t="shared" si="201"/>
        <v>martes</v>
      </c>
      <c r="G1467" s="2" t="str">
        <f t="shared" si="202"/>
        <v>enero</v>
      </c>
      <c r="H1467" s="2">
        <f>+IFERROR(VLOOKUP(A1467,festivos!$A$1:$E$105,5,FALSE),0)</f>
        <v>0</v>
      </c>
      <c r="I1467" s="2">
        <f>+IFERROR(VLOOKUP(A1467,semanasanta!$A$1:$E$29,5,FALSE),0)</f>
        <v>0</v>
      </c>
      <c r="J1467" s="2">
        <f>+IFERROR(VLOOKUP(A1467,navidad!$A$1:$E$8,5,FALSE),0)</f>
        <v>0</v>
      </c>
      <c r="K1467" s="2">
        <f t="shared" si="206"/>
        <v>0</v>
      </c>
      <c r="L1467" s="2">
        <f t="shared" si="203"/>
        <v>0</v>
      </c>
      <c r="M1467" s="2">
        <f>+IFERROR(VLOOKUP(A1467,new_year!$A$1:$E$8,5,FALSE),0)</f>
        <v>0</v>
      </c>
      <c r="N1467" s="2">
        <f t="shared" si="205"/>
        <v>0</v>
      </c>
      <c r="O1467" s="2">
        <f t="shared" si="204"/>
        <v>0</v>
      </c>
      <c r="P1467">
        <v>0</v>
      </c>
      <c r="Q1467">
        <f>+IFERROR(VLOOKUP(A1467,final_f1!$A$1:$E$8,5,FALSE),0)</f>
        <v>0</v>
      </c>
    </row>
    <row r="1468" spans="1:17" x14ac:dyDescent="0.25">
      <c r="A1468" s="1">
        <v>42375</v>
      </c>
      <c r="B1468">
        <v>419</v>
      </c>
      <c r="C1468" s="2">
        <f t="shared" si="198"/>
        <v>6</v>
      </c>
      <c r="D1468" s="2">
        <f t="shared" si="199"/>
        <v>1</v>
      </c>
      <c r="E1468" s="2">
        <f t="shared" si="200"/>
        <v>2016</v>
      </c>
      <c r="F1468" s="2" t="str">
        <f t="shared" si="201"/>
        <v>miércoles</v>
      </c>
      <c r="G1468" s="2" t="str">
        <f t="shared" si="202"/>
        <v>enero</v>
      </c>
      <c r="H1468" s="2">
        <f>+IFERROR(VLOOKUP(A1468,festivos!$A$1:$E$105,5,FALSE),0)</f>
        <v>0</v>
      </c>
      <c r="I1468" s="2">
        <f>+IFERROR(VLOOKUP(A1468,semanasanta!$A$1:$E$29,5,FALSE),0)</f>
        <v>0</v>
      </c>
      <c r="J1468" s="2">
        <f>+IFERROR(VLOOKUP(A1468,navidad!$A$1:$E$8,5,FALSE),0)</f>
        <v>0</v>
      </c>
      <c r="K1468" s="2">
        <f t="shared" si="206"/>
        <v>0</v>
      </c>
      <c r="L1468" s="2">
        <f t="shared" si="203"/>
        <v>0</v>
      </c>
      <c r="M1468" s="2">
        <f>+IFERROR(VLOOKUP(A1468,new_year!$A$1:$E$8,5,FALSE),0)</f>
        <v>0</v>
      </c>
      <c r="N1468" s="2">
        <f t="shared" si="205"/>
        <v>0</v>
      </c>
      <c r="O1468" s="2">
        <f t="shared" si="204"/>
        <v>0</v>
      </c>
      <c r="P1468">
        <v>0</v>
      </c>
      <c r="Q1468">
        <f>+IFERROR(VLOOKUP(A1468,final_f1!$A$1:$E$8,5,FALSE),0)</f>
        <v>0</v>
      </c>
    </row>
    <row r="1469" spans="1:17" x14ac:dyDescent="0.25">
      <c r="A1469" s="1">
        <v>42376</v>
      </c>
      <c r="B1469">
        <v>452</v>
      </c>
      <c r="C1469" s="2">
        <f t="shared" si="198"/>
        <v>7</v>
      </c>
      <c r="D1469" s="2">
        <f t="shared" si="199"/>
        <v>1</v>
      </c>
      <c r="E1469" s="2">
        <f t="shared" si="200"/>
        <v>2016</v>
      </c>
      <c r="F1469" s="2" t="str">
        <f t="shared" si="201"/>
        <v>jueves</v>
      </c>
      <c r="G1469" s="2" t="str">
        <f t="shared" si="202"/>
        <v>enero</v>
      </c>
      <c r="H1469" s="2">
        <f>+IFERROR(VLOOKUP(A1469,festivos!$A$1:$E$105,5,FALSE),0)</f>
        <v>0</v>
      </c>
      <c r="I1469" s="2">
        <f>+IFERROR(VLOOKUP(A1469,semanasanta!$A$1:$E$29,5,FALSE),0)</f>
        <v>0</v>
      </c>
      <c r="J1469" s="2">
        <f>+IFERROR(VLOOKUP(A1469,navidad!$A$1:$E$8,5,FALSE),0)</f>
        <v>0</v>
      </c>
      <c r="K1469" s="2">
        <f t="shared" si="206"/>
        <v>0</v>
      </c>
      <c r="L1469" s="2">
        <f t="shared" si="203"/>
        <v>0</v>
      </c>
      <c r="M1469" s="2">
        <f>+IFERROR(VLOOKUP(A1469,new_year!$A$1:$E$8,5,FALSE),0)</f>
        <v>0</v>
      </c>
      <c r="N1469" s="2">
        <f t="shared" si="205"/>
        <v>0</v>
      </c>
      <c r="O1469" s="2">
        <f t="shared" si="204"/>
        <v>0</v>
      </c>
      <c r="P1469">
        <v>0</v>
      </c>
      <c r="Q1469">
        <f>+IFERROR(VLOOKUP(A1469,final_f1!$A$1:$E$8,5,FALSE),0)</f>
        <v>0</v>
      </c>
    </row>
    <row r="1470" spans="1:17" x14ac:dyDescent="0.25">
      <c r="A1470" s="1">
        <v>42377</v>
      </c>
      <c r="B1470">
        <v>782</v>
      </c>
      <c r="C1470" s="2">
        <f t="shared" si="198"/>
        <v>8</v>
      </c>
      <c r="D1470" s="2">
        <f t="shared" si="199"/>
        <v>1</v>
      </c>
      <c r="E1470" s="2">
        <f t="shared" si="200"/>
        <v>2016</v>
      </c>
      <c r="F1470" s="2" t="str">
        <f t="shared" si="201"/>
        <v>viernes</v>
      </c>
      <c r="G1470" s="2" t="str">
        <f t="shared" si="202"/>
        <v>enero</v>
      </c>
      <c r="H1470" s="2">
        <f>+IFERROR(VLOOKUP(A1470,festivos!$A$1:$E$105,5,FALSE),0)</f>
        <v>0</v>
      </c>
      <c r="I1470" s="2">
        <f>+IFERROR(VLOOKUP(A1470,semanasanta!$A$1:$E$29,5,FALSE),0)</f>
        <v>0</v>
      </c>
      <c r="J1470" s="2">
        <f>+IFERROR(VLOOKUP(A1470,navidad!$A$1:$E$8,5,FALSE),0)</f>
        <v>0</v>
      </c>
      <c r="K1470" s="2">
        <f t="shared" si="206"/>
        <v>0</v>
      </c>
      <c r="L1470" s="2">
        <f t="shared" si="203"/>
        <v>0</v>
      </c>
      <c r="M1470" s="2">
        <f>+IFERROR(VLOOKUP(A1470,new_year!$A$1:$E$8,5,FALSE),0)</f>
        <v>0</v>
      </c>
      <c r="N1470" s="2">
        <f t="shared" si="205"/>
        <v>0</v>
      </c>
      <c r="O1470" s="2">
        <f t="shared" si="204"/>
        <v>0</v>
      </c>
      <c r="P1470">
        <v>0</v>
      </c>
      <c r="Q1470">
        <f>+IFERROR(VLOOKUP(A1470,final_f1!$A$1:$E$8,5,FALSE),0)</f>
        <v>0</v>
      </c>
    </row>
    <row r="1471" spans="1:17" x14ac:dyDescent="0.25">
      <c r="A1471" s="1">
        <v>42378</v>
      </c>
      <c r="B1471">
        <v>197</v>
      </c>
      <c r="C1471" s="2">
        <f t="shared" si="198"/>
        <v>9</v>
      </c>
      <c r="D1471" s="2">
        <f t="shared" si="199"/>
        <v>1</v>
      </c>
      <c r="E1471" s="2">
        <f t="shared" si="200"/>
        <v>2016</v>
      </c>
      <c r="F1471" s="2" t="str">
        <f t="shared" si="201"/>
        <v>sábado</v>
      </c>
      <c r="G1471" s="2" t="str">
        <f t="shared" si="202"/>
        <v>enero</v>
      </c>
      <c r="H1471" s="2">
        <f>+IFERROR(VLOOKUP(A1471,festivos!$A$1:$E$105,5,FALSE),0)</f>
        <v>0</v>
      </c>
      <c r="I1471" s="2">
        <f>+IFERROR(VLOOKUP(A1471,semanasanta!$A$1:$E$29,5,FALSE),0)</f>
        <v>0</v>
      </c>
      <c r="J1471" s="2">
        <f>+IFERROR(VLOOKUP(A1471,navidad!$A$1:$E$8,5,FALSE),0)</f>
        <v>0</v>
      </c>
      <c r="K1471" s="2">
        <f t="shared" si="206"/>
        <v>0</v>
      </c>
      <c r="L1471" s="2">
        <f t="shared" si="203"/>
        <v>0</v>
      </c>
      <c r="M1471" s="2">
        <f>+IFERROR(VLOOKUP(A1471,new_year!$A$1:$E$8,5,FALSE),0)</f>
        <v>0</v>
      </c>
      <c r="N1471" s="2">
        <f t="shared" si="205"/>
        <v>0</v>
      </c>
      <c r="O1471" s="2">
        <f t="shared" si="204"/>
        <v>0</v>
      </c>
      <c r="P1471">
        <v>0</v>
      </c>
      <c r="Q1471">
        <f>+IFERROR(VLOOKUP(A1471,final_f1!$A$1:$E$8,5,FALSE),0)</f>
        <v>0</v>
      </c>
    </row>
    <row r="1472" spans="1:17" x14ac:dyDescent="0.25">
      <c r="A1472" s="1">
        <v>42379</v>
      </c>
      <c r="B1472">
        <v>2</v>
      </c>
      <c r="C1472" s="2">
        <f t="shared" si="198"/>
        <v>10</v>
      </c>
      <c r="D1472" s="2">
        <f t="shared" si="199"/>
        <v>1</v>
      </c>
      <c r="E1472" s="2">
        <f t="shared" si="200"/>
        <v>2016</v>
      </c>
      <c r="F1472" s="2" t="str">
        <f t="shared" si="201"/>
        <v>domingo</v>
      </c>
      <c r="G1472" s="2" t="str">
        <f t="shared" si="202"/>
        <v>enero</v>
      </c>
      <c r="H1472" s="2">
        <f>+IFERROR(VLOOKUP(A1472,festivos!$A$1:$E$105,5,FALSE),0)</f>
        <v>0</v>
      </c>
      <c r="I1472" s="2">
        <f>+IFERROR(VLOOKUP(A1472,semanasanta!$A$1:$E$29,5,FALSE),0)</f>
        <v>0</v>
      </c>
      <c r="J1472" s="2">
        <f>+IFERROR(VLOOKUP(A1472,navidad!$A$1:$E$8,5,FALSE),0)</f>
        <v>0</v>
      </c>
      <c r="K1472" s="2">
        <f t="shared" si="206"/>
        <v>0</v>
      </c>
      <c r="L1472" s="2">
        <f t="shared" si="203"/>
        <v>0</v>
      </c>
      <c r="M1472" s="2">
        <f>+IFERROR(VLOOKUP(A1472,new_year!$A$1:$E$8,5,FALSE),0)</f>
        <v>0</v>
      </c>
      <c r="N1472" s="2">
        <f t="shared" si="205"/>
        <v>0</v>
      </c>
      <c r="O1472" s="2">
        <f t="shared" si="204"/>
        <v>0</v>
      </c>
      <c r="P1472">
        <v>0</v>
      </c>
      <c r="Q1472">
        <f>+IFERROR(VLOOKUP(A1472,final_f1!$A$1:$E$8,5,FALSE),0)</f>
        <v>0</v>
      </c>
    </row>
    <row r="1473" spans="1:17" x14ac:dyDescent="0.25">
      <c r="A1473" s="1">
        <v>42380</v>
      </c>
      <c r="B1473">
        <v>0</v>
      </c>
      <c r="C1473" s="2">
        <f t="shared" si="198"/>
        <v>11</v>
      </c>
      <c r="D1473" s="2">
        <f t="shared" si="199"/>
        <v>1</v>
      </c>
      <c r="E1473" s="2">
        <f t="shared" si="200"/>
        <v>2016</v>
      </c>
      <c r="F1473" s="2" t="str">
        <f t="shared" si="201"/>
        <v>lunes</v>
      </c>
      <c r="G1473" s="2" t="str">
        <f t="shared" si="202"/>
        <v>enero</v>
      </c>
      <c r="H1473" s="2">
        <f>+IFERROR(VLOOKUP(A1473,festivos!$A$1:$E$105,5,FALSE),0)</f>
        <v>1</v>
      </c>
      <c r="I1473" s="2">
        <f>+IFERROR(VLOOKUP(A1473,semanasanta!$A$1:$E$29,5,FALSE),0)</f>
        <v>0</v>
      </c>
      <c r="J1473" s="2">
        <f>+IFERROR(VLOOKUP(A1473,navidad!$A$1:$E$8,5,FALSE),0)</f>
        <v>0</v>
      </c>
      <c r="K1473" s="2">
        <f t="shared" si="206"/>
        <v>0</v>
      </c>
      <c r="L1473" s="2">
        <f t="shared" si="203"/>
        <v>0</v>
      </c>
      <c r="M1473" s="2">
        <f>+IFERROR(VLOOKUP(A1473,new_year!$A$1:$E$8,5,FALSE),0)</f>
        <v>0</v>
      </c>
      <c r="N1473" s="2">
        <f t="shared" si="205"/>
        <v>0</v>
      </c>
      <c r="O1473" s="2">
        <f t="shared" si="204"/>
        <v>0</v>
      </c>
      <c r="P1473">
        <v>0</v>
      </c>
      <c r="Q1473">
        <f>+IFERROR(VLOOKUP(A1473,final_f1!$A$1:$E$8,5,FALSE),0)</f>
        <v>0</v>
      </c>
    </row>
    <row r="1474" spans="1:17" x14ac:dyDescent="0.25">
      <c r="A1474" s="1">
        <v>42381</v>
      </c>
      <c r="B1474">
        <v>565</v>
      </c>
      <c r="C1474" s="2">
        <f t="shared" si="198"/>
        <v>12</v>
      </c>
      <c r="D1474" s="2">
        <f t="shared" si="199"/>
        <v>1</v>
      </c>
      <c r="E1474" s="2">
        <f t="shared" si="200"/>
        <v>2016</v>
      </c>
      <c r="F1474" s="2" t="str">
        <f t="shared" si="201"/>
        <v>martes</v>
      </c>
      <c r="G1474" s="2" t="str">
        <f t="shared" si="202"/>
        <v>enero</v>
      </c>
      <c r="H1474" s="2">
        <f>+IFERROR(VLOOKUP(A1474,festivos!$A$1:$E$105,5,FALSE),0)</f>
        <v>0</v>
      </c>
      <c r="I1474" s="2">
        <f>+IFERROR(VLOOKUP(A1474,semanasanta!$A$1:$E$29,5,FALSE),0)</f>
        <v>0</v>
      </c>
      <c r="J1474" s="2">
        <f>+IFERROR(VLOOKUP(A1474,navidad!$A$1:$E$8,5,FALSE),0)</f>
        <v>0</v>
      </c>
      <c r="K1474" s="2">
        <f t="shared" si="206"/>
        <v>0</v>
      </c>
      <c r="L1474" s="2">
        <f t="shared" si="203"/>
        <v>0</v>
      </c>
      <c r="M1474" s="2">
        <f>+IFERROR(VLOOKUP(A1474,new_year!$A$1:$E$8,5,FALSE),0)</f>
        <v>0</v>
      </c>
      <c r="N1474" s="2">
        <f t="shared" si="205"/>
        <v>0</v>
      </c>
      <c r="O1474" s="2">
        <f t="shared" si="204"/>
        <v>0</v>
      </c>
      <c r="P1474">
        <v>0</v>
      </c>
      <c r="Q1474">
        <f>+IFERROR(VLOOKUP(A1474,final_f1!$A$1:$E$8,5,FALSE),0)</f>
        <v>0</v>
      </c>
    </row>
    <row r="1475" spans="1:17" x14ac:dyDescent="0.25">
      <c r="A1475" s="1">
        <v>42382</v>
      </c>
      <c r="B1475">
        <v>1022</v>
      </c>
      <c r="C1475" s="2">
        <f t="shared" ref="C1475:C1538" si="207">+DAY(A1475)</f>
        <v>13</v>
      </c>
      <c r="D1475" s="2">
        <f t="shared" ref="D1475:D1538" si="208">+MONTH(A1475)</f>
        <v>1</v>
      </c>
      <c r="E1475" s="2">
        <f t="shared" ref="E1475:E1538" si="209">+YEAR(A1475)</f>
        <v>2016</v>
      </c>
      <c r="F1475" s="2" t="str">
        <f t="shared" ref="F1475:F1538" si="210">+TEXT(A1475,"dddd")</f>
        <v>miércoles</v>
      </c>
      <c r="G1475" s="2" t="str">
        <f t="shared" ref="G1475:G1538" si="211">+TEXT(A1475,"MMMM")</f>
        <v>enero</v>
      </c>
      <c r="H1475" s="2">
        <f>+IFERROR(VLOOKUP(A1475,festivos!$A$1:$E$105,5,FALSE),0)</f>
        <v>0</v>
      </c>
      <c r="I1475" s="2">
        <f>+IFERROR(VLOOKUP(A1475,semanasanta!$A$1:$E$29,5,FALSE),0)</f>
        <v>0</v>
      </c>
      <c r="J1475" s="2">
        <f>+IFERROR(VLOOKUP(A1475,navidad!$A$1:$E$8,5,FALSE),0)</f>
        <v>0</v>
      </c>
      <c r="K1475" s="2">
        <f t="shared" si="206"/>
        <v>0</v>
      </c>
      <c r="L1475" s="2">
        <f t="shared" ref="L1475:L1538" si="212">+IF(J1476=1,1,0)</f>
        <v>0</v>
      </c>
      <c r="M1475" s="2">
        <f>+IFERROR(VLOOKUP(A1475,new_year!$A$1:$E$8,5,FALSE),0)</f>
        <v>0</v>
      </c>
      <c r="N1475" s="2">
        <f t="shared" si="205"/>
        <v>0</v>
      </c>
      <c r="O1475" s="2">
        <f t="shared" ref="O1475:O1538" si="213">+IF(M1476=1,1,0)</f>
        <v>0</v>
      </c>
      <c r="P1475">
        <v>0</v>
      </c>
      <c r="Q1475">
        <f>+IFERROR(VLOOKUP(A1475,final_f1!$A$1:$E$8,5,FALSE),0)</f>
        <v>0</v>
      </c>
    </row>
    <row r="1476" spans="1:17" x14ac:dyDescent="0.25">
      <c r="A1476" s="1">
        <v>42383</v>
      </c>
      <c r="B1476">
        <v>992</v>
      </c>
      <c r="C1476" s="2">
        <f t="shared" si="207"/>
        <v>14</v>
      </c>
      <c r="D1476" s="2">
        <f t="shared" si="208"/>
        <v>1</v>
      </c>
      <c r="E1476" s="2">
        <f t="shared" si="209"/>
        <v>2016</v>
      </c>
      <c r="F1476" s="2" t="str">
        <f t="shared" si="210"/>
        <v>jueves</v>
      </c>
      <c r="G1476" s="2" t="str">
        <f t="shared" si="211"/>
        <v>enero</v>
      </c>
      <c r="H1476" s="2">
        <f>+IFERROR(VLOOKUP(A1476,festivos!$A$1:$E$105,5,FALSE),0)</f>
        <v>0</v>
      </c>
      <c r="I1476" s="2">
        <f>+IFERROR(VLOOKUP(A1476,semanasanta!$A$1:$E$29,5,FALSE),0)</f>
        <v>0</v>
      </c>
      <c r="J1476" s="2">
        <f>+IFERROR(VLOOKUP(A1476,navidad!$A$1:$E$8,5,FALSE),0)</f>
        <v>0</v>
      </c>
      <c r="K1476" s="2">
        <f t="shared" si="206"/>
        <v>0</v>
      </c>
      <c r="L1476" s="2">
        <f t="shared" si="212"/>
        <v>0</v>
      </c>
      <c r="M1476" s="2">
        <f>+IFERROR(VLOOKUP(A1476,new_year!$A$1:$E$8,5,FALSE),0)</f>
        <v>0</v>
      </c>
      <c r="N1476" s="2">
        <f t="shared" ref="N1476:N1539" si="214">+IF(M1475=1,1,0)</f>
        <v>0</v>
      </c>
      <c r="O1476" s="2">
        <f t="shared" si="213"/>
        <v>0</v>
      </c>
      <c r="P1476">
        <v>0</v>
      </c>
      <c r="Q1476">
        <f>+IFERROR(VLOOKUP(A1476,final_f1!$A$1:$E$8,5,FALSE),0)</f>
        <v>0</v>
      </c>
    </row>
    <row r="1477" spans="1:17" x14ac:dyDescent="0.25">
      <c r="A1477" s="1">
        <v>42384</v>
      </c>
      <c r="B1477">
        <v>974</v>
      </c>
      <c r="C1477" s="2">
        <f t="shared" si="207"/>
        <v>15</v>
      </c>
      <c r="D1477" s="2">
        <f t="shared" si="208"/>
        <v>1</v>
      </c>
      <c r="E1477" s="2">
        <f t="shared" si="209"/>
        <v>2016</v>
      </c>
      <c r="F1477" s="2" t="str">
        <f t="shared" si="210"/>
        <v>viernes</v>
      </c>
      <c r="G1477" s="2" t="str">
        <f t="shared" si="211"/>
        <v>enero</v>
      </c>
      <c r="H1477" s="2">
        <f>+IFERROR(VLOOKUP(A1477,festivos!$A$1:$E$105,5,FALSE),0)</f>
        <v>0</v>
      </c>
      <c r="I1477" s="2">
        <f>+IFERROR(VLOOKUP(A1477,semanasanta!$A$1:$E$29,5,FALSE),0)</f>
        <v>0</v>
      </c>
      <c r="J1477" s="2">
        <f>+IFERROR(VLOOKUP(A1477,navidad!$A$1:$E$8,5,FALSE),0)</f>
        <v>0</v>
      </c>
      <c r="K1477" s="2">
        <f t="shared" ref="K1477:K1540" si="215">+IF(J1476=1,1,0)</f>
        <v>0</v>
      </c>
      <c r="L1477" s="2">
        <f t="shared" si="212"/>
        <v>0</v>
      </c>
      <c r="M1477" s="2">
        <f>+IFERROR(VLOOKUP(A1477,new_year!$A$1:$E$8,5,FALSE),0)</f>
        <v>0</v>
      </c>
      <c r="N1477" s="2">
        <f t="shared" si="214"/>
        <v>0</v>
      </c>
      <c r="O1477" s="2">
        <f t="shared" si="213"/>
        <v>0</v>
      </c>
      <c r="P1477">
        <v>0</v>
      </c>
      <c r="Q1477">
        <f>+IFERROR(VLOOKUP(A1477,final_f1!$A$1:$E$8,5,FALSE),0)</f>
        <v>0</v>
      </c>
    </row>
    <row r="1478" spans="1:17" x14ac:dyDescent="0.25">
      <c r="A1478" s="1">
        <v>42385</v>
      </c>
      <c r="B1478">
        <v>291</v>
      </c>
      <c r="C1478" s="2">
        <f t="shared" si="207"/>
        <v>16</v>
      </c>
      <c r="D1478" s="2">
        <f t="shared" si="208"/>
        <v>1</v>
      </c>
      <c r="E1478" s="2">
        <f t="shared" si="209"/>
        <v>2016</v>
      </c>
      <c r="F1478" s="2" t="str">
        <f t="shared" si="210"/>
        <v>sábado</v>
      </c>
      <c r="G1478" s="2" t="str">
        <f t="shared" si="211"/>
        <v>enero</v>
      </c>
      <c r="H1478" s="2">
        <f>+IFERROR(VLOOKUP(A1478,festivos!$A$1:$E$105,5,FALSE),0)</f>
        <v>0</v>
      </c>
      <c r="I1478" s="2">
        <f>+IFERROR(VLOOKUP(A1478,semanasanta!$A$1:$E$29,5,FALSE),0)</f>
        <v>0</v>
      </c>
      <c r="J1478" s="2">
        <f>+IFERROR(VLOOKUP(A1478,navidad!$A$1:$E$8,5,FALSE),0)</f>
        <v>0</v>
      </c>
      <c r="K1478" s="2">
        <f t="shared" si="215"/>
        <v>0</v>
      </c>
      <c r="L1478" s="2">
        <f t="shared" si="212"/>
        <v>0</v>
      </c>
      <c r="M1478" s="2">
        <f>+IFERROR(VLOOKUP(A1478,new_year!$A$1:$E$8,5,FALSE),0)</f>
        <v>0</v>
      </c>
      <c r="N1478" s="2">
        <f t="shared" si="214"/>
        <v>0</v>
      </c>
      <c r="O1478" s="2">
        <f t="shared" si="213"/>
        <v>0</v>
      </c>
      <c r="P1478">
        <v>0</v>
      </c>
      <c r="Q1478">
        <f>+IFERROR(VLOOKUP(A1478,final_f1!$A$1:$E$8,5,FALSE),0)</f>
        <v>0</v>
      </c>
    </row>
    <row r="1479" spans="1:17" x14ac:dyDescent="0.25">
      <c r="A1479" s="1">
        <v>42386</v>
      </c>
      <c r="B1479">
        <v>0</v>
      </c>
      <c r="C1479" s="2">
        <f t="shared" si="207"/>
        <v>17</v>
      </c>
      <c r="D1479" s="2">
        <f t="shared" si="208"/>
        <v>1</v>
      </c>
      <c r="E1479" s="2">
        <f t="shared" si="209"/>
        <v>2016</v>
      </c>
      <c r="F1479" s="2" t="str">
        <f t="shared" si="210"/>
        <v>domingo</v>
      </c>
      <c r="G1479" s="2" t="str">
        <f t="shared" si="211"/>
        <v>enero</v>
      </c>
      <c r="H1479" s="2">
        <f>+IFERROR(VLOOKUP(A1479,festivos!$A$1:$E$105,5,FALSE),0)</f>
        <v>0</v>
      </c>
      <c r="I1479" s="2">
        <f>+IFERROR(VLOOKUP(A1479,semanasanta!$A$1:$E$29,5,FALSE),0)</f>
        <v>0</v>
      </c>
      <c r="J1479" s="2">
        <f>+IFERROR(VLOOKUP(A1479,navidad!$A$1:$E$8,5,FALSE),0)</f>
        <v>0</v>
      </c>
      <c r="K1479" s="2">
        <f t="shared" si="215"/>
        <v>0</v>
      </c>
      <c r="L1479" s="2">
        <f t="shared" si="212"/>
        <v>0</v>
      </c>
      <c r="M1479" s="2">
        <f>+IFERROR(VLOOKUP(A1479,new_year!$A$1:$E$8,5,FALSE),0)</f>
        <v>0</v>
      </c>
      <c r="N1479" s="2">
        <f t="shared" si="214"/>
        <v>0</v>
      </c>
      <c r="O1479" s="2">
        <f t="shared" si="213"/>
        <v>0</v>
      </c>
      <c r="P1479">
        <v>0</v>
      </c>
      <c r="Q1479">
        <f>+IFERROR(VLOOKUP(A1479,final_f1!$A$1:$E$8,5,FALSE),0)</f>
        <v>0</v>
      </c>
    </row>
    <row r="1480" spans="1:17" x14ac:dyDescent="0.25">
      <c r="A1480" s="1">
        <v>42387</v>
      </c>
      <c r="B1480">
        <v>667</v>
      </c>
      <c r="C1480" s="2">
        <f t="shared" si="207"/>
        <v>18</v>
      </c>
      <c r="D1480" s="2">
        <f t="shared" si="208"/>
        <v>1</v>
      </c>
      <c r="E1480" s="2">
        <f t="shared" si="209"/>
        <v>2016</v>
      </c>
      <c r="F1480" s="2" t="str">
        <f t="shared" si="210"/>
        <v>lunes</v>
      </c>
      <c r="G1480" s="2" t="str">
        <f t="shared" si="211"/>
        <v>enero</v>
      </c>
      <c r="H1480" s="2">
        <f>+IFERROR(VLOOKUP(A1480,festivos!$A$1:$E$105,5,FALSE),0)</f>
        <v>0</v>
      </c>
      <c r="I1480" s="2">
        <f>+IFERROR(VLOOKUP(A1480,semanasanta!$A$1:$E$29,5,FALSE),0)</f>
        <v>0</v>
      </c>
      <c r="J1480" s="2">
        <f>+IFERROR(VLOOKUP(A1480,navidad!$A$1:$E$8,5,FALSE),0)</f>
        <v>0</v>
      </c>
      <c r="K1480" s="2">
        <f t="shared" si="215"/>
        <v>0</v>
      </c>
      <c r="L1480" s="2">
        <f t="shared" si="212"/>
        <v>0</v>
      </c>
      <c r="M1480" s="2">
        <f>+IFERROR(VLOOKUP(A1480,new_year!$A$1:$E$8,5,FALSE),0)</f>
        <v>0</v>
      </c>
      <c r="N1480" s="2">
        <f t="shared" si="214"/>
        <v>0</v>
      </c>
      <c r="O1480" s="2">
        <f t="shared" si="213"/>
        <v>0</v>
      </c>
      <c r="P1480">
        <v>0</v>
      </c>
      <c r="Q1480">
        <f>+IFERROR(VLOOKUP(A1480,final_f1!$A$1:$E$8,5,FALSE),0)</f>
        <v>0</v>
      </c>
    </row>
    <row r="1481" spans="1:17" x14ac:dyDescent="0.25">
      <c r="A1481" s="1">
        <v>42388</v>
      </c>
      <c r="B1481">
        <v>905</v>
      </c>
      <c r="C1481" s="2">
        <f t="shared" si="207"/>
        <v>19</v>
      </c>
      <c r="D1481" s="2">
        <f t="shared" si="208"/>
        <v>1</v>
      </c>
      <c r="E1481" s="2">
        <f t="shared" si="209"/>
        <v>2016</v>
      </c>
      <c r="F1481" s="2" t="str">
        <f t="shared" si="210"/>
        <v>martes</v>
      </c>
      <c r="G1481" s="2" t="str">
        <f t="shared" si="211"/>
        <v>enero</v>
      </c>
      <c r="H1481" s="2">
        <f>+IFERROR(VLOOKUP(A1481,festivos!$A$1:$E$105,5,FALSE),0)</f>
        <v>0</v>
      </c>
      <c r="I1481" s="2">
        <f>+IFERROR(VLOOKUP(A1481,semanasanta!$A$1:$E$29,5,FALSE),0)</f>
        <v>0</v>
      </c>
      <c r="J1481" s="2">
        <f>+IFERROR(VLOOKUP(A1481,navidad!$A$1:$E$8,5,FALSE),0)</f>
        <v>0</v>
      </c>
      <c r="K1481" s="2">
        <f t="shared" si="215"/>
        <v>0</v>
      </c>
      <c r="L1481" s="2">
        <f t="shared" si="212"/>
        <v>0</v>
      </c>
      <c r="M1481" s="2">
        <f>+IFERROR(VLOOKUP(A1481,new_year!$A$1:$E$8,5,FALSE),0)</f>
        <v>0</v>
      </c>
      <c r="N1481" s="2">
        <f t="shared" si="214"/>
        <v>0</v>
      </c>
      <c r="O1481" s="2">
        <f t="shared" si="213"/>
        <v>0</v>
      </c>
      <c r="P1481">
        <v>0</v>
      </c>
      <c r="Q1481">
        <f>+IFERROR(VLOOKUP(A1481,final_f1!$A$1:$E$8,5,FALSE),0)</f>
        <v>0</v>
      </c>
    </row>
    <row r="1482" spans="1:17" x14ac:dyDescent="0.25">
      <c r="A1482" s="1">
        <v>42389</v>
      </c>
      <c r="B1482">
        <v>904</v>
      </c>
      <c r="C1482" s="2">
        <f t="shared" si="207"/>
        <v>20</v>
      </c>
      <c r="D1482" s="2">
        <f t="shared" si="208"/>
        <v>1</v>
      </c>
      <c r="E1482" s="2">
        <f t="shared" si="209"/>
        <v>2016</v>
      </c>
      <c r="F1482" s="2" t="str">
        <f t="shared" si="210"/>
        <v>miércoles</v>
      </c>
      <c r="G1482" s="2" t="str">
        <f t="shared" si="211"/>
        <v>enero</v>
      </c>
      <c r="H1482" s="2">
        <f>+IFERROR(VLOOKUP(A1482,festivos!$A$1:$E$105,5,FALSE),0)</f>
        <v>0</v>
      </c>
      <c r="I1482" s="2">
        <f>+IFERROR(VLOOKUP(A1482,semanasanta!$A$1:$E$29,5,FALSE),0)</f>
        <v>0</v>
      </c>
      <c r="J1482" s="2">
        <f>+IFERROR(VLOOKUP(A1482,navidad!$A$1:$E$8,5,FALSE),0)</f>
        <v>0</v>
      </c>
      <c r="K1482" s="2">
        <f t="shared" si="215"/>
        <v>0</v>
      </c>
      <c r="L1482" s="2">
        <f t="shared" si="212"/>
        <v>0</v>
      </c>
      <c r="M1482" s="2">
        <f>+IFERROR(VLOOKUP(A1482,new_year!$A$1:$E$8,5,FALSE),0)</f>
        <v>0</v>
      </c>
      <c r="N1482" s="2">
        <f t="shared" si="214"/>
        <v>0</v>
      </c>
      <c r="O1482" s="2">
        <f t="shared" si="213"/>
        <v>0</v>
      </c>
      <c r="P1482">
        <v>0</v>
      </c>
      <c r="Q1482">
        <f>+IFERROR(VLOOKUP(A1482,final_f1!$A$1:$E$8,5,FALSE),0)</f>
        <v>0</v>
      </c>
    </row>
    <row r="1483" spans="1:17" x14ac:dyDescent="0.25">
      <c r="A1483" s="1">
        <v>42390</v>
      </c>
      <c r="B1483">
        <v>996</v>
      </c>
      <c r="C1483" s="2">
        <f t="shared" si="207"/>
        <v>21</v>
      </c>
      <c r="D1483" s="2">
        <f t="shared" si="208"/>
        <v>1</v>
      </c>
      <c r="E1483" s="2">
        <f t="shared" si="209"/>
        <v>2016</v>
      </c>
      <c r="F1483" s="2" t="str">
        <f t="shared" si="210"/>
        <v>jueves</v>
      </c>
      <c r="G1483" s="2" t="str">
        <f t="shared" si="211"/>
        <v>enero</v>
      </c>
      <c r="H1483" s="2">
        <f>+IFERROR(VLOOKUP(A1483,festivos!$A$1:$E$105,5,FALSE),0)</f>
        <v>0</v>
      </c>
      <c r="I1483" s="2">
        <f>+IFERROR(VLOOKUP(A1483,semanasanta!$A$1:$E$29,5,FALSE),0)</f>
        <v>0</v>
      </c>
      <c r="J1483" s="2">
        <f>+IFERROR(VLOOKUP(A1483,navidad!$A$1:$E$8,5,FALSE),0)</f>
        <v>0</v>
      </c>
      <c r="K1483" s="2">
        <f t="shared" si="215"/>
        <v>0</v>
      </c>
      <c r="L1483" s="2">
        <f t="shared" si="212"/>
        <v>0</v>
      </c>
      <c r="M1483" s="2">
        <f>+IFERROR(VLOOKUP(A1483,new_year!$A$1:$E$8,5,FALSE),0)</f>
        <v>0</v>
      </c>
      <c r="N1483" s="2">
        <f t="shared" si="214"/>
        <v>0</v>
      </c>
      <c r="O1483" s="2">
        <f t="shared" si="213"/>
        <v>0</v>
      </c>
      <c r="P1483">
        <v>0</v>
      </c>
      <c r="Q1483">
        <f>+IFERROR(VLOOKUP(A1483,final_f1!$A$1:$E$8,5,FALSE),0)</f>
        <v>0</v>
      </c>
    </row>
    <row r="1484" spans="1:17" x14ac:dyDescent="0.25">
      <c r="A1484" s="1">
        <v>42391</v>
      </c>
      <c r="B1484">
        <v>923</v>
      </c>
      <c r="C1484" s="2">
        <f t="shared" si="207"/>
        <v>22</v>
      </c>
      <c r="D1484" s="2">
        <f t="shared" si="208"/>
        <v>1</v>
      </c>
      <c r="E1484" s="2">
        <f t="shared" si="209"/>
        <v>2016</v>
      </c>
      <c r="F1484" s="2" t="str">
        <f t="shared" si="210"/>
        <v>viernes</v>
      </c>
      <c r="G1484" s="2" t="str">
        <f t="shared" si="211"/>
        <v>enero</v>
      </c>
      <c r="H1484" s="2">
        <f>+IFERROR(VLOOKUP(A1484,festivos!$A$1:$E$105,5,FALSE),0)</f>
        <v>0</v>
      </c>
      <c r="I1484" s="2">
        <f>+IFERROR(VLOOKUP(A1484,semanasanta!$A$1:$E$29,5,FALSE),0)</f>
        <v>0</v>
      </c>
      <c r="J1484" s="2">
        <f>+IFERROR(VLOOKUP(A1484,navidad!$A$1:$E$8,5,FALSE),0)</f>
        <v>0</v>
      </c>
      <c r="K1484" s="2">
        <f t="shared" si="215"/>
        <v>0</v>
      </c>
      <c r="L1484" s="2">
        <f t="shared" si="212"/>
        <v>0</v>
      </c>
      <c r="M1484" s="2">
        <f>+IFERROR(VLOOKUP(A1484,new_year!$A$1:$E$8,5,FALSE),0)</f>
        <v>0</v>
      </c>
      <c r="N1484" s="2">
        <f t="shared" si="214"/>
        <v>0</v>
      </c>
      <c r="O1484" s="2">
        <f t="shared" si="213"/>
        <v>0</v>
      </c>
      <c r="P1484">
        <v>0</v>
      </c>
      <c r="Q1484">
        <f>+IFERROR(VLOOKUP(A1484,final_f1!$A$1:$E$8,5,FALSE),0)</f>
        <v>0</v>
      </c>
    </row>
    <row r="1485" spans="1:17" x14ac:dyDescent="0.25">
      <c r="A1485" s="1">
        <v>42392</v>
      </c>
      <c r="B1485">
        <v>293</v>
      </c>
      <c r="C1485" s="2">
        <f t="shared" si="207"/>
        <v>23</v>
      </c>
      <c r="D1485" s="2">
        <f t="shared" si="208"/>
        <v>1</v>
      </c>
      <c r="E1485" s="2">
        <f t="shared" si="209"/>
        <v>2016</v>
      </c>
      <c r="F1485" s="2" t="str">
        <f t="shared" si="210"/>
        <v>sábado</v>
      </c>
      <c r="G1485" s="2" t="str">
        <f t="shared" si="211"/>
        <v>enero</v>
      </c>
      <c r="H1485" s="2">
        <f>+IFERROR(VLOOKUP(A1485,festivos!$A$1:$E$105,5,FALSE),0)</f>
        <v>0</v>
      </c>
      <c r="I1485" s="2">
        <f>+IFERROR(VLOOKUP(A1485,semanasanta!$A$1:$E$29,5,FALSE),0)</f>
        <v>0</v>
      </c>
      <c r="J1485" s="2">
        <f>+IFERROR(VLOOKUP(A1485,navidad!$A$1:$E$8,5,FALSE),0)</f>
        <v>0</v>
      </c>
      <c r="K1485" s="2">
        <f t="shared" si="215"/>
        <v>0</v>
      </c>
      <c r="L1485" s="2">
        <f t="shared" si="212"/>
        <v>0</v>
      </c>
      <c r="M1485" s="2">
        <f>+IFERROR(VLOOKUP(A1485,new_year!$A$1:$E$8,5,FALSE),0)</f>
        <v>0</v>
      </c>
      <c r="N1485" s="2">
        <f t="shared" si="214"/>
        <v>0</v>
      </c>
      <c r="O1485" s="2">
        <f t="shared" si="213"/>
        <v>0</v>
      </c>
      <c r="P1485">
        <v>0</v>
      </c>
      <c r="Q1485">
        <f>+IFERROR(VLOOKUP(A1485,final_f1!$A$1:$E$8,5,FALSE),0)</f>
        <v>0</v>
      </c>
    </row>
    <row r="1486" spans="1:17" x14ac:dyDescent="0.25">
      <c r="A1486" s="1">
        <v>42393</v>
      </c>
      <c r="B1486">
        <v>0</v>
      </c>
      <c r="C1486" s="2">
        <f t="shared" si="207"/>
        <v>24</v>
      </c>
      <c r="D1486" s="2">
        <f t="shared" si="208"/>
        <v>1</v>
      </c>
      <c r="E1486" s="2">
        <f t="shared" si="209"/>
        <v>2016</v>
      </c>
      <c r="F1486" s="2" t="str">
        <f t="shared" si="210"/>
        <v>domingo</v>
      </c>
      <c r="G1486" s="2" t="str">
        <f t="shared" si="211"/>
        <v>enero</v>
      </c>
      <c r="H1486" s="2">
        <f>+IFERROR(VLOOKUP(A1486,festivos!$A$1:$E$105,5,FALSE),0)</f>
        <v>0</v>
      </c>
      <c r="I1486" s="2">
        <f>+IFERROR(VLOOKUP(A1486,semanasanta!$A$1:$E$29,5,FALSE),0)</f>
        <v>0</v>
      </c>
      <c r="J1486" s="2">
        <f>+IFERROR(VLOOKUP(A1486,navidad!$A$1:$E$8,5,FALSE),0)</f>
        <v>0</v>
      </c>
      <c r="K1486" s="2">
        <f t="shared" si="215"/>
        <v>0</v>
      </c>
      <c r="L1486" s="2">
        <f t="shared" si="212"/>
        <v>0</v>
      </c>
      <c r="M1486" s="2">
        <f>+IFERROR(VLOOKUP(A1486,new_year!$A$1:$E$8,5,FALSE),0)</f>
        <v>0</v>
      </c>
      <c r="N1486" s="2">
        <f t="shared" si="214"/>
        <v>0</v>
      </c>
      <c r="O1486" s="2">
        <f t="shared" si="213"/>
        <v>0</v>
      </c>
      <c r="P1486">
        <v>0</v>
      </c>
      <c r="Q1486">
        <f>+IFERROR(VLOOKUP(A1486,final_f1!$A$1:$E$8,5,FALSE),0)</f>
        <v>0</v>
      </c>
    </row>
    <row r="1487" spans="1:17" x14ac:dyDescent="0.25">
      <c r="A1487" s="1">
        <v>42394</v>
      </c>
      <c r="B1487">
        <v>613</v>
      </c>
      <c r="C1487" s="2">
        <f t="shared" si="207"/>
        <v>25</v>
      </c>
      <c r="D1487" s="2">
        <f t="shared" si="208"/>
        <v>1</v>
      </c>
      <c r="E1487" s="2">
        <f t="shared" si="209"/>
        <v>2016</v>
      </c>
      <c r="F1487" s="2" t="str">
        <f t="shared" si="210"/>
        <v>lunes</v>
      </c>
      <c r="G1487" s="2" t="str">
        <f t="shared" si="211"/>
        <v>enero</v>
      </c>
      <c r="H1487" s="2">
        <f>+IFERROR(VLOOKUP(A1487,festivos!$A$1:$E$105,5,FALSE),0)</f>
        <v>0</v>
      </c>
      <c r="I1487" s="2">
        <f>+IFERROR(VLOOKUP(A1487,semanasanta!$A$1:$E$29,5,FALSE),0)</f>
        <v>0</v>
      </c>
      <c r="J1487" s="2">
        <f>+IFERROR(VLOOKUP(A1487,navidad!$A$1:$E$8,5,FALSE),0)</f>
        <v>0</v>
      </c>
      <c r="K1487" s="2">
        <f t="shared" si="215"/>
        <v>0</v>
      </c>
      <c r="L1487" s="2">
        <f t="shared" si="212"/>
        <v>0</v>
      </c>
      <c r="M1487" s="2">
        <f>+IFERROR(VLOOKUP(A1487,new_year!$A$1:$E$8,5,FALSE),0)</f>
        <v>0</v>
      </c>
      <c r="N1487" s="2">
        <f t="shared" si="214"/>
        <v>0</v>
      </c>
      <c r="O1487" s="2">
        <f t="shared" si="213"/>
        <v>0</v>
      </c>
      <c r="P1487">
        <v>0</v>
      </c>
      <c r="Q1487">
        <f>+IFERROR(VLOOKUP(A1487,final_f1!$A$1:$E$8,5,FALSE),0)</f>
        <v>0</v>
      </c>
    </row>
    <row r="1488" spans="1:17" x14ac:dyDescent="0.25">
      <c r="A1488" s="1">
        <v>42395</v>
      </c>
      <c r="B1488">
        <v>901</v>
      </c>
      <c r="C1488" s="2">
        <f t="shared" si="207"/>
        <v>26</v>
      </c>
      <c r="D1488" s="2">
        <f t="shared" si="208"/>
        <v>1</v>
      </c>
      <c r="E1488" s="2">
        <f t="shared" si="209"/>
        <v>2016</v>
      </c>
      <c r="F1488" s="2" t="str">
        <f t="shared" si="210"/>
        <v>martes</v>
      </c>
      <c r="G1488" s="2" t="str">
        <f t="shared" si="211"/>
        <v>enero</v>
      </c>
      <c r="H1488" s="2">
        <f>+IFERROR(VLOOKUP(A1488,festivos!$A$1:$E$105,5,FALSE),0)</f>
        <v>0</v>
      </c>
      <c r="I1488" s="2">
        <f>+IFERROR(VLOOKUP(A1488,semanasanta!$A$1:$E$29,5,FALSE),0)</f>
        <v>0</v>
      </c>
      <c r="J1488" s="2">
        <f>+IFERROR(VLOOKUP(A1488,navidad!$A$1:$E$8,5,FALSE),0)</f>
        <v>0</v>
      </c>
      <c r="K1488" s="2">
        <f t="shared" si="215"/>
        <v>0</v>
      </c>
      <c r="L1488" s="2">
        <f t="shared" si="212"/>
        <v>0</v>
      </c>
      <c r="M1488" s="2">
        <f>+IFERROR(VLOOKUP(A1488,new_year!$A$1:$E$8,5,FALSE),0)</f>
        <v>0</v>
      </c>
      <c r="N1488" s="2">
        <f t="shared" si="214"/>
        <v>0</v>
      </c>
      <c r="O1488" s="2">
        <f t="shared" si="213"/>
        <v>0</v>
      </c>
      <c r="P1488">
        <v>0</v>
      </c>
      <c r="Q1488">
        <f>+IFERROR(VLOOKUP(A1488,final_f1!$A$1:$E$8,5,FALSE),0)</f>
        <v>0</v>
      </c>
    </row>
    <row r="1489" spans="1:17" x14ac:dyDescent="0.25">
      <c r="A1489" s="1">
        <v>42396</v>
      </c>
      <c r="B1489">
        <v>1005</v>
      </c>
      <c r="C1489" s="2">
        <f t="shared" si="207"/>
        <v>27</v>
      </c>
      <c r="D1489" s="2">
        <f t="shared" si="208"/>
        <v>1</v>
      </c>
      <c r="E1489" s="2">
        <f t="shared" si="209"/>
        <v>2016</v>
      </c>
      <c r="F1489" s="2" t="str">
        <f t="shared" si="210"/>
        <v>miércoles</v>
      </c>
      <c r="G1489" s="2" t="str">
        <f t="shared" si="211"/>
        <v>enero</v>
      </c>
      <c r="H1489" s="2">
        <f>+IFERROR(VLOOKUP(A1489,festivos!$A$1:$E$105,5,FALSE),0)</f>
        <v>0</v>
      </c>
      <c r="I1489" s="2">
        <f>+IFERROR(VLOOKUP(A1489,semanasanta!$A$1:$E$29,5,FALSE),0)</f>
        <v>0</v>
      </c>
      <c r="J1489" s="2">
        <f>+IFERROR(VLOOKUP(A1489,navidad!$A$1:$E$8,5,FALSE),0)</f>
        <v>0</v>
      </c>
      <c r="K1489" s="2">
        <f t="shared" si="215"/>
        <v>0</v>
      </c>
      <c r="L1489" s="2">
        <f t="shared" si="212"/>
        <v>0</v>
      </c>
      <c r="M1489" s="2">
        <f>+IFERROR(VLOOKUP(A1489,new_year!$A$1:$E$8,5,FALSE),0)</f>
        <v>0</v>
      </c>
      <c r="N1489" s="2">
        <f t="shared" si="214"/>
        <v>0</v>
      </c>
      <c r="O1489" s="2">
        <f t="shared" si="213"/>
        <v>0</v>
      </c>
      <c r="P1489">
        <v>0</v>
      </c>
      <c r="Q1489">
        <f>+IFERROR(VLOOKUP(A1489,final_f1!$A$1:$E$8,5,FALSE),0)</f>
        <v>0</v>
      </c>
    </row>
    <row r="1490" spans="1:17" x14ac:dyDescent="0.25">
      <c r="A1490" s="1">
        <v>42397</v>
      </c>
      <c r="B1490">
        <v>1231</v>
      </c>
      <c r="C1490" s="2">
        <f t="shared" si="207"/>
        <v>28</v>
      </c>
      <c r="D1490" s="2">
        <f t="shared" si="208"/>
        <v>1</v>
      </c>
      <c r="E1490" s="2">
        <f t="shared" si="209"/>
        <v>2016</v>
      </c>
      <c r="F1490" s="2" t="str">
        <f t="shared" si="210"/>
        <v>jueves</v>
      </c>
      <c r="G1490" s="2" t="str">
        <f t="shared" si="211"/>
        <v>enero</v>
      </c>
      <c r="H1490" s="2">
        <f>+IFERROR(VLOOKUP(A1490,festivos!$A$1:$E$105,5,FALSE),0)</f>
        <v>0</v>
      </c>
      <c r="I1490" s="2">
        <f>+IFERROR(VLOOKUP(A1490,semanasanta!$A$1:$E$29,5,FALSE),0)</f>
        <v>0</v>
      </c>
      <c r="J1490" s="2">
        <f>+IFERROR(VLOOKUP(A1490,navidad!$A$1:$E$8,5,FALSE),0)</f>
        <v>0</v>
      </c>
      <c r="K1490" s="2">
        <f t="shared" si="215"/>
        <v>0</v>
      </c>
      <c r="L1490" s="2">
        <f t="shared" si="212"/>
        <v>0</v>
      </c>
      <c r="M1490" s="2">
        <f>+IFERROR(VLOOKUP(A1490,new_year!$A$1:$E$8,5,FALSE),0)</f>
        <v>0</v>
      </c>
      <c r="N1490" s="2">
        <f t="shared" si="214"/>
        <v>0</v>
      </c>
      <c r="O1490" s="2">
        <f t="shared" si="213"/>
        <v>0</v>
      </c>
      <c r="P1490">
        <v>0</v>
      </c>
      <c r="Q1490">
        <f>+IFERROR(VLOOKUP(A1490,final_f1!$A$1:$E$8,5,FALSE),0)</f>
        <v>0</v>
      </c>
    </row>
    <row r="1491" spans="1:17" x14ac:dyDescent="0.25">
      <c r="A1491" s="1">
        <v>42398</v>
      </c>
      <c r="B1491">
        <v>1488</v>
      </c>
      <c r="C1491" s="2">
        <f t="shared" si="207"/>
        <v>29</v>
      </c>
      <c r="D1491" s="2">
        <f t="shared" si="208"/>
        <v>1</v>
      </c>
      <c r="E1491" s="2">
        <f t="shared" si="209"/>
        <v>2016</v>
      </c>
      <c r="F1491" s="2" t="str">
        <f t="shared" si="210"/>
        <v>viernes</v>
      </c>
      <c r="G1491" s="2" t="str">
        <f t="shared" si="211"/>
        <v>enero</v>
      </c>
      <c r="H1491" s="2">
        <f>+IFERROR(VLOOKUP(A1491,festivos!$A$1:$E$105,5,FALSE),0)</f>
        <v>0</v>
      </c>
      <c r="I1491" s="2">
        <f>+IFERROR(VLOOKUP(A1491,semanasanta!$A$1:$E$29,5,FALSE),0)</f>
        <v>0</v>
      </c>
      <c r="J1491" s="2">
        <f>+IFERROR(VLOOKUP(A1491,navidad!$A$1:$E$8,5,FALSE),0)</f>
        <v>0</v>
      </c>
      <c r="K1491" s="2">
        <f t="shared" si="215"/>
        <v>0</v>
      </c>
      <c r="L1491" s="2">
        <f t="shared" si="212"/>
        <v>0</v>
      </c>
      <c r="M1491" s="2">
        <f>+IFERROR(VLOOKUP(A1491,new_year!$A$1:$E$8,5,FALSE),0)</f>
        <v>0</v>
      </c>
      <c r="N1491" s="2">
        <f t="shared" si="214"/>
        <v>0</v>
      </c>
      <c r="O1491" s="2">
        <f t="shared" si="213"/>
        <v>0</v>
      </c>
      <c r="P1491">
        <v>0</v>
      </c>
      <c r="Q1491">
        <f>+IFERROR(VLOOKUP(A1491,final_f1!$A$1:$E$8,5,FALSE),0)</f>
        <v>0</v>
      </c>
    </row>
    <row r="1492" spans="1:17" x14ac:dyDescent="0.25">
      <c r="A1492" s="1">
        <v>42399</v>
      </c>
      <c r="B1492">
        <v>846</v>
      </c>
      <c r="C1492" s="2">
        <f t="shared" si="207"/>
        <v>30</v>
      </c>
      <c r="D1492" s="2">
        <f t="shared" si="208"/>
        <v>1</v>
      </c>
      <c r="E1492" s="2">
        <f t="shared" si="209"/>
        <v>2016</v>
      </c>
      <c r="F1492" s="2" t="str">
        <f t="shared" si="210"/>
        <v>sábado</v>
      </c>
      <c r="G1492" s="2" t="str">
        <f t="shared" si="211"/>
        <v>enero</v>
      </c>
      <c r="H1492" s="2">
        <f>+IFERROR(VLOOKUP(A1492,festivos!$A$1:$E$105,5,FALSE),0)</f>
        <v>0</v>
      </c>
      <c r="I1492" s="2">
        <f>+IFERROR(VLOOKUP(A1492,semanasanta!$A$1:$E$29,5,FALSE),0)</f>
        <v>0</v>
      </c>
      <c r="J1492" s="2">
        <f>+IFERROR(VLOOKUP(A1492,navidad!$A$1:$E$8,5,FALSE),0)</f>
        <v>0</v>
      </c>
      <c r="K1492" s="2">
        <f t="shared" si="215"/>
        <v>0</v>
      </c>
      <c r="L1492" s="2">
        <f t="shared" si="212"/>
        <v>0</v>
      </c>
      <c r="M1492" s="2">
        <f>+IFERROR(VLOOKUP(A1492,new_year!$A$1:$E$8,5,FALSE),0)</f>
        <v>0</v>
      </c>
      <c r="N1492" s="2">
        <f t="shared" si="214"/>
        <v>0</v>
      </c>
      <c r="O1492" s="2">
        <f t="shared" si="213"/>
        <v>0</v>
      </c>
      <c r="P1492">
        <v>0</v>
      </c>
      <c r="Q1492">
        <f>+IFERROR(VLOOKUP(A1492,final_f1!$A$1:$E$8,5,FALSE),0)</f>
        <v>0</v>
      </c>
    </row>
    <row r="1493" spans="1:17" x14ac:dyDescent="0.25">
      <c r="A1493" s="1">
        <v>42400</v>
      </c>
      <c r="B1493">
        <v>0</v>
      </c>
      <c r="C1493" s="2">
        <f t="shared" si="207"/>
        <v>31</v>
      </c>
      <c r="D1493" s="2">
        <f t="shared" si="208"/>
        <v>1</v>
      </c>
      <c r="E1493" s="2">
        <f t="shared" si="209"/>
        <v>2016</v>
      </c>
      <c r="F1493" s="2" t="str">
        <f t="shared" si="210"/>
        <v>domingo</v>
      </c>
      <c r="G1493" s="2" t="str">
        <f t="shared" si="211"/>
        <v>enero</v>
      </c>
      <c r="H1493" s="2">
        <f>+IFERROR(VLOOKUP(A1493,festivos!$A$1:$E$105,5,FALSE),0)</f>
        <v>0</v>
      </c>
      <c r="I1493" s="2">
        <f>+IFERROR(VLOOKUP(A1493,semanasanta!$A$1:$E$29,5,FALSE),0)</f>
        <v>0</v>
      </c>
      <c r="J1493" s="2">
        <f>+IFERROR(VLOOKUP(A1493,navidad!$A$1:$E$8,5,FALSE),0)</f>
        <v>0</v>
      </c>
      <c r="K1493" s="2">
        <f t="shared" si="215"/>
        <v>0</v>
      </c>
      <c r="L1493" s="2">
        <f t="shared" si="212"/>
        <v>0</v>
      </c>
      <c r="M1493" s="2">
        <f>+IFERROR(VLOOKUP(A1493,new_year!$A$1:$E$8,5,FALSE),0)</f>
        <v>0</v>
      </c>
      <c r="N1493" s="2">
        <f t="shared" si="214"/>
        <v>0</v>
      </c>
      <c r="O1493" s="2">
        <f t="shared" si="213"/>
        <v>0</v>
      </c>
      <c r="P1493">
        <v>0</v>
      </c>
      <c r="Q1493">
        <f>+IFERROR(VLOOKUP(A1493,final_f1!$A$1:$E$8,5,FALSE),0)</f>
        <v>0</v>
      </c>
    </row>
    <row r="1494" spans="1:17" x14ac:dyDescent="0.25">
      <c r="A1494" s="1">
        <v>42401</v>
      </c>
      <c r="B1494">
        <v>451</v>
      </c>
      <c r="C1494" s="2">
        <f t="shared" si="207"/>
        <v>1</v>
      </c>
      <c r="D1494" s="2">
        <f t="shared" si="208"/>
        <v>2</v>
      </c>
      <c r="E1494" s="2">
        <f t="shared" si="209"/>
        <v>2016</v>
      </c>
      <c r="F1494" s="2" t="str">
        <f t="shared" si="210"/>
        <v>lunes</v>
      </c>
      <c r="G1494" s="2" t="str">
        <f t="shared" si="211"/>
        <v>febrero</v>
      </c>
      <c r="H1494" s="2">
        <f>+IFERROR(VLOOKUP(A1494,festivos!$A$1:$E$105,5,FALSE),0)</f>
        <v>0</v>
      </c>
      <c r="I1494" s="2">
        <f>+IFERROR(VLOOKUP(A1494,semanasanta!$A$1:$E$29,5,FALSE),0)</f>
        <v>0</v>
      </c>
      <c r="J1494" s="2">
        <f>+IFERROR(VLOOKUP(A1494,navidad!$A$1:$E$8,5,FALSE),0)</f>
        <v>0</v>
      </c>
      <c r="K1494" s="2">
        <f t="shared" si="215"/>
        <v>0</v>
      </c>
      <c r="L1494" s="2">
        <f t="shared" si="212"/>
        <v>0</v>
      </c>
      <c r="M1494" s="2">
        <f>+IFERROR(VLOOKUP(A1494,new_year!$A$1:$E$8,5,FALSE),0)</f>
        <v>0</v>
      </c>
      <c r="N1494" s="2">
        <f t="shared" si="214"/>
        <v>0</v>
      </c>
      <c r="O1494" s="2">
        <f t="shared" si="213"/>
        <v>0</v>
      </c>
      <c r="P1494">
        <v>0</v>
      </c>
      <c r="Q1494">
        <f>+IFERROR(VLOOKUP(A1494,final_f1!$A$1:$E$8,5,FALSE),0)</f>
        <v>0</v>
      </c>
    </row>
    <row r="1495" spans="1:17" x14ac:dyDescent="0.25">
      <c r="A1495" s="1">
        <v>42402</v>
      </c>
      <c r="B1495">
        <v>694</v>
      </c>
      <c r="C1495" s="2">
        <f t="shared" si="207"/>
        <v>2</v>
      </c>
      <c r="D1495" s="2">
        <f t="shared" si="208"/>
        <v>2</v>
      </c>
      <c r="E1495" s="2">
        <f t="shared" si="209"/>
        <v>2016</v>
      </c>
      <c r="F1495" s="2" t="str">
        <f t="shared" si="210"/>
        <v>martes</v>
      </c>
      <c r="G1495" s="2" t="str">
        <f t="shared" si="211"/>
        <v>febrero</v>
      </c>
      <c r="H1495" s="2">
        <f>+IFERROR(VLOOKUP(A1495,festivos!$A$1:$E$105,5,FALSE),0)</f>
        <v>0</v>
      </c>
      <c r="I1495" s="2">
        <f>+IFERROR(VLOOKUP(A1495,semanasanta!$A$1:$E$29,5,FALSE),0)</f>
        <v>0</v>
      </c>
      <c r="J1495" s="2">
        <f>+IFERROR(VLOOKUP(A1495,navidad!$A$1:$E$8,5,FALSE),0)</f>
        <v>0</v>
      </c>
      <c r="K1495" s="2">
        <f t="shared" si="215"/>
        <v>0</v>
      </c>
      <c r="L1495" s="2">
        <f t="shared" si="212"/>
        <v>0</v>
      </c>
      <c r="M1495" s="2">
        <f>+IFERROR(VLOOKUP(A1495,new_year!$A$1:$E$8,5,FALSE),0)</f>
        <v>0</v>
      </c>
      <c r="N1495" s="2">
        <f t="shared" si="214"/>
        <v>0</v>
      </c>
      <c r="O1495" s="2">
        <f t="shared" si="213"/>
        <v>0</v>
      </c>
      <c r="P1495">
        <v>0</v>
      </c>
      <c r="Q1495">
        <f>+IFERROR(VLOOKUP(A1495,final_f1!$A$1:$E$8,5,FALSE),0)</f>
        <v>0</v>
      </c>
    </row>
    <row r="1496" spans="1:17" x14ac:dyDescent="0.25">
      <c r="A1496" s="1">
        <v>42403</v>
      </c>
      <c r="B1496">
        <v>747</v>
      </c>
      <c r="C1496" s="2">
        <f t="shared" si="207"/>
        <v>3</v>
      </c>
      <c r="D1496" s="2">
        <f t="shared" si="208"/>
        <v>2</v>
      </c>
      <c r="E1496" s="2">
        <f t="shared" si="209"/>
        <v>2016</v>
      </c>
      <c r="F1496" s="2" t="str">
        <f t="shared" si="210"/>
        <v>miércoles</v>
      </c>
      <c r="G1496" s="2" t="str">
        <f t="shared" si="211"/>
        <v>febrero</v>
      </c>
      <c r="H1496" s="2">
        <f>+IFERROR(VLOOKUP(A1496,festivos!$A$1:$E$105,5,FALSE),0)</f>
        <v>0</v>
      </c>
      <c r="I1496" s="2">
        <f>+IFERROR(VLOOKUP(A1496,semanasanta!$A$1:$E$29,5,FALSE),0)</f>
        <v>0</v>
      </c>
      <c r="J1496" s="2">
        <f>+IFERROR(VLOOKUP(A1496,navidad!$A$1:$E$8,5,FALSE),0)</f>
        <v>0</v>
      </c>
      <c r="K1496" s="2">
        <f t="shared" si="215"/>
        <v>0</v>
      </c>
      <c r="L1496" s="2">
        <f t="shared" si="212"/>
        <v>0</v>
      </c>
      <c r="M1496" s="2">
        <f>+IFERROR(VLOOKUP(A1496,new_year!$A$1:$E$8,5,FALSE),0)</f>
        <v>0</v>
      </c>
      <c r="N1496" s="2">
        <f t="shared" si="214"/>
        <v>0</v>
      </c>
      <c r="O1496" s="2">
        <f t="shared" si="213"/>
        <v>0</v>
      </c>
      <c r="P1496">
        <v>0</v>
      </c>
      <c r="Q1496">
        <f>+IFERROR(VLOOKUP(A1496,final_f1!$A$1:$E$8,5,FALSE),0)</f>
        <v>0</v>
      </c>
    </row>
    <row r="1497" spans="1:17" x14ac:dyDescent="0.25">
      <c r="A1497" s="1">
        <v>42404</v>
      </c>
      <c r="B1497">
        <v>931</v>
      </c>
      <c r="C1497" s="2">
        <f t="shared" si="207"/>
        <v>4</v>
      </c>
      <c r="D1497" s="2">
        <f t="shared" si="208"/>
        <v>2</v>
      </c>
      <c r="E1497" s="2">
        <f t="shared" si="209"/>
        <v>2016</v>
      </c>
      <c r="F1497" s="2" t="str">
        <f t="shared" si="210"/>
        <v>jueves</v>
      </c>
      <c r="G1497" s="2" t="str">
        <f t="shared" si="211"/>
        <v>febrero</v>
      </c>
      <c r="H1497" s="2">
        <f>+IFERROR(VLOOKUP(A1497,festivos!$A$1:$E$105,5,FALSE),0)</f>
        <v>0</v>
      </c>
      <c r="I1497" s="2">
        <f>+IFERROR(VLOOKUP(A1497,semanasanta!$A$1:$E$29,5,FALSE),0)</f>
        <v>0</v>
      </c>
      <c r="J1497" s="2">
        <f>+IFERROR(VLOOKUP(A1497,navidad!$A$1:$E$8,5,FALSE),0)</f>
        <v>0</v>
      </c>
      <c r="K1497" s="2">
        <f t="shared" si="215"/>
        <v>0</v>
      </c>
      <c r="L1497" s="2">
        <f t="shared" si="212"/>
        <v>0</v>
      </c>
      <c r="M1497" s="2">
        <f>+IFERROR(VLOOKUP(A1497,new_year!$A$1:$E$8,5,FALSE),0)</f>
        <v>0</v>
      </c>
      <c r="N1497" s="2">
        <f t="shared" si="214"/>
        <v>0</v>
      </c>
      <c r="O1497" s="2">
        <f t="shared" si="213"/>
        <v>0</v>
      </c>
      <c r="P1497">
        <v>0</v>
      </c>
      <c r="Q1497">
        <f>+IFERROR(VLOOKUP(A1497,final_f1!$A$1:$E$8,5,FALSE),0)</f>
        <v>0</v>
      </c>
    </row>
    <row r="1498" spans="1:17" x14ac:dyDescent="0.25">
      <c r="A1498" s="1">
        <v>42405</v>
      </c>
      <c r="B1498">
        <v>918</v>
      </c>
      <c r="C1498" s="2">
        <f t="shared" si="207"/>
        <v>5</v>
      </c>
      <c r="D1498" s="2">
        <f t="shared" si="208"/>
        <v>2</v>
      </c>
      <c r="E1498" s="2">
        <f t="shared" si="209"/>
        <v>2016</v>
      </c>
      <c r="F1498" s="2" t="str">
        <f t="shared" si="210"/>
        <v>viernes</v>
      </c>
      <c r="G1498" s="2" t="str">
        <f t="shared" si="211"/>
        <v>febrero</v>
      </c>
      <c r="H1498" s="2">
        <f>+IFERROR(VLOOKUP(A1498,festivos!$A$1:$E$105,5,FALSE),0)</f>
        <v>0</v>
      </c>
      <c r="I1498" s="2">
        <f>+IFERROR(VLOOKUP(A1498,semanasanta!$A$1:$E$29,5,FALSE),0)</f>
        <v>0</v>
      </c>
      <c r="J1498" s="2">
        <f>+IFERROR(VLOOKUP(A1498,navidad!$A$1:$E$8,5,FALSE),0)</f>
        <v>0</v>
      </c>
      <c r="K1498" s="2">
        <f t="shared" si="215"/>
        <v>0</v>
      </c>
      <c r="L1498" s="2">
        <f t="shared" si="212"/>
        <v>0</v>
      </c>
      <c r="M1498" s="2">
        <f>+IFERROR(VLOOKUP(A1498,new_year!$A$1:$E$8,5,FALSE),0)</f>
        <v>0</v>
      </c>
      <c r="N1498" s="2">
        <f t="shared" si="214"/>
        <v>0</v>
      </c>
      <c r="O1498" s="2">
        <f t="shared" si="213"/>
        <v>0</v>
      </c>
      <c r="P1498">
        <v>0</v>
      </c>
      <c r="Q1498">
        <f>+IFERROR(VLOOKUP(A1498,final_f1!$A$1:$E$8,5,FALSE),0)</f>
        <v>0</v>
      </c>
    </row>
    <row r="1499" spans="1:17" x14ac:dyDescent="0.25">
      <c r="A1499" s="1">
        <v>42406</v>
      </c>
      <c r="B1499">
        <v>226</v>
      </c>
      <c r="C1499" s="2">
        <f t="shared" si="207"/>
        <v>6</v>
      </c>
      <c r="D1499" s="2">
        <f t="shared" si="208"/>
        <v>2</v>
      </c>
      <c r="E1499" s="2">
        <f t="shared" si="209"/>
        <v>2016</v>
      </c>
      <c r="F1499" s="2" t="str">
        <f t="shared" si="210"/>
        <v>sábado</v>
      </c>
      <c r="G1499" s="2" t="str">
        <f t="shared" si="211"/>
        <v>febrero</v>
      </c>
      <c r="H1499" s="2">
        <f>+IFERROR(VLOOKUP(A1499,festivos!$A$1:$E$105,5,FALSE),0)</f>
        <v>0</v>
      </c>
      <c r="I1499" s="2">
        <f>+IFERROR(VLOOKUP(A1499,semanasanta!$A$1:$E$29,5,FALSE),0)</f>
        <v>0</v>
      </c>
      <c r="J1499" s="2">
        <f>+IFERROR(VLOOKUP(A1499,navidad!$A$1:$E$8,5,FALSE),0)</f>
        <v>0</v>
      </c>
      <c r="K1499" s="2">
        <f t="shared" si="215"/>
        <v>0</v>
      </c>
      <c r="L1499" s="2">
        <f t="shared" si="212"/>
        <v>0</v>
      </c>
      <c r="M1499" s="2">
        <f>+IFERROR(VLOOKUP(A1499,new_year!$A$1:$E$8,5,FALSE),0)</f>
        <v>0</v>
      </c>
      <c r="N1499" s="2">
        <f t="shared" si="214"/>
        <v>0</v>
      </c>
      <c r="O1499" s="2">
        <f t="shared" si="213"/>
        <v>0</v>
      </c>
      <c r="P1499">
        <v>0</v>
      </c>
      <c r="Q1499">
        <f>+IFERROR(VLOOKUP(A1499,final_f1!$A$1:$E$8,5,FALSE),0)</f>
        <v>0</v>
      </c>
    </row>
    <row r="1500" spans="1:17" x14ac:dyDescent="0.25">
      <c r="A1500" s="1">
        <v>42407</v>
      </c>
      <c r="B1500">
        <v>16</v>
      </c>
      <c r="C1500" s="2">
        <f t="shared" si="207"/>
        <v>7</v>
      </c>
      <c r="D1500" s="2">
        <f t="shared" si="208"/>
        <v>2</v>
      </c>
      <c r="E1500" s="2">
        <f t="shared" si="209"/>
        <v>2016</v>
      </c>
      <c r="F1500" s="2" t="str">
        <f t="shared" si="210"/>
        <v>domingo</v>
      </c>
      <c r="G1500" s="2" t="str">
        <f t="shared" si="211"/>
        <v>febrero</v>
      </c>
      <c r="H1500" s="2">
        <f>+IFERROR(VLOOKUP(A1500,festivos!$A$1:$E$105,5,FALSE),0)</f>
        <v>0</v>
      </c>
      <c r="I1500" s="2">
        <f>+IFERROR(VLOOKUP(A1500,semanasanta!$A$1:$E$29,5,FALSE),0)</f>
        <v>0</v>
      </c>
      <c r="J1500" s="2">
        <f>+IFERROR(VLOOKUP(A1500,navidad!$A$1:$E$8,5,FALSE),0)</f>
        <v>0</v>
      </c>
      <c r="K1500" s="2">
        <f t="shared" si="215"/>
        <v>0</v>
      </c>
      <c r="L1500" s="2">
        <f t="shared" si="212"/>
        <v>0</v>
      </c>
      <c r="M1500" s="2">
        <f>+IFERROR(VLOOKUP(A1500,new_year!$A$1:$E$8,5,FALSE),0)</f>
        <v>0</v>
      </c>
      <c r="N1500" s="2">
        <f t="shared" si="214"/>
        <v>0</v>
      </c>
      <c r="O1500" s="2">
        <f t="shared" si="213"/>
        <v>0</v>
      </c>
      <c r="P1500">
        <v>0</v>
      </c>
      <c r="Q1500">
        <f>+IFERROR(VLOOKUP(A1500,final_f1!$A$1:$E$8,5,FALSE),0)</f>
        <v>0</v>
      </c>
    </row>
    <row r="1501" spans="1:17" x14ac:dyDescent="0.25">
      <c r="A1501" s="1">
        <v>42408</v>
      </c>
      <c r="B1501">
        <v>653</v>
      </c>
      <c r="C1501" s="2">
        <f t="shared" si="207"/>
        <v>8</v>
      </c>
      <c r="D1501" s="2">
        <f t="shared" si="208"/>
        <v>2</v>
      </c>
      <c r="E1501" s="2">
        <f t="shared" si="209"/>
        <v>2016</v>
      </c>
      <c r="F1501" s="2" t="str">
        <f t="shared" si="210"/>
        <v>lunes</v>
      </c>
      <c r="G1501" s="2" t="str">
        <f t="shared" si="211"/>
        <v>febrero</v>
      </c>
      <c r="H1501" s="2">
        <f>+IFERROR(VLOOKUP(A1501,festivos!$A$1:$E$105,5,FALSE),0)</f>
        <v>0</v>
      </c>
      <c r="I1501" s="2">
        <f>+IFERROR(VLOOKUP(A1501,semanasanta!$A$1:$E$29,5,FALSE),0)</f>
        <v>0</v>
      </c>
      <c r="J1501" s="2">
        <f>+IFERROR(VLOOKUP(A1501,navidad!$A$1:$E$8,5,FALSE),0)</f>
        <v>0</v>
      </c>
      <c r="K1501" s="2">
        <f t="shared" si="215"/>
        <v>0</v>
      </c>
      <c r="L1501" s="2">
        <f t="shared" si="212"/>
        <v>0</v>
      </c>
      <c r="M1501" s="2">
        <f>+IFERROR(VLOOKUP(A1501,new_year!$A$1:$E$8,5,FALSE),0)</f>
        <v>0</v>
      </c>
      <c r="N1501" s="2">
        <f t="shared" si="214"/>
        <v>0</v>
      </c>
      <c r="O1501" s="2">
        <f t="shared" si="213"/>
        <v>0</v>
      </c>
      <c r="P1501">
        <v>0</v>
      </c>
      <c r="Q1501">
        <f>+IFERROR(VLOOKUP(A1501,final_f1!$A$1:$E$8,5,FALSE),0)</f>
        <v>0</v>
      </c>
    </row>
    <row r="1502" spans="1:17" x14ac:dyDescent="0.25">
      <c r="A1502" s="1">
        <v>42409</v>
      </c>
      <c r="B1502">
        <v>747</v>
      </c>
      <c r="C1502" s="2">
        <f t="shared" si="207"/>
        <v>9</v>
      </c>
      <c r="D1502" s="2">
        <f t="shared" si="208"/>
        <v>2</v>
      </c>
      <c r="E1502" s="2">
        <f t="shared" si="209"/>
        <v>2016</v>
      </c>
      <c r="F1502" s="2" t="str">
        <f t="shared" si="210"/>
        <v>martes</v>
      </c>
      <c r="G1502" s="2" t="str">
        <f t="shared" si="211"/>
        <v>febrero</v>
      </c>
      <c r="H1502" s="2">
        <f>+IFERROR(VLOOKUP(A1502,festivos!$A$1:$E$105,5,FALSE),0)</f>
        <v>0</v>
      </c>
      <c r="I1502" s="2">
        <f>+IFERROR(VLOOKUP(A1502,semanasanta!$A$1:$E$29,5,FALSE),0)</f>
        <v>0</v>
      </c>
      <c r="J1502" s="2">
        <f>+IFERROR(VLOOKUP(A1502,navidad!$A$1:$E$8,5,FALSE),0)</f>
        <v>0</v>
      </c>
      <c r="K1502" s="2">
        <f t="shared" si="215"/>
        <v>0</v>
      </c>
      <c r="L1502" s="2">
        <f t="shared" si="212"/>
        <v>0</v>
      </c>
      <c r="M1502" s="2">
        <f>+IFERROR(VLOOKUP(A1502,new_year!$A$1:$E$8,5,FALSE),0)</f>
        <v>0</v>
      </c>
      <c r="N1502" s="2">
        <f t="shared" si="214"/>
        <v>0</v>
      </c>
      <c r="O1502" s="2">
        <f t="shared" si="213"/>
        <v>0</v>
      </c>
      <c r="P1502">
        <v>0</v>
      </c>
      <c r="Q1502">
        <f>+IFERROR(VLOOKUP(A1502,final_f1!$A$1:$E$8,5,FALSE),0)</f>
        <v>0</v>
      </c>
    </row>
    <row r="1503" spans="1:17" x14ac:dyDescent="0.25">
      <c r="A1503" s="1">
        <v>42410</v>
      </c>
      <c r="B1503">
        <v>895</v>
      </c>
      <c r="C1503" s="2">
        <f t="shared" si="207"/>
        <v>10</v>
      </c>
      <c r="D1503" s="2">
        <f t="shared" si="208"/>
        <v>2</v>
      </c>
      <c r="E1503" s="2">
        <f t="shared" si="209"/>
        <v>2016</v>
      </c>
      <c r="F1503" s="2" t="str">
        <f t="shared" si="210"/>
        <v>miércoles</v>
      </c>
      <c r="G1503" s="2" t="str">
        <f t="shared" si="211"/>
        <v>febrero</v>
      </c>
      <c r="H1503" s="2">
        <f>+IFERROR(VLOOKUP(A1503,festivos!$A$1:$E$105,5,FALSE),0)</f>
        <v>0</v>
      </c>
      <c r="I1503" s="2">
        <f>+IFERROR(VLOOKUP(A1503,semanasanta!$A$1:$E$29,5,FALSE),0)</f>
        <v>0</v>
      </c>
      <c r="J1503" s="2">
        <f>+IFERROR(VLOOKUP(A1503,navidad!$A$1:$E$8,5,FALSE),0)</f>
        <v>0</v>
      </c>
      <c r="K1503" s="2">
        <f t="shared" si="215"/>
        <v>0</v>
      </c>
      <c r="L1503" s="2">
        <f t="shared" si="212"/>
        <v>0</v>
      </c>
      <c r="M1503" s="2">
        <f>+IFERROR(VLOOKUP(A1503,new_year!$A$1:$E$8,5,FALSE),0)</f>
        <v>0</v>
      </c>
      <c r="N1503" s="2">
        <f t="shared" si="214"/>
        <v>0</v>
      </c>
      <c r="O1503" s="2">
        <f t="shared" si="213"/>
        <v>0</v>
      </c>
      <c r="P1503">
        <v>0</v>
      </c>
      <c r="Q1503">
        <f>+IFERROR(VLOOKUP(A1503,final_f1!$A$1:$E$8,5,FALSE),0)</f>
        <v>0</v>
      </c>
    </row>
    <row r="1504" spans="1:17" x14ac:dyDescent="0.25">
      <c r="A1504" s="1">
        <v>42411</v>
      </c>
      <c r="B1504">
        <v>924</v>
      </c>
      <c r="C1504" s="2">
        <f t="shared" si="207"/>
        <v>11</v>
      </c>
      <c r="D1504" s="2">
        <f t="shared" si="208"/>
        <v>2</v>
      </c>
      <c r="E1504" s="2">
        <f t="shared" si="209"/>
        <v>2016</v>
      </c>
      <c r="F1504" s="2" t="str">
        <f t="shared" si="210"/>
        <v>jueves</v>
      </c>
      <c r="G1504" s="2" t="str">
        <f t="shared" si="211"/>
        <v>febrero</v>
      </c>
      <c r="H1504" s="2">
        <f>+IFERROR(VLOOKUP(A1504,festivos!$A$1:$E$105,5,FALSE),0)</f>
        <v>0</v>
      </c>
      <c r="I1504" s="2">
        <f>+IFERROR(VLOOKUP(A1504,semanasanta!$A$1:$E$29,5,FALSE),0)</f>
        <v>0</v>
      </c>
      <c r="J1504" s="2">
        <f>+IFERROR(VLOOKUP(A1504,navidad!$A$1:$E$8,5,FALSE),0)</f>
        <v>0</v>
      </c>
      <c r="K1504" s="2">
        <f t="shared" si="215"/>
        <v>0</v>
      </c>
      <c r="L1504" s="2">
        <f t="shared" si="212"/>
        <v>0</v>
      </c>
      <c r="M1504" s="2">
        <f>+IFERROR(VLOOKUP(A1504,new_year!$A$1:$E$8,5,FALSE),0)</f>
        <v>0</v>
      </c>
      <c r="N1504" s="2">
        <f t="shared" si="214"/>
        <v>0</v>
      </c>
      <c r="O1504" s="2">
        <f t="shared" si="213"/>
        <v>0</v>
      </c>
      <c r="P1504">
        <v>0</v>
      </c>
      <c r="Q1504">
        <f>+IFERROR(VLOOKUP(A1504,final_f1!$A$1:$E$8,5,FALSE),0)</f>
        <v>0</v>
      </c>
    </row>
    <row r="1505" spans="1:17" x14ac:dyDescent="0.25">
      <c r="A1505" s="1">
        <v>42412</v>
      </c>
      <c r="B1505">
        <v>1003</v>
      </c>
      <c r="C1505" s="2">
        <f t="shared" si="207"/>
        <v>12</v>
      </c>
      <c r="D1505" s="2">
        <f t="shared" si="208"/>
        <v>2</v>
      </c>
      <c r="E1505" s="2">
        <f t="shared" si="209"/>
        <v>2016</v>
      </c>
      <c r="F1505" s="2" t="str">
        <f t="shared" si="210"/>
        <v>viernes</v>
      </c>
      <c r="G1505" s="2" t="str">
        <f t="shared" si="211"/>
        <v>febrero</v>
      </c>
      <c r="H1505" s="2">
        <f>+IFERROR(VLOOKUP(A1505,festivos!$A$1:$E$105,5,FALSE),0)</f>
        <v>0</v>
      </c>
      <c r="I1505" s="2">
        <f>+IFERROR(VLOOKUP(A1505,semanasanta!$A$1:$E$29,5,FALSE),0)</f>
        <v>0</v>
      </c>
      <c r="J1505" s="2">
        <f>+IFERROR(VLOOKUP(A1505,navidad!$A$1:$E$8,5,FALSE),0)</f>
        <v>0</v>
      </c>
      <c r="K1505" s="2">
        <f t="shared" si="215"/>
        <v>0</v>
      </c>
      <c r="L1505" s="2">
        <f t="shared" si="212"/>
        <v>0</v>
      </c>
      <c r="M1505" s="2">
        <f>+IFERROR(VLOOKUP(A1505,new_year!$A$1:$E$8,5,FALSE),0)</f>
        <v>0</v>
      </c>
      <c r="N1505" s="2">
        <f t="shared" si="214"/>
        <v>0</v>
      </c>
      <c r="O1505" s="2">
        <f t="shared" si="213"/>
        <v>0</v>
      </c>
      <c r="P1505">
        <v>0</v>
      </c>
      <c r="Q1505">
        <f>+IFERROR(VLOOKUP(A1505,final_f1!$A$1:$E$8,5,FALSE),0)</f>
        <v>0</v>
      </c>
    </row>
    <row r="1506" spans="1:17" x14ac:dyDescent="0.25">
      <c r="A1506" s="1">
        <v>42413</v>
      </c>
      <c r="B1506">
        <v>305</v>
      </c>
      <c r="C1506" s="2">
        <f t="shared" si="207"/>
        <v>13</v>
      </c>
      <c r="D1506" s="2">
        <f t="shared" si="208"/>
        <v>2</v>
      </c>
      <c r="E1506" s="2">
        <f t="shared" si="209"/>
        <v>2016</v>
      </c>
      <c r="F1506" s="2" t="str">
        <f t="shared" si="210"/>
        <v>sábado</v>
      </c>
      <c r="G1506" s="2" t="str">
        <f t="shared" si="211"/>
        <v>febrero</v>
      </c>
      <c r="H1506" s="2">
        <f>+IFERROR(VLOOKUP(A1506,festivos!$A$1:$E$105,5,FALSE),0)</f>
        <v>0</v>
      </c>
      <c r="I1506" s="2">
        <f>+IFERROR(VLOOKUP(A1506,semanasanta!$A$1:$E$29,5,FALSE),0)</f>
        <v>0</v>
      </c>
      <c r="J1506" s="2">
        <f>+IFERROR(VLOOKUP(A1506,navidad!$A$1:$E$8,5,FALSE),0)</f>
        <v>0</v>
      </c>
      <c r="K1506" s="2">
        <f t="shared" si="215"/>
        <v>0</v>
      </c>
      <c r="L1506" s="2">
        <f t="shared" si="212"/>
        <v>0</v>
      </c>
      <c r="M1506" s="2">
        <f>+IFERROR(VLOOKUP(A1506,new_year!$A$1:$E$8,5,FALSE),0)</f>
        <v>0</v>
      </c>
      <c r="N1506" s="2">
        <f t="shared" si="214"/>
        <v>0</v>
      </c>
      <c r="O1506" s="2">
        <f t="shared" si="213"/>
        <v>0</v>
      </c>
      <c r="P1506">
        <v>0</v>
      </c>
      <c r="Q1506">
        <f>+IFERROR(VLOOKUP(A1506,final_f1!$A$1:$E$8,5,FALSE),0)</f>
        <v>0</v>
      </c>
    </row>
    <row r="1507" spans="1:17" x14ac:dyDescent="0.25">
      <c r="A1507" s="1">
        <v>42414</v>
      </c>
      <c r="B1507">
        <v>0</v>
      </c>
      <c r="C1507" s="2">
        <f t="shared" si="207"/>
        <v>14</v>
      </c>
      <c r="D1507" s="2">
        <f t="shared" si="208"/>
        <v>2</v>
      </c>
      <c r="E1507" s="2">
        <f t="shared" si="209"/>
        <v>2016</v>
      </c>
      <c r="F1507" s="2" t="str">
        <f t="shared" si="210"/>
        <v>domingo</v>
      </c>
      <c r="G1507" s="2" t="str">
        <f t="shared" si="211"/>
        <v>febrero</v>
      </c>
      <c r="H1507" s="2">
        <f>+IFERROR(VLOOKUP(A1507,festivos!$A$1:$E$105,5,FALSE),0)</f>
        <v>0</v>
      </c>
      <c r="I1507" s="2">
        <f>+IFERROR(VLOOKUP(A1507,semanasanta!$A$1:$E$29,5,FALSE),0)</f>
        <v>0</v>
      </c>
      <c r="J1507" s="2">
        <f>+IFERROR(VLOOKUP(A1507,navidad!$A$1:$E$8,5,FALSE),0)</f>
        <v>0</v>
      </c>
      <c r="K1507" s="2">
        <f t="shared" si="215"/>
        <v>0</v>
      </c>
      <c r="L1507" s="2">
        <f t="shared" si="212"/>
        <v>0</v>
      </c>
      <c r="M1507" s="2">
        <f>+IFERROR(VLOOKUP(A1507,new_year!$A$1:$E$8,5,FALSE),0)</f>
        <v>0</v>
      </c>
      <c r="N1507" s="2">
        <f t="shared" si="214"/>
        <v>0</v>
      </c>
      <c r="O1507" s="2">
        <f t="shared" si="213"/>
        <v>0</v>
      </c>
      <c r="P1507">
        <v>0</v>
      </c>
      <c r="Q1507">
        <f>+IFERROR(VLOOKUP(A1507,final_f1!$A$1:$E$8,5,FALSE),0)</f>
        <v>0</v>
      </c>
    </row>
    <row r="1508" spans="1:17" x14ac:dyDescent="0.25">
      <c r="A1508" s="1">
        <v>42415</v>
      </c>
      <c r="B1508">
        <v>783</v>
      </c>
      <c r="C1508" s="2">
        <f t="shared" si="207"/>
        <v>15</v>
      </c>
      <c r="D1508" s="2">
        <f t="shared" si="208"/>
        <v>2</v>
      </c>
      <c r="E1508" s="2">
        <f t="shared" si="209"/>
        <v>2016</v>
      </c>
      <c r="F1508" s="2" t="str">
        <f t="shared" si="210"/>
        <v>lunes</v>
      </c>
      <c r="G1508" s="2" t="str">
        <f t="shared" si="211"/>
        <v>febrero</v>
      </c>
      <c r="H1508" s="2">
        <f>+IFERROR(VLOOKUP(A1508,festivos!$A$1:$E$105,5,FALSE),0)</f>
        <v>0</v>
      </c>
      <c r="I1508" s="2">
        <f>+IFERROR(VLOOKUP(A1508,semanasanta!$A$1:$E$29,5,FALSE),0)</f>
        <v>0</v>
      </c>
      <c r="J1508" s="2">
        <f>+IFERROR(VLOOKUP(A1508,navidad!$A$1:$E$8,5,FALSE),0)</f>
        <v>0</v>
      </c>
      <c r="K1508" s="2">
        <f t="shared" si="215"/>
        <v>0</v>
      </c>
      <c r="L1508" s="2">
        <f t="shared" si="212"/>
        <v>0</v>
      </c>
      <c r="M1508" s="2">
        <f>+IFERROR(VLOOKUP(A1508,new_year!$A$1:$E$8,5,FALSE),0)</f>
        <v>0</v>
      </c>
      <c r="N1508" s="2">
        <f t="shared" si="214"/>
        <v>0</v>
      </c>
      <c r="O1508" s="2">
        <f t="shared" si="213"/>
        <v>0</v>
      </c>
      <c r="P1508">
        <v>0</v>
      </c>
      <c r="Q1508">
        <f>+IFERROR(VLOOKUP(A1508,final_f1!$A$1:$E$8,5,FALSE),0)</f>
        <v>0</v>
      </c>
    </row>
    <row r="1509" spans="1:17" x14ac:dyDescent="0.25">
      <c r="A1509" s="1">
        <v>42416</v>
      </c>
      <c r="B1509">
        <v>773</v>
      </c>
      <c r="C1509" s="2">
        <f t="shared" si="207"/>
        <v>16</v>
      </c>
      <c r="D1509" s="2">
        <f t="shared" si="208"/>
        <v>2</v>
      </c>
      <c r="E1509" s="2">
        <f t="shared" si="209"/>
        <v>2016</v>
      </c>
      <c r="F1509" s="2" t="str">
        <f t="shared" si="210"/>
        <v>martes</v>
      </c>
      <c r="G1509" s="2" t="str">
        <f t="shared" si="211"/>
        <v>febrero</v>
      </c>
      <c r="H1509" s="2">
        <f>+IFERROR(VLOOKUP(A1509,festivos!$A$1:$E$105,5,FALSE),0)</f>
        <v>0</v>
      </c>
      <c r="I1509" s="2">
        <f>+IFERROR(VLOOKUP(A1509,semanasanta!$A$1:$E$29,5,FALSE),0)</f>
        <v>0</v>
      </c>
      <c r="J1509" s="2">
        <f>+IFERROR(VLOOKUP(A1509,navidad!$A$1:$E$8,5,FALSE),0)</f>
        <v>0</v>
      </c>
      <c r="K1509" s="2">
        <f t="shared" si="215"/>
        <v>0</v>
      </c>
      <c r="L1509" s="2">
        <f t="shared" si="212"/>
        <v>0</v>
      </c>
      <c r="M1509" s="2">
        <f>+IFERROR(VLOOKUP(A1509,new_year!$A$1:$E$8,5,FALSE),0)</f>
        <v>0</v>
      </c>
      <c r="N1509" s="2">
        <f t="shared" si="214"/>
        <v>0</v>
      </c>
      <c r="O1509" s="2">
        <f t="shared" si="213"/>
        <v>0</v>
      </c>
      <c r="P1509">
        <v>0</v>
      </c>
      <c r="Q1509">
        <f>+IFERROR(VLOOKUP(A1509,final_f1!$A$1:$E$8,5,FALSE),0)</f>
        <v>0</v>
      </c>
    </row>
    <row r="1510" spans="1:17" x14ac:dyDescent="0.25">
      <c r="A1510" s="1">
        <v>42417</v>
      </c>
      <c r="B1510">
        <v>1014</v>
      </c>
      <c r="C1510" s="2">
        <f t="shared" si="207"/>
        <v>17</v>
      </c>
      <c r="D1510" s="2">
        <f t="shared" si="208"/>
        <v>2</v>
      </c>
      <c r="E1510" s="2">
        <f t="shared" si="209"/>
        <v>2016</v>
      </c>
      <c r="F1510" s="2" t="str">
        <f t="shared" si="210"/>
        <v>miércoles</v>
      </c>
      <c r="G1510" s="2" t="str">
        <f t="shared" si="211"/>
        <v>febrero</v>
      </c>
      <c r="H1510" s="2">
        <f>+IFERROR(VLOOKUP(A1510,festivos!$A$1:$E$105,5,FALSE),0)</f>
        <v>0</v>
      </c>
      <c r="I1510" s="2">
        <f>+IFERROR(VLOOKUP(A1510,semanasanta!$A$1:$E$29,5,FALSE),0)</f>
        <v>0</v>
      </c>
      <c r="J1510" s="2">
        <f>+IFERROR(VLOOKUP(A1510,navidad!$A$1:$E$8,5,FALSE),0)</f>
        <v>0</v>
      </c>
      <c r="K1510" s="2">
        <f t="shared" si="215"/>
        <v>0</v>
      </c>
      <c r="L1510" s="2">
        <f t="shared" si="212"/>
        <v>0</v>
      </c>
      <c r="M1510" s="2">
        <f>+IFERROR(VLOOKUP(A1510,new_year!$A$1:$E$8,5,FALSE),0)</f>
        <v>0</v>
      </c>
      <c r="N1510" s="2">
        <f t="shared" si="214"/>
        <v>0</v>
      </c>
      <c r="O1510" s="2">
        <f t="shared" si="213"/>
        <v>0</v>
      </c>
      <c r="P1510">
        <v>0</v>
      </c>
      <c r="Q1510">
        <f>+IFERROR(VLOOKUP(A1510,final_f1!$A$1:$E$8,5,FALSE),0)</f>
        <v>0</v>
      </c>
    </row>
    <row r="1511" spans="1:17" x14ac:dyDescent="0.25">
      <c r="A1511" s="1">
        <v>42418</v>
      </c>
      <c r="B1511">
        <v>941</v>
      </c>
      <c r="C1511" s="2">
        <f t="shared" si="207"/>
        <v>18</v>
      </c>
      <c r="D1511" s="2">
        <f t="shared" si="208"/>
        <v>2</v>
      </c>
      <c r="E1511" s="2">
        <f t="shared" si="209"/>
        <v>2016</v>
      </c>
      <c r="F1511" s="2" t="str">
        <f t="shared" si="210"/>
        <v>jueves</v>
      </c>
      <c r="G1511" s="2" t="str">
        <f t="shared" si="211"/>
        <v>febrero</v>
      </c>
      <c r="H1511" s="2">
        <f>+IFERROR(VLOOKUP(A1511,festivos!$A$1:$E$105,5,FALSE),0)</f>
        <v>0</v>
      </c>
      <c r="I1511" s="2">
        <f>+IFERROR(VLOOKUP(A1511,semanasanta!$A$1:$E$29,5,FALSE),0)</f>
        <v>0</v>
      </c>
      <c r="J1511" s="2">
        <f>+IFERROR(VLOOKUP(A1511,navidad!$A$1:$E$8,5,FALSE),0)</f>
        <v>0</v>
      </c>
      <c r="K1511" s="2">
        <f t="shared" si="215"/>
        <v>0</v>
      </c>
      <c r="L1511" s="2">
        <f t="shared" si="212"/>
        <v>0</v>
      </c>
      <c r="M1511" s="2">
        <f>+IFERROR(VLOOKUP(A1511,new_year!$A$1:$E$8,5,FALSE),0)</f>
        <v>0</v>
      </c>
      <c r="N1511" s="2">
        <f t="shared" si="214"/>
        <v>0</v>
      </c>
      <c r="O1511" s="2">
        <f t="shared" si="213"/>
        <v>0</v>
      </c>
      <c r="P1511">
        <v>0</v>
      </c>
      <c r="Q1511">
        <f>+IFERROR(VLOOKUP(A1511,final_f1!$A$1:$E$8,5,FALSE),0)</f>
        <v>0</v>
      </c>
    </row>
    <row r="1512" spans="1:17" x14ac:dyDescent="0.25">
      <c r="A1512" s="1">
        <v>42419</v>
      </c>
      <c r="B1512">
        <v>971</v>
      </c>
      <c r="C1512" s="2">
        <f t="shared" si="207"/>
        <v>19</v>
      </c>
      <c r="D1512" s="2">
        <f t="shared" si="208"/>
        <v>2</v>
      </c>
      <c r="E1512" s="2">
        <f t="shared" si="209"/>
        <v>2016</v>
      </c>
      <c r="F1512" s="2" t="str">
        <f t="shared" si="210"/>
        <v>viernes</v>
      </c>
      <c r="G1512" s="2" t="str">
        <f t="shared" si="211"/>
        <v>febrero</v>
      </c>
      <c r="H1512" s="2">
        <f>+IFERROR(VLOOKUP(A1512,festivos!$A$1:$E$105,5,FALSE),0)</f>
        <v>0</v>
      </c>
      <c r="I1512" s="2">
        <f>+IFERROR(VLOOKUP(A1512,semanasanta!$A$1:$E$29,5,FALSE),0)</f>
        <v>0</v>
      </c>
      <c r="J1512" s="2">
        <f>+IFERROR(VLOOKUP(A1512,navidad!$A$1:$E$8,5,FALSE),0)</f>
        <v>0</v>
      </c>
      <c r="K1512" s="2">
        <f t="shared" si="215"/>
        <v>0</v>
      </c>
      <c r="L1512" s="2">
        <f t="shared" si="212"/>
        <v>0</v>
      </c>
      <c r="M1512" s="2">
        <f>+IFERROR(VLOOKUP(A1512,new_year!$A$1:$E$8,5,FALSE),0)</f>
        <v>0</v>
      </c>
      <c r="N1512" s="2">
        <f t="shared" si="214"/>
        <v>0</v>
      </c>
      <c r="O1512" s="2">
        <f t="shared" si="213"/>
        <v>0</v>
      </c>
      <c r="P1512">
        <v>0</v>
      </c>
      <c r="Q1512">
        <f>+IFERROR(VLOOKUP(A1512,final_f1!$A$1:$E$8,5,FALSE),0)</f>
        <v>0</v>
      </c>
    </row>
    <row r="1513" spans="1:17" x14ac:dyDescent="0.25">
      <c r="A1513" s="1">
        <v>42420</v>
      </c>
      <c r="B1513">
        <v>225</v>
      </c>
      <c r="C1513" s="2">
        <f t="shared" si="207"/>
        <v>20</v>
      </c>
      <c r="D1513" s="2">
        <f t="shared" si="208"/>
        <v>2</v>
      </c>
      <c r="E1513" s="2">
        <f t="shared" si="209"/>
        <v>2016</v>
      </c>
      <c r="F1513" s="2" t="str">
        <f t="shared" si="210"/>
        <v>sábado</v>
      </c>
      <c r="G1513" s="2" t="str">
        <f t="shared" si="211"/>
        <v>febrero</v>
      </c>
      <c r="H1513" s="2">
        <f>+IFERROR(VLOOKUP(A1513,festivos!$A$1:$E$105,5,FALSE),0)</f>
        <v>0</v>
      </c>
      <c r="I1513" s="2">
        <f>+IFERROR(VLOOKUP(A1513,semanasanta!$A$1:$E$29,5,FALSE),0)</f>
        <v>0</v>
      </c>
      <c r="J1513" s="2">
        <f>+IFERROR(VLOOKUP(A1513,navidad!$A$1:$E$8,5,FALSE),0)</f>
        <v>0</v>
      </c>
      <c r="K1513" s="2">
        <f t="shared" si="215"/>
        <v>0</v>
      </c>
      <c r="L1513" s="2">
        <f t="shared" si="212"/>
        <v>0</v>
      </c>
      <c r="M1513" s="2">
        <f>+IFERROR(VLOOKUP(A1513,new_year!$A$1:$E$8,5,FALSE),0)</f>
        <v>0</v>
      </c>
      <c r="N1513" s="2">
        <f t="shared" si="214"/>
        <v>0</v>
      </c>
      <c r="O1513" s="2">
        <f t="shared" si="213"/>
        <v>0</v>
      </c>
      <c r="P1513">
        <v>0</v>
      </c>
      <c r="Q1513">
        <f>+IFERROR(VLOOKUP(A1513,final_f1!$A$1:$E$8,5,FALSE),0)</f>
        <v>0</v>
      </c>
    </row>
    <row r="1514" spans="1:17" x14ac:dyDescent="0.25">
      <c r="A1514" s="1">
        <v>42421</v>
      </c>
      <c r="B1514">
        <v>1</v>
      </c>
      <c r="C1514" s="2">
        <f t="shared" si="207"/>
        <v>21</v>
      </c>
      <c r="D1514" s="2">
        <f t="shared" si="208"/>
        <v>2</v>
      </c>
      <c r="E1514" s="2">
        <f t="shared" si="209"/>
        <v>2016</v>
      </c>
      <c r="F1514" s="2" t="str">
        <f t="shared" si="210"/>
        <v>domingo</v>
      </c>
      <c r="G1514" s="2" t="str">
        <f t="shared" si="211"/>
        <v>febrero</v>
      </c>
      <c r="H1514" s="2">
        <f>+IFERROR(VLOOKUP(A1514,festivos!$A$1:$E$105,5,FALSE),0)</f>
        <v>0</v>
      </c>
      <c r="I1514" s="2">
        <f>+IFERROR(VLOOKUP(A1514,semanasanta!$A$1:$E$29,5,FALSE),0)</f>
        <v>0</v>
      </c>
      <c r="J1514" s="2">
        <f>+IFERROR(VLOOKUP(A1514,navidad!$A$1:$E$8,5,FALSE),0)</f>
        <v>0</v>
      </c>
      <c r="K1514" s="2">
        <f t="shared" si="215"/>
        <v>0</v>
      </c>
      <c r="L1514" s="2">
        <f t="shared" si="212"/>
        <v>0</v>
      </c>
      <c r="M1514" s="2">
        <f>+IFERROR(VLOOKUP(A1514,new_year!$A$1:$E$8,5,FALSE),0)</f>
        <v>0</v>
      </c>
      <c r="N1514" s="2">
        <f t="shared" si="214"/>
        <v>0</v>
      </c>
      <c r="O1514" s="2">
        <f t="shared" si="213"/>
        <v>0</v>
      </c>
      <c r="P1514">
        <v>0</v>
      </c>
      <c r="Q1514">
        <f>+IFERROR(VLOOKUP(A1514,final_f1!$A$1:$E$8,5,FALSE),0)</f>
        <v>0</v>
      </c>
    </row>
    <row r="1515" spans="1:17" x14ac:dyDescent="0.25">
      <c r="A1515" s="1">
        <v>42422</v>
      </c>
      <c r="B1515">
        <v>738</v>
      </c>
      <c r="C1515" s="2">
        <f t="shared" si="207"/>
        <v>22</v>
      </c>
      <c r="D1515" s="2">
        <f t="shared" si="208"/>
        <v>2</v>
      </c>
      <c r="E1515" s="2">
        <f t="shared" si="209"/>
        <v>2016</v>
      </c>
      <c r="F1515" s="2" t="str">
        <f t="shared" si="210"/>
        <v>lunes</v>
      </c>
      <c r="G1515" s="2" t="str">
        <f t="shared" si="211"/>
        <v>febrero</v>
      </c>
      <c r="H1515" s="2">
        <f>+IFERROR(VLOOKUP(A1515,festivos!$A$1:$E$105,5,FALSE),0)</f>
        <v>0</v>
      </c>
      <c r="I1515" s="2">
        <f>+IFERROR(VLOOKUP(A1515,semanasanta!$A$1:$E$29,5,FALSE),0)</f>
        <v>0</v>
      </c>
      <c r="J1515" s="2">
        <f>+IFERROR(VLOOKUP(A1515,navidad!$A$1:$E$8,5,FALSE),0)</f>
        <v>0</v>
      </c>
      <c r="K1515" s="2">
        <f t="shared" si="215"/>
        <v>0</v>
      </c>
      <c r="L1515" s="2">
        <f t="shared" si="212"/>
        <v>0</v>
      </c>
      <c r="M1515" s="2">
        <f>+IFERROR(VLOOKUP(A1515,new_year!$A$1:$E$8,5,FALSE),0)</f>
        <v>0</v>
      </c>
      <c r="N1515" s="2">
        <f t="shared" si="214"/>
        <v>0</v>
      </c>
      <c r="O1515" s="2">
        <f t="shared" si="213"/>
        <v>0</v>
      </c>
      <c r="P1515">
        <v>0</v>
      </c>
      <c r="Q1515">
        <f>+IFERROR(VLOOKUP(A1515,final_f1!$A$1:$E$8,5,FALSE),0)</f>
        <v>0</v>
      </c>
    </row>
    <row r="1516" spans="1:17" x14ac:dyDescent="0.25">
      <c r="A1516" s="1">
        <v>42423</v>
      </c>
      <c r="B1516">
        <v>947</v>
      </c>
      <c r="C1516" s="2">
        <f t="shared" si="207"/>
        <v>23</v>
      </c>
      <c r="D1516" s="2">
        <f t="shared" si="208"/>
        <v>2</v>
      </c>
      <c r="E1516" s="2">
        <f t="shared" si="209"/>
        <v>2016</v>
      </c>
      <c r="F1516" s="2" t="str">
        <f t="shared" si="210"/>
        <v>martes</v>
      </c>
      <c r="G1516" s="2" t="str">
        <f t="shared" si="211"/>
        <v>febrero</v>
      </c>
      <c r="H1516" s="2">
        <f>+IFERROR(VLOOKUP(A1516,festivos!$A$1:$E$105,5,FALSE),0)</f>
        <v>0</v>
      </c>
      <c r="I1516" s="2">
        <f>+IFERROR(VLOOKUP(A1516,semanasanta!$A$1:$E$29,5,FALSE),0)</f>
        <v>0</v>
      </c>
      <c r="J1516" s="2">
        <f>+IFERROR(VLOOKUP(A1516,navidad!$A$1:$E$8,5,FALSE),0)</f>
        <v>0</v>
      </c>
      <c r="K1516" s="2">
        <f t="shared" si="215"/>
        <v>0</v>
      </c>
      <c r="L1516" s="2">
        <f t="shared" si="212"/>
        <v>0</v>
      </c>
      <c r="M1516" s="2">
        <f>+IFERROR(VLOOKUP(A1516,new_year!$A$1:$E$8,5,FALSE),0)</f>
        <v>0</v>
      </c>
      <c r="N1516" s="2">
        <f t="shared" si="214"/>
        <v>0</v>
      </c>
      <c r="O1516" s="2">
        <f t="shared" si="213"/>
        <v>0</v>
      </c>
      <c r="P1516">
        <v>0</v>
      </c>
      <c r="Q1516">
        <f>+IFERROR(VLOOKUP(A1516,final_f1!$A$1:$E$8,5,FALSE),0)</f>
        <v>0</v>
      </c>
    </row>
    <row r="1517" spans="1:17" x14ac:dyDescent="0.25">
      <c r="A1517" s="1">
        <v>42424</v>
      </c>
      <c r="B1517">
        <v>1094</v>
      </c>
      <c r="C1517" s="2">
        <f t="shared" si="207"/>
        <v>24</v>
      </c>
      <c r="D1517" s="2">
        <f t="shared" si="208"/>
        <v>2</v>
      </c>
      <c r="E1517" s="2">
        <f t="shared" si="209"/>
        <v>2016</v>
      </c>
      <c r="F1517" s="2" t="str">
        <f t="shared" si="210"/>
        <v>miércoles</v>
      </c>
      <c r="G1517" s="2" t="str">
        <f t="shared" si="211"/>
        <v>febrero</v>
      </c>
      <c r="H1517" s="2">
        <f>+IFERROR(VLOOKUP(A1517,festivos!$A$1:$E$105,5,FALSE),0)</f>
        <v>0</v>
      </c>
      <c r="I1517" s="2">
        <f>+IFERROR(VLOOKUP(A1517,semanasanta!$A$1:$E$29,5,FALSE),0)</f>
        <v>0</v>
      </c>
      <c r="J1517" s="2">
        <f>+IFERROR(VLOOKUP(A1517,navidad!$A$1:$E$8,5,FALSE),0)</f>
        <v>0</v>
      </c>
      <c r="K1517" s="2">
        <f t="shared" si="215"/>
        <v>0</v>
      </c>
      <c r="L1517" s="2">
        <f t="shared" si="212"/>
        <v>0</v>
      </c>
      <c r="M1517" s="2">
        <f>+IFERROR(VLOOKUP(A1517,new_year!$A$1:$E$8,5,FALSE),0)</f>
        <v>0</v>
      </c>
      <c r="N1517" s="2">
        <f t="shared" si="214"/>
        <v>0</v>
      </c>
      <c r="O1517" s="2">
        <f t="shared" si="213"/>
        <v>0</v>
      </c>
      <c r="P1517">
        <v>0</v>
      </c>
      <c r="Q1517">
        <f>+IFERROR(VLOOKUP(A1517,final_f1!$A$1:$E$8,5,FALSE),0)</f>
        <v>0</v>
      </c>
    </row>
    <row r="1518" spans="1:17" x14ac:dyDescent="0.25">
      <c r="A1518" s="1">
        <v>42425</v>
      </c>
      <c r="B1518">
        <v>1104</v>
      </c>
      <c r="C1518" s="2">
        <f t="shared" si="207"/>
        <v>25</v>
      </c>
      <c r="D1518" s="2">
        <f t="shared" si="208"/>
        <v>2</v>
      </c>
      <c r="E1518" s="2">
        <f t="shared" si="209"/>
        <v>2016</v>
      </c>
      <c r="F1518" s="2" t="str">
        <f t="shared" si="210"/>
        <v>jueves</v>
      </c>
      <c r="G1518" s="2" t="str">
        <f t="shared" si="211"/>
        <v>febrero</v>
      </c>
      <c r="H1518" s="2">
        <f>+IFERROR(VLOOKUP(A1518,festivos!$A$1:$E$105,5,FALSE),0)</f>
        <v>0</v>
      </c>
      <c r="I1518" s="2">
        <f>+IFERROR(VLOOKUP(A1518,semanasanta!$A$1:$E$29,5,FALSE),0)</f>
        <v>0</v>
      </c>
      <c r="J1518" s="2">
        <f>+IFERROR(VLOOKUP(A1518,navidad!$A$1:$E$8,5,FALSE),0)</f>
        <v>0</v>
      </c>
      <c r="K1518" s="2">
        <f t="shared" si="215"/>
        <v>0</v>
      </c>
      <c r="L1518" s="2">
        <f t="shared" si="212"/>
        <v>0</v>
      </c>
      <c r="M1518" s="2">
        <f>+IFERROR(VLOOKUP(A1518,new_year!$A$1:$E$8,5,FALSE),0)</f>
        <v>0</v>
      </c>
      <c r="N1518" s="2">
        <f t="shared" si="214"/>
        <v>0</v>
      </c>
      <c r="O1518" s="2">
        <f t="shared" si="213"/>
        <v>0</v>
      </c>
      <c r="P1518">
        <v>0</v>
      </c>
      <c r="Q1518">
        <f>+IFERROR(VLOOKUP(A1518,final_f1!$A$1:$E$8,5,FALSE),0)</f>
        <v>0</v>
      </c>
    </row>
    <row r="1519" spans="1:17" x14ac:dyDescent="0.25">
      <c r="A1519" s="1">
        <v>42426</v>
      </c>
      <c r="B1519">
        <v>1390</v>
      </c>
      <c r="C1519" s="2">
        <f t="shared" si="207"/>
        <v>26</v>
      </c>
      <c r="D1519" s="2">
        <f t="shared" si="208"/>
        <v>2</v>
      </c>
      <c r="E1519" s="2">
        <f t="shared" si="209"/>
        <v>2016</v>
      </c>
      <c r="F1519" s="2" t="str">
        <f t="shared" si="210"/>
        <v>viernes</v>
      </c>
      <c r="G1519" s="2" t="str">
        <f t="shared" si="211"/>
        <v>febrero</v>
      </c>
      <c r="H1519" s="2">
        <f>+IFERROR(VLOOKUP(A1519,festivos!$A$1:$E$105,5,FALSE),0)</f>
        <v>0</v>
      </c>
      <c r="I1519" s="2">
        <f>+IFERROR(VLOOKUP(A1519,semanasanta!$A$1:$E$29,5,FALSE),0)</f>
        <v>0</v>
      </c>
      <c r="J1519" s="2">
        <f>+IFERROR(VLOOKUP(A1519,navidad!$A$1:$E$8,5,FALSE),0)</f>
        <v>0</v>
      </c>
      <c r="K1519" s="2">
        <f t="shared" si="215"/>
        <v>0</v>
      </c>
      <c r="L1519" s="2">
        <f t="shared" si="212"/>
        <v>0</v>
      </c>
      <c r="M1519" s="2">
        <f>+IFERROR(VLOOKUP(A1519,new_year!$A$1:$E$8,5,FALSE),0)</f>
        <v>0</v>
      </c>
      <c r="N1519" s="2">
        <f t="shared" si="214"/>
        <v>0</v>
      </c>
      <c r="O1519" s="2">
        <f t="shared" si="213"/>
        <v>0</v>
      </c>
      <c r="P1519">
        <v>0</v>
      </c>
      <c r="Q1519">
        <f>+IFERROR(VLOOKUP(A1519,final_f1!$A$1:$E$8,5,FALSE),0)</f>
        <v>0</v>
      </c>
    </row>
    <row r="1520" spans="1:17" x14ac:dyDescent="0.25">
      <c r="A1520" s="1">
        <v>42427</v>
      </c>
      <c r="B1520">
        <v>344</v>
      </c>
      <c r="C1520" s="2">
        <f t="shared" si="207"/>
        <v>27</v>
      </c>
      <c r="D1520" s="2">
        <f t="shared" si="208"/>
        <v>2</v>
      </c>
      <c r="E1520" s="2">
        <f t="shared" si="209"/>
        <v>2016</v>
      </c>
      <c r="F1520" s="2" t="str">
        <f t="shared" si="210"/>
        <v>sábado</v>
      </c>
      <c r="G1520" s="2" t="str">
        <f t="shared" si="211"/>
        <v>febrero</v>
      </c>
      <c r="H1520" s="2">
        <f>+IFERROR(VLOOKUP(A1520,festivos!$A$1:$E$105,5,FALSE),0)</f>
        <v>0</v>
      </c>
      <c r="I1520" s="2">
        <f>+IFERROR(VLOOKUP(A1520,semanasanta!$A$1:$E$29,5,FALSE),0)</f>
        <v>0</v>
      </c>
      <c r="J1520" s="2">
        <f>+IFERROR(VLOOKUP(A1520,navidad!$A$1:$E$8,5,FALSE),0)</f>
        <v>0</v>
      </c>
      <c r="K1520" s="2">
        <f t="shared" si="215"/>
        <v>0</v>
      </c>
      <c r="L1520" s="2">
        <f t="shared" si="212"/>
        <v>0</v>
      </c>
      <c r="M1520" s="2">
        <f>+IFERROR(VLOOKUP(A1520,new_year!$A$1:$E$8,5,FALSE),0)</f>
        <v>0</v>
      </c>
      <c r="N1520" s="2">
        <f t="shared" si="214"/>
        <v>0</v>
      </c>
      <c r="O1520" s="2">
        <f t="shared" si="213"/>
        <v>0</v>
      </c>
      <c r="P1520">
        <v>0</v>
      </c>
      <c r="Q1520">
        <f>+IFERROR(VLOOKUP(A1520,final_f1!$A$1:$E$8,5,FALSE),0)</f>
        <v>0</v>
      </c>
    </row>
    <row r="1521" spans="1:17" x14ac:dyDescent="0.25">
      <c r="A1521" s="1">
        <v>42428</v>
      </c>
      <c r="B1521">
        <v>0</v>
      </c>
      <c r="C1521" s="2">
        <f t="shared" si="207"/>
        <v>28</v>
      </c>
      <c r="D1521" s="2">
        <f t="shared" si="208"/>
        <v>2</v>
      </c>
      <c r="E1521" s="2">
        <f t="shared" si="209"/>
        <v>2016</v>
      </c>
      <c r="F1521" s="2" t="str">
        <f t="shared" si="210"/>
        <v>domingo</v>
      </c>
      <c r="G1521" s="2" t="str">
        <f t="shared" si="211"/>
        <v>febrero</v>
      </c>
      <c r="H1521" s="2">
        <f>+IFERROR(VLOOKUP(A1521,festivos!$A$1:$E$105,5,FALSE),0)</f>
        <v>0</v>
      </c>
      <c r="I1521" s="2">
        <f>+IFERROR(VLOOKUP(A1521,semanasanta!$A$1:$E$29,5,FALSE),0)</f>
        <v>0</v>
      </c>
      <c r="J1521" s="2">
        <f>+IFERROR(VLOOKUP(A1521,navidad!$A$1:$E$8,5,FALSE),0)</f>
        <v>0</v>
      </c>
      <c r="K1521" s="2">
        <f t="shared" si="215"/>
        <v>0</v>
      </c>
      <c r="L1521" s="2">
        <f t="shared" si="212"/>
        <v>0</v>
      </c>
      <c r="M1521" s="2">
        <f>+IFERROR(VLOOKUP(A1521,new_year!$A$1:$E$8,5,FALSE),0)</f>
        <v>0</v>
      </c>
      <c r="N1521" s="2">
        <f t="shared" si="214"/>
        <v>0</v>
      </c>
      <c r="O1521" s="2">
        <f t="shared" si="213"/>
        <v>0</v>
      </c>
      <c r="P1521">
        <v>0</v>
      </c>
      <c r="Q1521">
        <f>+IFERROR(VLOOKUP(A1521,final_f1!$A$1:$E$8,5,FALSE),0)</f>
        <v>0</v>
      </c>
    </row>
    <row r="1522" spans="1:17" x14ac:dyDescent="0.25">
      <c r="A1522" s="1">
        <v>42429</v>
      </c>
      <c r="B1522">
        <v>1545</v>
      </c>
      <c r="C1522" s="2">
        <f t="shared" si="207"/>
        <v>29</v>
      </c>
      <c r="D1522" s="2">
        <f t="shared" si="208"/>
        <v>2</v>
      </c>
      <c r="E1522" s="2">
        <f t="shared" si="209"/>
        <v>2016</v>
      </c>
      <c r="F1522" s="2" t="str">
        <f t="shared" si="210"/>
        <v>lunes</v>
      </c>
      <c r="G1522" s="2" t="str">
        <f t="shared" si="211"/>
        <v>febrero</v>
      </c>
      <c r="H1522" s="2">
        <f>+IFERROR(VLOOKUP(A1522,festivos!$A$1:$E$105,5,FALSE),0)</f>
        <v>0</v>
      </c>
      <c r="I1522" s="2">
        <f>+IFERROR(VLOOKUP(A1522,semanasanta!$A$1:$E$29,5,FALSE),0)</f>
        <v>0</v>
      </c>
      <c r="J1522" s="2">
        <f>+IFERROR(VLOOKUP(A1522,navidad!$A$1:$E$8,5,FALSE),0)</f>
        <v>0</v>
      </c>
      <c r="K1522" s="2">
        <f t="shared" si="215"/>
        <v>0</v>
      </c>
      <c r="L1522" s="2">
        <f t="shared" si="212"/>
        <v>0</v>
      </c>
      <c r="M1522" s="2">
        <f>+IFERROR(VLOOKUP(A1522,new_year!$A$1:$E$8,5,FALSE),0)</f>
        <v>0</v>
      </c>
      <c r="N1522" s="2">
        <f t="shared" si="214"/>
        <v>0</v>
      </c>
      <c r="O1522" s="2">
        <f t="shared" si="213"/>
        <v>0</v>
      </c>
      <c r="P1522">
        <v>0</v>
      </c>
      <c r="Q1522">
        <f>+IFERROR(VLOOKUP(A1522,final_f1!$A$1:$E$8,5,FALSE),0)</f>
        <v>0</v>
      </c>
    </row>
    <row r="1523" spans="1:17" x14ac:dyDescent="0.25">
      <c r="A1523" s="1">
        <v>42430</v>
      </c>
      <c r="B1523">
        <v>644</v>
      </c>
      <c r="C1523" s="2">
        <f t="shared" si="207"/>
        <v>1</v>
      </c>
      <c r="D1523" s="2">
        <f t="shared" si="208"/>
        <v>3</v>
      </c>
      <c r="E1523" s="2">
        <f t="shared" si="209"/>
        <v>2016</v>
      </c>
      <c r="F1523" s="2" t="str">
        <f t="shared" si="210"/>
        <v>martes</v>
      </c>
      <c r="G1523" s="2" t="str">
        <f t="shared" si="211"/>
        <v>marzo</v>
      </c>
      <c r="H1523" s="2">
        <f>+IFERROR(VLOOKUP(A1523,festivos!$A$1:$E$105,5,FALSE),0)</f>
        <v>0</v>
      </c>
      <c r="I1523" s="2">
        <f>+IFERROR(VLOOKUP(A1523,semanasanta!$A$1:$E$29,5,FALSE),0)</f>
        <v>0</v>
      </c>
      <c r="J1523" s="2">
        <f>+IFERROR(VLOOKUP(A1523,navidad!$A$1:$E$8,5,FALSE),0)</f>
        <v>0</v>
      </c>
      <c r="K1523" s="2">
        <f t="shared" si="215"/>
        <v>0</v>
      </c>
      <c r="L1523" s="2">
        <f t="shared" si="212"/>
        <v>0</v>
      </c>
      <c r="M1523" s="2">
        <f>+IFERROR(VLOOKUP(A1523,new_year!$A$1:$E$8,5,FALSE),0)</f>
        <v>0</v>
      </c>
      <c r="N1523" s="2">
        <f t="shared" si="214"/>
        <v>0</v>
      </c>
      <c r="O1523" s="2">
        <f t="shared" si="213"/>
        <v>0</v>
      </c>
      <c r="P1523">
        <v>0</v>
      </c>
      <c r="Q1523">
        <f>+IFERROR(VLOOKUP(A1523,final_f1!$A$1:$E$8,5,FALSE),0)</f>
        <v>0</v>
      </c>
    </row>
    <row r="1524" spans="1:17" x14ac:dyDescent="0.25">
      <c r="A1524" s="1">
        <v>42431</v>
      </c>
      <c r="B1524">
        <v>841</v>
      </c>
      <c r="C1524" s="2">
        <f t="shared" si="207"/>
        <v>2</v>
      </c>
      <c r="D1524" s="2">
        <f t="shared" si="208"/>
        <v>3</v>
      </c>
      <c r="E1524" s="2">
        <f t="shared" si="209"/>
        <v>2016</v>
      </c>
      <c r="F1524" s="2" t="str">
        <f t="shared" si="210"/>
        <v>miércoles</v>
      </c>
      <c r="G1524" s="2" t="str">
        <f t="shared" si="211"/>
        <v>marzo</v>
      </c>
      <c r="H1524" s="2">
        <f>+IFERROR(VLOOKUP(A1524,festivos!$A$1:$E$105,5,FALSE),0)</f>
        <v>0</v>
      </c>
      <c r="I1524" s="2">
        <f>+IFERROR(VLOOKUP(A1524,semanasanta!$A$1:$E$29,5,FALSE),0)</f>
        <v>0</v>
      </c>
      <c r="J1524" s="2">
        <f>+IFERROR(VLOOKUP(A1524,navidad!$A$1:$E$8,5,FALSE),0)</f>
        <v>0</v>
      </c>
      <c r="K1524" s="2">
        <f t="shared" si="215"/>
        <v>0</v>
      </c>
      <c r="L1524" s="2">
        <f t="shared" si="212"/>
        <v>0</v>
      </c>
      <c r="M1524" s="2">
        <f>+IFERROR(VLOOKUP(A1524,new_year!$A$1:$E$8,5,FALSE),0)</f>
        <v>0</v>
      </c>
      <c r="N1524" s="2">
        <f t="shared" si="214"/>
        <v>0</v>
      </c>
      <c r="O1524" s="2">
        <f t="shared" si="213"/>
        <v>0</v>
      </c>
      <c r="P1524">
        <v>0</v>
      </c>
      <c r="Q1524">
        <f>+IFERROR(VLOOKUP(A1524,final_f1!$A$1:$E$8,5,FALSE),0)</f>
        <v>0</v>
      </c>
    </row>
    <row r="1525" spans="1:17" x14ac:dyDescent="0.25">
      <c r="A1525" s="1">
        <v>42432</v>
      </c>
      <c r="B1525">
        <v>845</v>
      </c>
      <c r="C1525" s="2">
        <f t="shared" si="207"/>
        <v>3</v>
      </c>
      <c r="D1525" s="2">
        <f t="shared" si="208"/>
        <v>3</v>
      </c>
      <c r="E1525" s="2">
        <f t="shared" si="209"/>
        <v>2016</v>
      </c>
      <c r="F1525" s="2" t="str">
        <f t="shared" si="210"/>
        <v>jueves</v>
      </c>
      <c r="G1525" s="2" t="str">
        <f t="shared" si="211"/>
        <v>marzo</v>
      </c>
      <c r="H1525" s="2">
        <f>+IFERROR(VLOOKUP(A1525,festivos!$A$1:$E$105,5,FALSE),0)</f>
        <v>0</v>
      </c>
      <c r="I1525" s="2">
        <f>+IFERROR(VLOOKUP(A1525,semanasanta!$A$1:$E$29,5,FALSE),0)</f>
        <v>0</v>
      </c>
      <c r="J1525" s="2">
        <f>+IFERROR(VLOOKUP(A1525,navidad!$A$1:$E$8,5,FALSE),0)</f>
        <v>0</v>
      </c>
      <c r="K1525" s="2">
        <f t="shared" si="215"/>
        <v>0</v>
      </c>
      <c r="L1525" s="2">
        <f t="shared" si="212"/>
        <v>0</v>
      </c>
      <c r="M1525" s="2">
        <f>+IFERROR(VLOOKUP(A1525,new_year!$A$1:$E$8,5,FALSE),0)</f>
        <v>0</v>
      </c>
      <c r="N1525" s="2">
        <f t="shared" si="214"/>
        <v>0</v>
      </c>
      <c r="O1525" s="2">
        <f t="shared" si="213"/>
        <v>0</v>
      </c>
      <c r="P1525">
        <v>0</v>
      </c>
      <c r="Q1525">
        <f>+IFERROR(VLOOKUP(A1525,final_f1!$A$1:$E$8,5,FALSE),0)</f>
        <v>0</v>
      </c>
    </row>
    <row r="1526" spans="1:17" x14ac:dyDescent="0.25">
      <c r="A1526" s="1">
        <v>42433</v>
      </c>
      <c r="B1526">
        <v>956</v>
      </c>
      <c r="C1526" s="2">
        <f t="shared" si="207"/>
        <v>4</v>
      </c>
      <c r="D1526" s="2">
        <f t="shared" si="208"/>
        <v>3</v>
      </c>
      <c r="E1526" s="2">
        <f t="shared" si="209"/>
        <v>2016</v>
      </c>
      <c r="F1526" s="2" t="str">
        <f t="shared" si="210"/>
        <v>viernes</v>
      </c>
      <c r="G1526" s="2" t="str">
        <f t="shared" si="211"/>
        <v>marzo</v>
      </c>
      <c r="H1526" s="2">
        <f>+IFERROR(VLOOKUP(A1526,festivos!$A$1:$E$105,5,FALSE),0)</f>
        <v>0</v>
      </c>
      <c r="I1526" s="2">
        <f>+IFERROR(VLOOKUP(A1526,semanasanta!$A$1:$E$29,5,FALSE),0)</f>
        <v>0</v>
      </c>
      <c r="J1526" s="2">
        <f>+IFERROR(VLOOKUP(A1526,navidad!$A$1:$E$8,5,FALSE),0)</f>
        <v>0</v>
      </c>
      <c r="K1526" s="2">
        <f t="shared" si="215"/>
        <v>0</v>
      </c>
      <c r="L1526" s="2">
        <f t="shared" si="212"/>
        <v>0</v>
      </c>
      <c r="M1526" s="2">
        <f>+IFERROR(VLOOKUP(A1526,new_year!$A$1:$E$8,5,FALSE),0)</f>
        <v>0</v>
      </c>
      <c r="N1526" s="2">
        <f t="shared" si="214"/>
        <v>0</v>
      </c>
      <c r="O1526" s="2">
        <f t="shared" si="213"/>
        <v>0</v>
      </c>
      <c r="P1526">
        <v>0</v>
      </c>
      <c r="Q1526">
        <f>+IFERROR(VLOOKUP(A1526,final_f1!$A$1:$E$8,5,FALSE),0)</f>
        <v>0</v>
      </c>
    </row>
    <row r="1527" spans="1:17" x14ac:dyDescent="0.25">
      <c r="A1527" s="1">
        <v>42434</v>
      </c>
      <c r="B1527">
        <v>211</v>
      </c>
      <c r="C1527" s="2">
        <f t="shared" si="207"/>
        <v>5</v>
      </c>
      <c r="D1527" s="2">
        <f t="shared" si="208"/>
        <v>3</v>
      </c>
      <c r="E1527" s="2">
        <f t="shared" si="209"/>
        <v>2016</v>
      </c>
      <c r="F1527" s="2" t="str">
        <f t="shared" si="210"/>
        <v>sábado</v>
      </c>
      <c r="G1527" s="2" t="str">
        <f t="shared" si="211"/>
        <v>marzo</v>
      </c>
      <c r="H1527" s="2">
        <f>+IFERROR(VLOOKUP(A1527,festivos!$A$1:$E$105,5,FALSE),0)</f>
        <v>0</v>
      </c>
      <c r="I1527" s="2">
        <f>+IFERROR(VLOOKUP(A1527,semanasanta!$A$1:$E$29,5,FALSE),0)</f>
        <v>0</v>
      </c>
      <c r="J1527" s="2">
        <f>+IFERROR(VLOOKUP(A1527,navidad!$A$1:$E$8,5,FALSE),0)</f>
        <v>0</v>
      </c>
      <c r="K1527" s="2">
        <f t="shared" si="215"/>
        <v>0</v>
      </c>
      <c r="L1527" s="2">
        <f t="shared" si="212"/>
        <v>0</v>
      </c>
      <c r="M1527" s="2">
        <f>+IFERROR(VLOOKUP(A1527,new_year!$A$1:$E$8,5,FALSE),0)</f>
        <v>0</v>
      </c>
      <c r="N1527" s="2">
        <f t="shared" si="214"/>
        <v>0</v>
      </c>
      <c r="O1527" s="2">
        <f t="shared" si="213"/>
        <v>0</v>
      </c>
      <c r="P1527">
        <v>0</v>
      </c>
      <c r="Q1527">
        <f>+IFERROR(VLOOKUP(A1527,final_f1!$A$1:$E$8,5,FALSE),0)</f>
        <v>0</v>
      </c>
    </row>
    <row r="1528" spans="1:17" x14ac:dyDescent="0.25">
      <c r="A1528" s="1">
        <v>42435</v>
      </c>
      <c r="B1528">
        <v>1</v>
      </c>
      <c r="C1528" s="2">
        <f t="shared" si="207"/>
        <v>6</v>
      </c>
      <c r="D1528" s="2">
        <f t="shared" si="208"/>
        <v>3</v>
      </c>
      <c r="E1528" s="2">
        <f t="shared" si="209"/>
        <v>2016</v>
      </c>
      <c r="F1528" s="2" t="str">
        <f t="shared" si="210"/>
        <v>domingo</v>
      </c>
      <c r="G1528" s="2" t="str">
        <f t="shared" si="211"/>
        <v>marzo</v>
      </c>
      <c r="H1528" s="2">
        <f>+IFERROR(VLOOKUP(A1528,festivos!$A$1:$E$105,5,FALSE),0)</f>
        <v>0</v>
      </c>
      <c r="I1528" s="2">
        <f>+IFERROR(VLOOKUP(A1528,semanasanta!$A$1:$E$29,5,FALSE),0)</f>
        <v>0</v>
      </c>
      <c r="J1528" s="2">
        <f>+IFERROR(VLOOKUP(A1528,navidad!$A$1:$E$8,5,FALSE),0)</f>
        <v>0</v>
      </c>
      <c r="K1528" s="2">
        <f t="shared" si="215"/>
        <v>0</v>
      </c>
      <c r="L1528" s="2">
        <f t="shared" si="212"/>
        <v>0</v>
      </c>
      <c r="M1528" s="2">
        <f>+IFERROR(VLOOKUP(A1528,new_year!$A$1:$E$8,5,FALSE),0)</f>
        <v>0</v>
      </c>
      <c r="N1528" s="2">
        <f t="shared" si="214"/>
        <v>0</v>
      </c>
      <c r="O1528" s="2">
        <f t="shared" si="213"/>
        <v>0</v>
      </c>
      <c r="P1528">
        <v>0</v>
      </c>
      <c r="Q1528">
        <f>+IFERROR(VLOOKUP(A1528,final_f1!$A$1:$E$8,5,FALSE),0)</f>
        <v>0</v>
      </c>
    </row>
    <row r="1529" spans="1:17" x14ac:dyDescent="0.25">
      <c r="A1529" s="1">
        <v>42436</v>
      </c>
      <c r="B1529">
        <v>809</v>
      </c>
      <c r="C1529" s="2">
        <f t="shared" si="207"/>
        <v>7</v>
      </c>
      <c r="D1529" s="2">
        <f t="shared" si="208"/>
        <v>3</v>
      </c>
      <c r="E1529" s="2">
        <f t="shared" si="209"/>
        <v>2016</v>
      </c>
      <c r="F1529" s="2" t="str">
        <f t="shared" si="210"/>
        <v>lunes</v>
      </c>
      <c r="G1529" s="2" t="str">
        <f t="shared" si="211"/>
        <v>marzo</v>
      </c>
      <c r="H1529" s="2">
        <f>+IFERROR(VLOOKUP(A1529,festivos!$A$1:$E$105,5,FALSE),0)</f>
        <v>0</v>
      </c>
      <c r="I1529" s="2">
        <f>+IFERROR(VLOOKUP(A1529,semanasanta!$A$1:$E$29,5,FALSE),0)</f>
        <v>0</v>
      </c>
      <c r="J1529" s="2">
        <f>+IFERROR(VLOOKUP(A1529,navidad!$A$1:$E$8,5,FALSE),0)</f>
        <v>0</v>
      </c>
      <c r="K1529" s="2">
        <f t="shared" si="215"/>
        <v>0</v>
      </c>
      <c r="L1529" s="2">
        <f t="shared" si="212"/>
        <v>0</v>
      </c>
      <c r="M1529" s="2">
        <f>+IFERROR(VLOOKUP(A1529,new_year!$A$1:$E$8,5,FALSE),0)</f>
        <v>0</v>
      </c>
      <c r="N1529" s="2">
        <f t="shared" si="214"/>
        <v>0</v>
      </c>
      <c r="O1529" s="2">
        <f t="shared" si="213"/>
        <v>0</v>
      </c>
      <c r="P1529">
        <v>0</v>
      </c>
      <c r="Q1529">
        <f>+IFERROR(VLOOKUP(A1529,final_f1!$A$1:$E$8,5,FALSE),0)</f>
        <v>0</v>
      </c>
    </row>
    <row r="1530" spans="1:17" x14ac:dyDescent="0.25">
      <c r="A1530" s="1">
        <v>42437</v>
      </c>
      <c r="B1530">
        <v>902</v>
      </c>
      <c r="C1530" s="2">
        <f t="shared" si="207"/>
        <v>8</v>
      </c>
      <c r="D1530" s="2">
        <f t="shared" si="208"/>
        <v>3</v>
      </c>
      <c r="E1530" s="2">
        <f t="shared" si="209"/>
        <v>2016</v>
      </c>
      <c r="F1530" s="2" t="str">
        <f t="shared" si="210"/>
        <v>martes</v>
      </c>
      <c r="G1530" s="2" t="str">
        <f t="shared" si="211"/>
        <v>marzo</v>
      </c>
      <c r="H1530" s="2">
        <f>+IFERROR(VLOOKUP(A1530,festivos!$A$1:$E$105,5,FALSE),0)</f>
        <v>0</v>
      </c>
      <c r="I1530" s="2">
        <f>+IFERROR(VLOOKUP(A1530,semanasanta!$A$1:$E$29,5,FALSE),0)</f>
        <v>0</v>
      </c>
      <c r="J1530" s="2">
        <f>+IFERROR(VLOOKUP(A1530,navidad!$A$1:$E$8,5,FALSE),0)</f>
        <v>0</v>
      </c>
      <c r="K1530" s="2">
        <f t="shared" si="215"/>
        <v>0</v>
      </c>
      <c r="L1530" s="2">
        <f t="shared" si="212"/>
        <v>0</v>
      </c>
      <c r="M1530" s="2">
        <f>+IFERROR(VLOOKUP(A1530,new_year!$A$1:$E$8,5,FALSE),0)</f>
        <v>0</v>
      </c>
      <c r="N1530" s="2">
        <f t="shared" si="214"/>
        <v>0</v>
      </c>
      <c r="O1530" s="2">
        <f t="shared" si="213"/>
        <v>0</v>
      </c>
      <c r="P1530">
        <v>0</v>
      </c>
      <c r="Q1530">
        <f>+IFERROR(VLOOKUP(A1530,final_f1!$A$1:$E$8,5,FALSE),0)</f>
        <v>0</v>
      </c>
    </row>
    <row r="1531" spans="1:17" x14ac:dyDescent="0.25">
      <c r="A1531" s="1">
        <v>42438</v>
      </c>
      <c r="B1531">
        <v>905</v>
      </c>
      <c r="C1531" s="2">
        <f t="shared" si="207"/>
        <v>9</v>
      </c>
      <c r="D1531" s="2">
        <f t="shared" si="208"/>
        <v>3</v>
      </c>
      <c r="E1531" s="2">
        <f t="shared" si="209"/>
        <v>2016</v>
      </c>
      <c r="F1531" s="2" t="str">
        <f t="shared" si="210"/>
        <v>miércoles</v>
      </c>
      <c r="G1531" s="2" t="str">
        <f t="shared" si="211"/>
        <v>marzo</v>
      </c>
      <c r="H1531" s="2">
        <f>+IFERROR(VLOOKUP(A1531,festivos!$A$1:$E$105,5,FALSE),0)</f>
        <v>0</v>
      </c>
      <c r="I1531" s="2">
        <f>+IFERROR(VLOOKUP(A1531,semanasanta!$A$1:$E$29,5,FALSE),0)</f>
        <v>0</v>
      </c>
      <c r="J1531" s="2">
        <f>+IFERROR(VLOOKUP(A1531,navidad!$A$1:$E$8,5,FALSE),0)</f>
        <v>0</v>
      </c>
      <c r="K1531" s="2">
        <f t="shared" si="215"/>
        <v>0</v>
      </c>
      <c r="L1531" s="2">
        <f t="shared" si="212"/>
        <v>0</v>
      </c>
      <c r="M1531" s="2">
        <f>+IFERROR(VLOOKUP(A1531,new_year!$A$1:$E$8,5,FALSE),0)</f>
        <v>0</v>
      </c>
      <c r="N1531" s="2">
        <f t="shared" si="214"/>
        <v>0</v>
      </c>
      <c r="O1531" s="2">
        <f t="shared" si="213"/>
        <v>0</v>
      </c>
      <c r="P1531">
        <v>0</v>
      </c>
      <c r="Q1531">
        <f>+IFERROR(VLOOKUP(A1531,final_f1!$A$1:$E$8,5,FALSE),0)</f>
        <v>0</v>
      </c>
    </row>
    <row r="1532" spans="1:17" x14ac:dyDescent="0.25">
      <c r="A1532" s="1">
        <v>42439</v>
      </c>
      <c r="B1532">
        <v>984</v>
      </c>
      <c r="C1532" s="2">
        <f t="shared" si="207"/>
        <v>10</v>
      </c>
      <c r="D1532" s="2">
        <f t="shared" si="208"/>
        <v>3</v>
      </c>
      <c r="E1532" s="2">
        <f t="shared" si="209"/>
        <v>2016</v>
      </c>
      <c r="F1532" s="2" t="str">
        <f t="shared" si="210"/>
        <v>jueves</v>
      </c>
      <c r="G1532" s="2" t="str">
        <f t="shared" si="211"/>
        <v>marzo</v>
      </c>
      <c r="H1532" s="2">
        <f>+IFERROR(VLOOKUP(A1532,festivos!$A$1:$E$105,5,FALSE),0)</f>
        <v>0</v>
      </c>
      <c r="I1532" s="2">
        <f>+IFERROR(VLOOKUP(A1532,semanasanta!$A$1:$E$29,5,FALSE),0)</f>
        <v>0</v>
      </c>
      <c r="J1532" s="2">
        <f>+IFERROR(VLOOKUP(A1532,navidad!$A$1:$E$8,5,FALSE),0)</f>
        <v>0</v>
      </c>
      <c r="K1532" s="2">
        <f t="shared" si="215"/>
        <v>0</v>
      </c>
      <c r="L1532" s="2">
        <f t="shared" si="212"/>
        <v>0</v>
      </c>
      <c r="M1532" s="2">
        <f>+IFERROR(VLOOKUP(A1532,new_year!$A$1:$E$8,5,FALSE),0)</f>
        <v>0</v>
      </c>
      <c r="N1532" s="2">
        <f t="shared" si="214"/>
        <v>0</v>
      </c>
      <c r="O1532" s="2">
        <f t="shared" si="213"/>
        <v>0</v>
      </c>
      <c r="P1532">
        <v>0</v>
      </c>
      <c r="Q1532">
        <f>+IFERROR(VLOOKUP(A1532,final_f1!$A$1:$E$8,5,FALSE),0)</f>
        <v>0</v>
      </c>
    </row>
    <row r="1533" spans="1:17" x14ac:dyDescent="0.25">
      <c r="A1533" s="1">
        <v>42440</v>
      </c>
      <c r="B1533">
        <v>952</v>
      </c>
      <c r="C1533" s="2">
        <f t="shared" si="207"/>
        <v>11</v>
      </c>
      <c r="D1533" s="2">
        <f t="shared" si="208"/>
        <v>3</v>
      </c>
      <c r="E1533" s="2">
        <f t="shared" si="209"/>
        <v>2016</v>
      </c>
      <c r="F1533" s="2" t="str">
        <f t="shared" si="210"/>
        <v>viernes</v>
      </c>
      <c r="G1533" s="2" t="str">
        <f t="shared" si="211"/>
        <v>marzo</v>
      </c>
      <c r="H1533" s="2">
        <f>+IFERROR(VLOOKUP(A1533,festivos!$A$1:$E$105,5,FALSE),0)</f>
        <v>0</v>
      </c>
      <c r="I1533" s="2">
        <f>+IFERROR(VLOOKUP(A1533,semanasanta!$A$1:$E$29,5,FALSE),0)</f>
        <v>0</v>
      </c>
      <c r="J1533" s="2">
        <f>+IFERROR(VLOOKUP(A1533,navidad!$A$1:$E$8,5,FALSE),0)</f>
        <v>0</v>
      </c>
      <c r="K1533" s="2">
        <f t="shared" si="215"/>
        <v>0</v>
      </c>
      <c r="L1533" s="2">
        <f t="shared" si="212"/>
        <v>0</v>
      </c>
      <c r="M1533" s="2">
        <f>+IFERROR(VLOOKUP(A1533,new_year!$A$1:$E$8,5,FALSE),0)</f>
        <v>0</v>
      </c>
      <c r="N1533" s="2">
        <f t="shared" si="214"/>
        <v>0</v>
      </c>
      <c r="O1533" s="2">
        <f t="shared" si="213"/>
        <v>0</v>
      </c>
      <c r="P1533">
        <v>0</v>
      </c>
      <c r="Q1533">
        <f>+IFERROR(VLOOKUP(A1533,final_f1!$A$1:$E$8,5,FALSE),0)</f>
        <v>0</v>
      </c>
    </row>
    <row r="1534" spans="1:17" x14ac:dyDescent="0.25">
      <c r="A1534" s="1">
        <v>42441</v>
      </c>
      <c r="B1534">
        <v>248</v>
      </c>
      <c r="C1534" s="2">
        <f t="shared" si="207"/>
        <v>12</v>
      </c>
      <c r="D1534" s="2">
        <f t="shared" si="208"/>
        <v>3</v>
      </c>
      <c r="E1534" s="2">
        <f t="shared" si="209"/>
        <v>2016</v>
      </c>
      <c r="F1534" s="2" t="str">
        <f t="shared" si="210"/>
        <v>sábado</v>
      </c>
      <c r="G1534" s="2" t="str">
        <f t="shared" si="211"/>
        <v>marzo</v>
      </c>
      <c r="H1534" s="2">
        <f>+IFERROR(VLOOKUP(A1534,festivos!$A$1:$E$105,5,FALSE),0)</f>
        <v>0</v>
      </c>
      <c r="I1534" s="2">
        <f>+IFERROR(VLOOKUP(A1534,semanasanta!$A$1:$E$29,5,FALSE),0)</f>
        <v>0</v>
      </c>
      <c r="J1534" s="2">
        <f>+IFERROR(VLOOKUP(A1534,navidad!$A$1:$E$8,5,FALSE),0)</f>
        <v>0</v>
      </c>
      <c r="K1534" s="2">
        <f t="shared" si="215"/>
        <v>0</v>
      </c>
      <c r="L1534" s="2">
        <f t="shared" si="212"/>
        <v>0</v>
      </c>
      <c r="M1534" s="2">
        <f>+IFERROR(VLOOKUP(A1534,new_year!$A$1:$E$8,5,FALSE),0)</f>
        <v>0</v>
      </c>
      <c r="N1534" s="2">
        <f t="shared" si="214"/>
        <v>0</v>
      </c>
      <c r="O1534" s="2">
        <f t="shared" si="213"/>
        <v>0</v>
      </c>
      <c r="P1534">
        <v>0</v>
      </c>
      <c r="Q1534">
        <f>+IFERROR(VLOOKUP(A1534,final_f1!$A$1:$E$8,5,FALSE),0)</f>
        <v>0</v>
      </c>
    </row>
    <row r="1535" spans="1:17" x14ac:dyDescent="0.25">
      <c r="A1535" s="1">
        <v>42442</v>
      </c>
      <c r="B1535">
        <v>0</v>
      </c>
      <c r="C1535" s="2">
        <f t="shared" si="207"/>
        <v>13</v>
      </c>
      <c r="D1535" s="2">
        <f t="shared" si="208"/>
        <v>3</v>
      </c>
      <c r="E1535" s="2">
        <f t="shared" si="209"/>
        <v>2016</v>
      </c>
      <c r="F1535" s="2" t="str">
        <f t="shared" si="210"/>
        <v>domingo</v>
      </c>
      <c r="G1535" s="2" t="str">
        <f t="shared" si="211"/>
        <v>marzo</v>
      </c>
      <c r="H1535" s="2">
        <f>+IFERROR(VLOOKUP(A1535,festivos!$A$1:$E$105,5,FALSE),0)</f>
        <v>0</v>
      </c>
      <c r="I1535" s="2">
        <f>+IFERROR(VLOOKUP(A1535,semanasanta!$A$1:$E$29,5,FALSE),0)</f>
        <v>0</v>
      </c>
      <c r="J1535" s="2">
        <f>+IFERROR(VLOOKUP(A1535,navidad!$A$1:$E$8,5,FALSE),0)</f>
        <v>0</v>
      </c>
      <c r="K1535" s="2">
        <f t="shared" si="215"/>
        <v>0</v>
      </c>
      <c r="L1535" s="2">
        <f t="shared" si="212"/>
        <v>0</v>
      </c>
      <c r="M1535" s="2">
        <f>+IFERROR(VLOOKUP(A1535,new_year!$A$1:$E$8,5,FALSE),0)</f>
        <v>0</v>
      </c>
      <c r="N1535" s="2">
        <f t="shared" si="214"/>
        <v>0</v>
      </c>
      <c r="O1535" s="2">
        <f t="shared" si="213"/>
        <v>0</v>
      </c>
      <c r="P1535">
        <v>0</v>
      </c>
      <c r="Q1535">
        <f>+IFERROR(VLOOKUP(A1535,final_f1!$A$1:$E$8,5,FALSE),0)</f>
        <v>0</v>
      </c>
    </row>
    <row r="1536" spans="1:17" x14ac:dyDescent="0.25">
      <c r="A1536" s="1">
        <v>42443</v>
      </c>
      <c r="B1536">
        <v>707</v>
      </c>
      <c r="C1536" s="2">
        <f t="shared" si="207"/>
        <v>14</v>
      </c>
      <c r="D1536" s="2">
        <f t="shared" si="208"/>
        <v>3</v>
      </c>
      <c r="E1536" s="2">
        <f t="shared" si="209"/>
        <v>2016</v>
      </c>
      <c r="F1536" s="2" t="str">
        <f t="shared" si="210"/>
        <v>lunes</v>
      </c>
      <c r="G1536" s="2" t="str">
        <f t="shared" si="211"/>
        <v>marzo</v>
      </c>
      <c r="H1536" s="2">
        <f>+IFERROR(VLOOKUP(A1536,festivos!$A$1:$E$105,5,FALSE),0)</f>
        <v>0</v>
      </c>
      <c r="I1536" s="2">
        <f>+IFERROR(VLOOKUP(A1536,semanasanta!$A$1:$E$29,5,FALSE),0)</f>
        <v>0</v>
      </c>
      <c r="J1536" s="2">
        <f>+IFERROR(VLOOKUP(A1536,navidad!$A$1:$E$8,5,FALSE),0)</f>
        <v>0</v>
      </c>
      <c r="K1536" s="2">
        <f t="shared" si="215"/>
        <v>0</v>
      </c>
      <c r="L1536" s="2">
        <f t="shared" si="212"/>
        <v>0</v>
      </c>
      <c r="M1536" s="2">
        <f>+IFERROR(VLOOKUP(A1536,new_year!$A$1:$E$8,5,FALSE),0)</f>
        <v>0</v>
      </c>
      <c r="N1536" s="2">
        <f t="shared" si="214"/>
        <v>0</v>
      </c>
      <c r="O1536" s="2">
        <f t="shared" si="213"/>
        <v>0</v>
      </c>
      <c r="P1536">
        <v>0</v>
      </c>
      <c r="Q1536">
        <f>+IFERROR(VLOOKUP(A1536,final_f1!$A$1:$E$8,5,FALSE),0)</f>
        <v>0</v>
      </c>
    </row>
    <row r="1537" spans="1:17" x14ac:dyDescent="0.25">
      <c r="A1537" s="1">
        <v>42444</v>
      </c>
      <c r="B1537">
        <v>965</v>
      </c>
      <c r="C1537" s="2">
        <f t="shared" si="207"/>
        <v>15</v>
      </c>
      <c r="D1537" s="2">
        <f t="shared" si="208"/>
        <v>3</v>
      </c>
      <c r="E1537" s="2">
        <f t="shared" si="209"/>
        <v>2016</v>
      </c>
      <c r="F1537" s="2" t="str">
        <f t="shared" si="210"/>
        <v>martes</v>
      </c>
      <c r="G1537" s="2" t="str">
        <f t="shared" si="211"/>
        <v>marzo</v>
      </c>
      <c r="H1537" s="2">
        <f>+IFERROR(VLOOKUP(A1537,festivos!$A$1:$E$105,5,FALSE),0)</f>
        <v>0</v>
      </c>
      <c r="I1537" s="2">
        <f>+IFERROR(VLOOKUP(A1537,semanasanta!$A$1:$E$29,5,FALSE),0)</f>
        <v>0</v>
      </c>
      <c r="J1537" s="2">
        <f>+IFERROR(VLOOKUP(A1537,navidad!$A$1:$E$8,5,FALSE),0)</f>
        <v>0</v>
      </c>
      <c r="K1537" s="2">
        <f t="shared" si="215"/>
        <v>0</v>
      </c>
      <c r="L1537" s="2">
        <f t="shared" si="212"/>
        <v>0</v>
      </c>
      <c r="M1537" s="2">
        <f>+IFERROR(VLOOKUP(A1537,new_year!$A$1:$E$8,5,FALSE),0)</f>
        <v>0</v>
      </c>
      <c r="N1537" s="2">
        <f t="shared" si="214"/>
        <v>0</v>
      </c>
      <c r="O1537" s="2">
        <f t="shared" si="213"/>
        <v>0</v>
      </c>
      <c r="P1537">
        <v>0</v>
      </c>
      <c r="Q1537">
        <f>+IFERROR(VLOOKUP(A1537,final_f1!$A$1:$E$8,5,FALSE),0)</f>
        <v>0</v>
      </c>
    </row>
    <row r="1538" spans="1:17" x14ac:dyDescent="0.25">
      <c r="A1538" s="1">
        <v>42445</v>
      </c>
      <c r="B1538">
        <v>1132</v>
      </c>
      <c r="C1538" s="2">
        <f t="shared" si="207"/>
        <v>16</v>
      </c>
      <c r="D1538" s="2">
        <f t="shared" si="208"/>
        <v>3</v>
      </c>
      <c r="E1538" s="2">
        <f t="shared" si="209"/>
        <v>2016</v>
      </c>
      <c r="F1538" s="2" t="str">
        <f t="shared" si="210"/>
        <v>miércoles</v>
      </c>
      <c r="G1538" s="2" t="str">
        <f t="shared" si="211"/>
        <v>marzo</v>
      </c>
      <c r="H1538" s="2">
        <f>+IFERROR(VLOOKUP(A1538,festivos!$A$1:$E$105,5,FALSE),0)</f>
        <v>0</v>
      </c>
      <c r="I1538" s="2">
        <f>+IFERROR(VLOOKUP(A1538,semanasanta!$A$1:$E$29,5,FALSE),0)</f>
        <v>0</v>
      </c>
      <c r="J1538" s="2">
        <f>+IFERROR(VLOOKUP(A1538,navidad!$A$1:$E$8,5,FALSE),0)</f>
        <v>0</v>
      </c>
      <c r="K1538" s="2">
        <f t="shared" si="215"/>
        <v>0</v>
      </c>
      <c r="L1538" s="2">
        <f t="shared" si="212"/>
        <v>0</v>
      </c>
      <c r="M1538" s="2">
        <f>+IFERROR(VLOOKUP(A1538,new_year!$A$1:$E$8,5,FALSE),0)</f>
        <v>0</v>
      </c>
      <c r="N1538" s="2">
        <f t="shared" si="214"/>
        <v>0</v>
      </c>
      <c r="O1538" s="2">
        <f t="shared" si="213"/>
        <v>0</v>
      </c>
      <c r="P1538">
        <v>0</v>
      </c>
      <c r="Q1538">
        <f>+IFERROR(VLOOKUP(A1538,final_f1!$A$1:$E$8,5,FALSE),0)</f>
        <v>0</v>
      </c>
    </row>
    <row r="1539" spans="1:17" x14ac:dyDescent="0.25">
      <c r="A1539" s="1">
        <v>42446</v>
      </c>
      <c r="B1539">
        <v>1125</v>
      </c>
      <c r="C1539" s="2">
        <f t="shared" ref="C1539:C1602" si="216">+DAY(A1539)</f>
        <v>17</v>
      </c>
      <c r="D1539" s="2">
        <f t="shared" ref="D1539:D1602" si="217">+MONTH(A1539)</f>
        <v>3</v>
      </c>
      <c r="E1539" s="2">
        <f t="shared" ref="E1539:E1602" si="218">+YEAR(A1539)</f>
        <v>2016</v>
      </c>
      <c r="F1539" s="2" t="str">
        <f t="shared" ref="F1539:F1602" si="219">+TEXT(A1539,"dddd")</f>
        <v>jueves</v>
      </c>
      <c r="G1539" s="2" t="str">
        <f t="shared" ref="G1539:G1602" si="220">+TEXT(A1539,"MMMM")</f>
        <v>marzo</v>
      </c>
      <c r="H1539" s="2">
        <f>+IFERROR(VLOOKUP(A1539,festivos!$A$1:$E$105,5,FALSE),0)</f>
        <v>0</v>
      </c>
      <c r="I1539" s="2">
        <f>+IFERROR(VLOOKUP(A1539,semanasanta!$A$1:$E$29,5,FALSE),0)</f>
        <v>0</v>
      </c>
      <c r="J1539" s="2">
        <f>+IFERROR(VLOOKUP(A1539,navidad!$A$1:$E$8,5,FALSE),0)</f>
        <v>0</v>
      </c>
      <c r="K1539" s="2">
        <f t="shared" si="215"/>
        <v>0</v>
      </c>
      <c r="L1539" s="2">
        <f t="shared" ref="L1539:L1602" si="221">+IF(J1540=1,1,0)</f>
        <v>0</v>
      </c>
      <c r="M1539" s="2">
        <f>+IFERROR(VLOOKUP(A1539,new_year!$A$1:$E$8,5,FALSE),0)</f>
        <v>0</v>
      </c>
      <c r="N1539" s="2">
        <f t="shared" si="214"/>
        <v>0</v>
      </c>
      <c r="O1539" s="2">
        <f t="shared" ref="O1539:O1602" si="222">+IF(M1540=1,1,0)</f>
        <v>0</v>
      </c>
      <c r="P1539">
        <v>0</v>
      </c>
      <c r="Q1539">
        <f>+IFERROR(VLOOKUP(A1539,final_f1!$A$1:$E$8,5,FALSE),0)</f>
        <v>0</v>
      </c>
    </row>
    <row r="1540" spans="1:17" x14ac:dyDescent="0.25">
      <c r="A1540" s="1">
        <v>42447</v>
      </c>
      <c r="B1540">
        <v>1234</v>
      </c>
      <c r="C1540" s="2">
        <f t="shared" si="216"/>
        <v>18</v>
      </c>
      <c r="D1540" s="2">
        <f t="shared" si="217"/>
        <v>3</v>
      </c>
      <c r="E1540" s="2">
        <f t="shared" si="218"/>
        <v>2016</v>
      </c>
      <c r="F1540" s="2" t="str">
        <f t="shared" si="219"/>
        <v>viernes</v>
      </c>
      <c r="G1540" s="2" t="str">
        <f t="shared" si="220"/>
        <v>marzo</v>
      </c>
      <c r="H1540" s="2">
        <f>+IFERROR(VLOOKUP(A1540,festivos!$A$1:$E$105,5,FALSE),0)</f>
        <v>0</v>
      </c>
      <c r="I1540" s="2">
        <f>+IFERROR(VLOOKUP(A1540,semanasanta!$A$1:$E$29,5,FALSE),0)</f>
        <v>0</v>
      </c>
      <c r="J1540" s="2">
        <f>+IFERROR(VLOOKUP(A1540,navidad!$A$1:$E$8,5,FALSE),0)</f>
        <v>0</v>
      </c>
      <c r="K1540" s="2">
        <f t="shared" si="215"/>
        <v>0</v>
      </c>
      <c r="L1540" s="2">
        <f t="shared" si="221"/>
        <v>0</v>
      </c>
      <c r="M1540" s="2">
        <f>+IFERROR(VLOOKUP(A1540,new_year!$A$1:$E$8,5,FALSE),0)</f>
        <v>0</v>
      </c>
      <c r="N1540" s="2">
        <f t="shared" ref="N1540:N1603" si="223">+IF(M1539=1,1,0)</f>
        <v>0</v>
      </c>
      <c r="O1540" s="2">
        <f t="shared" si="222"/>
        <v>0</v>
      </c>
      <c r="P1540">
        <v>0</v>
      </c>
      <c r="Q1540">
        <f>+IFERROR(VLOOKUP(A1540,final_f1!$A$1:$E$8,5,FALSE),0)</f>
        <v>0</v>
      </c>
    </row>
    <row r="1541" spans="1:17" x14ac:dyDescent="0.25">
      <c r="A1541" s="1">
        <v>42448</v>
      </c>
      <c r="B1541">
        <v>364</v>
      </c>
      <c r="C1541" s="2">
        <f t="shared" si="216"/>
        <v>19</v>
      </c>
      <c r="D1541" s="2">
        <f t="shared" si="217"/>
        <v>3</v>
      </c>
      <c r="E1541" s="2">
        <f t="shared" si="218"/>
        <v>2016</v>
      </c>
      <c r="F1541" s="2" t="str">
        <f t="shared" si="219"/>
        <v>sábado</v>
      </c>
      <c r="G1541" s="2" t="str">
        <f t="shared" si="220"/>
        <v>marzo</v>
      </c>
      <c r="H1541" s="2">
        <f>+IFERROR(VLOOKUP(A1541,festivos!$A$1:$E$105,5,FALSE),0)</f>
        <v>0</v>
      </c>
      <c r="I1541" s="2">
        <f>+IFERROR(VLOOKUP(A1541,semanasanta!$A$1:$E$29,5,FALSE),0)</f>
        <v>0</v>
      </c>
      <c r="J1541" s="2">
        <f>+IFERROR(VLOOKUP(A1541,navidad!$A$1:$E$8,5,FALSE),0)</f>
        <v>0</v>
      </c>
      <c r="K1541" s="2">
        <f t="shared" ref="K1541:K1604" si="224">+IF(J1540=1,1,0)</f>
        <v>0</v>
      </c>
      <c r="L1541" s="2">
        <f t="shared" si="221"/>
        <v>0</v>
      </c>
      <c r="M1541" s="2">
        <f>+IFERROR(VLOOKUP(A1541,new_year!$A$1:$E$8,5,FALSE),0)</f>
        <v>0</v>
      </c>
      <c r="N1541" s="2">
        <f t="shared" si="223"/>
        <v>0</v>
      </c>
      <c r="O1541" s="2">
        <f t="shared" si="222"/>
        <v>0</v>
      </c>
      <c r="P1541">
        <v>0</v>
      </c>
      <c r="Q1541">
        <f>+IFERROR(VLOOKUP(A1541,final_f1!$A$1:$E$8,5,FALSE),0)</f>
        <v>0</v>
      </c>
    </row>
    <row r="1542" spans="1:17" x14ac:dyDescent="0.25">
      <c r="A1542" s="1">
        <v>42449</v>
      </c>
      <c r="B1542">
        <v>1</v>
      </c>
      <c r="C1542" s="2">
        <f t="shared" si="216"/>
        <v>20</v>
      </c>
      <c r="D1542" s="2">
        <f t="shared" si="217"/>
        <v>3</v>
      </c>
      <c r="E1542" s="2">
        <f t="shared" si="218"/>
        <v>2016</v>
      </c>
      <c r="F1542" s="2" t="str">
        <f t="shared" si="219"/>
        <v>domingo</v>
      </c>
      <c r="G1542" s="2" t="str">
        <f t="shared" si="220"/>
        <v>marzo</v>
      </c>
      <c r="H1542" s="2">
        <f>+IFERROR(VLOOKUP(A1542,festivos!$A$1:$E$105,5,FALSE),0)</f>
        <v>0</v>
      </c>
      <c r="I1542" s="2">
        <f>+IFERROR(VLOOKUP(A1542,semanasanta!$A$1:$E$29,5,FALSE),0)</f>
        <v>1</v>
      </c>
      <c r="J1542" s="2">
        <f>+IFERROR(VLOOKUP(A1542,navidad!$A$1:$E$8,5,FALSE),0)</f>
        <v>0</v>
      </c>
      <c r="K1542" s="2">
        <f t="shared" si="224"/>
        <v>0</v>
      </c>
      <c r="L1542" s="2">
        <f t="shared" si="221"/>
        <v>0</v>
      </c>
      <c r="M1542" s="2">
        <f>+IFERROR(VLOOKUP(A1542,new_year!$A$1:$E$8,5,FALSE),0)</f>
        <v>0</v>
      </c>
      <c r="N1542" s="2">
        <f t="shared" si="223"/>
        <v>0</v>
      </c>
      <c r="O1542" s="2">
        <f t="shared" si="222"/>
        <v>0</v>
      </c>
      <c r="P1542">
        <v>0</v>
      </c>
      <c r="Q1542">
        <f>+IFERROR(VLOOKUP(A1542,final_f1!$A$1:$E$8,5,FALSE),0)</f>
        <v>0</v>
      </c>
    </row>
    <row r="1543" spans="1:17" x14ac:dyDescent="0.25">
      <c r="A1543" s="1">
        <v>42450</v>
      </c>
      <c r="B1543">
        <v>0</v>
      </c>
      <c r="C1543" s="2">
        <f t="shared" si="216"/>
        <v>21</v>
      </c>
      <c r="D1543" s="2">
        <f t="shared" si="217"/>
        <v>3</v>
      </c>
      <c r="E1543" s="2">
        <f t="shared" si="218"/>
        <v>2016</v>
      </c>
      <c r="F1543" s="2" t="str">
        <f t="shared" si="219"/>
        <v>lunes</v>
      </c>
      <c r="G1543" s="2" t="str">
        <f t="shared" si="220"/>
        <v>marzo</v>
      </c>
      <c r="H1543" s="2">
        <f>+IFERROR(VLOOKUP(A1543,festivos!$A$1:$E$105,5,FALSE),0)</f>
        <v>1</v>
      </c>
      <c r="I1543" s="2">
        <f>+IFERROR(VLOOKUP(A1543,semanasanta!$A$1:$E$29,5,FALSE),0)</f>
        <v>0</v>
      </c>
      <c r="J1543" s="2">
        <f>+IFERROR(VLOOKUP(A1543,navidad!$A$1:$E$8,5,FALSE),0)</f>
        <v>0</v>
      </c>
      <c r="K1543" s="2">
        <f t="shared" si="224"/>
        <v>0</v>
      </c>
      <c r="L1543" s="2">
        <f t="shared" si="221"/>
        <v>0</v>
      </c>
      <c r="M1543" s="2">
        <f>+IFERROR(VLOOKUP(A1543,new_year!$A$1:$E$8,5,FALSE),0)</f>
        <v>0</v>
      </c>
      <c r="N1543" s="2">
        <f t="shared" si="223"/>
        <v>0</v>
      </c>
      <c r="O1543" s="2">
        <f t="shared" si="222"/>
        <v>0</v>
      </c>
      <c r="P1543">
        <v>0</v>
      </c>
      <c r="Q1543">
        <f>+IFERROR(VLOOKUP(A1543,final_f1!$A$1:$E$8,5,FALSE),0)</f>
        <v>0</v>
      </c>
    </row>
    <row r="1544" spans="1:17" x14ac:dyDescent="0.25">
      <c r="A1544" s="1">
        <v>42451</v>
      </c>
      <c r="B1544">
        <v>667</v>
      </c>
      <c r="C1544" s="2">
        <f t="shared" si="216"/>
        <v>22</v>
      </c>
      <c r="D1544" s="2">
        <f t="shared" si="217"/>
        <v>3</v>
      </c>
      <c r="E1544" s="2">
        <f t="shared" si="218"/>
        <v>2016</v>
      </c>
      <c r="F1544" s="2" t="str">
        <f t="shared" si="219"/>
        <v>martes</v>
      </c>
      <c r="G1544" s="2" t="str">
        <f t="shared" si="220"/>
        <v>marzo</v>
      </c>
      <c r="H1544" s="2">
        <f>+IFERROR(VLOOKUP(A1544,festivos!$A$1:$E$105,5,FALSE),0)</f>
        <v>0</v>
      </c>
      <c r="I1544" s="2">
        <f>+IFERROR(VLOOKUP(A1544,semanasanta!$A$1:$E$29,5,FALSE),0)</f>
        <v>0</v>
      </c>
      <c r="J1544" s="2">
        <f>+IFERROR(VLOOKUP(A1544,navidad!$A$1:$E$8,5,FALSE),0)</f>
        <v>0</v>
      </c>
      <c r="K1544" s="2">
        <f t="shared" si="224"/>
        <v>0</v>
      </c>
      <c r="L1544" s="2">
        <f t="shared" si="221"/>
        <v>0</v>
      </c>
      <c r="M1544" s="2">
        <f>+IFERROR(VLOOKUP(A1544,new_year!$A$1:$E$8,5,FALSE),0)</f>
        <v>0</v>
      </c>
      <c r="N1544" s="2">
        <f t="shared" si="223"/>
        <v>0</v>
      </c>
      <c r="O1544" s="2">
        <f t="shared" si="222"/>
        <v>0</v>
      </c>
      <c r="P1544">
        <v>0</v>
      </c>
      <c r="Q1544">
        <f>+IFERROR(VLOOKUP(A1544,final_f1!$A$1:$E$8,5,FALSE),0)</f>
        <v>0</v>
      </c>
    </row>
    <row r="1545" spans="1:17" x14ac:dyDescent="0.25">
      <c r="A1545" s="1">
        <v>42452</v>
      </c>
      <c r="B1545">
        <v>703</v>
      </c>
      <c r="C1545" s="2">
        <f t="shared" si="216"/>
        <v>23</v>
      </c>
      <c r="D1545" s="2">
        <f t="shared" si="217"/>
        <v>3</v>
      </c>
      <c r="E1545" s="2">
        <f t="shared" si="218"/>
        <v>2016</v>
      </c>
      <c r="F1545" s="2" t="str">
        <f t="shared" si="219"/>
        <v>miércoles</v>
      </c>
      <c r="G1545" s="2" t="str">
        <f t="shared" si="220"/>
        <v>marzo</v>
      </c>
      <c r="H1545" s="2">
        <f>+IFERROR(VLOOKUP(A1545,festivos!$A$1:$E$105,5,FALSE),0)</f>
        <v>0</v>
      </c>
      <c r="I1545" s="2">
        <f>+IFERROR(VLOOKUP(A1545,semanasanta!$A$1:$E$29,5,FALSE),0)</f>
        <v>0</v>
      </c>
      <c r="J1545" s="2">
        <f>+IFERROR(VLOOKUP(A1545,navidad!$A$1:$E$8,5,FALSE),0)</f>
        <v>0</v>
      </c>
      <c r="K1545" s="2">
        <f t="shared" si="224"/>
        <v>0</v>
      </c>
      <c r="L1545" s="2">
        <f t="shared" si="221"/>
        <v>0</v>
      </c>
      <c r="M1545" s="2">
        <f>+IFERROR(VLOOKUP(A1545,new_year!$A$1:$E$8,5,FALSE),0)</f>
        <v>0</v>
      </c>
      <c r="N1545" s="2">
        <f t="shared" si="223"/>
        <v>0</v>
      </c>
      <c r="O1545" s="2">
        <f t="shared" si="222"/>
        <v>0</v>
      </c>
      <c r="P1545">
        <v>0</v>
      </c>
      <c r="Q1545">
        <f>+IFERROR(VLOOKUP(A1545,final_f1!$A$1:$E$8,5,FALSE),0)</f>
        <v>0</v>
      </c>
    </row>
    <row r="1546" spans="1:17" x14ac:dyDescent="0.25">
      <c r="A1546" s="1">
        <v>42453</v>
      </c>
      <c r="B1546">
        <v>0</v>
      </c>
      <c r="C1546" s="2">
        <f t="shared" si="216"/>
        <v>24</v>
      </c>
      <c r="D1546" s="2">
        <f t="shared" si="217"/>
        <v>3</v>
      </c>
      <c r="E1546" s="2">
        <f t="shared" si="218"/>
        <v>2016</v>
      </c>
      <c r="F1546" s="2" t="str">
        <f t="shared" si="219"/>
        <v>jueves</v>
      </c>
      <c r="G1546" s="2" t="str">
        <f t="shared" si="220"/>
        <v>marzo</v>
      </c>
      <c r="H1546" s="2">
        <f>+IFERROR(VLOOKUP(A1546,festivos!$A$1:$E$105,5,FALSE),0)</f>
        <v>0</v>
      </c>
      <c r="I1546" s="2">
        <f>+IFERROR(VLOOKUP(A1546,semanasanta!$A$1:$E$29,5,FALSE),0)</f>
        <v>1</v>
      </c>
      <c r="J1546" s="2">
        <f>+IFERROR(VLOOKUP(A1546,navidad!$A$1:$E$8,5,FALSE),0)</f>
        <v>0</v>
      </c>
      <c r="K1546" s="2">
        <f t="shared" si="224"/>
        <v>0</v>
      </c>
      <c r="L1546" s="2">
        <f t="shared" si="221"/>
        <v>0</v>
      </c>
      <c r="M1546" s="2">
        <f>+IFERROR(VLOOKUP(A1546,new_year!$A$1:$E$8,5,FALSE),0)</f>
        <v>0</v>
      </c>
      <c r="N1546" s="2">
        <f t="shared" si="223"/>
        <v>0</v>
      </c>
      <c r="O1546" s="2">
        <f t="shared" si="222"/>
        <v>0</v>
      </c>
      <c r="P1546">
        <v>0</v>
      </c>
      <c r="Q1546">
        <f>+IFERROR(VLOOKUP(A1546,final_f1!$A$1:$E$8,5,FALSE),0)</f>
        <v>0</v>
      </c>
    </row>
    <row r="1547" spans="1:17" x14ac:dyDescent="0.25">
      <c r="A1547" s="1">
        <v>42454</v>
      </c>
      <c r="B1547">
        <v>0</v>
      </c>
      <c r="C1547" s="2">
        <f t="shared" si="216"/>
        <v>25</v>
      </c>
      <c r="D1547" s="2">
        <f t="shared" si="217"/>
        <v>3</v>
      </c>
      <c r="E1547" s="2">
        <f t="shared" si="218"/>
        <v>2016</v>
      </c>
      <c r="F1547" s="2" t="str">
        <f t="shared" si="219"/>
        <v>viernes</v>
      </c>
      <c r="G1547" s="2" t="str">
        <f t="shared" si="220"/>
        <v>marzo</v>
      </c>
      <c r="H1547" s="2">
        <f>+IFERROR(VLOOKUP(A1547,festivos!$A$1:$E$105,5,FALSE),0)</f>
        <v>0</v>
      </c>
      <c r="I1547" s="2">
        <f>+IFERROR(VLOOKUP(A1547,semanasanta!$A$1:$E$29,5,FALSE),0)</f>
        <v>1</v>
      </c>
      <c r="J1547" s="2">
        <f>+IFERROR(VLOOKUP(A1547,navidad!$A$1:$E$8,5,FALSE),0)</f>
        <v>0</v>
      </c>
      <c r="K1547" s="2">
        <f t="shared" si="224"/>
        <v>0</v>
      </c>
      <c r="L1547" s="2">
        <f t="shared" si="221"/>
        <v>0</v>
      </c>
      <c r="M1547" s="2">
        <f>+IFERROR(VLOOKUP(A1547,new_year!$A$1:$E$8,5,FALSE),0)</f>
        <v>0</v>
      </c>
      <c r="N1547" s="2">
        <f t="shared" si="223"/>
        <v>0</v>
      </c>
      <c r="O1547" s="2">
        <f t="shared" si="222"/>
        <v>0</v>
      </c>
      <c r="P1547">
        <v>0</v>
      </c>
      <c r="Q1547">
        <f>+IFERROR(VLOOKUP(A1547,final_f1!$A$1:$E$8,5,FALSE),0)</f>
        <v>0</v>
      </c>
    </row>
    <row r="1548" spans="1:17" x14ac:dyDescent="0.25">
      <c r="A1548" s="1">
        <v>42455</v>
      </c>
      <c r="B1548">
        <v>0</v>
      </c>
      <c r="C1548" s="2">
        <f t="shared" si="216"/>
        <v>26</v>
      </c>
      <c r="D1548" s="2">
        <f t="shared" si="217"/>
        <v>3</v>
      </c>
      <c r="E1548" s="2">
        <f t="shared" si="218"/>
        <v>2016</v>
      </c>
      <c r="F1548" s="2" t="str">
        <f t="shared" si="219"/>
        <v>sábado</v>
      </c>
      <c r="G1548" s="2" t="str">
        <f t="shared" si="220"/>
        <v>marzo</v>
      </c>
      <c r="H1548" s="2">
        <f>+IFERROR(VLOOKUP(A1548,festivos!$A$1:$E$105,5,FALSE),0)</f>
        <v>0</v>
      </c>
      <c r="I1548" s="2">
        <f>+IFERROR(VLOOKUP(A1548,semanasanta!$A$1:$E$29,5,FALSE),0)</f>
        <v>0</v>
      </c>
      <c r="J1548" s="2">
        <f>+IFERROR(VLOOKUP(A1548,navidad!$A$1:$E$8,5,FALSE),0)</f>
        <v>0</v>
      </c>
      <c r="K1548" s="2">
        <f t="shared" si="224"/>
        <v>0</v>
      </c>
      <c r="L1548" s="2">
        <f t="shared" si="221"/>
        <v>0</v>
      </c>
      <c r="M1548" s="2">
        <f>+IFERROR(VLOOKUP(A1548,new_year!$A$1:$E$8,5,FALSE),0)</f>
        <v>0</v>
      </c>
      <c r="N1548" s="2">
        <f t="shared" si="223"/>
        <v>0</v>
      </c>
      <c r="O1548" s="2">
        <f t="shared" si="222"/>
        <v>0</v>
      </c>
      <c r="P1548">
        <v>0</v>
      </c>
      <c r="Q1548">
        <f>+IFERROR(VLOOKUP(A1548,final_f1!$A$1:$E$8,5,FALSE),0)</f>
        <v>0</v>
      </c>
    </row>
    <row r="1549" spans="1:17" x14ac:dyDescent="0.25">
      <c r="A1549" s="1">
        <v>42456</v>
      </c>
      <c r="B1549">
        <v>0</v>
      </c>
      <c r="C1549" s="2">
        <f t="shared" si="216"/>
        <v>27</v>
      </c>
      <c r="D1549" s="2">
        <f t="shared" si="217"/>
        <v>3</v>
      </c>
      <c r="E1549" s="2">
        <f t="shared" si="218"/>
        <v>2016</v>
      </c>
      <c r="F1549" s="2" t="str">
        <f t="shared" si="219"/>
        <v>domingo</v>
      </c>
      <c r="G1549" s="2" t="str">
        <f t="shared" si="220"/>
        <v>marzo</v>
      </c>
      <c r="H1549" s="2">
        <f>+IFERROR(VLOOKUP(A1549,festivos!$A$1:$E$105,5,FALSE),0)</f>
        <v>0</v>
      </c>
      <c r="I1549" s="2">
        <f>+IFERROR(VLOOKUP(A1549,semanasanta!$A$1:$E$29,5,FALSE),0)</f>
        <v>1</v>
      </c>
      <c r="J1549" s="2">
        <f>+IFERROR(VLOOKUP(A1549,navidad!$A$1:$E$8,5,FALSE),0)</f>
        <v>0</v>
      </c>
      <c r="K1549" s="2">
        <f t="shared" si="224"/>
        <v>0</v>
      </c>
      <c r="L1549" s="2">
        <f t="shared" si="221"/>
        <v>0</v>
      </c>
      <c r="M1549" s="2">
        <f>+IFERROR(VLOOKUP(A1549,new_year!$A$1:$E$8,5,FALSE),0)</f>
        <v>0</v>
      </c>
      <c r="N1549" s="2">
        <f t="shared" si="223"/>
        <v>0</v>
      </c>
      <c r="O1549" s="2">
        <f t="shared" si="222"/>
        <v>0</v>
      </c>
      <c r="P1549">
        <v>0</v>
      </c>
      <c r="Q1549">
        <f>+IFERROR(VLOOKUP(A1549,final_f1!$A$1:$E$8,5,FALSE),0)</f>
        <v>0</v>
      </c>
    </row>
    <row r="1550" spans="1:17" x14ac:dyDescent="0.25">
      <c r="A1550" s="1">
        <v>42457</v>
      </c>
      <c r="B1550">
        <v>596</v>
      </c>
      <c r="C1550" s="2">
        <f t="shared" si="216"/>
        <v>28</v>
      </c>
      <c r="D1550" s="2">
        <f t="shared" si="217"/>
        <v>3</v>
      </c>
      <c r="E1550" s="2">
        <f t="shared" si="218"/>
        <v>2016</v>
      </c>
      <c r="F1550" s="2" t="str">
        <f t="shared" si="219"/>
        <v>lunes</v>
      </c>
      <c r="G1550" s="2" t="str">
        <f t="shared" si="220"/>
        <v>marzo</v>
      </c>
      <c r="H1550" s="2">
        <f>+IFERROR(VLOOKUP(A1550,festivos!$A$1:$E$105,5,FALSE),0)</f>
        <v>0</v>
      </c>
      <c r="I1550" s="2">
        <f>+IFERROR(VLOOKUP(A1550,semanasanta!$A$1:$E$29,5,FALSE),0)</f>
        <v>0</v>
      </c>
      <c r="J1550" s="2">
        <f>+IFERROR(VLOOKUP(A1550,navidad!$A$1:$E$8,5,FALSE),0)</f>
        <v>0</v>
      </c>
      <c r="K1550" s="2">
        <f t="shared" si="224"/>
        <v>0</v>
      </c>
      <c r="L1550" s="2">
        <f t="shared" si="221"/>
        <v>0</v>
      </c>
      <c r="M1550" s="2">
        <f>+IFERROR(VLOOKUP(A1550,new_year!$A$1:$E$8,5,FALSE),0)</f>
        <v>0</v>
      </c>
      <c r="N1550" s="2">
        <f t="shared" si="223"/>
        <v>0</v>
      </c>
      <c r="O1550" s="2">
        <f t="shared" si="222"/>
        <v>0</v>
      </c>
      <c r="P1550">
        <v>0</v>
      </c>
      <c r="Q1550">
        <f>+IFERROR(VLOOKUP(A1550,final_f1!$A$1:$E$8,5,FALSE),0)</f>
        <v>0</v>
      </c>
    </row>
    <row r="1551" spans="1:17" x14ac:dyDescent="0.25">
      <c r="A1551" s="1">
        <v>42458</v>
      </c>
      <c r="B1551">
        <v>928</v>
      </c>
      <c r="C1551" s="2">
        <f t="shared" si="216"/>
        <v>29</v>
      </c>
      <c r="D1551" s="2">
        <f t="shared" si="217"/>
        <v>3</v>
      </c>
      <c r="E1551" s="2">
        <f t="shared" si="218"/>
        <v>2016</v>
      </c>
      <c r="F1551" s="2" t="str">
        <f t="shared" si="219"/>
        <v>martes</v>
      </c>
      <c r="G1551" s="2" t="str">
        <f t="shared" si="220"/>
        <v>marzo</v>
      </c>
      <c r="H1551" s="2">
        <f>+IFERROR(VLOOKUP(A1551,festivos!$A$1:$E$105,5,FALSE),0)</f>
        <v>0</v>
      </c>
      <c r="I1551" s="2">
        <f>+IFERROR(VLOOKUP(A1551,semanasanta!$A$1:$E$29,5,FALSE),0)</f>
        <v>0</v>
      </c>
      <c r="J1551" s="2">
        <f>+IFERROR(VLOOKUP(A1551,navidad!$A$1:$E$8,5,FALSE),0)</f>
        <v>0</v>
      </c>
      <c r="K1551" s="2">
        <f t="shared" si="224"/>
        <v>0</v>
      </c>
      <c r="L1551" s="2">
        <f t="shared" si="221"/>
        <v>0</v>
      </c>
      <c r="M1551" s="2">
        <f>+IFERROR(VLOOKUP(A1551,new_year!$A$1:$E$8,5,FALSE),0)</f>
        <v>0</v>
      </c>
      <c r="N1551" s="2">
        <f t="shared" si="223"/>
        <v>0</v>
      </c>
      <c r="O1551" s="2">
        <f t="shared" si="222"/>
        <v>0</v>
      </c>
      <c r="P1551">
        <v>0</v>
      </c>
      <c r="Q1551">
        <f>+IFERROR(VLOOKUP(A1551,final_f1!$A$1:$E$8,5,FALSE),0)</f>
        <v>0</v>
      </c>
    </row>
    <row r="1552" spans="1:17" x14ac:dyDescent="0.25">
      <c r="A1552" s="1">
        <v>42459</v>
      </c>
      <c r="B1552">
        <v>1268</v>
      </c>
      <c r="C1552" s="2">
        <f t="shared" si="216"/>
        <v>30</v>
      </c>
      <c r="D1552" s="2">
        <f t="shared" si="217"/>
        <v>3</v>
      </c>
      <c r="E1552" s="2">
        <f t="shared" si="218"/>
        <v>2016</v>
      </c>
      <c r="F1552" s="2" t="str">
        <f t="shared" si="219"/>
        <v>miércoles</v>
      </c>
      <c r="G1552" s="2" t="str">
        <f t="shared" si="220"/>
        <v>marzo</v>
      </c>
      <c r="H1552" s="2">
        <f>+IFERROR(VLOOKUP(A1552,festivos!$A$1:$E$105,5,FALSE),0)</f>
        <v>0</v>
      </c>
      <c r="I1552" s="2">
        <f>+IFERROR(VLOOKUP(A1552,semanasanta!$A$1:$E$29,5,FALSE),0)</f>
        <v>0</v>
      </c>
      <c r="J1552" s="2">
        <f>+IFERROR(VLOOKUP(A1552,navidad!$A$1:$E$8,5,FALSE),0)</f>
        <v>0</v>
      </c>
      <c r="K1552" s="2">
        <f t="shared" si="224"/>
        <v>0</v>
      </c>
      <c r="L1552" s="2">
        <f t="shared" si="221"/>
        <v>0</v>
      </c>
      <c r="M1552" s="2">
        <f>+IFERROR(VLOOKUP(A1552,new_year!$A$1:$E$8,5,FALSE),0)</f>
        <v>0</v>
      </c>
      <c r="N1552" s="2">
        <f t="shared" si="223"/>
        <v>0</v>
      </c>
      <c r="O1552" s="2">
        <f t="shared" si="222"/>
        <v>0</v>
      </c>
      <c r="P1552">
        <v>0</v>
      </c>
      <c r="Q1552">
        <f>+IFERROR(VLOOKUP(A1552,final_f1!$A$1:$E$8,5,FALSE),0)</f>
        <v>0</v>
      </c>
    </row>
    <row r="1553" spans="1:17" x14ac:dyDescent="0.25">
      <c r="A1553" s="1">
        <v>42460</v>
      </c>
      <c r="B1553">
        <v>1861</v>
      </c>
      <c r="C1553" s="2">
        <f t="shared" si="216"/>
        <v>31</v>
      </c>
      <c r="D1553" s="2">
        <f t="shared" si="217"/>
        <v>3</v>
      </c>
      <c r="E1553" s="2">
        <f t="shared" si="218"/>
        <v>2016</v>
      </c>
      <c r="F1553" s="2" t="str">
        <f t="shared" si="219"/>
        <v>jueves</v>
      </c>
      <c r="G1553" s="2" t="str">
        <f t="shared" si="220"/>
        <v>marzo</v>
      </c>
      <c r="H1553" s="2">
        <f>+IFERROR(VLOOKUP(A1553,festivos!$A$1:$E$105,5,FALSE),0)</f>
        <v>0</v>
      </c>
      <c r="I1553" s="2">
        <f>+IFERROR(VLOOKUP(A1553,semanasanta!$A$1:$E$29,5,FALSE),0)</f>
        <v>0</v>
      </c>
      <c r="J1553" s="2">
        <f>+IFERROR(VLOOKUP(A1553,navidad!$A$1:$E$8,5,FALSE),0)</f>
        <v>0</v>
      </c>
      <c r="K1553" s="2">
        <f t="shared" si="224"/>
        <v>0</v>
      </c>
      <c r="L1553" s="2">
        <f t="shared" si="221"/>
        <v>0</v>
      </c>
      <c r="M1553" s="2">
        <f>+IFERROR(VLOOKUP(A1553,new_year!$A$1:$E$8,5,FALSE),0)</f>
        <v>0</v>
      </c>
      <c r="N1553" s="2">
        <f t="shared" si="223"/>
        <v>0</v>
      </c>
      <c r="O1553" s="2">
        <f t="shared" si="222"/>
        <v>0</v>
      </c>
      <c r="P1553">
        <v>0</v>
      </c>
      <c r="Q1553">
        <f>+IFERROR(VLOOKUP(A1553,final_f1!$A$1:$E$8,5,FALSE),0)</f>
        <v>0</v>
      </c>
    </row>
    <row r="1554" spans="1:17" x14ac:dyDescent="0.25">
      <c r="A1554" s="1">
        <v>42461</v>
      </c>
      <c r="B1554">
        <v>637</v>
      </c>
      <c r="C1554" s="2">
        <f t="shared" si="216"/>
        <v>1</v>
      </c>
      <c r="D1554" s="2">
        <f t="shared" si="217"/>
        <v>4</v>
      </c>
      <c r="E1554" s="2">
        <f t="shared" si="218"/>
        <v>2016</v>
      </c>
      <c r="F1554" s="2" t="str">
        <f t="shared" si="219"/>
        <v>viernes</v>
      </c>
      <c r="G1554" s="2" t="str">
        <f t="shared" si="220"/>
        <v>abril</v>
      </c>
      <c r="H1554" s="2">
        <f>+IFERROR(VLOOKUP(A1554,festivos!$A$1:$E$105,5,FALSE),0)</f>
        <v>0</v>
      </c>
      <c r="I1554" s="2">
        <f>+IFERROR(VLOOKUP(A1554,semanasanta!$A$1:$E$29,5,FALSE),0)</f>
        <v>0</v>
      </c>
      <c r="J1554" s="2">
        <f>+IFERROR(VLOOKUP(A1554,navidad!$A$1:$E$8,5,FALSE),0)</f>
        <v>0</v>
      </c>
      <c r="K1554" s="2">
        <f t="shared" si="224"/>
        <v>0</v>
      </c>
      <c r="L1554" s="2">
        <f t="shared" si="221"/>
        <v>0</v>
      </c>
      <c r="M1554" s="2">
        <f>+IFERROR(VLOOKUP(A1554,new_year!$A$1:$E$8,5,FALSE),0)</f>
        <v>0</v>
      </c>
      <c r="N1554" s="2">
        <f t="shared" si="223"/>
        <v>0</v>
      </c>
      <c r="O1554" s="2">
        <f t="shared" si="222"/>
        <v>0</v>
      </c>
      <c r="P1554">
        <v>0</v>
      </c>
      <c r="Q1554">
        <f>+IFERROR(VLOOKUP(A1554,final_f1!$A$1:$E$8,5,FALSE),0)</f>
        <v>0</v>
      </c>
    </row>
    <row r="1555" spans="1:17" x14ac:dyDescent="0.25">
      <c r="A1555" s="1">
        <v>42462</v>
      </c>
      <c r="B1555">
        <v>152</v>
      </c>
      <c r="C1555" s="2">
        <f t="shared" si="216"/>
        <v>2</v>
      </c>
      <c r="D1555" s="2">
        <f t="shared" si="217"/>
        <v>4</v>
      </c>
      <c r="E1555" s="2">
        <f t="shared" si="218"/>
        <v>2016</v>
      </c>
      <c r="F1555" s="2" t="str">
        <f t="shared" si="219"/>
        <v>sábado</v>
      </c>
      <c r="G1555" s="2" t="str">
        <f t="shared" si="220"/>
        <v>abril</v>
      </c>
      <c r="H1555" s="2">
        <f>+IFERROR(VLOOKUP(A1555,festivos!$A$1:$E$105,5,FALSE),0)</f>
        <v>0</v>
      </c>
      <c r="I1555" s="2">
        <f>+IFERROR(VLOOKUP(A1555,semanasanta!$A$1:$E$29,5,FALSE),0)</f>
        <v>0</v>
      </c>
      <c r="J1555" s="2">
        <f>+IFERROR(VLOOKUP(A1555,navidad!$A$1:$E$8,5,FALSE),0)</f>
        <v>0</v>
      </c>
      <c r="K1555" s="2">
        <f t="shared" si="224"/>
        <v>0</v>
      </c>
      <c r="L1555" s="2">
        <f t="shared" si="221"/>
        <v>0</v>
      </c>
      <c r="M1555" s="2">
        <f>+IFERROR(VLOOKUP(A1555,new_year!$A$1:$E$8,5,FALSE),0)</f>
        <v>0</v>
      </c>
      <c r="N1555" s="2">
        <f t="shared" si="223"/>
        <v>0</v>
      </c>
      <c r="O1555" s="2">
        <f t="shared" si="222"/>
        <v>0</v>
      </c>
      <c r="P1555">
        <v>0</v>
      </c>
      <c r="Q1555">
        <f>+IFERROR(VLOOKUP(A1555,final_f1!$A$1:$E$8,5,FALSE),0)</f>
        <v>0</v>
      </c>
    </row>
    <row r="1556" spans="1:17" x14ac:dyDescent="0.25">
      <c r="A1556" s="1">
        <v>42463</v>
      </c>
      <c r="B1556">
        <v>8</v>
      </c>
      <c r="C1556" s="2">
        <f t="shared" si="216"/>
        <v>3</v>
      </c>
      <c r="D1556" s="2">
        <f t="shared" si="217"/>
        <v>4</v>
      </c>
      <c r="E1556" s="2">
        <f t="shared" si="218"/>
        <v>2016</v>
      </c>
      <c r="F1556" s="2" t="str">
        <f t="shared" si="219"/>
        <v>domingo</v>
      </c>
      <c r="G1556" s="2" t="str">
        <f t="shared" si="220"/>
        <v>abril</v>
      </c>
      <c r="H1556" s="2">
        <f>+IFERROR(VLOOKUP(A1556,festivos!$A$1:$E$105,5,FALSE),0)</f>
        <v>0</v>
      </c>
      <c r="I1556" s="2">
        <f>+IFERROR(VLOOKUP(A1556,semanasanta!$A$1:$E$29,5,FALSE),0)</f>
        <v>0</v>
      </c>
      <c r="J1556" s="2">
        <f>+IFERROR(VLOOKUP(A1556,navidad!$A$1:$E$8,5,FALSE),0)</f>
        <v>0</v>
      </c>
      <c r="K1556" s="2">
        <f t="shared" si="224"/>
        <v>0</v>
      </c>
      <c r="L1556" s="2">
        <f t="shared" si="221"/>
        <v>0</v>
      </c>
      <c r="M1556" s="2">
        <f>+IFERROR(VLOOKUP(A1556,new_year!$A$1:$E$8,5,FALSE),0)</f>
        <v>0</v>
      </c>
      <c r="N1556" s="2">
        <f t="shared" si="223"/>
        <v>0</v>
      </c>
      <c r="O1556" s="2">
        <f t="shared" si="222"/>
        <v>0</v>
      </c>
      <c r="P1556">
        <v>0</v>
      </c>
      <c r="Q1556">
        <f>+IFERROR(VLOOKUP(A1556,final_f1!$A$1:$E$8,5,FALSE),0)</f>
        <v>0</v>
      </c>
    </row>
    <row r="1557" spans="1:17" x14ac:dyDescent="0.25">
      <c r="A1557" s="1">
        <v>42464</v>
      </c>
      <c r="B1557">
        <v>512</v>
      </c>
      <c r="C1557" s="2">
        <f t="shared" si="216"/>
        <v>4</v>
      </c>
      <c r="D1557" s="2">
        <f t="shared" si="217"/>
        <v>4</v>
      </c>
      <c r="E1557" s="2">
        <f t="shared" si="218"/>
        <v>2016</v>
      </c>
      <c r="F1557" s="2" t="str">
        <f t="shared" si="219"/>
        <v>lunes</v>
      </c>
      <c r="G1557" s="2" t="str">
        <f t="shared" si="220"/>
        <v>abril</v>
      </c>
      <c r="H1557" s="2">
        <f>+IFERROR(VLOOKUP(A1557,festivos!$A$1:$E$105,5,FALSE),0)</f>
        <v>0</v>
      </c>
      <c r="I1557" s="2">
        <f>+IFERROR(VLOOKUP(A1557,semanasanta!$A$1:$E$29,5,FALSE),0)</f>
        <v>0</v>
      </c>
      <c r="J1557" s="2">
        <f>+IFERROR(VLOOKUP(A1557,navidad!$A$1:$E$8,5,FALSE),0)</f>
        <v>0</v>
      </c>
      <c r="K1557" s="2">
        <f t="shared" si="224"/>
        <v>0</v>
      </c>
      <c r="L1557" s="2">
        <f t="shared" si="221"/>
        <v>0</v>
      </c>
      <c r="M1557" s="2">
        <f>+IFERROR(VLOOKUP(A1557,new_year!$A$1:$E$8,5,FALSE),0)</f>
        <v>0</v>
      </c>
      <c r="N1557" s="2">
        <f t="shared" si="223"/>
        <v>0</v>
      </c>
      <c r="O1557" s="2">
        <f t="shared" si="222"/>
        <v>0</v>
      </c>
      <c r="P1557">
        <v>0</v>
      </c>
      <c r="Q1557">
        <f>+IFERROR(VLOOKUP(A1557,final_f1!$A$1:$E$8,5,FALSE),0)</f>
        <v>0</v>
      </c>
    </row>
    <row r="1558" spans="1:17" x14ac:dyDescent="0.25">
      <c r="A1558" s="1">
        <v>42465</v>
      </c>
      <c r="B1558">
        <v>617</v>
      </c>
      <c r="C1558" s="2">
        <f t="shared" si="216"/>
        <v>5</v>
      </c>
      <c r="D1558" s="2">
        <f t="shared" si="217"/>
        <v>4</v>
      </c>
      <c r="E1558" s="2">
        <f t="shared" si="218"/>
        <v>2016</v>
      </c>
      <c r="F1558" s="2" t="str">
        <f t="shared" si="219"/>
        <v>martes</v>
      </c>
      <c r="G1558" s="2" t="str">
        <f t="shared" si="220"/>
        <v>abril</v>
      </c>
      <c r="H1558" s="2">
        <f>+IFERROR(VLOOKUP(A1558,festivos!$A$1:$E$105,5,FALSE),0)</f>
        <v>0</v>
      </c>
      <c r="I1558" s="2">
        <f>+IFERROR(VLOOKUP(A1558,semanasanta!$A$1:$E$29,5,FALSE),0)</f>
        <v>0</v>
      </c>
      <c r="J1558" s="2">
        <f>+IFERROR(VLOOKUP(A1558,navidad!$A$1:$E$8,5,FALSE),0)</f>
        <v>0</v>
      </c>
      <c r="K1558" s="2">
        <f t="shared" si="224"/>
        <v>0</v>
      </c>
      <c r="L1558" s="2">
        <f t="shared" si="221"/>
        <v>0</v>
      </c>
      <c r="M1558" s="2">
        <f>+IFERROR(VLOOKUP(A1558,new_year!$A$1:$E$8,5,FALSE),0)</f>
        <v>0</v>
      </c>
      <c r="N1558" s="2">
        <f t="shared" si="223"/>
        <v>0</v>
      </c>
      <c r="O1558" s="2">
        <f t="shared" si="222"/>
        <v>0</v>
      </c>
      <c r="P1558">
        <v>0</v>
      </c>
      <c r="Q1558">
        <f>+IFERROR(VLOOKUP(A1558,final_f1!$A$1:$E$8,5,FALSE),0)</f>
        <v>0</v>
      </c>
    </row>
    <row r="1559" spans="1:17" x14ac:dyDescent="0.25">
      <c r="A1559" s="1">
        <v>42466</v>
      </c>
      <c r="B1559">
        <v>896</v>
      </c>
      <c r="C1559" s="2">
        <f t="shared" si="216"/>
        <v>6</v>
      </c>
      <c r="D1559" s="2">
        <f t="shared" si="217"/>
        <v>4</v>
      </c>
      <c r="E1559" s="2">
        <f t="shared" si="218"/>
        <v>2016</v>
      </c>
      <c r="F1559" s="2" t="str">
        <f t="shared" si="219"/>
        <v>miércoles</v>
      </c>
      <c r="G1559" s="2" t="str">
        <f t="shared" si="220"/>
        <v>abril</v>
      </c>
      <c r="H1559" s="2">
        <f>+IFERROR(VLOOKUP(A1559,festivos!$A$1:$E$105,5,FALSE),0)</f>
        <v>0</v>
      </c>
      <c r="I1559" s="2">
        <f>+IFERROR(VLOOKUP(A1559,semanasanta!$A$1:$E$29,5,FALSE),0)</f>
        <v>0</v>
      </c>
      <c r="J1559" s="2">
        <f>+IFERROR(VLOOKUP(A1559,navidad!$A$1:$E$8,5,FALSE),0)</f>
        <v>0</v>
      </c>
      <c r="K1559" s="2">
        <f t="shared" si="224"/>
        <v>0</v>
      </c>
      <c r="L1559" s="2">
        <f t="shared" si="221"/>
        <v>0</v>
      </c>
      <c r="M1559" s="2">
        <f>+IFERROR(VLOOKUP(A1559,new_year!$A$1:$E$8,5,FALSE),0)</f>
        <v>0</v>
      </c>
      <c r="N1559" s="2">
        <f t="shared" si="223"/>
        <v>0</v>
      </c>
      <c r="O1559" s="2">
        <f t="shared" si="222"/>
        <v>0</v>
      </c>
      <c r="P1559">
        <v>0</v>
      </c>
      <c r="Q1559">
        <f>+IFERROR(VLOOKUP(A1559,final_f1!$A$1:$E$8,5,FALSE),0)</f>
        <v>0</v>
      </c>
    </row>
    <row r="1560" spans="1:17" x14ac:dyDescent="0.25">
      <c r="A1560" s="1">
        <v>42467</v>
      </c>
      <c r="B1560">
        <v>938</v>
      </c>
      <c r="C1560" s="2">
        <f t="shared" si="216"/>
        <v>7</v>
      </c>
      <c r="D1560" s="2">
        <f t="shared" si="217"/>
        <v>4</v>
      </c>
      <c r="E1560" s="2">
        <f t="shared" si="218"/>
        <v>2016</v>
      </c>
      <c r="F1560" s="2" t="str">
        <f t="shared" si="219"/>
        <v>jueves</v>
      </c>
      <c r="G1560" s="2" t="str">
        <f t="shared" si="220"/>
        <v>abril</v>
      </c>
      <c r="H1560" s="2">
        <f>+IFERROR(VLOOKUP(A1560,festivos!$A$1:$E$105,5,FALSE),0)</f>
        <v>0</v>
      </c>
      <c r="I1560" s="2">
        <f>+IFERROR(VLOOKUP(A1560,semanasanta!$A$1:$E$29,5,FALSE),0)</f>
        <v>0</v>
      </c>
      <c r="J1560" s="2">
        <f>+IFERROR(VLOOKUP(A1560,navidad!$A$1:$E$8,5,FALSE),0)</f>
        <v>0</v>
      </c>
      <c r="K1560" s="2">
        <f t="shared" si="224"/>
        <v>0</v>
      </c>
      <c r="L1560" s="2">
        <f t="shared" si="221"/>
        <v>0</v>
      </c>
      <c r="M1560" s="2">
        <f>+IFERROR(VLOOKUP(A1560,new_year!$A$1:$E$8,5,FALSE),0)</f>
        <v>0</v>
      </c>
      <c r="N1560" s="2">
        <f t="shared" si="223"/>
        <v>0</v>
      </c>
      <c r="O1560" s="2">
        <f t="shared" si="222"/>
        <v>0</v>
      </c>
      <c r="P1560">
        <v>0</v>
      </c>
      <c r="Q1560">
        <f>+IFERROR(VLOOKUP(A1560,final_f1!$A$1:$E$8,5,FALSE),0)</f>
        <v>0</v>
      </c>
    </row>
    <row r="1561" spans="1:17" x14ac:dyDescent="0.25">
      <c r="A1561" s="1">
        <v>42468</v>
      </c>
      <c r="B1561">
        <v>888</v>
      </c>
      <c r="C1561" s="2">
        <f t="shared" si="216"/>
        <v>8</v>
      </c>
      <c r="D1561" s="2">
        <f t="shared" si="217"/>
        <v>4</v>
      </c>
      <c r="E1561" s="2">
        <f t="shared" si="218"/>
        <v>2016</v>
      </c>
      <c r="F1561" s="2" t="str">
        <f t="shared" si="219"/>
        <v>viernes</v>
      </c>
      <c r="G1561" s="2" t="str">
        <f t="shared" si="220"/>
        <v>abril</v>
      </c>
      <c r="H1561" s="2">
        <f>+IFERROR(VLOOKUP(A1561,festivos!$A$1:$E$105,5,FALSE),0)</f>
        <v>0</v>
      </c>
      <c r="I1561" s="2">
        <f>+IFERROR(VLOOKUP(A1561,semanasanta!$A$1:$E$29,5,FALSE),0)</f>
        <v>0</v>
      </c>
      <c r="J1561" s="2">
        <f>+IFERROR(VLOOKUP(A1561,navidad!$A$1:$E$8,5,FALSE),0)</f>
        <v>0</v>
      </c>
      <c r="K1561" s="2">
        <f t="shared" si="224"/>
        <v>0</v>
      </c>
      <c r="L1561" s="2">
        <f t="shared" si="221"/>
        <v>0</v>
      </c>
      <c r="M1561" s="2">
        <f>+IFERROR(VLOOKUP(A1561,new_year!$A$1:$E$8,5,FALSE),0)</f>
        <v>0</v>
      </c>
      <c r="N1561" s="2">
        <f t="shared" si="223"/>
        <v>0</v>
      </c>
      <c r="O1561" s="2">
        <f t="shared" si="222"/>
        <v>0</v>
      </c>
      <c r="P1561">
        <v>0</v>
      </c>
      <c r="Q1561">
        <f>+IFERROR(VLOOKUP(A1561,final_f1!$A$1:$E$8,5,FALSE),0)</f>
        <v>0</v>
      </c>
    </row>
    <row r="1562" spans="1:17" x14ac:dyDescent="0.25">
      <c r="A1562" s="1">
        <v>42469</v>
      </c>
      <c r="B1562">
        <v>173</v>
      </c>
      <c r="C1562" s="2">
        <f t="shared" si="216"/>
        <v>9</v>
      </c>
      <c r="D1562" s="2">
        <f t="shared" si="217"/>
        <v>4</v>
      </c>
      <c r="E1562" s="2">
        <f t="shared" si="218"/>
        <v>2016</v>
      </c>
      <c r="F1562" s="2" t="str">
        <f t="shared" si="219"/>
        <v>sábado</v>
      </c>
      <c r="G1562" s="2" t="str">
        <f t="shared" si="220"/>
        <v>abril</v>
      </c>
      <c r="H1562" s="2">
        <f>+IFERROR(VLOOKUP(A1562,festivos!$A$1:$E$105,5,FALSE),0)</f>
        <v>0</v>
      </c>
      <c r="I1562" s="2">
        <f>+IFERROR(VLOOKUP(A1562,semanasanta!$A$1:$E$29,5,FALSE),0)</f>
        <v>0</v>
      </c>
      <c r="J1562" s="2">
        <f>+IFERROR(VLOOKUP(A1562,navidad!$A$1:$E$8,5,FALSE),0)</f>
        <v>0</v>
      </c>
      <c r="K1562" s="2">
        <f t="shared" si="224"/>
        <v>0</v>
      </c>
      <c r="L1562" s="2">
        <f t="shared" si="221"/>
        <v>0</v>
      </c>
      <c r="M1562" s="2">
        <f>+IFERROR(VLOOKUP(A1562,new_year!$A$1:$E$8,5,FALSE),0)</f>
        <v>0</v>
      </c>
      <c r="N1562" s="2">
        <f t="shared" si="223"/>
        <v>0</v>
      </c>
      <c r="O1562" s="2">
        <f t="shared" si="222"/>
        <v>0</v>
      </c>
      <c r="P1562">
        <v>0</v>
      </c>
      <c r="Q1562">
        <f>+IFERROR(VLOOKUP(A1562,final_f1!$A$1:$E$8,5,FALSE),0)</f>
        <v>0</v>
      </c>
    </row>
    <row r="1563" spans="1:17" x14ac:dyDescent="0.25">
      <c r="A1563" s="1">
        <v>42470</v>
      </c>
      <c r="B1563">
        <v>0</v>
      </c>
      <c r="C1563" s="2">
        <f t="shared" si="216"/>
        <v>10</v>
      </c>
      <c r="D1563" s="2">
        <f t="shared" si="217"/>
        <v>4</v>
      </c>
      <c r="E1563" s="2">
        <f t="shared" si="218"/>
        <v>2016</v>
      </c>
      <c r="F1563" s="2" t="str">
        <f t="shared" si="219"/>
        <v>domingo</v>
      </c>
      <c r="G1563" s="2" t="str">
        <f t="shared" si="220"/>
        <v>abril</v>
      </c>
      <c r="H1563" s="2">
        <f>+IFERROR(VLOOKUP(A1563,festivos!$A$1:$E$105,5,FALSE),0)</f>
        <v>0</v>
      </c>
      <c r="I1563" s="2">
        <f>+IFERROR(VLOOKUP(A1563,semanasanta!$A$1:$E$29,5,FALSE),0)</f>
        <v>0</v>
      </c>
      <c r="J1563" s="2">
        <f>+IFERROR(VLOOKUP(A1563,navidad!$A$1:$E$8,5,FALSE),0)</f>
        <v>0</v>
      </c>
      <c r="K1563" s="2">
        <f t="shared" si="224"/>
        <v>0</v>
      </c>
      <c r="L1563" s="2">
        <f t="shared" si="221"/>
        <v>0</v>
      </c>
      <c r="M1563" s="2">
        <f>+IFERROR(VLOOKUP(A1563,new_year!$A$1:$E$8,5,FALSE),0)</f>
        <v>0</v>
      </c>
      <c r="N1563" s="2">
        <f t="shared" si="223"/>
        <v>0</v>
      </c>
      <c r="O1563" s="2">
        <f t="shared" si="222"/>
        <v>0</v>
      </c>
      <c r="P1563">
        <v>0</v>
      </c>
      <c r="Q1563">
        <f>+IFERROR(VLOOKUP(A1563,final_f1!$A$1:$E$8,5,FALSE),0)</f>
        <v>0</v>
      </c>
    </row>
    <row r="1564" spans="1:17" x14ac:dyDescent="0.25">
      <c r="A1564" s="1">
        <v>42471</v>
      </c>
      <c r="B1564">
        <v>613</v>
      </c>
      <c r="C1564" s="2">
        <f t="shared" si="216"/>
        <v>11</v>
      </c>
      <c r="D1564" s="2">
        <f t="shared" si="217"/>
        <v>4</v>
      </c>
      <c r="E1564" s="2">
        <f t="shared" si="218"/>
        <v>2016</v>
      </c>
      <c r="F1564" s="2" t="str">
        <f t="shared" si="219"/>
        <v>lunes</v>
      </c>
      <c r="G1564" s="2" t="str">
        <f t="shared" si="220"/>
        <v>abril</v>
      </c>
      <c r="H1564" s="2">
        <f>+IFERROR(VLOOKUP(A1564,festivos!$A$1:$E$105,5,FALSE),0)</f>
        <v>0</v>
      </c>
      <c r="I1564" s="2">
        <f>+IFERROR(VLOOKUP(A1564,semanasanta!$A$1:$E$29,5,FALSE),0)</f>
        <v>0</v>
      </c>
      <c r="J1564" s="2">
        <f>+IFERROR(VLOOKUP(A1564,navidad!$A$1:$E$8,5,FALSE),0)</f>
        <v>0</v>
      </c>
      <c r="K1564" s="2">
        <f t="shared" si="224"/>
        <v>0</v>
      </c>
      <c r="L1564" s="2">
        <f t="shared" si="221"/>
        <v>0</v>
      </c>
      <c r="M1564" s="2">
        <f>+IFERROR(VLOOKUP(A1564,new_year!$A$1:$E$8,5,FALSE),0)</f>
        <v>0</v>
      </c>
      <c r="N1564" s="2">
        <f t="shared" si="223"/>
        <v>0</v>
      </c>
      <c r="O1564" s="2">
        <f t="shared" si="222"/>
        <v>0</v>
      </c>
      <c r="P1564">
        <v>0</v>
      </c>
      <c r="Q1564">
        <f>+IFERROR(VLOOKUP(A1564,final_f1!$A$1:$E$8,5,FALSE),0)</f>
        <v>0</v>
      </c>
    </row>
    <row r="1565" spans="1:17" x14ac:dyDescent="0.25">
      <c r="A1565" s="1">
        <v>42472</v>
      </c>
      <c r="B1565">
        <v>755</v>
      </c>
      <c r="C1565" s="2">
        <f t="shared" si="216"/>
        <v>12</v>
      </c>
      <c r="D1565" s="2">
        <f t="shared" si="217"/>
        <v>4</v>
      </c>
      <c r="E1565" s="2">
        <f t="shared" si="218"/>
        <v>2016</v>
      </c>
      <c r="F1565" s="2" t="str">
        <f t="shared" si="219"/>
        <v>martes</v>
      </c>
      <c r="G1565" s="2" t="str">
        <f t="shared" si="220"/>
        <v>abril</v>
      </c>
      <c r="H1565" s="2">
        <f>+IFERROR(VLOOKUP(A1565,festivos!$A$1:$E$105,5,FALSE),0)</f>
        <v>0</v>
      </c>
      <c r="I1565" s="2">
        <f>+IFERROR(VLOOKUP(A1565,semanasanta!$A$1:$E$29,5,FALSE),0)</f>
        <v>0</v>
      </c>
      <c r="J1565" s="2">
        <f>+IFERROR(VLOOKUP(A1565,navidad!$A$1:$E$8,5,FALSE),0)</f>
        <v>0</v>
      </c>
      <c r="K1565" s="2">
        <f t="shared" si="224"/>
        <v>0</v>
      </c>
      <c r="L1565" s="2">
        <f t="shared" si="221"/>
        <v>0</v>
      </c>
      <c r="M1565" s="2">
        <f>+IFERROR(VLOOKUP(A1565,new_year!$A$1:$E$8,5,FALSE),0)</f>
        <v>0</v>
      </c>
      <c r="N1565" s="2">
        <f t="shared" si="223"/>
        <v>0</v>
      </c>
      <c r="O1565" s="2">
        <f t="shared" si="222"/>
        <v>0</v>
      </c>
      <c r="P1565">
        <v>0</v>
      </c>
      <c r="Q1565">
        <f>+IFERROR(VLOOKUP(A1565,final_f1!$A$1:$E$8,5,FALSE),0)</f>
        <v>0</v>
      </c>
    </row>
    <row r="1566" spans="1:17" x14ac:dyDescent="0.25">
      <c r="A1566" s="1">
        <v>42473</v>
      </c>
      <c r="B1566">
        <v>904</v>
      </c>
      <c r="C1566" s="2">
        <f t="shared" si="216"/>
        <v>13</v>
      </c>
      <c r="D1566" s="2">
        <f t="shared" si="217"/>
        <v>4</v>
      </c>
      <c r="E1566" s="2">
        <f t="shared" si="218"/>
        <v>2016</v>
      </c>
      <c r="F1566" s="2" t="str">
        <f t="shared" si="219"/>
        <v>miércoles</v>
      </c>
      <c r="G1566" s="2" t="str">
        <f t="shared" si="220"/>
        <v>abril</v>
      </c>
      <c r="H1566" s="2">
        <f>+IFERROR(VLOOKUP(A1566,festivos!$A$1:$E$105,5,FALSE),0)</f>
        <v>0</v>
      </c>
      <c r="I1566" s="2">
        <f>+IFERROR(VLOOKUP(A1566,semanasanta!$A$1:$E$29,5,FALSE),0)</f>
        <v>0</v>
      </c>
      <c r="J1566" s="2">
        <f>+IFERROR(VLOOKUP(A1566,navidad!$A$1:$E$8,5,FALSE),0)</f>
        <v>0</v>
      </c>
      <c r="K1566" s="2">
        <f t="shared" si="224"/>
        <v>0</v>
      </c>
      <c r="L1566" s="2">
        <f t="shared" si="221"/>
        <v>0</v>
      </c>
      <c r="M1566" s="2">
        <f>+IFERROR(VLOOKUP(A1566,new_year!$A$1:$E$8,5,FALSE),0)</f>
        <v>0</v>
      </c>
      <c r="N1566" s="2">
        <f t="shared" si="223"/>
        <v>0</v>
      </c>
      <c r="O1566" s="2">
        <f t="shared" si="222"/>
        <v>0</v>
      </c>
      <c r="P1566">
        <v>0</v>
      </c>
      <c r="Q1566">
        <f>+IFERROR(VLOOKUP(A1566,final_f1!$A$1:$E$8,5,FALSE),0)</f>
        <v>0</v>
      </c>
    </row>
    <row r="1567" spans="1:17" x14ac:dyDescent="0.25">
      <c r="A1567" s="1">
        <v>42474</v>
      </c>
      <c r="B1567">
        <v>899</v>
      </c>
      <c r="C1567" s="2">
        <f t="shared" si="216"/>
        <v>14</v>
      </c>
      <c r="D1567" s="2">
        <f t="shared" si="217"/>
        <v>4</v>
      </c>
      <c r="E1567" s="2">
        <f t="shared" si="218"/>
        <v>2016</v>
      </c>
      <c r="F1567" s="2" t="str">
        <f t="shared" si="219"/>
        <v>jueves</v>
      </c>
      <c r="G1567" s="2" t="str">
        <f t="shared" si="220"/>
        <v>abril</v>
      </c>
      <c r="H1567" s="2">
        <f>+IFERROR(VLOOKUP(A1567,festivos!$A$1:$E$105,5,FALSE),0)</f>
        <v>0</v>
      </c>
      <c r="I1567" s="2">
        <f>+IFERROR(VLOOKUP(A1567,semanasanta!$A$1:$E$29,5,FALSE),0)</f>
        <v>0</v>
      </c>
      <c r="J1567" s="2">
        <f>+IFERROR(VLOOKUP(A1567,navidad!$A$1:$E$8,5,FALSE),0)</f>
        <v>0</v>
      </c>
      <c r="K1567" s="2">
        <f t="shared" si="224"/>
        <v>0</v>
      </c>
      <c r="L1567" s="2">
        <f t="shared" si="221"/>
        <v>0</v>
      </c>
      <c r="M1567" s="2">
        <f>+IFERROR(VLOOKUP(A1567,new_year!$A$1:$E$8,5,FALSE),0)</f>
        <v>0</v>
      </c>
      <c r="N1567" s="2">
        <f t="shared" si="223"/>
        <v>0</v>
      </c>
      <c r="O1567" s="2">
        <f t="shared" si="222"/>
        <v>0</v>
      </c>
      <c r="P1567">
        <v>0</v>
      </c>
      <c r="Q1567">
        <f>+IFERROR(VLOOKUP(A1567,final_f1!$A$1:$E$8,5,FALSE),0)</f>
        <v>0</v>
      </c>
    </row>
    <row r="1568" spans="1:17" x14ac:dyDescent="0.25">
      <c r="A1568" s="1">
        <v>42475</v>
      </c>
      <c r="B1568">
        <v>875</v>
      </c>
      <c r="C1568" s="2">
        <f t="shared" si="216"/>
        <v>15</v>
      </c>
      <c r="D1568" s="2">
        <f t="shared" si="217"/>
        <v>4</v>
      </c>
      <c r="E1568" s="2">
        <f t="shared" si="218"/>
        <v>2016</v>
      </c>
      <c r="F1568" s="2" t="str">
        <f t="shared" si="219"/>
        <v>viernes</v>
      </c>
      <c r="G1568" s="2" t="str">
        <f t="shared" si="220"/>
        <v>abril</v>
      </c>
      <c r="H1568" s="2">
        <f>+IFERROR(VLOOKUP(A1568,festivos!$A$1:$E$105,5,FALSE),0)</f>
        <v>0</v>
      </c>
      <c r="I1568" s="2">
        <f>+IFERROR(VLOOKUP(A1568,semanasanta!$A$1:$E$29,5,FALSE),0)</f>
        <v>0</v>
      </c>
      <c r="J1568" s="2">
        <f>+IFERROR(VLOOKUP(A1568,navidad!$A$1:$E$8,5,FALSE),0)</f>
        <v>0</v>
      </c>
      <c r="K1568" s="2">
        <f t="shared" si="224"/>
        <v>0</v>
      </c>
      <c r="L1568" s="2">
        <f t="shared" si="221"/>
        <v>0</v>
      </c>
      <c r="M1568" s="2">
        <f>+IFERROR(VLOOKUP(A1568,new_year!$A$1:$E$8,5,FALSE),0)</f>
        <v>0</v>
      </c>
      <c r="N1568" s="2">
        <f t="shared" si="223"/>
        <v>0</v>
      </c>
      <c r="O1568" s="2">
        <f t="shared" si="222"/>
        <v>0</v>
      </c>
      <c r="P1568">
        <v>0</v>
      </c>
      <c r="Q1568">
        <f>+IFERROR(VLOOKUP(A1568,final_f1!$A$1:$E$8,5,FALSE),0)</f>
        <v>0</v>
      </c>
    </row>
    <row r="1569" spans="1:17" x14ac:dyDescent="0.25">
      <c r="A1569" s="1">
        <v>42476</v>
      </c>
      <c r="B1569">
        <v>199</v>
      </c>
      <c r="C1569" s="2">
        <f t="shared" si="216"/>
        <v>16</v>
      </c>
      <c r="D1569" s="2">
        <f t="shared" si="217"/>
        <v>4</v>
      </c>
      <c r="E1569" s="2">
        <f t="shared" si="218"/>
        <v>2016</v>
      </c>
      <c r="F1569" s="2" t="str">
        <f t="shared" si="219"/>
        <v>sábado</v>
      </c>
      <c r="G1569" s="2" t="str">
        <f t="shared" si="220"/>
        <v>abril</v>
      </c>
      <c r="H1569" s="2">
        <f>+IFERROR(VLOOKUP(A1569,festivos!$A$1:$E$105,5,FALSE),0)</f>
        <v>0</v>
      </c>
      <c r="I1569" s="2">
        <f>+IFERROR(VLOOKUP(A1569,semanasanta!$A$1:$E$29,5,FALSE),0)</f>
        <v>0</v>
      </c>
      <c r="J1569" s="2">
        <f>+IFERROR(VLOOKUP(A1569,navidad!$A$1:$E$8,5,FALSE),0)</f>
        <v>0</v>
      </c>
      <c r="K1569" s="2">
        <f t="shared" si="224"/>
        <v>0</v>
      </c>
      <c r="L1569" s="2">
        <f t="shared" si="221"/>
        <v>0</v>
      </c>
      <c r="M1569" s="2">
        <f>+IFERROR(VLOOKUP(A1569,new_year!$A$1:$E$8,5,FALSE),0)</f>
        <v>0</v>
      </c>
      <c r="N1569" s="2">
        <f t="shared" si="223"/>
        <v>0</v>
      </c>
      <c r="O1569" s="2">
        <f t="shared" si="222"/>
        <v>0</v>
      </c>
      <c r="P1569">
        <v>0</v>
      </c>
      <c r="Q1569">
        <f>+IFERROR(VLOOKUP(A1569,final_f1!$A$1:$E$8,5,FALSE),0)</f>
        <v>0</v>
      </c>
    </row>
    <row r="1570" spans="1:17" x14ac:dyDescent="0.25">
      <c r="A1570" s="1">
        <v>42477</v>
      </c>
      <c r="B1570">
        <v>0</v>
      </c>
      <c r="C1570" s="2">
        <f t="shared" si="216"/>
        <v>17</v>
      </c>
      <c r="D1570" s="2">
        <f t="shared" si="217"/>
        <v>4</v>
      </c>
      <c r="E1570" s="2">
        <f t="shared" si="218"/>
        <v>2016</v>
      </c>
      <c r="F1570" s="2" t="str">
        <f t="shared" si="219"/>
        <v>domingo</v>
      </c>
      <c r="G1570" s="2" t="str">
        <f t="shared" si="220"/>
        <v>abril</v>
      </c>
      <c r="H1570" s="2">
        <f>+IFERROR(VLOOKUP(A1570,festivos!$A$1:$E$105,5,FALSE),0)</f>
        <v>0</v>
      </c>
      <c r="I1570" s="2">
        <f>+IFERROR(VLOOKUP(A1570,semanasanta!$A$1:$E$29,5,FALSE),0)</f>
        <v>0</v>
      </c>
      <c r="J1570" s="2">
        <f>+IFERROR(VLOOKUP(A1570,navidad!$A$1:$E$8,5,FALSE),0)</f>
        <v>0</v>
      </c>
      <c r="K1570" s="2">
        <f t="shared" si="224"/>
        <v>0</v>
      </c>
      <c r="L1570" s="2">
        <f t="shared" si="221"/>
        <v>0</v>
      </c>
      <c r="M1570" s="2">
        <f>+IFERROR(VLOOKUP(A1570,new_year!$A$1:$E$8,5,FALSE),0)</f>
        <v>0</v>
      </c>
      <c r="N1570" s="2">
        <f t="shared" si="223"/>
        <v>0</v>
      </c>
      <c r="O1570" s="2">
        <f t="shared" si="222"/>
        <v>0</v>
      </c>
      <c r="P1570">
        <v>0</v>
      </c>
      <c r="Q1570">
        <f>+IFERROR(VLOOKUP(A1570,final_f1!$A$1:$E$8,5,FALSE),0)</f>
        <v>0</v>
      </c>
    </row>
    <row r="1571" spans="1:17" x14ac:dyDescent="0.25">
      <c r="A1571" s="1">
        <v>42478</v>
      </c>
      <c r="B1571">
        <v>674</v>
      </c>
      <c r="C1571" s="2">
        <f t="shared" si="216"/>
        <v>18</v>
      </c>
      <c r="D1571" s="2">
        <f t="shared" si="217"/>
        <v>4</v>
      </c>
      <c r="E1571" s="2">
        <f t="shared" si="218"/>
        <v>2016</v>
      </c>
      <c r="F1571" s="2" t="str">
        <f t="shared" si="219"/>
        <v>lunes</v>
      </c>
      <c r="G1571" s="2" t="str">
        <f t="shared" si="220"/>
        <v>abril</v>
      </c>
      <c r="H1571" s="2">
        <f>+IFERROR(VLOOKUP(A1571,festivos!$A$1:$E$105,5,FALSE),0)</f>
        <v>0</v>
      </c>
      <c r="I1571" s="2">
        <f>+IFERROR(VLOOKUP(A1571,semanasanta!$A$1:$E$29,5,FALSE),0)</f>
        <v>0</v>
      </c>
      <c r="J1571" s="2">
        <f>+IFERROR(VLOOKUP(A1571,navidad!$A$1:$E$8,5,FALSE),0)</f>
        <v>0</v>
      </c>
      <c r="K1571" s="2">
        <f t="shared" si="224"/>
        <v>0</v>
      </c>
      <c r="L1571" s="2">
        <f t="shared" si="221"/>
        <v>0</v>
      </c>
      <c r="M1571" s="2">
        <f>+IFERROR(VLOOKUP(A1571,new_year!$A$1:$E$8,5,FALSE),0)</f>
        <v>0</v>
      </c>
      <c r="N1571" s="2">
        <f t="shared" si="223"/>
        <v>0</v>
      </c>
      <c r="O1571" s="2">
        <f t="shared" si="222"/>
        <v>0</v>
      </c>
      <c r="P1571">
        <v>0</v>
      </c>
      <c r="Q1571">
        <f>+IFERROR(VLOOKUP(A1571,final_f1!$A$1:$E$8,5,FALSE),0)</f>
        <v>0</v>
      </c>
    </row>
    <row r="1572" spans="1:17" x14ac:dyDescent="0.25">
      <c r="A1572" s="1">
        <v>42479</v>
      </c>
      <c r="B1572">
        <v>768</v>
      </c>
      <c r="C1572" s="2">
        <f t="shared" si="216"/>
        <v>19</v>
      </c>
      <c r="D1572" s="2">
        <f t="shared" si="217"/>
        <v>4</v>
      </c>
      <c r="E1572" s="2">
        <f t="shared" si="218"/>
        <v>2016</v>
      </c>
      <c r="F1572" s="2" t="str">
        <f t="shared" si="219"/>
        <v>martes</v>
      </c>
      <c r="G1572" s="2" t="str">
        <f t="shared" si="220"/>
        <v>abril</v>
      </c>
      <c r="H1572" s="2">
        <f>+IFERROR(VLOOKUP(A1572,festivos!$A$1:$E$105,5,FALSE),0)</f>
        <v>0</v>
      </c>
      <c r="I1572" s="2">
        <f>+IFERROR(VLOOKUP(A1572,semanasanta!$A$1:$E$29,5,FALSE),0)</f>
        <v>0</v>
      </c>
      <c r="J1572" s="2">
        <f>+IFERROR(VLOOKUP(A1572,navidad!$A$1:$E$8,5,FALSE),0)</f>
        <v>0</v>
      </c>
      <c r="K1572" s="2">
        <f t="shared" si="224"/>
        <v>0</v>
      </c>
      <c r="L1572" s="2">
        <f t="shared" si="221"/>
        <v>0</v>
      </c>
      <c r="M1572" s="2">
        <f>+IFERROR(VLOOKUP(A1572,new_year!$A$1:$E$8,5,FALSE),0)</f>
        <v>0</v>
      </c>
      <c r="N1572" s="2">
        <f t="shared" si="223"/>
        <v>0</v>
      </c>
      <c r="O1572" s="2">
        <f t="shared" si="222"/>
        <v>0</v>
      </c>
      <c r="P1572">
        <v>0</v>
      </c>
      <c r="Q1572">
        <f>+IFERROR(VLOOKUP(A1572,final_f1!$A$1:$E$8,5,FALSE),0)</f>
        <v>0</v>
      </c>
    </row>
    <row r="1573" spans="1:17" x14ac:dyDescent="0.25">
      <c r="A1573" s="1">
        <v>42480</v>
      </c>
      <c r="B1573">
        <v>939</v>
      </c>
      <c r="C1573" s="2">
        <f t="shared" si="216"/>
        <v>20</v>
      </c>
      <c r="D1573" s="2">
        <f t="shared" si="217"/>
        <v>4</v>
      </c>
      <c r="E1573" s="2">
        <f t="shared" si="218"/>
        <v>2016</v>
      </c>
      <c r="F1573" s="2" t="str">
        <f t="shared" si="219"/>
        <v>miércoles</v>
      </c>
      <c r="G1573" s="2" t="str">
        <f t="shared" si="220"/>
        <v>abril</v>
      </c>
      <c r="H1573" s="2">
        <f>+IFERROR(VLOOKUP(A1573,festivos!$A$1:$E$105,5,FALSE),0)</f>
        <v>0</v>
      </c>
      <c r="I1573" s="2">
        <f>+IFERROR(VLOOKUP(A1573,semanasanta!$A$1:$E$29,5,FALSE),0)</f>
        <v>0</v>
      </c>
      <c r="J1573" s="2">
        <f>+IFERROR(VLOOKUP(A1573,navidad!$A$1:$E$8,5,FALSE),0)</f>
        <v>0</v>
      </c>
      <c r="K1573" s="2">
        <f t="shared" si="224"/>
        <v>0</v>
      </c>
      <c r="L1573" s="2">
        <f t="shared" si="221"/>
        <v>0</v>
      </c>
      <c r="M1573" s="2">
        <f>+IFERROR(VLOOKUP(A1573,new_year!$A$1:$E$8,5,FALSE),0)</f>
        <v>0</v>
      </c>
      <c r="N1573" s="2">
        <f t="shared" si="223"/>
        <v>0</v>
      </c>
      <c r="O1573" s="2">
        <f t="shared" si="222"/>
        <v>0</v>
      </c>
      <c r="P1573">
        <v>0</v>
      </c>
      <c r="Q1573">
        <f>+IFERROR(VLOOKUP(A1573,final_f1!$A$1:$E$8,5,FALSE),0)</f>
        <v>0</v>
      </c>
    </row>
    <row r="1574" spans="1:17" x14ac:dyDescent="0.25">
      <c r="A1574" s="1">
        <v>42481</v>
      </c>
      <c r="B1574">
        <v>1025</v>
      </c>
      <c r="C1574" s="2">
        <f t="shared" si="216"/>
        <v>21</v>
      </c>
      <c r="D1574" s="2">
        <f t="shared" si="217"/>
        <v>4</v>
      </c>
      <c r="E1574" s="2">
        <f t="shared" si="218"/>
        <v>2016</v>
      </c>
      <c r="F1574" s="2" t="str">
        <f t="shared" si="219"/>
        <v>jueves</v>
      </c>
      <c r="G1574" s="2" t="str">
        <f t="shared" si="220"/>
        <v>abril</v>
      </c>
      <c r="H1574" s="2">
        <f>+IFERROR(VLOOKUP(A1574,festivos!$A$1:$E$105,5,FALSE),0)</f>
        <v>0</v>
      </c>
      <c r="I1574" s="2">
        <f>+IFERROR(VLOOKUP(A1574,semanasanta!$A$1:$E$29,5,FALSE),0)</f>
        <v>0</v>
      </c>
      <c r="J1574" s="2">
        <f>+IFERROR(VLOOKUP(A1574,navidad!$A$1:$E$8,5,FALSE),0)</f>
        <v>0</v>
      </c>
      <c r="K1574" s="2">
        <f t="shared" si="224"/>
        <v>0</v>
      </c>
      <c r="L1574" s="2">
        <f t="shared" si="221"/>
        <v>0</v>
      </c>
      <c r="M1574" s="2">
        <f>+IFERROR(VLOOKUP(A1574,new_year!$A$1:$E$8,5,FALSE),0)</f>
        <v>0</v>
      </c>
      <c r="N1574" s="2">
        <f t="shared" si="223"/>
        <v>0</v>
      </c>
      <c r="O1574" s="2">
        <f t="shared" si="222"/>
        <v>0</v>
      </c>
      <c r="P1574">
        <v>0</v>
      </c>
      <c r="Q1574">
        <f>+IFERROR(VLOOKUP(A1574,final_f1!$A$1:$E$8,5,FALSE),0)</f>
        <v>0</v>
      </c>
    </row>
    <row r="1575" spans="1:17" x14ac:dyDescent="0.25">
      <c r="A1575" s="1">
        <v>42482</v>
      </c>
      <c r="B1575">
        <v>898</v>
      </c>
      <c r="C1575" s="2">
        <f t="shared" si="216"/>
        <v>22</v>
      </c>
      <c r="D1575" s="2">
        <f t="shared" si="217"/>
        <v>4</v>
      </c>
      <c r="E1575" s="2">
        <f t="shared" si="218"/>
        <v>2016</v>
      </c>
      <c r="F1575" s="2" t="str">
        <f t="shared" si="219"/>
        <v>viernes</v>
      </c>
      <c r="G1575" s="2" t="str">
        <f t="shared" si="220"/>
        <v>abril</v>
      </c>
      <c r="H1575" s="2">
        <f>+IFERROR(VLOOKUP(A1575,festivos!$A$1:$E$105,5,FALSE),0)</f>
        <v>0</v>
      </c>
      <c r="I1575" s="2">
        <f>+IFERROR(VLOOKUP(A1575,semanasanta!$A$1:$E$29,5,FALSE),0)</f>
        <v>0</v>
      </c>
      <c r="J1575" s="2">
        <f>+IFERROR(VLOOKUP(A1575,navidad!$A$1:$E$8,5,FALSE),0)</f>
        <v>0</v>
      </c>
      <c r="K1575" s="2">
        <f t="shared" si="224"/>
        <v>0</v>
      </c>
      <c r="L1575" s="2">
        <f t="shared" si="221"/>
        <v>0</v>
      </c>
      <c r="M1575" s="2">
        <f>+IFERROR(VLOOKUP(A1575,new_year!$A$1:$E$8,5,FALSE),0)</f>
        <v>0</v>
      </c>
      <c r="N1575" s="2">
        <f t="shared" si="223"/>
        <v>0</v>
      </c>
      <c r="O1575" s="2">
        <f t="shared" si="222"/>
        <v>0</v>
      </c>
      <c r="P1575">
        <v>0</v>
      </c>
      <c r="Q1575">
        <f>+IFERROR(VLOOKUP(A1575,final_f1!$A$1:$E$8,5,FALSE),0)</f>
        <v>0</v>
      </c>
    </row>
    <row r="1576" spans="1:17" x14ac:dyDescent="0.25">
      <c r="A1576" s="1">
        <v>42483</v>
      </c>
      <c r="B1576">
        <v>247</v>
      </c>
      <c r="C1576" s="2">
        <f t="shared" si="216"/>
        <v>23</v>
      </c>
      <c r="D1576" s="2">
        <f t="shared" si="217"/>
        <v>4</v>
      </c>
      <c r="E1576" s="2">
        <f t="shared" si="218"/>
        <v>2016</v>
      </c>
      <c r="F1576" s="2" t="str">
        <f t="shared" si="219"/>
        <v>sábado</v>
      </c>
      <c r="G1576" s="2" t="str">
        <f t="shared" si="220"/>
        <v>abril</v>
      </c>
      <c r="H1576" s="2">
        <f>+IFERROR(VLOOKUP(A1576,festivos!$A$1:$E$105,5,FALSE),0)</f>
        <v>0</v>
      </c>
      <c r="I1576" s="2">
        <f>+IFERROR(VLOOKUP(A1576,semanasanta!$A$1:$E$29,5,FALSE),0)</f>
        <v>0</v>
      </c>
      <c r="J1576" s="2">
        <f>+IFERROR(VLOOKUP(A1576,navidad!$A$1:$E$8,5,FALSE),0)</f>
        <v>0</v>
      </c>
      <c r="K1576" s="2">
        <f t="shared" si="224"/>
        <v>0</v>
      </c>
      <c r="L1576" s="2">
        <f t="shared" si="221"/>
        <v>0</v>
      </c>
      <c r="M1576" s="2">
        <f>+IFERROR(VLOOKUP(A1576,new_year!$A$1:$E$8,5,FALSE),0)</f>
        <v>0</v>
      </c>
      <c r="N1576" s="2">
        <f t="shared" si="223"/>
        <v>0</v>
      </c>
      <c r="O1576" s="2">
        <f t="shared" si="222"/>
        <v>0</v>
      </c>
      <c r="P1576">
        <v>0</v>
      </c>
      <c r="Q1576">
        <f>+IFERROR(VLOOKUP(A1576,final_f1!$A$1:$E$8,5,FALSE),0)</f>
        <v>0</v>
      </c>
    </row>
    <row r="1577" spans="1:17" x14ac:dyDescent="0.25">
      <c r="A1577" s="1">
        <v>42484</v>
      </c>
      <c r="B1577">
        <v>0</v>
      </c>
      <c r="C1577" s="2">
        <f t="shared" si="216"/>
        <v>24</v>
      </c>
      <c r="D1577" s="2">
        <f t="shared" si="217"/>
        <v>4</v>
      </c>
      <c r="E1577" s="2">
        <f t="shared" si="218"/>
        <v>2016</v>
      </c>
      <c r="F1577" s="2" t="str">
        <f t="shared" si="219"/>
        <v>domingo</v>
      </c>
      <c r="G1577" s="2" t="str">
        <f t="shared" si="220"/>
        <v>abril</v>
      </c>
      <c r="H1577" s="2">
        <f>+IFERROR(VLOOKUP(A1577,festivos!$A$1:$E$105,5,FALSE),0)</f>
        <v>0</v>
      </c>
      <c r="I1577" s="2">
        <f>+IFERROR(VLOOKUP(A1577,semanasanta!$A$1:$E$29,5,FALSE),0)</f>
        <v>0</v>
      </c>
      <c r="J1577" s="2">
        <f>+IFERROR(VLOOKUP(A1577,navidad!$A$1:$E$8,5,FALSE),0)</f>
        <v>0</v>
      </c>
      <c r="K1577" s="2">
        <f t="shared" si="224"/>
        <v>0</v>
      </c>
      <c r="L1577" s="2">
        <f t="shared" si="221"/>
        <v>0</v>
      </c>
      <c r="M1577" s="2">
        <f>+IFERROR(VLOOKUP(A1577,new_year!$A$1:$E$8,5,FALSE),0)</f>
        <v>0</v>
      </c>
      <c r="N1577" s="2">
        <f t="shared" si="223"/>
        <v>0</v>
      </c>
      <c r="O1577" s="2">
        <f t="shared" si="222"/>
        <v>0</v>
      </c>
      <c r="P1577">
        <v>0</v>
      </c>
      <c r="Q1577">
        <f>+IFERROR(VLOOKUP(A1577,final_f1!$A$1:$E$8,5,FALSE),0)</f>
        <v>0</v>
      </c>
    </row>
    <row r="1578" spans="1:17" x14ac:dyDescent="0.25">
      <c r="A1578" s="1">
        <v>42485</v>
      </c>
      <c r="B1578">
        <v>703</v>
      </c>
      <c r="C1578" s="2">
        <f t="shared" si="216"/>
        <v>25</v>
      </c>
      <c r="D1578" s="2">
        <f t="shared" si="217"/>
        <v>4</v>
      </c>
      <c r="E1578" s="2">
        <f t="shared" si="218"/>
        <v>2016</v>
      </c>
      <c r="F1578" s="2" t="str">
        <f t="shared" si="219"/>
        <v>lunes</v>
      </c>
      <c r="G1578" s="2" t="str">
        <f t="shared" si="220"/>
        <v>abril</v>
      </c>
      <c r="H1578" s="2">
        <f>+IFERROR(VLOOKUP(A1578,festivos!$A$1:$E$105,5,FALSE),0)</f>
        <v>0</v>
      </c>
      <c r="I1578" s="2">
        <f>+IFERROR(VLOOKUP(A1578,semanasanta!$A$1:$E$29,5,FALSE),0)</f>
        <v>0</v>
      </c>
      <c r="J1578" s="2">
        <f>+IFERROR(VLOOKUP(A1578,navidad!$A$1:$E$8,5,FALSE),0)</f>
        <v>0</v>
      </c>
      <c r="K1578" s="2">
        <f t="shared" si="224"/>
        <v>0</v>
      </c>
      <c r="L1578" s="2">
        <f t="shared" si="221"/>
        <v>0</v>
      </c>
      <c r="M1578" s="2">
        <f>+IFERROR(VLOOKUP(A1578,new_year!$A$1:$E$8,5,FALSE),0)</f>
        <v>0</v>
      </c>
      <c r="N1578" s="2">
        <f t="shared" si="223"/>
        <v>0</v>
      </c>
      <c r="O1578" s="2">
        <f t="shared" si="222"/>
        <v>0</v>
      </c>
      <c r="P1578">
        <v>0</v>
      </c>
      <c r="Q1578">
        <f>+IFERROR(VLOOKUP(A1578,final_f1!$A$1:$E$8,5,FALSE),0)</f>
        <v>0</v>
      </c>
    </row>
    <row r="1579" spans="1:17" x14ac:dyDescent="0.25">
      <c r="A1579" s="1">
        <v>42486</v>
      </c>
      <c r="B1579">
        <v>1006</v>
      </c>
      <c r="C1579" s="2">
        <f t="shared" si="216"/>
        <v>26</v>
      </c>
      <c r="D1579" s="2">
        <f t="shared" si="217"/>
        <v>4</v>
      </c>
      <c r="E1579" s="2">
        <f t="shared" si="218"/>
        <v>2016</v>
      </c>
      <c r="F1579" s="2" t="str">
        <f t="shared" si="219"/>
        <v>martes</v>
      </c>
      <c r="G1579" s="2" t="str">
        <f t="shared" si="220"/>
        <v>abril</v>
      </c>
      <c r="H1579" s="2">
        <f>+IFERROR(VLOOKUP(A1579,festivos!$A$1:$E$105,5,FALSE),0)</f>
        <v>0</v>
      </c>
      <c r="I1579" s="2">
        <f>+IFERROR(VLOOKUP(A1579,semanasanta!$A$1:$E$29,5,FALSE),0)</f>
        <v>0</v>
      </c>
      <c r="J1579" s="2">
        <f>+IFERROR(VLOOKUP(A1579,navidad!$A$1:$E$8,5,FALSE),0)</f>
        <v>0</v>
      </c>
      <c r="K1579" s="2">
        <f t="shared" si="224"/>
        <v>0</v>
      </c>
      <c r="L1579" s="2">
        <f t="shared" si="221"/>
        <v>0</v>
      </c>
      <c r="M1579" s="2">
        <f>+IFERROR(VLOOKUP(A1579,new_year!$A$1:$E$8,5,FALSE),0)</f>
        <v>0</v>
      </c>
      <c r="N1579" s="2">
        <f t="shared" si="223"/>
        <v>0</v>
      </c>
      <c r="O1579" s="2">
        <f t="shared" si="222"/>
        <v>0</v>
      </c>
      <c r="P1579">
        <v>0</v>
      </c>
      <c r="Q1579">
        <f>+IFERROR(VLOOKUP(A1579,final_f1!$A$1:$E$8,5,FALSE),0)</f>
        <v>0</v>
      </c>
    </row>
    <row r="1580" spans="1:17" x14ac:dyDescent="0.25">
      <c r="A1580" s="1">
        <v>42487</v>
      </c>
      <c r="B1580">
        <v>1235</v>
      </c>
      <c r="C1580" s="2">
        <f t="shared" si="216"/>
        <v>27</v>
      </c>
      <c r="D1580" s="2">
        <f t="shared" si="217"/>
        <v>4</v>
      </c>
      <c r="E1580" s="2">
        <f t="shared" si="218"/>
        <v>2016</v>
      </c>
      <c r="F1580" s="2" t="str">
        <f t="shared" si="219"/>
        <v>miércoles</v>
      </c>
      <c r="G1580" s="2" t="str">
        <f t="shared" si="220"/>
        <v>abril</v>
      </c>
      <c r="H1580" s="2">
        <f>+IFERROR(VLOOKUP(A1580,festivos!$A$1:$E$105,5,FALSE),0)</f>
        <v>0</v>
      </c>
      <c r="I1580" s="2">
        <f>+IFERROR(VLOOKUP(A1580,semanasanta!$A$1:$E$29,5,FALSE),0)</f>
        <v>0</v>
      </c>
      <c r="J1580" s="2">
        <f>+IFERROR(VLOOKUP(A1580,navidad!$A$1:$E$8,5,FALSE),0)</f>
        <v>0</v>
      </c>
      <c r="K1580" s="2">
        <f t="shared" si="224"/>
        <v>0</v>
      </c>
      <c r="L1580" s="2">
        <f t="shared" si="221"/>
        <v>0</v>
      </c>
      <c r="M1580" s="2">
        <f>+IFERROR(VLOOKUP(A1580,new_year!$A$1:$E$8,5,FALSE),0)</f>
        <v>0</v>
      </c>
      <c r="N1580" s="2">
        <f t="shared" si="223"/>
        <v>0</v>
      </c>
      <c r="O1580" s="2">
        <f t="shared" si="222"/>
        <v>0</v>
      </c>
      <c r="P1580">
        <v>0</v>
      </c>
      <c r="Q1580">
        <f>+IFERROR(VLOOKUP(A1580,final_f1!$A$1:$E$8,5,FALSE),0)</f>
        <v>0</v>
      </c>
    </row>
    <row r="1581" spans="1:17" x14ac:dyDescent="0.25">
      <c r="A1581" s="1">
        <v>42488</v>
      </c>
      <c r="B1581">
        <v>1252</v>
      </c>
      <c r="C1581" s="2">
        <f t="shared" si="216"/>
        <v>28</v>
      </c>
      <c r="D1581" s="2">
        <f t="shared" si="217"/>
        <v>4</v>
      </c>
      <c r="E1581" s="2">
        <f t="shared" si="218"/>
        <v>2016</v>
      </c>
      <c r="F1581" s="2" t="str">
        <f t="shared" si="219"/>
        <v>jueves</v>
      </c>
      <c r="G1581" s="2" t="str">
        <f t="shared" si="220"/>
        <v>abril</v>
      </c>
      <c r="H1581" s="2">
        <f>+IFERROR(VLOOKUP(A1581,festivos!$A$1:$E$105,5,FALSE),0)</f>
        <v>0</v>
      </c>
      <c r="I1581" s="2">
        <f>+IFERROR(VLOOKUP(A1581,semanasanta!$A$1:$E$29,5,FALSE),0)</f>
        <v>0</v>
      </c>
      <c r="J1581" s="2">
        <f>+IFERROR(VLOOKUP(A1581,navidad!$A$1:$E$8,5,FALSE),0)</f>
        <v>0</v>
      </c>
      <c r="K1581" s="2">
        <f t="shared" si="224"/>
        <v>0</v>
      </c>
      <c r="L1581" s="2">
        <f t="shared" si="221"/>
        <v>0</v>
      </c>
      <c r="M1581" s="2">
        <f>+IFERROR(VLOOKUP(A1581,new_year!$A$1:$E$8,5,FALSE),0)</f>
        <v>0</v>
      </c>
      <c r="N1581" s="2">
        <f t="shared" si="223"/>
        <v>0</v>
      </c>
      <c r="O1581" s="2">
        <f t="shared" si="222"/>
        <v>0</v>
      </c>
      <c r="P1581">
        <v>0</v>
      </c>
      <c r="Q1581">
        <f>+IFERROR(VLOOKUP(A1581,final_f1!$A$1:$E$8,5,FALSE),0)</f>
        <v>0</v>
      </c>
    </row>
    <row r="1582" spans="1:17" x14ac:dyDescent="0.25">
      <c r="A1582" s="1">
        <v>42489</v>
      </c>
      <c r="B1582">
        <v>1703</v>
      </c>
      <c r="C1582" s="2">
        <f t="shared" si="216"/>
        <v>29</v>
      </c>
      <c r="D1582" s="2">
        <f t="shared" si="217"/>
        <v>4</v>
      </c>
      <c r="E1582" s="2">
        <f t="shared" si="218"/>
        <v>2016</v>
      </c>
      <c r="F1582" s="2" t="str">
        <f t="shared" si="219"/>
        <v>viernes</v>
      </c>
      <c r="G1582" s="2" t="str">
        <f t="shared" si="220"/>
        <v>abril</v>
      </c>
      <c r="H1582" s="2">
        <f>+IFERROR(VLOOKUP(A1582,festivos!$A$1:$E$105,5,FALSE),0)</f>
        <v>0</v>
      </c>
      <c r="I1582" s="2">
        <f>+IFERROR(VLOOKUP(A1582,semanasanta!$A$1:$E$29,5,FALSE),0)</f>
        <v>0</v>
      </c>
      <c r="J1582" s="2">
        <f>+IFERROR(VLOOKUP(A1582,navidad!$A$1:$E$8,5,FALSE),0)</f>
        <v>0</v>
      </c>
      <c r="K1582" s="2">
        <f t="shared" si="224"/>
        <v>0</v>
      </c>
      <c r="L1582" s="2">
        <f t="shared" si="221"/>
        <v>0</v>
      </c>
      <c r="M1582" s="2">
        <f>+IFERROR(VLOOKUP(A1582,new_year!$A$1:$E$8,5,FALSE),0)</f>
        <v>0</v>
      </c>
      <c r="N1582" s="2">
        <f t="shared" si="223"/>
        <v>0</v>
      </c>
      <c r="O1582" s="2">
        <f t="shared" si="222"/>
        <v>0</v>
      </c>
      <c r="P1582">
        <v>0</v>
      </c>
      <c r="Q1582">
        <f>+IFERROR(VLOOKUP(A1582,final_f1!$A$1:$E$8,5,FALSE),0)</f>
        <v>0</v>
      </c>
    </row>
    <row r="1583" spans="1:17" x14ac:dyDescent="0.25">
      <c r="A1583" s="1">
        <v>42490</v>
      </c>
      <c r="B1583">
        <v>899</v>
      </c>
      <c r="C1583" s="2">
        <f t="shared" si="216"/>
        <v>30</v>
      </c>
      <c r="D1583" s="2">
        <f t="shared" si="217"/>
        <v>4</v>
      </c>
      <c r="E1583" s="2">
        <f t="shared" si="218"/>
        <v>2016</v>
      </c>
      <c r="F1583" s="2" t="str">
        <f t="shared" si="219"/>
        <v>sábado</v>
      </c>
      <c r="G1583" s="2" t="str">
        <f t="shared" si="220"/>
        <v>abril</v>
      </c>
      <c r="H1583" s="2">
        <f>+IFERROR(VLOOKUP(A1583,festivos!$A$1:$E$105,5,FALSE),0)</f>
        <v>0</v>
      </c>
      <c r="I1583" s="2">
        <f>+IFERROR(VLOOKUP(A1583,semanasanta!$A$1:$E$29,5,FALSE),0)</f>
        <v>0</v>
      </c>
      <c r="J1583" s="2">
        <f>+IFERROR(VLOOKUP(A1583,navidad!$A$1:$E$8,5,FALSE),0)</f>
        <v>0</v>
      </c>
      <c r="K1583" s="2">
        <f t="shared" si="224"/>
        <v>0</v>
      </c>
      <c r="L1583" s="2">
        <f t="shared" si="221"/>
        <v>0</v>
      </c>
      <c r="M1583" s="2">
        <f>+IFERROR(VLOOKUP(A1583,new_year!$A$1:$E$8,5,FALSE),0)</f>
        <v>0</v>
      </c>
      <c r="N1583" s="2">
        <f t="shared" si="223"/>
        <v>0</v>
      </c>
      <c r="O1583" s="2">
        <f t="shared" si="222"/>
        <v>0</v>
      </c>
      <c r="P1583">
        <v>0</v>
      </c>
      <c r="Q1583">
        <f>+IFERROR(VLOOKUP(A1583,final_f1!$A$1:$E$8,5,FALSE),0)</f>
        <v>0</v>
      </c>
    </row>
    <row r="1584" spans="1:17" x14ac:dyDescent="0.25">
      <c r="A1584" s="1">
        <v>42491</v>
      </c>
      <c r="B1584">
        <v>0</v>
      </c>
      <c r="C1584" s="2">
        <f t="shared" si="216"/>
        <v>1</v>
      </c>
      <c r="D1584" s="2">
        <f t="shared" si="217"/>
        <v>5</v>
      </c>
      <c r="E1584" s="2">
        <f t="shared" si="218"/>
        <v>2016</v>
      </c>
      <c r="F1584" s="2" t="str">
        <f t="shared" si="219"/>
        <v>domingo</v>
      </c>
      <c r="G1584" s="2" t="str">
        <f t="shared" si="220"/>
        <v>mayo</v>
      </c>
      <c r="H1584" s="2">
        <f>+IFERROR(VLOOKUP(A1584,festivos!$A$1:$E$105,5,FALSE),0)</f>
        <v>1</v>
      </c>
      <c r="I1584" s="2">
        <f>+IFERROR(VLOOKUP(A1584,semanasanta!$A$1:$E$29,5,FALSE),0)</f>
        <v>0</v>
      </c>
      <c r="J1584" s="2">
        <f>+IFERROR(VLOOKUP(A1584,navidad!$A$1:$E$8,5,FALSE),0)</f>
        <v>0</v>
      </c>
      <c r="K1584" s="2">
        <f t="shared" si="224"/>
        <v>0</v>
      </c>
      <c r="L1584" s="2">
        <f t="shared" si="221"/>
        <v>0</v>
      </c>
      <c r="M1584" s="2">
        <f>+IFERROR(VLOOKUP(A1584,new_year!$A$1:$E$8,5,FALSE),0)</f>
        <v>0</v>
      </c>
      <c r="N1584" s="2">
        <f t="shared" si="223"/>
        <v>0</v>
      </c>
      <c r="O1584" s="2">
        <f t="shared" si="222"/>
        <v>0</v>
      </c>
      <c r="P1584">
        <v>0</v>
      </c>
      <c r="Q1584">
        <f>+IFERROR(VLOOKUP(A1584,final_f1!$A$1:$E$8,5,FALSE),0)</f>
        <v>0</v>
      </c>
    </row>
    <row r="1585" spans="1:17" x14ac:dyDescent="0.25">
      <c r="A1585" s="1">
        <v>42492</v>
      </c>
      <c r="B1585">
        <v>374</v>
      </c>
      <c r="C1585" s="2">
        <f t="shared" si="216"/>
        <v>2</v>
      </c>
      <c r="D1585" s="2">
        <f t="shared" si="217"/>
        <v>5</v>
      </c>
      <c r="E1585" s="2">
        <f t="shared" si="218"/>
        <v>2016</v>
      </c>
      <c r="F1585" s="2" t="str">
        <f t="shared" si="219"/>
        <v>lunes</v>
      </c>
      <c r="G1585" s="2" t="str">
        <f t="shared" si="220"/>
        <v>mayo</v>
      </c>
      <c r="H1585" s="2">
        <f>+IFERROR(VLOOKUP(A1585,festivos!$A$1:$E$105,5,FALSE),0)</f>
        <v>0</v>
      </c>
      <c r="I1585" s="2">
        <f>+IFERROR(VLOOKUP(A1585,semanasanta!$A$1:$E$29,5,FALSE),0)</f>
        <v>0</v>
      </c>
      <c r="J1585" s="2">
        <f>+IFERROR(VLOOKUP(A1585,navidad!$A$1:$E$8,5,FALSE),0)</f>
        <v>0</v>
      </c>
      <c r="K1585" s="2">
        <f t="shared" si="224"/>
        <v>0</v>
      </c>
      <c r="L1585" s="2">
        <f t="shared" si="221"/>
        <v>0</v>
      </c>
      <c r="M1585" s="2">
        <f>+IFERROR(VLOOKUP(A1585,new_year!$A$1:$E$8,5,FALSE),0)</f>
        <v>0</v>
      </c>
      <c r="N1585" s="2">
        <f t="shared" si="223"/>
        <v>0</v>
      </c>
      <c r="O1585" s="2">
        <f t="shared" si="222"/>
        <v>0</v>
      </c>
      <c r="P1585">
        <v>0</v>
      </c>
      <c r="Q1585">
        <f>+IFERROR(VLOOKUP(A1585,final_f1!$A$1:$E$8,5,FALSE),0)</f>
        <v>0</v>
      </c>
    </row>
    <row r="1586" spans="1:17" x14ac:dyDescent="0.25">
      <c r="A1586" s="1">
        <v>42493</v>
      </c>
      <c r="B1586">
        <v>620</v>
      </c>
      <c r="C1586" s="2">
        <f t="shared" si="216"/>
        <v>3</v>
      </c>
      <c r="D1586" s="2">
        <f t="shared" si="217"/>
        <v>5</v>
      </c>
      <c r="E1586" s="2">
        <f t="shared" si="218"/>
        <v>2016</v>
      </c>
      <c r="F1586" s="2" t="str">
        <f t="shared" si="219"/>
        <v>martes</v>
      </c>
      <c r="G1586" s="2" t="str">
        <f t="shared" si="220"/>
        <v>mayo</v>
      </c>
      <c r="H1586" s="2">
        <f>+IFERROR(VLOOKUP(A1586,festivos!$A$1:$E$105,5,FALSE),0)</f>
        <v>0</v>
      </c>
      <c r="I1586" s="2">
        <f>+IFERROR(VLOOKUP(A1586,semanasanta!$A$1:$E$29,5,FALSE),0)</f>
        <v>0</v>
      </c>
      <c r="J1586" s="2">
        <f>+IFERROR(VLOOKUP(A1586,navidad!$A$1:$E$8,5,FALSE),0)</f>
        <v>0</v>
      </c>
      <c r="K1586" s="2">
        <f t="shared" si="224"/>
        <v>0</v>
      </c>
      <c r="L1586" s="2">
        <f t="shared" si="221"/>
        <v>0</v>
      </c>
      <c r="M1586" s="2">
        <f>+IFERROR(VLOOKUP(A1586,new_year!$A$1:$E$8,5,FALSE),0)</f>
        <v>0</v>
      </c>
      <c r="N1586" s="2">
        <f t="shared" si="223"/>
        <v>0</v>
      </c>
      <c r="O1586" s="2">
        <f t="shared" si="222"/>
        <v>0</v>
      </c>
      <c r="P1586">
        <v>0</v>
      </c>
      <c r="Q1586">
        <f>+IFERROR(VLOOKUP(A1586,final_f1!$A$1:$E$8,5,FALSE),0)</f>
        <v>0</v>
      </c>
    </row>
    <row r="1587" spans="1:17" x14ac:dyDescent="0.25">
      <c r="A1587" s="1">
        <v>42494</v>
      </c>
      <c r="B1587">
        <v>840</v>
      </c>
      <c r="C1587" s="2">
        <f t="shared" si="216"/>
        <v>4</v>
      </c>
      <c r="D1587" s="2">
        <f t="shared" si="217"/>
        <v>5</v>
      </c>
      <c r="E1587" s="2">
        <f t="shared" si="218"/>
        <v>2016</v>
      </c>
      <c r="F1587" s="2" t="str">
        <f t="shared" si="219"/>
        <v>miércoles</v>
      </c>
      <c r="G1587" s="2" t="str">
        <f t="shared" si="220"/>
        <v>mayo</v>
      </c>
      <c r="H1587" s="2">
        <f>+IFERROR(VLOOKUP(A1587,festivos!$A$1:$E$105,5,FALSE),0)</f>
        <v>0</v>
      </c>
      <c r="I1587" s="2">
        <f>+IFERROR(VLOOKUP(A1587,semanasanta!$A$1:$E$29,5,FALSE),0)</f>
        <v>0</v>
      </c>
      <c r="J1587" s="2">
        <f>+IFERROR(VLOOKUP(A1587,navidad!$A$1:$E$8,5,FALSE),0)</f>
        <v>0</v>
      </c>
      <c r="K1587" s="2">
        <f t="shared" si="224"/>
        <v>0</v>
      </c>
      <c r="L1587" s="2">
        <f t="shared" si="221"/>
        <v>0</v>
      </c>
      <c r="M1587" s="2">
        <f>+IFERROR(VLOOKUP(A1587,new_year!$A$1:$E$8,5,FALSE),0)</f>
        <v>0</v>
      </c>
      <c r="N1587" s="2">
        <f t="shared" si="223"/>
        <v>0</v>
      </c>
      <c r="O1587" s="2">
        <f t="shared" si="222"/>
        <v>0</v>
      </c>
      <c r="P1587">
        <v>0</v>
      </c>
      <c r="Q1587">
        <f>+IFERROR(VLOOKUP(A1587,final_f1!$A$1:$E$8,5,FALSE),0)</f>
        <v>0</v>
      </c>
    </row>
    <row r="1588" spans="1:17" x14ac:dyDescent="0.25">
      <c r="A1588" s="1">
        <v>42495</v>
      </c>
      <c r="B1588">
        <v>1001</v>
      </c>
      <c r="C1588" s="2">
        <f t="shared" si="216"/>
        <v>5</v>
      </c>
      <c r="D1588" s="2">
        <f t="shared" si="217"/>
        <v>5</v>
      </c>
      <c r="E1588" s="2">
        <f t="shared" si="218"/>
        <v>2016</v>
      </c>
      <c r="F1588" s="2" t="str">
        <f t="shared" si="219"/>
        <v>jueves</v>
      </c>
      <c r="G1588" s="2" t="str">
        <f t="shared" si="220"/>
        <v>mayo</v>
      </c>
      <c r="H1588" s="2">
        <f>+IFERROR(VLOOKUP(A1588,festivos!$A$1:$E$105,5,FALSE),0)</f>
        <v>0</v>
      </c>
      <c r="I1588" s="2">
        <f>+IFERROR(VLOOKUP(A1588,semanasanta!$A$1:$E$29,5,FALSE),0)</f>
        <v>0</v>
      </c>
      <c r="J1588" s="2">
        <f>+IFERROR(VLOOKUP(A1588,navidad!$A$1:$E$8,5,FALSE),0)</f>
        <v>0</v>
      </c>
      <c r="K1588" s="2">
        <f t="shared" si="224"/>
        <v>0</v>
      </c>
      <c r="L1588" s="2">
        <f t="shared" si="221"/>
        <v>0</v>
      </c>
      <c r="M1588" s="2">
        <f>+IFERROR(VLOOKUP(A1588,new_year!$A$1:$E$8,5,FALSE),0)</f>
        <v>0</v>
      </c>
      <c r="N1588" s="2">
        <f t="shared" si="223"/>
        <v>0</v>
      </c>
      <c r="O1588" s="2">
        <f t="shared" si="222"/>
        <v>0</v>
      </c>
      <c r="P1588">
        <v>0</v>
      </c>
      <c r="Q1588">
        <f>+IFERROR(VLOOKUP(A1588,final_f1!$A$1:$E$8,5,FALSE),0)</f>
        <v>0</v>
      </c>
    </row>
    <row r="1589" spans="1:17" x14ac:dyDescent="0.25">
      <c r="A1589" s="1">
        <v>42496</v>
      </c>
      <c r="B1589">
        <v>975</v>
      </c>
      <c r="C1589" s="2">
        <f t="shared" si="216"/>
        <v>6</v>
      </c>
      <c r="D1589" s="2">
        <f t="shared" si="217"/>
        <v>5</v>
      </c>
      <c r="E1589" s="2">
        <f t="shared" si="218"/>
        <v>2016</v>
      </c>
      <c r="F1589" s="2" t="str">
        <f t="shared" si="219"/>
        <v>viernes</v>
      </c>
      <c r="G1589" s="2" t="str">
        <f t="shared" si="220"/>
        <v>mayo</v>
      </c>
      <c r="H1589" s="2">
        <f>+IFERROR(VLOOKUP(A1589,festivos!$A$1:$E$105,5,FALSE),0)</f>
        <v>0</v>
      </c>
      <c r="I1589" s="2">
        <f>+IFERROR(VLOOKUP(A1589,semanasanta!$A$1:$E$29,5,FALSE),0)</f>
        <v>0</v>
      </c>
      <c r="J1589" s="2">
        <f>+IFERROR(VLOOKUP(A1589,navidad!$A$1:$E$8,5,FALSE),0)</f>
        <v>0</v>
      </c>
      <c r="K1589" s="2">
        <f t="shared" si="224"/>
        <v>0</v>
      </c>
      <c r="L1589" s="2">
        <f t="shared" si="221"/>
        <v>0</v>
      </c>
      <c r="M1589" s="2">
        <f>+IFERROR(VLOOKUP(A1589,new_year!$A$1:$E$8,5,FALSE),0)</f>
        <v>0</v>
      </c>
      <c r="N1589" s="2">
        <f t="shared" si="223"/>
        <v>0</v>
      </c>
      <c r="O1589" s="2">
        <f t="shared" si="222"/>
        <v>0</v>
      </c>
      <c r="P1589">
        <v>0</v>
      </c>
      <c r="Q1589">
        <f>+IFERROR(VLOOKUP(A1589,final_f1!$A$1:$E$8,5,FALSE),0)</f>
        <v>0</v>
      </c>
    </row>
    <row r="1590" spans="1:17" x14ac:dyDescent="0.25">
      <c r="A1590" s="1">
        <v>42497</v>
      </c>
      <c r="B1590">
        <v>255</v>
      </c>
      <c r="C1590" s="2">
        <f t="shared" si="216"/>
        <v>7</v>
      </c>
      <c r="D1590" s="2">
        <f t="shared" si="217"/>
        <v>5</v>
      </c>
      <c r="E1590" s="2">
        <f t="shared" si="218"/>
        <v>2016</v>
      </c>
      <c r="F1590" s="2" t="str">
        <f t="shared" si="219"/>
        <v>sábado</v>
      </c>
      <c r="G1590" s="2" t="str">
        <f t="shared" si="220"/>
        <v>mayo</v>
      </c>
      <c r="H1590" s="2">
        <f>+IFERROR(VLOOKUP(A1590,festivos!$A$1:$E$105,5,FALSE),0)</f>
        <v>0</v>
      </c>
      <c r="I1590" s="2">
        <f>+IFERROR(VLOOKUP(A1590,semanasanta!$A$1:$E$29,5,FALSE),0)</f>
        <v>0</v>
      </c>
      <c r="J1590" s="2">
        <f>+IFERROR(VLOOKUP(A1590,navidad!$A$1:$E$8,5,FALSE),0)</f>
        <v>0</v>
      </c>
      <c r="K1590" s="2">
        <f t="shared" si="224"/>
        <v>0</v>
      </c>
      <c r="L1590" s="2">
        <f t="shared" si="221"/>
        <v>0</v>
      </c>
      <c r="M1590" s="2">
        <f>+IFERROR(VLOOKUP(A1590,new_year!$A$1:$E$8,5,FALSE),0)</f>
        <v>0</v>
      </c>
      <c r="N1590" s="2">
        <f t="shared" si="223"/>
        <v>0</v>
      </c>
      <c r="O1590" s="2">
        <f t="shared" si="222"/>
        <v>0</v>
      </c>
      <c r="P1590">
        <v>0</v>
      </c>
      <c r="Q1590">
        <f>+IFERROR(VLOOKUP(A1590,final_f1!$A$1:$E$8,5,FALSE),0)</f>
        <v>0</v>
      </c>
    </row>
    <row r="1591" spans="1:17" x14ac:dyDescent="0.25">
      <c r="A1591" s="1">
        <v>42498</v>
      </c>
      <c r="B1591">
        <v>0</v>
      </c>
      <c r="C1591" s="2">
        <f t="shared" si="216"/>
        <v>8</v>
      </c>
      <c r="D1591" s="2">
        <f t="shared" si="217"/>
        <v>5</v>
      </c>
      <c r="E1591" s="2">
        <f t="shared" si="218"/>
        <v>2016</v>
      </c>
      <c r="F1591" s="2" t="str">
        <f t="shared" si="219"/>
        <v>domingo</v>
      </c>
      <c r="G1591" s="2" t="str">
        <f t="shared" si="220"/>
        <v>mayo</v>
      </c>
      <c r="H1591" s="2">
        <f>+IFERROR(VLOOKUP(A1591,festivos!$A$1:$E$105,5,FALSE),0)</f>
        <v>0</v>
      </c>
      <c r="I1591" s="2">
        <f>+IFERROR(VLOOKUP(A1591,semanasanta!$A$1:$E$29,5,FALSE),0)</f>
        <v>0</v>
      </c>
      <c r="J1591" s="2">
        <f>+IFERROR(VLOOKUP(A1591,navidad!$A$1:$E$8,5,FALSE),0)</f>
        <v>0</v>
      </c>
      <c r="K1591" s="2">
        <f t="shared" si="224"/>
        <v>0</v>
      </c>
      <c r="L1591" s="2">
        <f t="shared" si="221"/>
        <v>0</v>
      </c>
      <c r="M1591" s="2">
        <f>+IFERROR(VLOOKUP(A1591,new_year!$A$1:$E$8,5,FALSE),0)</f>
        <v>0</v>
      </c>
      <c r="N1591" s="2">
        <f t="shared" si="223"/>
        <v>0</v>
      </c>
      <c r="O1591" s="2">
        <f t="shared" si="222"/>
        <v>0</v>
      </c>
      <c r="P1591">
        <v>0</v>
      </c>
      <c r="Q1591">
        <f>+IFERROR(VLOOKUP(A1591,final_f1!$A$1:$E$8,5,FALSE),0)</f>
        <v>0</v>
      </c>
    </row>
    <row r="1592" spans="1:17" x14ac:dyDescent="0.25">
      <c r="A1592" s="1">
        <v>42499</v>
      </c>
      <c r="B1592">
        <v>0</v>
      </c>
      <c r="C1592" s="2">
        <f t="shared" si="216"/>
        <v>9</v>
      </c>
      <c r="D1592" s="2">
        <f t="shared" si="217"/>
        <v>5</v>
      </c>
      <c r="E1592" s="2">
        <f t="shared" si="218"/>
        <v>2016</v>
      </c>
      <c r="F1592" s="2" t="str">
        <f t="shared" si="219"/>
        <v>lunes</v>
      </c>
      <c r="G1592" s="2" t="str">
        <f t="shared" si="220"/>
        <v>mayo</v>
      </c>
      <c r="H1592" s="2">
        <f>+IFERROR(VLOOKUP(A1592,festivos!$A$1:$E$105,5,FALSE),0)</f>
        <v>1</v>
      </c>
      <c r="I1592" s="2">
        <f>+IFERROR(VLOOKUP(A1592,semanasanta!$A$1:$E$29,5,FALSE),0)</f>
        <v>0</v>
      </c>
      <c r="J1592" s="2">
        <f>+IFERROR(VLOOKUP(A1592,navidad!$A$1:$E$8,5,FALSE),0)</f>
        <v>0</v>
      </c>
      <c r="K1592" s="2">
        <f t="shared" si="224"/>
        <v>0</v>
      </c>
      <c r="L1592" s="2">
        <f t="shared" si="221"/>
        <v>0</v>
      </c>
      <c r="M1592" s="2">
        <f>+IFERROR(VLOOKUP(A1592,new_year!$A$1:$E$8,5,FALSE),0)</f>
        <v>0</v>
      </c>
      <c r="N1592" s="2">
        <f t="shared" si="223"/>
        <v>0</v>
      </c>
      <c r="O1592" s="2">
        <f t="shared" si="222"/>
        <v>0</v>
      </c>
      <c r="P1592">
        <v>0</v>
      </c>
      <c r="Q1592">
        <f>+IFERROR(VLOOKUP(A1592,final_f1!$A$1:$E$8,5,FALSE),0)</f>
        <v>0</v>
      </c>
    </row>
    <row r="1593" spans="1:17" x14ac:dyDescent="0.25">
      <c r="A1593" s="1">
        <v>42500</v>
      </c>
      <c r="B1593">
        <v>707</v>
      </c>
      <c r="C1593" s="2">
        <f t="shared" si="216"/>
        <v>10</v>
      </c>
      <c r="D1593" s="2">
        <f t="shared" si="217"/>
        <v>5</v>
      </c>
      <c r="E1593" s="2">
        <f t="shared" si="218"/>
        <v>2016</v>
      </c>
      <c r="F1593" s="2" t="str">
        <f t="shared" si="219"/>
        <v>martes</v>
      </c>
      <c r="G1593" s="2" t="str">
        <f t="shared" si="220"/>
        <v>mayo</v>
      </c>
      <c r="H1593" s="2">
        <f>+IFERROR(VLOOKUP(A1593,festivos!$A$1:$E$105,5,FALSE),0)</f>
        <v>0</v>
      </c>
      <c r="I1593" s="2">
        <f>+IFERROR(VLOOKUP(A1593,semanasanta!$A$1:$E$29,5,FALSE),0)</f>
        <v>0</v>
      </c>
      <c r="J1593" s="2">
        <f>+IFERROR(VLOOKUP(A1593,navidad!$A$1:$E$8,5,FALSE),0)</f>
        <v>0</v>
      </c>
      <c r="K1593" s="2">
        <f t="shared" si="224"/>
        <v>0</v>
      </c>
      <c r="L1593" s="2">
        <f t="shared" si="221"/>
        <v>0</v>
      </c>
      <c r="M1593" s="2">
        <f>+IFERROR(VLOOKUP(A1593,new_year!$A$1:$E$8,5,FALSE),0)</f>
        <v>0</v>
      </c>
      <c r="N1593" s="2">
        <f t="shared" si="223"/>
        <v>0</v>
      </c>
      <c r="O1593" s="2">
        <f t="shared" si="222"/>
        <v>0</v>
      </c>
      <c r="P1593">
        <v>0</v>
      </c>
      <c r="Q1593">
        <f>+IFERROR(VLOOKUP(A1593,final_f1!$A$1:$E$8,5,FALSE),0)</f>
        <v>0</v>
      </c>
    </row>
    <row r="1594" spans="1:17" x14ac:dyDescent="0.25">
      <c r="A1594" s="1">
        <v>42501</v>
      </c>
      <c r="B1594">
        <v>910</v>
      </c>
      <c r="C1594" s="2">
        <f t="shared" si="216"/>
        <v>11</v>
      </c>
      <c r="D1594" s="2">
        <f t="shared" si="217"/>
        <v>5</v>
      </c>
      <c r="E1594" s="2">
        <f t="shared" si="218"/>
        <v>2016</v>
      </c>
      <c r="F1594" s="2" t="str">
        <f t="shared" si="219"/>
        <v>miércoles</v>
      </c>
      <c r="G1594" s="2" t="str">
        <f t="shared" si="220"/>
        <v>mayo</v>
      </c>
      <c r="H1594" s="2">
        <f>+IFERROR(VLOOKUP(A1594,festivos!$A$1:$E$105,5,FALSE),0)</f>
        <v>0</v>
      </c>
      <c r="I1594" s="2">
        <f>+IFERROR(VLOOKUP(A1594,semanasanta!$A$1:$E$29,5,FALSE),0)</f>
        <v>0</v>
      </c>
      <c r="J1594" s="2">
        <f>+IFERROR(VLOOKUP(A1594,navidad!$A$1:$E$8,5,FALSE),0)</f>
        <v>0</v>
      </c>
      <c r="K1594" s="2">
        <f t="shared" si="224"/>
        <v>0</v>
      </c>
      <c r="L1594" s="2">
        <f t="shared" si="221"/>
        <v>0</v>
      </c>
      <c r="M1594" s="2">
        <f>+IFERROR(VLOOKUP(A1594,new_year!$A$1:$E$8,5,FALSE),0)</f>
        <v>0</v>
      </c>
      <c r="N1594" s="2">
        <f t="shared" si="223"/>
        <v>0</v>
      </c>
      <c r="O1594" s="2">
        <f t="shared" si="222"/>
        <v>0</v>
      </c>
      <c r="P1594">
        <v>0</v>
      </c>
      <c r="Q1594">
        <f>+IFERROR(VLOOKUP(A1594,final_f1!$A$1:$E$8,5,FALSE),0)</f>
        <v>0</v>
      </c>
    </row>
    <row r="1595" spans="1:17" x14ac:dyDescent="0.25">
      <c r="A1595" s="1">
        <v>42502</v>
      </c>
      <c r="B1595">
        <v>987</v>
      </c>
      <c r="C1595" s="2">
        <f t="shared" si="216"/>
        <v>12</v>
      </c>
      <c r="D1595" s="2">
        <f t="shared" si="217"/>
        <v>5</v>
      </c>
      <c r="E1595" s="2">
        <f t="shared" si="218"/>
        <v>2016</v>
      </c>
      <c r="F1595" s="2" t="str">
        <f t="shared" si="219"/>
        <v>jueves</v>
      </c>
      <c r="G1595" s="2" t="str">
        <f t="shared" si="220"/>
        <v>mayo</v>
      </c>
      <c r="H1595" s="2">
        <f>+IFERROR(VLOOKUP(A1595,festivos!$A$1:$E$105,5,FALSE),0)</f>
        <v>0</v>
      </c>
      <c r="I1595" s="2">
        <f>+IFERROR(VLOOKUP(A1595,semanasanta!$A$1:$E$29,5,FALSE),0)</f>
        <v>0</v>
      </c>
      <c r="J1595" s="2">
        <f>+IFERROR(VLOOKUP(A1595,navidad!$A$1:$E$8,5,FALSE),0)</f>
        <v>0</v>
      </c>
      <c r="K1595" s="2">
        <f t="shared" si="224"/>
        <v>0</v>
      </c>
      <c r="L1595" s="2">
        <f t="shared" si="221"/>
        <v>0</v>
      </c>
      <c r="M1595" s="2">
        <f>+IFERROR(VLOOKUP(A1595,new_year!$A$1:$E$8,5,FALSE),0)</f>
        <v>0</v>
      </c>
      <c r="N1595" s="2">
        <f t="shared" si="223"/>
        <v>0</v>
      </c>
      <c r="O1595" s="2">
        <f t="shared" si="222"/>
        <v>0</v>
      </c>
      <c r="P1595">
        <v>0</v>
      </c>
      <c r="Q1595">
        <f>+IFERROR(VLOOKUP(A1595,final_f1!$A$1:$E$8,5,FALSE),0)</f>
        <v>0</v>
      </c>
    </row>
    <row r="1596" spans="1:17" x14ac:dyDescent="0.25">
      <c r="A1596" s="1">
        <v>42503</v>
      </c>
      <c r="B1596">
        <v>925</v>
      </c>
      <c r="C1596" s="2">
        <f t="shared" si="216"/>
        <v>13</v>
      </c>
      <c r="D1596" s="2">
        <f t="shared" si="217"/>
        <v>5</v>
      </c>
      <c r="E1596" s="2">
        <f t="shared" si="218"/>
        <v>2016</v>
      </c>
      <c r="F1596" s="2" t="str">
        <f t="shared" si="219"/>
        <v>viernes</v>
      </c>
      <c r="G1596" s="2" t="str">
        <f t="shared" si="220"/>
        <v>mayo</v>
      </c>
      <c r="H1596" s="2">
        <f>+IFERROR(VLOOKUP(A1596,festivos!$A$1:$E$105,5,FALSE),0)</f>
        <v>0</v>
      </c>
      <c r="I1596" s="2">
        <f>+IFERROR(VLOOKUP(A1596,semanasanta!$A$1:$E$29,5,FALSE),0)</f>
        <v>0</v>
      </c>
      <c r="J1596" s="2">
        <f>+IFERROR(VLOOKUP(A1596,navidad!$A$1:$E$8,5,FALSE),0)</f>
        <v>0</v>
      </c>
      <c r="K1596" s="2">
        <f t="shared" si="224"/>
        <v>0</v>
      </c>
      <c r="L1596" s="2">
        <f t="shared" si="221"/>
        <v>0</v>
      </c>
      <c r="M1596" s="2">
        <f>+IFERROR(VLOOKUP(A1596,new_year!$A$1:$E$8,5,FALSE),0)</f>
        <v>0</v>
      </c>
      <c r="N1596" s="2">
        <f t="shared" si="223"/>
        <v>0</v>
      </c>
      <c r="O1596" s="2">
        <f t="shared" si="222"/>
        <v>0</v>
      </c>
      <c r="P1596">
        <v>0</v>
      </c>
      <c r="Q1596">
        <f>+IFERROR(VLOOKUP(A1596,final_f1!$A$1:$E$8,5,FALSE),0)</f>
        <v>0</v>
      </c>
    </row>
    <row r="1597" spans="1:17" x14ac:dyDescent="0.25">
      <c r="A1597" s="1">
        <v>42504</v>
      </c>
      <c r="B1597">
        <v>220</v>
      </c>
      <c r="C1597" s="2">
        <f t="shared" si="216"/>
        <v>14</v>
      </c>
      <c r="D1597" s="2">
        <f t="shared" si="217"/>
        <v>5</v>
      </c>
      <c r="E1597" s="2">
        <f t="shared" si="218"/>
        <v>2016</v>
      </c>
      <c r="F1597" s="2" t="str">
        <f t="shared" si="219"/>
        <v>sábado</v>
      </c>
      <c r="G1597" s="2" t="str">
        <f t="shared" si="220"/>
        <v>mayo</v>
      </c>
      <c r="H1597" s="2">
        <f>+IFERROR(VLOOKUP(A1597,festivos!$A$1:$E$105,5,FALSE),0)</f>
        <v>0</v>
      </c>
      <c r="I1597" s="2">
        <f>+IFERROR(VLOOKUP(A1597,semanasanta!$A$1:$E$29,5,FALSE),0)</f>
        <v>0</v>
      </c>
      <c r="J1597" s="2">
        <f>+IFERROR(VLOOKUP(A1597,navidad!$A$1:$E$8,5,FALSE),0)</f>
        <v>0</v>
      </c>
      <c r="K1597" s="2">
        <f t="shared" si="224"/>
        <v>0</v>
      </c>
      <c r="L1597" s="2">
        <f t="shared" si="221"/>
        <v>0</v>
      </c>
      <c r="M1597" s="2">
        <f>+IFERROR(VLOOKUP(A1597,new_year!$A$1:$E$8,5,FALSE),0)</f>
        <v>0</v>
      </c>
      <c r="N1597" s="2">
        <f t="shared" si="223"/>
        <v>0</v>
      </c>
      <c r="O1597" s="2">
        <f t="shared" si="222"/>
        <v>0</v>
      </c>
      <c r="P1597">
        <v>0</v>
      </c>
      <c r="Q1597">
        <f>+IFERROR(VLOOKUP(A1597,final_f1!$A$1:$E$8,5,FALSE),0)</f>
        <v>0</v>
      </c>
    </row>
    <row r="1598" spans="1:17" x14ac:dyDescent="0.25">
      <c r="A1598" s="1">
        <v>42505</v>
      </c>
      <c r="B1598">
        <v>0</v>
      </c>
      <c r="C1598" s="2">
        <f t="shared" si="216"/>
        <v>15</v>
      </c>
      <c r="D1598" s="2">
        <f t="shared" si="217"/>
        <v>5</v>
      </c>
      <c r="E1598" s="2">
        <f t="shared" si="218"/>
        <v>2016</v>
      </c>
      <c r="F1598" s="2" t="str">
        <f t="shared" si="219"/>
        <v>domingo</v>
      </c>
      <c r="G1598" s="2" t="str">
        <f t="shared" si="220"/>
        <v>mayo</v>
      </c>
      <c r="H1598" s="2">
        <f>+IFERROR(VLOOKUP(A1598,festivos!$A$1:$E$105,5,FALSE),0)</f>
        <v>0</v>
      </c>
      <c r="I1598" s="2">
        <f>+IFERROR(VLOOKUP(A1598,semanasanta!$A$1:$E$29,5,FALSE),0)</f>
        <v>0</v>
      </c>
      <c r="J1598" s="2">
        <f>+IFERROR(VLOOKUP(A1598,navidad!$A$1:$E$8,5,FALSE),0)</f>
        <v>0</v>
      </c>
      <c r="K1598" s="2">
        <f t="shared" si="224"/>
        <v>0</v>
      </c>
      <c r="L1598" s="2">
        <f t="shared" si="221"/>
        <v>0</v>
      </c>
      <c r="M1598" s="2">
        <f>+IFERROR(VLOOKUP(A1598,new_year!$A$1:$E$8,5,FALSE),0)</f>
        <v>0</v>
      </c>
      <c r="N1598" s="2">
        <f t="shared" si="223"/>
        <v>0</v>
      </c>
      <c r="O1598" s="2">
        <f t="shared" si="222"/>
        <v>0</v>
      </c>
      <c r="P1598">
        <v>0</v>
      </c>
      <c r="Q1598">
        <f>+IFERROR(VLOOKUP(A1598,final_f1!$A$1:$E$8,5,FALSE),0)</f>
        <v>0</v>
      </c>
    </row>
    <row r="1599" spans="1:17" x14ac:dyDescent="0.25">
      <c r="A1599" s="1">
        <v>42506</v>
      </c>
      <c r="B1599">
        <v>687</v>
      </c>
      <c r="C1599" s="2">
        <f t="shared" si="216"/>
        <v>16</v>
      </c>
      <c r="D1599" s="2">
        <f t="shared" si="217"/>
        <v>5</v>
      </c>
      <c r="E1599" s="2">
        <f t="shared" si="218"/>
        <v>2016</v>
      </c>
      <c r="F1599" s="2" t="str">
        <f t="shared" si="219"/>
        <v>lunes</v>
      </c>
      <c r="G1599" s="2" t="str">
        <f t="shared" si="220"/>
        <v>mayo</v>
      </c>
      <c r="H1599" s="2">
        <f>+IFERROR(VLOOKUP(A1599,festivos!$A$1:$E$105,5,FALSE),0)</f>
        <v>0</v>
      </c>
      <c r="I1599" s="2">
        <f>+IFERROR(VLOOKUP(A1599,semanasanta!$A$1:$E$29,5,FALSE),0)</f>
        <v>0</v>
      </c>
      <c r="J1599" s="2">
        <f>+IFERROR(VLOOKUP(A1599,navidad!$A$1:$E$8,5,FALSE),0)</f>
        <v>0</v>
      </c>
      <c r="K1599" s="2">
        <f t="shared" si="224"/>
        <v>0</v>
      </c>
      <c r="L1599" s="2">
        <f t="shared" si="221"/>
        <v>0</v>
      </c>
      <c r="M1599" s="2">
        <f>+IFERROR(VLOOKUP(A1599,new_year!$A$1:$E$8,5,FALSE),0)</f>
        <v>0</v>
      </c>
      <c r="N1599" s="2">
        <f t="shared" si="223"/>
        <v>0</v>
      </c>
      <c r="O1599" s="2">
        <f t="shared" si="222"/>
        <v>0</v>
      </c>
      <c r="P1599">
        <v>0</v>
      </c>
      <c r="Q1599">
        <f>+IFERROR(VLOOKUP(A1599,final_f1!$A$1:$E$8,5,FALSE),0)</f>
        <v>0</v>
      </c>
    </row>
    <row r="1600" spans="1:17" x14ac:dyDescent="0.25">
      <c r="A1600" s="1">
        <v>42507</v>
      </c>
      <c r="B1600">
        <v>796</v>
      </c>
      <c r="C1600" s="2">
        <f t="shared" si="216"/>
        <v>17</v>
      </c>
      <c r="D1600" s="2">
        <f t="shared" si="217"/>
        <v>5</v>
      </c>
      <c r="E1600" s="2">
        <f t="shared" si="218"/>
        <v>2016</v>
      </c>
      <c r="F1600" s="2" t="str">
        <f t="shared" si="219"/>
        <v>martes</v>
      </c>
      <c r="G1600" s="2" t="str">
        <f t="shared" si="220"/>
        <v>mayo</v>
      </c>
      <c r="H1600" s="2">
        <f>+IFERROR(VLOOKUP(A1600,festivos!$A$1:$E$105,5,FALSE),0)</f>
        <v>0</v>
      </c>
      <c r="I1600" s="2">
        <f>+IFERROR(VLOOKUP(A1600,semanasanta!$A$1:$E$29,5,FALSE),0)</f>
        <v>0</v>
      </c>
      <c r="J1600" s="2">
        <f>+IFERROR(VLOOKUP(A1600,navidad!$A$1:$E$8,5,FALSE),0)</f>
        <v>0</v>
      </c>
      <c r="K1600" s="2">
        <f t="shared" si="224"/>
        <v>0</v>
      </c>
      <c r="L1600" s="2">
        <f t="shared" si="221"/>
        <v>0</v>
      </c>
      <c r="M1600" s="2">
        <f>+IFERROR(VLOOKUP(A1600,new_year!$A$1:$E$8,5,FALSE),0)</f>
        <v>0</v>
      </c>
      <c r="N1600" s="2">
        <f t="shared" si="223"/>
        <v>0</v>
      </c>
      <c r="O1600" s="2">
        <f t="shared" si="222"/>
        <v>0</v>
      </c>
      <c r="P1600">
        <v>0</v>
      </c>
      <c r="Q1600">
        <f>+IFERROR(VLOOKUP(A1600,final_f1!$A$1:$E$8,5,FALSE),0)</f>
        <v>0</v>
      </c>
    </row>
    <row r="1601" spans="1:17" x14ac:dyDescent="0.25">
      <c r="A1601" s="1">
        <v>42508</v>
      </c>
      <c r="B1601">
        <v>905</v>
      </c>
      <c r="C1601" s="2">
        <f t="shared" si="216"/>
        <v>18</v>
      </c>
      <c r="D1601" s="2">
        <f t="shared" si="217"/>
        <v>5</v>
      </c>
      <c r="E1601" s="2">
        <f t="shared" si="218"/>
        <v>2016</v>
      </c>
      <c r="F1601" s="2" t="str">
        <f t="shared" si="219"/>
        <v>miércoles</v>
      </c>
      <c r="G1601" s="2" t="str">
        <f t="shared" si="220"/>
        <v>mayo</v>
      </c>
      <c r="H1601" s="2">
        <f>+IFERROR(VLOOKUP(A1601,festivos!$A$1:$E$105,5,FALSE),0)</f>
        <v>0</v>
      </c>
      <c r="I1601" s="2">
        <f>+IFERROR(VLOOKUP(A1601,semanasanta!$A$1:$E$29,5,FALSE),0)</f>
        <v>0</v>
      </c>
      <c r="J1601" s="2">
        <f>+IFERROR(VLOOKUP(A1601,navidad!$A$1:$E$8,5,FALSE),0)</f>
        <v>0</v>
      </c>
      <c r="K1601" s="2">
        <f t="shared" si="224"/>
        <v>0</v>
      </c>
      <c r="L1601" s="2">
        <f t="shared" si="221"/>
        <v>0</v>
      </c>
      <c r="M1601" s="2">
        <f>+IFERROR(VLOOKUP(A1601,new_year!$A$1:$E$8,5,FALSE),0)</f>
        <v>0</v>
      </c>
      <c r="N1601" s="2">
        <f t="shared" si="223"/>
        <v>0</v>
      </c>
      <c r="O1601" s="2">
        <f t="shared" si="222"/>
        <v>0</v>
      </c>
      <c r="P1601">
        <v>0</v>
      </c>
      <c r="Q1601">
        <f>+IFERROR(VLOOKUP(A1601,final_f1!$A$1:$E$8,5,FALSE),0)</f>
        <v>0</v>
      </c>
    </row>
    <row r="1602" spans="1:17" x14ac:dyDescent="0.25">
      <c r="A1602" s="1">
        <v>42509</v>
      </c>
      <c r="B1602">
        <v>925</v>
      </c>
      <c r="C1602" s="2">
        <f t="shared" si="216"/>
        <v>19</v>
      </c>
      <c r="D1602" s="2">
        <f t="shared" si="217"/>
        <v>5</v>
      </c>
      <c r="E1602" s="2">
        <f t="shared" si="218"/>
        <v>2016</v>
      </c>
      <c r="F1602" s="2" t="str">
        <f t="shared" si="219"/>
        <v>jueves</v>
      </c>
      <c r="G1602" s="2" t="str">
        <f t="shared" si="220"/>
        <v>mayo</v>
      </c>
      <c r="H1602" s="2">
        <f>+IFERROR(VLOOKUP(A1602,festivos!$A$1:$E$105,5,FALSE),0)</f>
        <v>0</v>
      </c>
      <c r="I1602" s="2">
        <f>+IFERROR(VLOOKUP(A1602,semanasanta!$A$1:$E$29,5,FALSE),0)</f>
        <v>0</v>
      </c>
      <c r="J1602" s="2">
        <f>+IFERROR(VLOOKUP(A1602,navidad!$A$1:$E$8,5,FALSE),0)</f>
        <v>0</v>
      </c>
      <c r="K1602" s="2">
        <f t="shared" si="224"/>
        <v>0</v>
      </c>
      <c r="L1602" s="2">
        <f t="shared" si="221"/>
        <v>0</v>
      </c>
      <c r="M1602" s="2">
        <f>+IFERROR(VLOOKUP(A1602,new_year!$A$1:$E$8,5,FALSE),0)</f>
        <v>0</v>
      </c>
      <c r="N1602" s="2">
        <f t="shared" si="223"/>
        <v>0</v>
      </c>
      <c r="O1602" s="2">
        <f t="shared" si="222"/>
        <v>0</v>
      </c>
      <c r="P1602">
        <v>0</v>
      </c>
      <c r="Q1602">
        <f>+IFERROR(VLOOKUP(A1602,final_f1!$A$1:$E$8,5,FALSE),0)</f>
        <v>0</v>
      </c>
    </row>
    <row r="1603" spans="1:17" x14ac:dyDescent="0.25">
      <c r="A1603" s="1">
        <v>42510</v>
      </c>
      <c r="B1603">
        <v>918</v>
      </c>
      <c r="C1603" s="2">
        <f t="shared" ref="C1603:C1666" si="225">+DAY(A1603)</f>
        <v>20</v>
      </c>
      <c r="D1603" s="2">
        <f t="shared" ref="D1603:D1666" si="226">+MONTH(A1603)</f>
        <v>5</v>
      </c>
      <c r="E1603" s="2">
        <f t="shared" ref="E1603:E1666" si="227">+YEAR(A1603)</f>
        <v>2016</v>
      </c>
      <c r="F1603" s="2" t="str">
        <f t="shared" ref="F1603:F1666" si="228">+TEXT(A1603,"dddd")</f>
        <v>viernes</v>
      </c>
      <c r="G1603" s="2" t="str">
        <f t="shared" ref="G1603:G1666" si="229">+TEXT(A1603,"MMMM")</f>
        <v>mayo</v>
      </c>
      <c r="H1603" s="2">
        <f>+IFERROR(VLOOKUP(A1603,festivos!$A$1:$E$105,5,FALSE),0)</f>
        <v>0</v>
      </c>
      <c r="I1603" s="2">
        <f>+IFERROR(VLOOKUP(A1603,semanasanta!$A$1:$E$29,5,FALSE),0)</f>
        <v>0</v>
      </c>
      <c r="J1603" s="2">
        <f>+IFERROR(VLOOKUP(A1603,navidad!$A$1:$E$8,5,FALSE),0)</f>
        <v>0</v>
      </c>
      <c r="K1603" s="2">
        <f t="shared" si="224"/>
        <v>0</v>
      </c>
      <c r="L1603" s="2">
        <f t="shared" ref="L1603:L1666" si="230">+IF(J1604=1,1,0)</f>
        <v>0</v>
      </c>
      <c r="M1603" s="2">
        <f>+IFERROR(VLOOKUP(A1603,new_year!$A$1:$E$8,5,FALSE),0)</f>
        <v>0</v>
      </c>
      <c r="N1603" s="2">
        <f t="shared" si="223"/>
        <v>0</v>
      </c>
      <c r="O1603" s="2">
        <f t="shared" ref="O1603:O1666" si="231">+IF(M1604=1,1,0)</f>
        <v>0</v>
      </c>
      <c r="P1603">
        <v>0</v>
      </c>
      <c r="Q1603">
        <f>+IFERROR(VLOOKUP(A1603,final_f1!$A$1:$E$8,5,FALSE),0)</f>
        <v>0</v>
      </c>
    </row>
    <row r="1604" spans="1:17" x14ac:dyDescent="0.25">
      <c r="A1604" s="1">
        <v>42511</v>
      </c>
      <c r="B1604">
        <v>257</v>
      </c>
      <c r="C1604" s="2">
        <f t="shared" si="225"/>
        <v>21</v>
      </c>
      <c r="D1604" s="2">
        <f t="shared" si="226"/>
        <v>5</v>
      </c>
      <c r="E1604" s="2">
        <f t="shared" si="227"/>
        <v>2016</v>
      </c>
      <c r="F1604" s="2" t="str">
        <f t="shared" si="228"/>
        <v>sábado</v>
      </c>
      <c r="G1604" s="2" t="str">
        <f t="shared" si="229"/>
        <v>mayo</v>
      </c>
      <c r="H1604" s="2">
        <f>+IFERROR(VLOOKUP(A1604,festivos!$A$1:$E$105,5,FALSE),0)</f>
        <v>0</v>
      </c>
      <c r="I1604" s="2">
        <f>+IFERROR(VLOOKUP(A1604,semanasanta!$A$1:$E$29,5,FALSE),0)</f>
        <v>0</v>
      </c>
      <c r="J1604" s="2">
        <f>+IFERROR(VLOOKUP(A1604,navidad!$A$1:$E$8,5,FALSE),0)</f>
        <v>0</v>
      </c>
      <c r="K1604" s="2">
        <f t="shared" si="224"/>
        <v>0</v>
      </c>
      <c r="L1604" s="2">
        <f t="shared" si="230"/>
        <v>0</v>
      </c>
      <c r="M1604" s="2">
        <f>+IFERROR(VLOOKUP(A1604,new_year!$A$1:$E$8,5,FALSE),0)</f>
        <v>0</v>
      </c>
      <c r="N1604" s="2">
        <f t="shared" ref="N1604:N1667" si="232">+IF(M1603=1,1,0)</f>
        <v>0</v>
      </c>
      <c r="O1604" s="2">
        <f t="shared" si="231"/>
        <v>0</v>
      </c>
      <c r="P1604">
        <v>0</v>
      </c>
      <c r="Q1604">
        <f>+IFERROR(VLOOKUP(A1604,final_f1!$A$1:$E$8,5,FALSE),0)</f>
        <v>0</v>
      </c>
    </row>
    <row r="1605" spans="1:17" x14ac:dyDescent="0.25">
      <c r="A1605" s="1">
        <v>42512</v>
      </c>
      <c r="B1605">
        <v>0</v>
      </c>
      <c r="C1605" s="2">
        <f t="shared" si="225"/>
        <v>22</v>
      </c>
      <c r="D1605" s="2">
        <f t="shared" si="226"/>
        <v>5</v>
      </c>
      <c r="E1605" s="2">
        <f t="shared" si="227"/>
        <v>2016</v>
      </c>
      <c r="F1605" s="2" t="str">
        <f t="shared" si="228"/>
        <v>domingo</v>
      </c>
      <c r="G1605" s="2" t="str">
        <f t="shared" si="229"/>
        <v>mayo</v>
      </c>
      <c r="H1605" s="2">
        <f>+IFERROR(VLOOKUP(A1605,festivos!$A$1:$E$105,5,FALSE),0)</f>
        <v>0</v>
      </c>
      <c r="I1605" s="2">
        <f>+IFERROR(VLOOKUP(A1605,semanasanta!$A$1:$E$29,5,FALSE),0)</f>
        <v>0</v>
      </c>
      <c r="J1605" s="2">
        <f>+IFERROR(VLOOKUP(A1605,navidad!$A$1:$E$8,5,FALSE),0)</f>
        <v>0</v>
      </c>
      <c r="K1605" s="2">
        <f t="shared" ref="K1605:K1668" si="233">+IF(J1604=1,1,0)</f>
        <v>0</v>
      </c>
      <c r="L1605" s="2">
        <f t="shared" si="230"/>
        <v>0</v>
      </c>
      <c r="M1605" s="2">
        <f>+IFERROR(VLOOKUP(A1605,new_year!$A$1:$E$8,5,FALSE),0)</f>
        <v>0</v>
      </c>
      <c r="N1605" s="2">
        <f t="shared" si="232"/>
        <v>0</v>
      </c>
      <c r="O1605" s="2">
        <f t="shared" si="231"/>
        <v>0</v>
      </c>
      <c r="P1605">
        <v>0</v>
      </c>
      <c r="Q1605">
        <f>+IFERROR(VLOOKUP(A1605,final_f1!$A$1:$E$8,5,FALSE),0)</f>
        <v>0</v>
      </c>
    </row>
    <row r="1606" spans="1:17" x14ac:dyDescent="0.25">
      <c r="A1606" s="1">
        <v>42513</v>
      </c>
      <c r="B1606">
        <v>659</v>
      </c>
      <c r="C1606" s="2">
        <f t="shared" si="225"/>
        <v>23</v>
      </c>
      <c r="D1606" s="2">
        <f t="shared" si="226"/>
        <v>5</v>
      </c>
      <c r="E1606" s="2">
        <f t="shared" si="227"/>
        <v>2016</v>
      </c>
      <c r="F1606" s="2" t="str">
        <f t="shared" si="228"/>
        <v>lunes</v>
      </c>
      <c r="G1606" s="2" t="str">
        <f t="shared" si="229"/>
        <v>mayo</v>
      </c>
      <c r="H1606" s="2">
        <f>+IFERROR(VLOOKUP(A1606,festivos!$A$1:$E$105,5,FALSE),0)</f>
        <v>0</v>
      </c>
      <c r="I1606" s="2">
        <f>+IFERROR(VLOOKUP(A1606,semanasanta!$A$1:$E$29,5,FALSE),0)</f>
        <v>0</v>
      </c>
      <c r="J1606" s="2">
        <f>+IFERROR(VLOOKUP(A1606,navidad!$A$1:$E$8,5,FALSE),0)</f>
        <v>0</v>
      </c>
      <c r="K1606" s="2">
        <f t="shared" si="233"/>
        <v>0</v>
      </c>
      <c r="L1606" s="2">
        <f t="shared" si="230"/>
        <v>0</v>
      </c>
      <c r="M1606" s="2">
        <f>+IFERROR(VLOOKUP(A1606,new_year!$A$1:$E$8,5,FALSE),0)</f>
        <v>0</v>
      </c>
      <c r="N1606" s="2">
        <f t="shared" si="232"/>
        <v>0</v>
      </c>
      <c r="O1606" s="2">
        <f t="shared" si="231"/>
        <v>0</v>
      </c>
      <c r="P1606">
        <v>0</v>
      </c>
      <c r="Q1606">
        <f>+IFERROR(VLOOKUP(A1606,final_f1!$A$1:$E$8,5,FALSE),0)</f>
        <v>0</v>
      </c>
    </row>
    <row r="1607" spans="1:17" x14ac:dyDescent="0.25">
      <c r="A1607" s="1">
        <v>42514</v>
      </c>
      <c r="B1607">
        <v>941</v>
      </c>
      <c r="C1607" s="2">
        <f t="shared" si="225"/>
        <v>24</v>
      </c>
      <c r="D1607" s="2">
        <f t="shared" si="226"/>
        <v>5</v>
      </c>
      <c r="E1607" s="2">
        <f t="shared" si="227"/>
        <v>2016</v>
      </c>
      <c r="F1607" s="2" t="str">
        <f t="shared" si="228"/>
        <v>martes</v>
      </c>
      <c r="G1607" s="2" t="str">
        <f t="shared" si="229"/>
        <v>mayo</v>
      </c>
      <c r="H1607" s="2">
        <f>+IFERROR(VLOOKUP(A1607,festivos!$A$1:$E$105,5,FALSE),0)</f>
        <v>0</v>
      </c>
      <c r="I1607" s="2">
        <f>+IFERROR(VLOOKUP(A1607,semanasanta!$A$1:$E$29,5,FALSE),0)</f>
        <v>0</v>
      </c>
      <c r="J1607" s="2">
        <f>+IFERROR(VLOOKUP(A1607,navidad!$A$1:$E$8,5,FALSE),0)</f>
        <v>0</v>
      </c>
      <c r="K1607" s="2">
        <f t="shared" si="233"/>
        <v>0</v>
      </c>
      <c r="L1607" s="2">
        <f t="shared" si="230"/>
        <v>0</v>
      </c>
      <c r="M1607" s="2">
        <f>+IFERROR(VLOOKUP(A1607,new_year!$A$1:$E$8,5,FALSE),0)</f>
        <v>0</v>
      </c>
      <c r="N1607" s="2">
        <f t="shared" si="232"/>
        <v>0</v>
      </c>
      <c r="O1607" s="2">
        <f t="shared" si="231"/>
        <v>0</v>
      </c>
      <c r="P1607">
        <v>0</v>
      </c>
      <c r="Q1607">
        <f>+IFERROR(VLOOKUP(A1607,final_f1!$A$1:$E$8,5,FALSE),0)</f>
        <v>0</v>
      </c>
    </row>
    <row r="1608" spans="1:17" x14ac:dyDescent="0.25">
      <c r="A1608" s="1">
        <v>42515</v>
      </c>
      <c r="B1608">
        <v>1107</v>
      </c>
      <c r="C1608" s="2">
        <f t="shared" si="225"/>
        <v>25</v>
      </c>
      <c r="D1608" s="2">
        <f t="shared" si="226"/>
        <v>5</v>
      </c>
      <c r="E1608" s="2">
        <f t="shared" si="227"/>
        <v>2016</v>
      </c>
      <c r="F1608" s="2" t="str">
        <f t="shared" si="228"/>
        <v>miércoles</v>
      </c>
      <c r="G1608" s="2" t="str">
        <f t="shared" si="229"/>
        <v>mayo</v>
      </c>
      <c r="H1608" s="2">
        <f>+IFERROR(VLOOKUP(A1608,festivos!$A$1:$E$105,5,FALSE),0)</f>
        <v>0</v>
      </c>
      <c r="I1608" s="2">
        <f>+IFERROR(VLOOKUP(A1608,semanasanta!$A$1:$E$29,5,FALSE),0)</f>
        <v>0</v>
      </c>
      <c r="J1608" s="2">
        <f>+IFERROR(VLOOKUP(A1608,navidad!$A$1:$E$8,5,FALSE),0)</f>
        <v>0</v>
      </c>
      <c r="K1608" s="2">
        <f t="shared" si="233"/>
        <v>0</v>
      </c>
      <c r="L1608" s="2">
        <f t="shared" si="230"/>
        <v>0</v>
      </c>
      <c r="M1608" s="2">
        <f>+IFERROR(VLOOKUP(A1608,new_year!$A$1:$E$8,5,FALSE),0)</f>
        <v>0</v>
      </c>
      <c r="N1608" s="2">
        <f t="shared" si="232"/>
        <v>0</v>
      </c>
      <c r="O1608" s="2">
        <f t="shared" si="231"/>
        <v>0</v>
      </c>
      <c r="P1608">
        <v>0</v>
      </c>
      <c r="Q1608">
        <f>+IFERROR(VLOOKUP(A1608,final_f1!$A$1:$E$8,5,FALSE),0)</f>
        <v>0</v>
      </c>
    </row>
    <row r="1609" spans="1:17" x14ac:dyDescent="0.25">
      <c r="A1609" s="1">
        <v>42516</v>
      </c>
      <c r="B1609">
        <v>1225</v>
      </c>
      <c r="C1609" s="2">
        <f t="shared" si="225"/>
        <v>26</v>
      </c>
      <c r="D1609" s="2">
        <f t="shared" si="226"/>
        <v>5</v>
      </c>
      <c r="E1609" s="2">
        <f t="shared" si="227"/>
        <v>2016</v>
      </c>
      <c r="F1609" s="2" t="str">
        <f t="shared" si="228"/>
        <v>jueves</v>
      </c>
      <c r="G1609" s="2" t="str">
        <f t="shared" si="229"/>
        <v>mayo</v>
      </c>
      <c r="H1609" s="2">
        <f>+IFERROR(VLOOKUP(A1609,festivos!$A$1:$E$105,5,FALSE),0)</f>
        <v>0</v>
      </c>
      <c r="I1609" s="2">
        <f>+IFERROR(VLOOKUP(A1609,semanasanta!$A$1:$E$29,5,FALSE),0)</f>
        <v>0</v>
      </c>
      <c r="J1609" s="2">
        <f>+IFERROR(VLOOKUP(A1609,navidad!$A$1:$E$8,5,FALSE),0)</f>
        <v>0</v>
      </c>
      <c r="K1609" s="2">
        <f t="shared" si="233"/>
        <v>0</v>
      </c>
      <c r="L1609" s="2">
        <f t="shared" si="230"/>
        <v>0</v>
      </c>
      <c r="M1609" s="2">
        <f>+IFERROR(VLOOKUP(A1609,new_year!$A$1:$E$8,5,FALSE),0)</f>
        <v>0</v>
      </c>
      <c r="N1609" s="2">
        <f t="shared" si="232"/>
        <v>0</v>
      </c>
      <c r="O1609" s="2">
        <f t="shared" si="231"/>
        <v>0</v>
      </c>
      <c r="P1609">
        <v>0</v>
      </c>
      <c r="Q1609">
        <f>+IFERROR(VLOOKUP(A1609,final_f1!$A$1:$E$8,5,FALSE),0)</f>
        <v>0</v>
      </c>
    </row>
    <row r="1610" spans="1:17" x14ac:dyDescent="0.25">
      <c r="A1610" s="1">
        <v>42517</v>
      </c>
      <c r="B1610">
        <v>1375</v>
      </c>
      <c r="C1610" s="2">
        <f t="shared" si="225"/>
        <v>27</v>
      </c>
      <c r="D1610" s="2">
        <f t="shared" si="226"/>
        <v>5</v>
      </c>
      <c r="E1610" s="2">
        <f t="shared" si="227"/>
        <v>2016</v>
      </c>
      <c r="F1610" s="2" t="str">
        <f t="shared" si="228"/>
        <v>viernes</v>
      </c>
      <c r="G1610" s="2" t="str">
        <f t="shared" si="229"/>
        <v>mayo</v>
      </c>
      <c r="H1610" s="2">
        <f>+IFERROR(VLOOKUP(A1610,festivos!$A$1:$E$105,5,FALSE),0)</f>
        <v>0</v>
      </c>
      <c r="I1610" s="2">
        <f>+IFERROR(VLOOKUP(A1610,semanasanta!$A$1:$E$29,5,FALSE),0)</f>
        <v>0</v>
      </c>
      <c r="J1610" s="2">
        <f>+IFERROR(VLOOKUP(A1610,navidad!$A$1:$E$8,5,FALSE),0)</f>
        <v>0</v>
      </c>
      <c r="K1610" s="2">
        <f t="shared" si="233"/>
        <v>0</v>
      </c>
      <c r="L1610" s="2">
        <f t="shared" si="230"/>
        <v>0</v>
      </c>
      <c r="M1610" s="2">
        <f>+IFERROR(VLOOKUP(A1610,new_year!$A$1:$E$8,5,FALSE),0)</f>
        <v>0</v>
      </c>
      <c r="N1610" s="2">
        <f t="shared" si="232"/>
        <v>0</v>
      </c>
      <c r="O1610" s="2">
        <f t="shared" si="231"/>
        <v>0</v>
      </c>
      <c r="P1610">
        <v>0</v>
      </c>
      <c r="Q1610">
        <f>+IFERROR(VLOOKUP(A1610,final_f1!$A$1:$E$8,5,FALSE),0)</f>
        <v>0</v>
      </c>
    </row>
    <row r="1611" spans="1:17" x14ac:dyDescent="0.25">
      <c r="A1611" s="1">
        <v>42518</v>
      </c>
      <c r="B1611">
        <v>358</v>
      </c>
      <c r="C1611" s="2">
        <f t="shared" si="225"/>
        <v>28</v>
      </c>
      <c r="D1611" s="2">
        <f t="shared" si="226"/>
        <v>5</v>
      </c>
      <c r="E1611" s="2">
        <f t="shared" si="227"/>
        <v>2016</v>
      </c>
      <c r="F1611" s="2" t="str">
        <f t="shared" si="228"/>
        <v>sábado</v>
      </c>
      <c r="G1611" s="2" t="str">
        <f t="shared" si="229"/>
        <v>mayo</v>
      </c>
      <c r="H1611" s="2">
        <f>+IFERROR(VLOOKUP(A1611,festivos!$A$1:$E$105,5,FALSE),0)</f>
        <v>0</v>
      </c>
      <c r="I1611" s="2">
        <f>+IFERROR(VLOOKUP(A1611,semanasanta!$A$1:$E$29,5,FALSE),0)</f>
        <v>0</v>
      </c>
      <c r="J1611" s="2">
        <f>+IFERROR(VLOOKUP(A1611,navidad!$A$1:$E$8,5,FALSE),0)</f>
        <v>0</v>
      </c>
      <c r="K1611" s="2">
        <f t="shared" si="233"/>
        <v>0</v>
      </c>
      <c r="L1611" s="2">
        <f t="shared" si="230"/>
        <v>0</v>
      </c>
      <c r="M1611" s="2">
        <f>+IFERROR(VLOOKUP(A1611,new_year!$A$1:$E$8,5,FALSE),0)</f>
        <v>0</v>
      </c>
      <c r="N1611" s="2">
        <f t="shared" si="232"/>
        <v>0</v>
      </c>
      <c r="O1611" s="2">
        <f t="shared" si="231"/>
        <v>0</v>
      </c>
      <c r="P1611">
        <v>0</v>
      </c>
      <c r="Q1611">
        <f>+IFERROR(VLOOKUP(A1611,final_f1!$A$1:$E$8,5,FALSE),0)</f>
        <v>0</v>
      </c>
    </row>
    <row r="1612" spans="1:17" x14ac:dyDescent="0.25">
      <c r="A1612" s="1">
        <v>42519</v>
      </c>
      <c r="B1612">
        <v>0</v>
      </c>
      <c r="C1612" s="2">
        <f t="shared" si="225"/>
        <v>29</v>
      </c>
      <c r="D1612" s="2">
        <f t="shared" si="226"/>
        <v>5</v>
      </c>
      <c r="E1612" s="2">
        <f t="shared" si="227"/>
        <v>2016</v>
      </c>
      <c r="F1612" s="2" t="str">
        <f t="shared" si="228"/>
        <v>domingo</v>
      </c>
      <c r="G1612" s="2" t="str">
        <f t="shared" si="229"/>
        <v>mayo</v>
      </c>
      <c r="H1612" s="2">
        <f>+IFERROR(VLOOKUP(A1612,festivos!$A$1:$E$105,5,FALSE),0)</f>
        <v>0</v>
      </c>
      <c r="I1612" s="2">
        <f>+IFERROR(VLOOKUP(A1612,semanasanta!$A$1:$E$29,5,FALSE),0)</f>
        <v>0</v>
      </c>
      <c r="J1612" s="2">
        <f>+IFERROR(VLOOKUP(A1612,navidad!$A$1:$E$8,5,FALSE),0)</f>
        <v>0</v>
      </c>
      <c r="K1612" s="2">
        <f t="shared" si="233"/>
        <v>0</v>
      </c>
      <c r="L1612" s="2">
        <f t="shared" si="230"/>
        <v>0</v>
      </c>
      <c r="M1612" s="2">
        <f>+IFERROR(VLOOKUP(A1612,new_year!$A$1:$E$8,5,FALSE),0)</f>
        <v>0</v>
      </c>
      <c r="N1612" s="2">
        <f t="shared" si="232"/>
        <v>0</v>
      </c>
      <c r="O1612" s="2">
        <f t="shared" si="231"/>
        <v>0</v>
      </c>
      <c r="P1612">
        <v>0</v>
      </c>
      <c r="Q1612">
        <f>+IFERROR(VLOOKUP(A1612,final_f1!$A$1:$E$8,5,FALSE),0)</f>
        <v>0</v>
      </c>
    </row>
    <row r="1613" spans="1:17" x14ac:dyDescent="0.25">
      <c r="A1613" s="1">
        <v>42520</v>
      </c>
      <c r="B1613">
        <v>0</v>
      </c>
      <c r="C1613" s="2">
        <f t="shared" si="225"/>
        <v>30</v>
      </c>
      <c r="D1613" s="2">
        <f t="shared" si="226"/>
        <v>5</v>
      </c>
      <c r="E1613" s="2">
        <f t="shared" si="227"/>
        <v>2016</v>
      </c>
      <c r="F1613" s="2" t="str">
        <f t="shared" si="228"/>
        <v>lunes</v>
      </c>
      <c r="G1613" s="2" t="str">
        <f t="shared" si="229"/>
        <v>mayo</v>
      </c>
      <c r="H1613" s="2">
        <f>+IFERROR(VLOOKUP(A1613,festivos!$A$1:$E$105,5,FALSE),0)</f>
        <v>1</v>
      </c>
      <c r="I1613" s="2">
        <f>+IFERROR(VLOOKUP(A1613,semanasanta!$A$1:$E$29,5,FALSE),0)</f>
        <v>0</v>
      </c>
      <c r="J1613" s="2">
        <f>+IFERROR(VLOOKUP(A1613,navidad!$A$1:$E$8,5,FALSE),0)</f>
        <v>0</v>
      </c>
      <c r="K1613" s="2">
        <f t="shared" si="233"/>
        <v>0</v>
      </c>
      <c r="L1613" s="2">
        <f t="shared" si="230"/>
        <v>0</v>
      </c>
      <c r="M1613" s="2">
        <f>+IFERROR(VLOOKUP(A1613,new_year!$A$1:$E$8,5,FALSE),0)</f>
        <v>0</v>
      </c>
      <c r="N1613" s="2">
        <f t="shared" si="232"/>
        <v>0</v>
      </c>
      <c r="O1613" s="2">
        <f t="shared" si="231"/>
        <v>0</v>
      </c>
      <c r="P1613">
        <v>0</v>
      </c>
      <c r="Q1613">
        <f>+IFERROR(VLOOKUP(A1613,final_f1!$A$1:$E$8,5,FALSE),0)</f>
        <v>0</v>
      </c>
    </row>
    <row r="1614" spans="1:17" x14ac:dyDescent="0.25">
      <c r="A1614" s="1">
        <v>42521</v>
      </c>
      <c r="B1614">
        <v>1613</v>
      </c>
      <c r="C1614" s="2">
        <f t="shared" si="225"/>
        <v>31</v>
      </c>
      <c r="D1614" s="2">
        <f t="shared" si="226"/>
        <v>5</v>
      </c>
      <c r="E1614" s="2">
        <f t="shared" si="227"/>
        <v>2016</v>
      </c>
      <c r="F1614" s="2" t="str">
        <f t="shared" si="228"/>
        <v>martes</v>
      </c>
      <c r="G1614" s="2" t="str">
        <f t="shared" si="229"/>
        <v>mayo</v>
      </c>
      <c r="H1614" s="2">
        <f>+IFERROR(VLOOKUP(A1614,festivos!$A$1:$E$105,5,FALSE),0)</f>
        <v>0</v>
      </c>
      <c r="I1614" s="2">
        <f>+IFERROR(VLOOKUP(A1614,semanasanta!$A$1:$E$29,5,FALSE),0)</f>
        <v>0</v>
      </c>
      <c r="J1614" s="2">
        <f>+IFERROR(VLOOKUP(A1614,navidad!$A$1:$E$8,5,FALSE),0)</f>
        <v>0</v>
      </c>
      <c r="K1614" s="2">
        <f t="shared" si="233"/>
        <v>0</v>
      </c>
      <c r="L1614" s="2">
        <f t="shared" si="230"/>
        <v>0</v>
      </c>
      <c r="M1614" s="2">
        <f>+IFERROR(VLOOKUP(A1614,new_year!$A$1:$E$8,5,FALSE),0)</f>
        <v>0</v>
      </c>
      <c r="N1614" s="2">
        <f t="shared" si="232"/>
        <v>0</v>
      </c>
      <c r="O1614" s="2">
        <f t="shared" si="231"/>
        <v>0</v>
      </c>
      <c r="P1614">
        <v>0</v>
      </c>
      <c r="Q1614">
        <f>+IFERROR(VLOOKUP(A1614,final_f1!$A$1:$E$8,5,FALSE),0)</f>
        <v>0</v>
      </c>
    </row>
    <row r="1615" spans="1:17" x14ac:dyDescent="0.25">
      <c r="A1615" s="1">
        <v>42522</v>
      </c>
      <c r="B1615">
        <v>439</v>
      </c>
      <c r="C1615" s="2">
        <f t="shared" si="225"/>
        <v>1</v>
      </c>
      <c r="D1615" s="2">
        <f t="shared" si="226"/>
        <v>6</v>
      </c>
      <c r="E1615" s="2">
        <f t="shared" si="227"/>
        <v>2016</v>
      </c>
      <c r="F1615" s="2" t="str">
        <f t="shared" si="228"/>
        <v>miércoles</v>
      </c>
      <c r="G1615" s="2" t="str">
        <f t="shared" si="229"/>
        <v>junio</v>
      </c>
      <c r="H1615" s="2">
        <f>+IFERROR(VLOOKUP(A1615,festivos!$A$1:$E$105,5,FALSE),0)</f>
        <v>0</v>
      </c>
      <c r="I1615" s="2">
        <f>+IFERROR(VLOOKUP(A1615,semanasanta!$A$1:$E$29,5,FALSE),0)</f>
        <v>0</v>
      </c>
      <c r="J1615" s="2">
        <f>+IFERROR(VLOOKUP(A1615,navidad!$A$1:$E$8,5,FALSE),0)</f>
        <v>0</v>
      </c>
      <c r="K1615" s="2">
        <f t="shared" si="233"/>
        <v>0</v>
      </c>
      <c r="L1615" s="2">
        <f t="shared" si="230"/>
        <v>0</v>
      </c>
      <c r="M1615" s="2">
        <f>+IFERROR(VLOOKUP(A1615,new_year!$A$1:$E$8,5,FALSE),0)</f>
        <v>0</v>
      </c>
      <c r="N1615" s="2">
        <f t="shared" si="232"/>
        <v>0</v>
      </c>
      <c r="O1615" s="2">
        <f t="shared" si="231"/>
        <v>0</v>
      </c>
      <c r="P1615">
        <v>0</v>
      </c>
      <c r="Q1615">
        <f>+IFERROR(VLOOKUP(A1615,final_f1!$A$1:$E$8,5,FALSE),0)</f>
        <v>0</v>
      </c>
    </row>
    <row r="1616" spans="1:17" x14ac:dyDescent="0.25">
      <c r="A1616" s="1">
        <v>42523</v>
      </c>
      <c r="B1616">
        <v>757</v>
      </c>
      <c r="C1616" s="2">
        <f t="shared" si="225"/>
        <v>2</v>
      </c>
      <c r="D1616" s="2">
        <f t="shared" si="226"/>
        <v>6</v>
      </c>
      <c r="E1616" s="2">
        <f t="shared" si="227"/>
        <v>2016</v>
      </c>
      <c r="F1616" s="2" t="str">
        <f t="shared" si="228"/>
        <v>jueves</v>
      </c>
      <c r="G1616" s="2" t="str">
        <f t="shared" si="229"/>
        <v>junio</v>
      </c>
      <c r="H1616" s="2">
        <f>+IFERROR(VLOOKUP(A1616,festivos!$A$1:$E$105,5,FALSE),0)</f>
        <v>0</v>
      </c>
      <c r="I1616" s="2">
        <f>+IFERROR(VLOOKUP(A1616,semanasanta!$A$1:$E$29,5,FALSE),0)</f>
        <v>0</v>
      </c>
      <c r="J1616" s="2">
        <f>+IFERROR(VLOOKUP(A1616,navidad!$A$1:$E$8,5,FALSE),0)</f>
        <v>0</v>
      </c>
      <c r="K1616" s="2">
        <f t="shared" si="233"/>
        <v>0</v>
      </c>
      <c r="L1616" s="2">
        <f t="shared" si="230"/>
        <v>0</v>
      </c>
      <c r="M1616" s="2">
        <f>+IFERROR(VLOOKUP(A1616,new_year!$A$1:$E$8,5,FALSE),0)</f>
        <v>0</v>
      </c>
      <c r="N1616" s="2">
        <f t="shared" si="232"/>
        <v>0</v>
      </c>
      <c r="O1616" s="2">
        <f t="shared" si="231"/>
        <v>0</v>
      </c>
      <c r="P1616">
        <v>0</v>
      </c>
      <c r="Q1616">
        <f>+IFERROR(VLOOKUP(A1616,final_f1!$A$1:$E$8,5,FALSE),0)</f>
        <v>0</v>
      </c>
    </row>
    <row r="1617" spans="1:17" x14ac:dyDescent="0.25">
      <c r="A1617" s="1">
        <v>42524</v>
      </c>
      <c r="B1617">
        <v>904</v>
      </c>
      <c r="C1617" s="2">
        <f t="shared" si="225"/>
        <v>3</v>
      </c>
      <c r="D1617" s="2">
        <f t="shared" si="226"/>
        <v>6</v>
      </c>
      <c r="E1617" s="2">
        <f t="shared" si="227"/>
        <v>2016</v>
      </c>
      <c r="F1617" s="2" t="str">
        <f t="shared" si="228"/>
        <v>viernes</v>
      </c>
      <c r="G1617" s="2" t="str">
        <f t="shared" si="229"/>
        <v>junio</v>
      </c>
      <c r="H1617" s="2">
        <f>+IFERROR(VLOOKUP(A1617,festivos!$A$1:$E$105,5,FALSE),0)</f>
        <v>0</v>
      </c>
      <c r="I1617" s="2">
        <f>+IFERROR(VLOOKUP(A1617,semanasanta!$A$1:$E$29,5,FALSE),0)</f>
        <v>0</v>
      </c>
      <c r="J1617" s="2">
        <f>+IFERROR(VLOOKUP(A1617,navidad!$A$1:$E$8,5,FALSE),0)</f>
        <v>0</v>
      </c>
      <c r="K1617" s="2">
        <f t="shared" si="233"/>
        <v>0</v>
      </c>
      <c r="L1617" s="2">
        <f t="shared" si="230"/>
        <v>0</v>
      </c>
      <c r="M1617" s="2">
        <f>+IFERROR(VLOOKUP(A1617,new_year!$A$1:$E$8,5,FALSE),0)</f>
        <v>0</v>
      </c>
      <c r="N1617" s="2">
        <f t="shared" si="232"/>
        <v>0</v>
      </c>
      <c r="O1617" s="2">
        <f t="shared" si="231"/>
        <v>0</v>
      </c>
      <c r="P1617">
        <v>0</v>
      </c>
      <c r="Q1617">
        <f>+IFERROR(VLOOKUP(A1617,final_f1!$A$1:$E$8,5,FALSE),0)</f>
        <v>0</v>
      </c>
    </row>
    <row r="1618" spans="1:17" x14ac:dyDescent="0.25">
      <c r="A1618" s="1">
        <v>42525</v>
      </c>
      <c r="B1618">
        <v>244</v>
      </c>
      <c r="C1618" s="2">
        <f t="shared" si="225"/>
        <v>4</v>
      </c>
      <c r="D1618" s="2">
        <f t="shared" si="226"/>
        <v>6</v>
      </c>
      <c r="E1618" s="2">
        <f t="shared" si="227"/>
        <v>2016</v>
      </c>
      <c r="F1618" s="2" t="str">
        <f t="shared" si="228"/>
        <v>sábado</v>
      </c>
      <c r="G1618" s="2" t="str">
        <f t="shared" si="229"/>
        <v>junio</v>
      </c>
      <c r="H1618" s="2">
        <f>+IFERROR(VLOOKUP(A1618,festivos!$A$1:$E$105,5,FALSE),0)</f>
        <v>0</v>
      </c>
      <c r="I1618" s="2">
        <f>+IFERROR(VLOOKUP(A1618,semanasanta!$A$1:$E$29,5,FALSE),0)</f>
        <v>0</v>
      </c>
      <c r="J1618" s="2">
        <f>+IFERROR(VLOOKUP(A1618,navidad!$A$1:$E$8,5,FALSE),0)</f>
        <v>0</v>
      </c>
      <c r="K1618" s="2">
        <f t="shared" si="233"/>
        <v>0</v>
      </c>
      <c r="L1618" s="2">
        <f t="shared" si="230"/>
        <v>0</v>
      </c>
      <c r="M1618" s="2">
        <f>+IFERROR(VLOOKUP(A1618,new_year!$A$1:$E$8,5,FALSE),0)</f>
        <v>0</v>
      </c>
      <c r="N1618" s="2">
        <f t="shared" si="232"/>
        <v>0</v>
      </c>
      <c r="O1618" s="2">
        <f t="shared" si="231"/>
        <v>0</v>
      </c>
      <c r="P1618">
        <v>0</v>
      </c>
      <c r="Q1618">
        <f>+IFERROR(VLOOKUP(A1618,final_f1!$A$1:$E$8,5,FALSE),0)</f>
        <v>0</v>
      </c>
    </row>
    <row r="1619" spans="1:17" x14ac:dyDescent="0.25">
      <c r="A1619" s="1">
        <v>42526</v>
      </c>
      <c r="B1619">
        <v>13</v>
      </c>
      <c r="C1619" s="2">
        <f t="shared" si="225"/>
        <v>5</v>
      </c>
      <c r="D1619" s="2">
        <f t="shared" si="226"/>
        <v>6</v>
      </c>
      <c r="E1619" s="2">
        <f t="shared" si="227"/>
        <v>2016</v>
      </c>
      <c r="F1619" s="2" t="str">
        <f t="shared" si="228"/>
        <v>domingo</v>
      </c>
      <c r="G1619" s="2" t="str">
        <f t="shared" si="229"/>
        <v>junio</v>
      </c>
      <c r="H1619" s="2">
        <f>+IFERROR(VLOOKUP(A1619,festivos!$A$1:$E$105,5,FALSE),0)</f>
        <v>0</v>
      </c>
      <c r="I1619" s="2">
        <f>+IFERROR(VLOOKUP(A1619,semanasanta!$A$1:$E$29,5,FALSE),0)</f>
        <v>0</v>
      </c>
      <c r="J1619" s="2">
        <f>+IFERROR(VLOOKUP(A1619,navidad!$A$1:$E$8,5,FALSE),0)</f>
        <v>0</v>
      </c>
      <c r="K1619" s="2">
        <f t="shared" si="233"/>
        <v>0</v>
      </c>
      <c r="L1619" s="2">
        <f t="shared" si="230"/>
        <v>0</v>
      </c>
      <c r="M1619" s="2">
        <f>+IFERROR(VLOOKUP(A1619,new_year!$A$1:$E$8,5,FALSE),0)</f>
        <v>0</v>
      </c>
      <c r="N1619" s="2">
        <f t="shared" si="232"/>
        <v>0</v>
      </c>
      <c r="O1619" s="2">
        <f t="shared" si="231"/>
        <v>0</v>
      </c>
      <c r="P1619">
        <v>0</v>
      </c>
      <c r="Q1619">
        <f>+IFERROR(VLOOKUP(A1619,final_f1!$A$1:$E$8,5,FALSE),0)</f>
        <v>0</v>
      </c>
    </row>
    <row r="1620" spans="1:17" x14ac:dyDescent="0.25">
      <c r="A1620" s="1">
        <v>42527</v>
      </c>
      <c r="B1620">
        <v>0</v>
      </c>
      <c r="C1620" s="2">
        <f t="shared" si="225"/>
        <v>6</v>
      </c>
      <c r="D1620" s="2">
        <f t="shared" si="226"/>
        <v>6</v>
      </c>
      <c r="E1620" s="2">
        <f t="shared" si="227"/>
        <v>2016</v>
      </c>
      <c r="F1620" s="2" t="str">
        <f t="shared" si="228"/>
        <v>lunes</v>
      </c>
      <c r="G1620" s="2" t="str">
        <f t="shared" si="229"/>
        <v>junio</v>
      </c>
      <c r="H1620" s="2">
        <f>+IFERROR(VLOOKUP(A1620,festivos!$A$1:$E$105,5,FALSE),0)</f>
        <v>1</v>
      </c>
      <c r="I1620" s="2">
        <f>+IFERROR(VLOOKUP(A1620,semanasanta!$A$1:$E$29,5,FALSE),0)</f>
        <v>0</v>
      </c>
      <c r="J1620" s="2">
        <f>+IFERROR(VLOOKUP(A1620,navidad!$A$1:$E$8,5,FALSE),0)</f>
        <v>0</v>
      </c>
      <c r="K1620" s="2">
        <f t="shared" si="233"/>
        <v>0</v>
      </c>
      <c r="L1620" s="2">
        <f t="shared" si="230"/>
        <v>0</v>
      </c>
      <c r="M1620" s="2">
        <f>+IFERROR(VLOOKUP(A1620,new_year!$A$1:$E$8,5,FALSE),0)</f>
        <v>0</v>
      </c>
      <c r="N1620" s="2">
        <f t="shared" si="232"/>
        <v>0</v>
      </c>
      <c r="O1620" s="2">
        <f t="shared" si="231"/>
        <v>0</v>
      </c>
      <c r="P1620">
        <v>0</v>
      </c>
      <c r="Q1620">
        <f>+IFERROR(VLOOKUP(A1620,final_f1!$A$1:$E$8,5,FALSE),0)</f>
        <v>0</v>
      </c>
    </row>
    <row r="1621" spans="1:17" x14ac:dyDescent="0.25">
      <c r="A1621" s="1">
        <v>42528</v>
      </c>
      <c r="B1621">
        <v>648</v>
      </c>
      <c r="C1621" s="2">
        <f t="shared" si="225"/>
        <v>7</v>
      </c>
      <c r="D1621" s="2">
        <f t="shared" si="226"/>
        <v>6</v>
      </c>
      <c r="E1621" s="2">
        <f t="shared" si="227"/>
        <v>2016</v>
      </c>
      <c r="F1621" s="2" t="str">
        <f t="shared" si="228"/>
        <v>martes</v>
      </c>
      <c r="G1621" s="2" t="str">
        <f t="shared" si="229"/>
        <v>junio</v>
      </c>
      <c r="H1621" s="2">
        <f>+IFERROR(VLOOKUP(A1621,festivos!$A$1:$E$105,5,FALSE),0)</f>
        <v>0</v>
      </c>
      <c r="I1621" s="2">
        <f>+IFERROR(VLOOKUP(A1621,semanasanta!$A$1:$E$29,5,FALSE),0)</f>
        <v>0</v>
      </c>
      <c r="J1621" s="2">
        <f>+IFERROR(VLOOKUP(A1621,navidad!$A$1:$E$8,5,FALSE),0)</f>
        <v>0</v>
      </c>
      <c r="K1621" s="2">
        <f t="shared" si="233"/>
        <v>0</v>
      </c>
      <c r="L1621" s="2">
        <f t="shared" si="230"/>
        <v>0</v>
      </c>
      <c r="M1621" s="2">
        <f>+IFERROR(VLOOKUP(A1621,new_year!$A$1:$E$8,5,FALSE),0)</f>
        <v>0</v>
      </c>
      <c r="N1621" s="2">
        <f t="shared" si="232"/>
        <v>0</v>
      </c>
      <c r="O1621" s="2">
        <f t="shared" si="231"/>
        <v>0</v>
      </c>
      <c r="P1621">
        <v>0</v>
      </c>
      <c r="Q1621">
        <f>+IFERROR(VLOOKUP(A1621,final_f1!$A$1:$E$8,5,FALSE),0)</f>
        <v>0</v>
      </c>
    </row>
    <row r="1622" spans="1:17" x14ac:dyDescent="0.25">
      <c r="A1622" s="1">
        <v>42529</v>
      </c>
      <c r="B1622">
        <v>836</v>
      </c>
      <c r="C1622" s="2">
        <f t="shared" si="225"/>
        <v>8</v>
      </c>
      <c r="D1622" s="2">
        <f t="shared" si="226"/>
        <v>6</v>
      </c>
      <c r="E1622" s="2">
        <f t="shared" si="227"/>
        <v>2016</v>
      </c>
      <c r="F1622" s="2" t="str">
        <f t="shared" si="228"/>
        <v>miércoles</v>
      </c>
      <c r="G1622" s="2" t="str">
        <f t="shared" si="229"/>
        <v>junio</v>
      </c>
      <c r="H1622" s="2">
        <f>+IFERROR(VLOOKUP(A1622,festivos!$A$1:$E$105,5,FALSE),0)</f>
        <v>0</v>
      </c>
      <c r="I1622" s="2">
        <f>+IFERROR(VLOOKUP(A1622,semanasanta!$A$1:$E$29,5,FALSE),0)</f>
        <v>0</v>
      </c>
      <c r="J1622" s="2">
        <f>+IFERROR(VLOOKUP(A1622,navidad!$A$1:$E$8,5,FALSE),0)</f>
        <v>0</v>
      </c>
      <c r="K1622" s="2">
        <f t="shared" si="233"/>
        <v>0</v>
      </c>
      <c r="L1622" s="2">
        <f t="shared" si="230"/>
        <v>0</v>
      </c>
      <c r="M1622" s="2">
        <f>+IFERROR(VLOOKUP(A1622,new_year!$A$1:$E$8,5,FALSE),0)</f>
        <v>0</v>
      </c>
      <c r="N1622" s="2">
        <f t="shared" si="232"/>
        <v>0</v>
      </c>
      <c r="O1622" s="2">
        <f t="shared" si="231"/>
        <v>0</v>
      </c>
      <c r="P1622">
        <v>0</v>
      </c>
      <c r="Q1622">
        <f>+IFERROR(VLOOKUP(A1622,final_f1!$A$1:$E$8,5,FALSE),0)</f>
        <v>0</v>
      </c>
    </row>
    <row r="1623" spans="1:17" x14ac:dyDescent="0.25">
      <c r="A1623" s="1">
        <v>42530</v>
      </c>
      <c r="B1623">
        <v>863</v>
      </c>
      <c r="C1623" s="2">
        <f t="shared" si="225"/>
        <v>9</v>
      </c>
      <c r="D1623" s="2">
        <f t="shared" si="226"/>
        <v>6</v>
      </c>
      <c r="E1623" s="2">
        <f t="shared" si="227"/>
        <v>2016</v>
      </c>
      <c r="F1623" s="2" t="str">
        <f t="shared" si="228"/>
        <v>jueves</v>
      </c>
      <c r="G1623" s="2" t="str">
        <f t="shared" si="229"/>
        <v>junio</v>
      </c>
      <c r="H1623" s="2">
        <f>+IFERROR(VLOOKUP(A1623,festivos!$A$1:$E$105,5,FALSE),0)</f>
        <v>0</v>
      </c>
      <c r="I1623" s="2">
        <f>+IFERROR(VLOOKUP(A1623,semanasanta!$A$1:$E$29,5,FALSE),0)</f>
        <v>0</v>
      </c>
      <c r="J1623" s="2">
        <f>+IFERROR(VLOOKUP(A1623,navidad!$A$1:$E$8,5,FALSE),0)</f>
        <v>0</v>
      </c>
      <c r="K1623" s="2">
        <f t="shared" si="233"/>
        <v>0</v>
      </c>
      <c r="L1623" s="2">
        <f t="shared" si="230"/>
        <v>0</v>
      </c>
      <c r="M1623" s="2">
        <f>+IFERROR(VLOOKUP(A1623,new_year!$A$1:$E$8,5,FALSE),0)</f>
        <v>0</v>
      </c>
      <c r="N1623" s="2">
        <f t="shared" si="232"/>
        <v>0</v>
      </c>
      <c r="O1623" s="2">
        <f t="shared" si="231"/>
        <v>0</v>
      </c>
      <c r="P1623">
        <v>0</v>
      </c>
      <c r="Q1623">
        <f>+IFERROR(VLOOKUP(A1623,final_f1!$A$1:$E$8,5,FALSE),0)</f>
        <v>0</v>
      </c>
    </row>
    <row r="1624" spans="1:17" x14ac:dyDescent="0.25">
      <c r="A1624" s="1">
        <v>42531</v>
      </c>
      <c r="B1624">
        <v>1073</v>
      </c>
      <c r="C1624" s="2">
        <f t="shared" si="225"/>
        <v>10</v>
      </c>
      <c r="D1624" s="2">
        <f t="shared" si="226"/>
        <v>6</v>
      </c>
      <c r="E1624" s="2">
        <f t="shared" si="227"/>
        <v>2016</v>
      </c>
      <c r="F1624" s="2" t="str">
        <f t="shared" si="228"/>
        <v>viernes</v>
      </c>
      <c r="G1624" s="2" t="str">
        <f t="shared" si="229"/>
        <v>junio</v>
      </c>
      <c r="H1624" s="2">
        <f>+IFERROR(VLOOKUP(A1624,festivos!$A$1:$E$105,5,FALSE),0)</f>
        <v>0</v>
      </c>
      <c r="I1624" s="2">
        <f>+IFERROR(VLOOKUP(A1624,semanasanta!$A$1:$E$29,5,FALSE),0)</f>
        <v>0</v>
      </c>
      <c r="J1624" s="2">
        <f>+IFERROR(VLOOKUP(A1624,navidad!$A$1:$E$8,5,FALSE),0)</f>
        <v>0</v>
      </c>
      <c r="K1624" s="2">
        <f t="shared" si="233"/>
        <v>0</v>
      </c>
      <c r="L1624" s="2">
        <f t="shared" si="230"/>
        <v>0</v>
      </c>
      <c r="M1624" s="2">
        <f>+IFERROR(VLOOKUP(A1624,new_year!$A$1:$E$8,5,FALSE),0)</f>
        <v>0</v>
      </c>
      <c r="N1624" s="2">
        <f t="shared" si="232"/>
        <v>0</v>
      </c>
      <c r="O1624" s="2">
        <f t="shared" si="231"/>
        <v>0</v>
      </c>
      <c r="P1624">
        <v>0</v>
      </c>
      <c r="Q1624">
        <f>+IFERROR(VLOOKUP(A1624,final_f1!$A$1:$E$8,5,FALSE),0)</f>
        <v>0</v>
      </c>
    </row>
    <row r="1625" spans="1:17" x14ac:dyDescent="0.25">
      <c r="A1625" s="1">
        <v>42532</v>
      </c>
      <c r="B1625">
        <v>207</v>
      </c>
      <c r="C1625" s="2">
        <f t="shared" si="225"/>
        <v>11</v>
      </c>
      <c r="D1625" s="2">
        <f t="shared" si="226"/>
        <v>6</v>
      </c>
      <c r="E1625" s="2">
        <f t="shared" si="227"/>
        <v>2016</v>
      </c>
      <c r="F1625" s="2" t="str">
        <f t="shared" si="228"/>
        <v>sábado</v>
      </c>
      <c r="G1625" s="2" t="str">
        <f t="shared" si="229"/>
        <v>junio</v>
      </c>
      <c r="H1625" s="2">
        <f>+IFERROR(VLOOKUP(A1625,festivos!$A$1:$E$105,5,FALSE),0)</f>
        <v>0</v>
      </c>
      <c r="I1625" s="2">
        <f>+IFERROR(VLOOKUP(A1625,semanasanta!$A$1:$E$29,5,FALSE),0)</f>
        <v>0</v>
      </c>
      <c r="J1625" s="2">
        <f>+IFERROR(VLOOKUP(A1625,navidad!$A$1:$E$8,5,FALSE),0)</f>
        <v>0</v>
      </c>
      <c r="K1625" s="2">
        <f t="shared" si="233"/>
        <v>0</v>
      </c>
      <c r="L1625" s="2">
        <f t="shared" si="230"/>
        <v>0</v>
      </c>
      <c r="M1625" s="2">
        <f>+IFERROR(VLOOKUP(A1625,new_year!$A$1:$E$8,5,FALSE),0)</f>
        <v>0</v>
      </c>
      <c r="N1625" s="2">
        <f t="shared" si="232"/>
        <v>0</v>
      </c>
      <c r="O1625" s="2">
        <f t="shared" si="231"/>
        <v>0</v>
      </c>
      <c r="P1625">
        <v>0</v>
      </c>
      <c r="Q1625">
        <f>+IFERROR(VLOOKUP(A1625,final_f1!$A$1:$E$8,5,FALSE),0)</f>
        <v>0</v>
      </c>
    </row>
    <row r="1626" spans="1:17" x14ac:dyDescent="0.25">
      <c r="A1626" s="1">
        <v>42533</v>
      </c>
      <c r="B1626">
        <v>0</v>
      </c>
      <c r="C1626" s="2">
        <f t="shared" si="225"/>
        <v>12</v>
      </c>
      <c r="D1626" s="2">
        <f t="shared" si="226"/>
        <v>6</v>
      </c>
      <c r="E1626" s="2">
        <f t="shared" si="227"/>
        <v>2016</v>
      </c>
      <c r="F1626" s="2" t="str">
        <f t="shared" si="228"/>
        <v>domingo</v>
      </c>
      <c r="G1626" s="2" t="str">
        <f t="shared" si="229"/>
        <v>junio</v>
      </c>
      <c r="H1626" s="2">
        <f>+IFERROR(VLOOKUP(A1626,festivos!$A$1:$E$105,5,FALSE),0)</f>
        <v>0</v>
      </c>
      <c r="I1626" s="2">
        <f>+IFERROR(VLOOKUP(A1626,semanasanta!$A$1:$E$29,5,FALSE),0)</f>
        <v>0</v>
      </c>
      <c r="J1626" s="2">
        <f>+IFERROR(VLOOKUP(A1626,navidad!$A$1:$E$8,5,FALSE),0)</f>
        <v>0</v>
      </c>
      <c r="K1626" s="2">
        <f t="shared" si="233"/>
        <v>0</v>
      </c>
      <c r="L1626" s="2">
        <f t="shared" si="230"/>
        <v>0</v>
      </c>
      <c r="M1626" s="2">
        <f>+IFERROR(VLOOKUP(A1626,new_year!$A$1:$E$8,5,FALSE),0)</f>
        <v>0</v>
      </c>
      <c r="N1626" s="2">
        <f t="shared" si="232"/>
        <v>0</v>
      </c>
      <c r="O1626" s="2">
        <f t="shared" si="231"/>
        <v>0</v>
      </c>
      <c r="P1626">
        <v>0</v>
      </c>
      <c r="Q1626">
        <f>+IFERROR(VLOOKUP(A1626,final_f1!$A$1:$E$8,5,FALSE),0)</f>
        <v>0</v>
      </c>
    </row>
    <row r="1627" spans="1:17" x14ac:dyDescent="0.25">
      <c r="A1627" s="1">
        <v>42534</v>
      </c>
      <c r="B1627">
        <v>726</v>
      </c>
      <c r="C1627" s="2">
        <f t="shared" si="225"/>
        <v>13</v>
      </c>
      <c r="D1627" s="2">
        <f t="shared" si="226"/>
        <v>6</v>
      </c>
      <c r="E1627" s="2">
        <f t="shared" si="227"/>
        <v>2016</v>
      </c>
      <c r="F1627" s="2" t="str">
        <f t="shared" si="228"/>
        <v>lunes</v>
      </c>
      <c r="G1627" s="2" t="str">
        <f t="shared" si="229"/>
        <v>junio</v>
      </c>
      <c r="H1627" s="2">
        <f>+IFERROR(VLOOKUP(A1627,festivos!$A$1:$E$105,5,FALSE),0)</f>
        <v>0</v>
      </c>
      <c r="I1627" s="2">
        <f>+IFERROR(VLOOKUP(A1627,semanasanta!$A$1:$E$29,5,FALSE),0)</f>
        <v>0</v>
      </c>
      <c r="J1627" s="2">
        <f>+IFERROR(VLOOKUP(A1627,navidad!$A$1:$E$8,5,FALSE),0)</f>
        <v>0</v>
      </c>
      <c r="K1627" s="2">
        <f t="shared" si="233"/>
        <v>0</v>
      </c>
      <c r="L1627" s="2">
        <f t="shared" si="230"/>
        <v>0</v>
      </c>
      <c r="M1627" s="2">
        <f>+IFERROR(VLOOKUP(A1627,new_year!$A$1:$E$8,5,FALSE),0)</f>
        <v>0</v>
      </c>
      <c r="N1627" s="2">
        <f t="shared" si="232"/>
        <v>0</v>
      </c>
      <c r="O1627" s="2">
        <f t="shared" si="231"/>
        <v>0</v>
      </c>
      <c r="P1627">
        <v>0</v>
      </c>
      <c r="Q1627">
        <f>+IFERROR(VLOOKUP(A1627,final_f1!$A$1:$E$8,5,FALSE),0)</f>
        <v>0</v>
      </c>
    </row>
    <row r="1628" spans="1:17" x14ac:dyDescent="0.25">
      <c r="A1628" s="1">
        <v>42535</v>
      </c>
      <c r="B1628">
        <v>848</v>
      </c>
      <c r="C1628" s="2">
        <f t="shared" si="225"/>
        <v>14</v>
      </c>
      <c r="D1628" s="2">
        <f t="shared" si="226"/>
        <v>6</v>
      </c>
      <c r="E1628" s="2">
        <f t="shared" si="227"/>
        <v>2016</v>
      </c>
      <c r="F1628" s="2" t="str">
        <f t="shared" si="228"/>
        <v>martes</v>
      </c>
      <c r="G1628" s="2" t="str">
        <f t="shared" si="229"/>
        <v>junio</v>
      </c>
      <c r="H1628" s="2">
        <f>+IFERROR(VLOOKUP(A1628,festivos!$A$1:$E$105,5,FALSE),0)</f>
        <v>0</v>
      </c>
      <c r="I1628" s="2">
        <f>+IFERROR(VLOOKUP(A1628,semanasanta!$A$1:$E$29,5,FALSE),0)</f>
        <v>0</v>
      </c>
      <c r="J1628" s="2">
        <f>+IFERROR(VLOOKUP(A1628,navidad!$A$1:$E$8,5,FALSE),0)</f>
        <v>0</v>
      </c>
      <c r="K1628" s="2">
        <f t="shared" si="233"/>
        <v>0</v>
      </c>
      <c r="L1628" s="2">
        <f t="shared" si="230"/>
        <v>0</v>
      </c>
      <c r="M1628" s="2">
        <f>+IFERROR(VLOOKUP(A1628,new_year!$A$1:$E$8,5,FALSE),0)</f>
        <v>0</v>
      </c>
      <c r="N1628" s="2">
        <f t="shared" si="232"/>
        <v>0</v>
      </c>
      <c r="O1628" s="2">
        <f t="shared" si="231"/>
        <v>0</v>
      </c>
      <c r="P1628">
        <v>0</v>
      </c>
      <c r="Q1628">
        <f>+IFERROR(VLOOKUP(A1628,final_f1!$A$1:$E$8,5,FALSE),0)</f>
        <v>0</v>
      </c>
    </row>
    <row r="1629" spans="1:17" x14ac:dyDescent="0.25">
      <c r="A1629" s="1">
        <v>42536</v>
      </c>
      <c r="B1629">
        <v>926</v>
      </c>
      <c r="C1629" s="2">
        <f t="shared" si="225"/>
        <v>15</v>
      </c>
      <c r="D1629" s="2">
        <f t="shared" si="226"/>
        <v>6</v>
      </c>
      <c r="E1629" s="2">
        <f t="shared" si="227"/>
        <v>2016</v>
      </c>
      <c r="F1629" s="2" t="str">
        <f t="shared" si="228"/>
        <v>miércoles</v>
      </c>
      <c r="G1629" s="2" t="str">
        <f t="shared" si="229"/>
        <v>junio</v>
      </c>
      <c r="H1629" s="2">
        <f>+IFERROR(VLOOKUP(A1629,festivos!$A$1:$E$105,5,FALSE),0)</f>
        <v>0</v>
      </c>
      <c r="I1629" s="2">
        <f>+IFERROR(VLOOKUP(A1629,semanasanta!$A$1:$E$29,5,FALSE),0)</f>
        <v>0</v>
      </c>
      <c r="J1629" s="2">
        <f>+IFERROR(VLOOKUP(A1629,navidad!$A$1:$E$8,5,FALSE),0)</f>
        <v>0</v>
      </c>
      <c r="K1629" s="2">
        <f t="shared" si="233"/>
        <v>0</v>
      </c>
      <c r="L1629" s="2">
        <f t="shared" si="230"/>
        <v>0</v>
      </c>
      <c r="M1629" s="2">
        <f>+IFERROR(VLOOKUP(A1629,new_year!$A$1:$E$8,5,FALSE),0)</f>
        <v>0</v>
      </c>
      <c r="N1629" s="2">
        <f t="shared" si="232"/>
        <v>0</v>
      </c>
      <c r="O1629" s="2">
        <f t="shared" si="231"/>
        <v>0</v>
      </c>
      <c r="P1629">
        <v>0</v>
      </c>
      <c r="Q1629">
        <f>+IFERROR(VLOOKUP(A1629,final_f1!$A$1:$E$8,5,FALSE),0)</f>
        <v>0</v>
      </c>
    </row>
    <row r="1630" spans="1:17" x14ac:dyDescent="0.25">
      <c r="A1630" s="1">
        <v>42537</v>
      </c>
      <c r="B1630">
        <v>884</v>
      </c>
      <c r="C1630" s="2">
        <f t="shared" si="225"/>
        <v>16</v>
      </c>
      <c r="D1630" s="2">
        <f t="shared" si="226"/>
        <v>6</v>
      </c>
      <c r="E1630" s="2">
        <f t="shared" si="227"/>
        <v>2016</v>
      </c>
      <c r="F1630" s="2" t="str">
        <f t="shared" si="228"/>
        <v>jueves</v>
      </c>
      <c r="G1630" s="2" t="str">
        <f t="shared" si="229"/>
        <v>junio</v>
      </c>
      <c r="H1630" s="2">
        <f>+IFERROR(VLOOKUP(A1630,festivos!$A$1:$E$105,5,FALSE),0)</f>
        <v>0</v>
      </c>
      <c r="I1630" s="2">
        <f>+IFERROR(VLOOKUP(A1630,semanasanta!$A$1:$E$29,5,FALSE),0)</f>
        <v>0</v>
      </c>
      <c r="J1630" s="2">
        <f>+IFERROR(VLOOKUP(A1630,navidad!$A$1:$E$8,5,FALSE),0)</f>
        <v>0</v>
      </c>
      <c r="K1630" s="2">
        <f t="shared" si="233"/>
        <v>0</v>
      </c>
      <c r="L1630" s="2">
        <f t="shared" si="230"/>
        <v>0</v>
      </c>
      <c r="M1630" s="2">
        <f>+IFERROR(VLOOKUP(A1630,new_year!$A$1:$E$8,5,FALSE),0)</f>
        <v>0</v>
      </c>
      <c r="N1630" s="2">
        <f t="shared" si="232"/>
        <v>0</v>
      </c>
      <c r="O1630" s="2">
        <f t="shared" si="231"/>
        <v>0</v>
      </c>
      <c r="P1630">
        <v>0</v>
      </c>
      <c r="Q1630">
        <f>+IFERROR(VLOOKUP(A1630,final_f1!$A$1:$E$8,5,FALSE),0)</f>
        <v>0</v>
      </c>
    </row>
    <row r="1631" spans="1:17" x14ac:dyDescent="0.25">
      <c r="A1631" s="1">
        <v>42538</v>
      </c>
      <c r="B1631">
        <v>890</v>
      </c>
      <c r="C1631" s="2">
        <f t="shared" si="225"/>
        <v>17</v>
      </c>
      <c r="D1631" s="2">
        <f t="shared" si="226"/>
        <v>6</v>
      </c>
      <c r="E1631" s="2">
        <f t="shared" si="227"/>
        <v>2016</v>
      </c>
      <c r="F1631" s="2" t="str">
        <f t="shared" si="228"/>
        <v>viernes</v>
      </c>
      <c r="G1631" s="2" t="str">
        <f t="shared" si="229"/>
        <v>junio</v>
      </c>
      <c r="H1631" s="2">
        <f>+IFERROR(VLOOKUP(A1631,festivos!$A$1:$E$105,5,FALSE),0)</f>
        <v>0</v>
      </c>
      <c r="I1631" s="2">
        <f>+IFERROR(VLOOKUP(A1631,semanasanta!$A$1:$E$29,5,FALSE),0)</f>
        <v>0</v>
      </c>
      <c r="J1631" s="2">
        <f>+IFERROR(VLOOKUP(A1631,navidad!$A$1:$E$8,5,FALSE),0)</f>
        <v>0</v>
      </c>
      <c r="K1631" s="2">
        <f t="shared" si="233"/>
        <v>0</v>
      </c>
      <c r="L1631" s="2">
        <f t="shared" si="230"/>
        <v>0</v>
      </c>
      <c r="M1631" s="2">
        <f>+IFERROR(VLOOKUP(A1631,new_year!$A$1:$E$8,5,FALSE),0)</f>
        <v>0</v>
      </c>
      <c r="N1631" s="2">
        <f t="shared" si="232"/>
        <v>0</v>
      </c>
      <c r="O1631" s="2">
        <f t="shared" si="231"/>
        <v>0</v>
      </c>
      <c r="P1631">
        <v>0</v>
      </c>
      <c r="Q1631">
        <f>+IFERROR(VLOOKUP(A1631,final_f1!$A$1:$E$8,5,FALSE),0)</f>
        <v>0</v>
      </c>
    </row>
    <row r="1632" spans="1:17" x14ac:dyDescent="0.25">
      <c r="A1632" s="1">
        <v>42539</v>
      </c>
      <c r="B1632">
        <v>195</v>
      </c>
      <c r="C1632" s="2">
        <f t="shared" si="225"/>
        <v>18</v>
      </c>
      <c r="D1632" s="2">
        <f t="shared" si="226"/>
        <v>6</v>
      </c>
      <c r="E1632" s="2">
        <f t="shared" si="227"/>
        <v>2016</v>
      </c>
      <c r="F1632" s="2" t="str">
        <f t="shared" si="228"/>
        <v>sábado</v>
      </c>
      <c r="G1632" s="2" t="str">
        <f t="shared" si="229"/>
        <v>junio</v>
      </c>
      <c r="H1632" s="2">
        <f>+IFERROR(VLOOKUP(A1632,festivos!$A$1:$E$105,5,FALSE),0)</f>
        <v>0</v>
      </c>
      <c r="I1632" s="2">
        <f>+IFERROR(VLOOKUP(A1632,semanasanta!$A$1:$E$29,5,FALSE),0)</f>
        <v>0</v>
      </c>
      <c r="J1632" s="2">
        <f>+IFERROR(VLOOKUP(A1632,navidad!$A$1:$E$8,5,FALSE),0)</f>
        <v>0</v>
      </c>
      <c r="K1632" s="2">
        <f t="shared" si="233"/>
        <v>0</v>
      </c>
      <c r="L1632" s="2">
        <f t="shared" si="230"/>
        <v>0</v>
      </c>
      <c r="M1632" s="2">
        <f>+IFERROR(VLOOKUP(A1632,new_year!$A$1:$E$8,5,FALSE),0)</f>
        <v>0</v>
      </c>
      <c r="N1632" s="2">
        <f t="shared" si="232"/>
        <v>0</v>
      </c>
      <c r="O1632" s="2">
        <f t="shared" si="231"/>
        <v>0</v>
      </c>
      <c r="P1632">
        <v>0</v>
      </c>
      <c r="Q1632">
        <f>+IFERROR(VLOOKUP(A1632,final_f1!$A$1:$E$8,5,FALSE),0)</f>
        <v>0</v>
      </c>
    </row>
    <row r="1633" spans="1:17" x14ac:dyDescent="0.25">
      <c r="A1633" s="1">
        <v>42540</v>
      </c>
      <c r="B1633">
        <v>0</v>
      </c>
      <c r="C1633" s="2">
        <f t="shared" si="225"/>
        <v>19</v>
      </c>
      <c r="D1633" s="2">
        <f t="shared" si="226"/>
        <v>6</v>
      </c>
      <c r="E1633" s="2">
        <f t="shared" si="227"/>
        <v>2016</v>
      </c>
      <c r="F1633" s="2" t="str">
        <f t="shared" si="228"/>
        <v>domingo</v>
      </c>
      <c r="G1633" s="2" t="str">
        <f t="shared" si="229"/>
        <v>junio</v>
      </c>
      <c r="H1633" s="2">
        <f>+IFERROR(VLOOKUP(A1633,festivos!$A$1:$E$105,5,FALSE),0)</f>
        <v>0</v>
      </c>
      <c r="I1633" s="2">
        <f>+IFERROR(VLOOKUP(A1633,semanasanta!$A$1:$E$29,5,FALSE),0)</f>
        <v>0</v>
      </c>
      <c r="J1633" s="2">
        <f>+IFERROR(VLOOKUP(A1633,navidad!$A$1:$E$8,5,FALSE),0)</f>
        <v>0</v>
      </c>
      <c r="K1633" s="2">
        <f t="shared" si="233"/>
        <v>0</v>
      </c>
      <c r="L1633" s="2">
        <f t="shared" si="230"/>
        <v>0</v>
      </c>
      <c r="M1633" s="2">
        <f>+IFERROR(VLOOKUP(A1633,new_year!$A$1:$E$8,5,FALSE),0)</f>
        <v>0</v>
      </c>
      <c r="N1633" s="2">
        <f t="shared" si="232"/>
        <v>0</v>
      </c>
      <c r="O1633" s="2">
        <f t="shared" si="231"/>
        <v>0</v>
      </c>
      <c r="P1633">
        <v>0</v>
      </c>
      <c r="Q1633">
        <f>+IFERROR(VLOOKUP(A1633,final_f1!$A$1:$E$8,5,FALSE),0)</f>
        <v>0</v>
      </c>
    </row>
    <row r="1634" spans="1:17" x14ac:dyDescent="0.25">
      <c r="A1634" s="1">
        <v>42541</v>
      </c>
      <c r="B1634">
        <v>653</v>
      </c>
      <c r="C1634" s="2">
        <f t="shared" si="225"/>
        <v>20</v>
      </c>
      <c r="D1634" s="2">
        <f t="shared" si="226"/>
        <v>6</v>
      </c>
      <c r="E1634" s="2">
        <f t="shared" si="227"/>
        <v>2016</v>
      </c>
      <c r="F1634" s="2" t="str">
        <f t="shared" si="228"/>
        <v>lunes</v>
      </c>
      <c r="G1634" s="2" t="str">
        <f t="shared" si="229"/>
        <v>junio</v>
      </c>
      <c r="H1634" s="2">
        <f>+IFERROR(VLOOKUP(A1634,festivos!$A$1:$E$105,5,FALSE),0)</f>
        <v>0</v>
      </c>
      <c r="I1634" s="2">
        <f>+IFERROR(VLOOKUP(A1634,semanasanta!$A$1:$E$29,5,FALSE),0)</f>
        <v>0</v>
      </c>
      <c r="J1634" s="2">
        <f>+IFERROR(VLOOKUP(A1634,navidad!$A$1:$E$8,5,FALSE),0)</f>
        <v>0</v>
      </c>
      <c r="K1634" s="2">
        <f t="shared" si="233"/>
        <v>0</v>
      </c>
      <c r="L1634" s="2">
        <f t="shared" si="230"/>
        <v>0</v>
      </c>
      <c r="M1634" s="2">
        <f>+IFERROR(VLOOKUP(A1634,new_year!$A$1:$E$8,5,FALSE),0)</f>
        <v>0</v>
      </c>
      <c r="N1634" s="2">
        <f t="shared" si="232"/>
        <v>0</v>
      </c>
      <c r="O1634" s="2">
        <f t="shared" si="231"/>
        <v>0</v>
      </c>
      <c r="P1634">
        <v>0</v>
      </c>
      <c r="Q1634">
        <f>+IFERROR(VLOOKUP(A1634,final_f1!$A$1:$E$8,5,FALSE),0)</f>
        <v>0</v>
      </c>
    </row>
    <row r="1635" spans="1:17" x14ac:dyDescent="0.25">
      <c r="A1635" s="1">
        <v>42542</v>
      </c>
      <c r="B1635">
        <v>831</v>
      </c>
      <c r="C1635" s="2">
        <f t="shared" si="225"/>
        <v>21</v>
      </c>
      <c r="D1635" s="2">
        <f t="shared" si="226"/>
        <v>6</v>
      </c>
      <c r="E1635" s="2">
        <f t="shared" si="227"/>
        <v>2016</v>
      </c>
      <c r="F1635" s="2" t="str">
        <f t="shared" si="228"/>
        <v>martes</v>
      </c>
      <c r="G1635" s="2" t="str">
        <f t="shared" si="229"/>
        <v>junio</v>
      </c>
      <c r="H1635" s="2">
        <f>+IFERROR(VLOOKUP(A1635,festivos!$A$1:$E$105,5,FALSE),0)</f>
        <v>0</v>
      </c>
      <c r="I1635" s="2">
        <f>+IFERROR(VLOOKUP(A1635,semanasanta!$A$1:$E$29,5,FALSE),0)</f>
        <v>0</v>
      </c>
      <c r="J1635" s="2">
        <f>+IFERROR(VLOOKUP(A1635,navidad!$A$1:$E$8,5,FALSE),0)</f>
        <v>0</v>
      </c>
      <c r="K1635" s="2">
        <f t="shared" si="233"/>
        <v>0</v>
      </c>
      <c r="L1635" s="2">
        <f t="shared" si="230"/>
        <v>0</v>
      </c>
      <c r="M1635" s="2">
        <f>+IFERROR(VLOOKUP(A1635,new_year!$A$1:$E$8,5,FALSE),0)</f>
        <v>0</v>
      </c>
      <c r="N1635" s="2">
        <f t="shared" si="232"/>
        <v>0</v>
      </c>
      <c r="O1635" s="2">
        <f t="shared" si="231"/>
        <v>0</v>
      </c>
      <c r="P1635">
        <v>0</v>
      </c>
      <c r="Q1635">
        <f>+IFERROR(VLOOKUP(A1635,final_f1!$A$1:$E$8,5,FALSE),0)</f>
        <v>0</v>
      </c>
    </row>
    <row r="1636" spans="1:17" x14ac:dyDescent="0.25">
      <c r="A1636" s="1">
        <v>42543</v>
      </c>
      <c r="B1636">
        <v>966</v>
      </c>
      <c r="C1636" s="2">
        <f t="shared" si="225"/>
        <v>22</v>
      </c>
      <c r="D1636" s="2">
        <f t="shared" si="226"/>
        <v>6</v>
      </c>
      <c r="E1636" s="2">
        <f t="shared" si="227"/>
        <v>2016</v>
      </c>
      <c r="F1636" s="2" t="str">
        <f t="shared" si="228"/>
        <v>miércoles</v>
      </c>
      <c r="G1636" s="2" t="str">
        <f t="shared" si="229"/>
        <v>junio</v>
      </c>
      <c r="H1636" s="2">
        <f>+IFERROR(VLOOKUP(A1636,festivos!$A$1:$E$105,5,FALSE),0)</f>
        <v>0</v>
      </c>
      <c r="I1636" s="2">
        <f>+IFERROR(VLOOKUP(A1636,semanasanta!$A$1:$E$29,5,FALSE),0)</f>
        <v>0</v>
      </c>
      <c r="J1636" s="2">
        <f>+IFERROR(VLOOKUP(A1636,navidad!$A$1:$E$8,5,FALSE),0)</f>
        <v>0</v>
      </c>
      <c r="K1636" s="2">
        <f t="shared" si="233"/>
        <v>0</v>
      </c>
      <c r="L1636" s="2">
        <f t="shared" si="230"/>
        <v>0</v>
      </c>
      <c r="M1636" s="2">
        <f>+IFERROR(VLOOKUP(A1636,new_year!$A$1:$E$8,5,FALSE),0)</f>
        <v>0</v>
      </c>
      <c r="N1636" s="2">
        <f t="shared" si="232"/>
        <v>0</v>
      </c>
      <c r="O1636" s="2">
        <f t="shared" si="231"/>
        <v>0</v>
      </c>
      <c r="P1636">
        <v>0</v>
      </c>
      <c r="Q1636">
        <f>+IFERROR(VLOOKUP(A1636,final_f1!$A$1:$E$8,5,FALSE),0)</f>
        <v>0</v>
      </c>
    </row>
    <row r="1637" spans="1:17" x14ac:dyDescent="0.25">
      <c r="A1637" s="1">
        <v>42544</v>
      </c>
      <c r="B1637">
        <v>942</v>
      </c>
      <c r="C1637" s="2">
        <f t="shared" si="225"/>
        <v>23</v>
      </c>
      <c r="D1637" s="2">
        <f t="shared" si="226"/>
        <v>6</v>
      </c>
      <c r="E1637" s="2">
        <f t="shared" si="227"/>
        <v>2016</v>
      </c>
      <c r="F1637" s="2" t="str">
        <f t="shared" si="228"/>
        <v>jueves</v>
      </c>
      <c r="G1637" s="2" t="str">
        <f t="shared" si="229"/>
        <v>junio</v>
      </c>
      <c r="H1637" s="2">
        <f>+IFERROR(VLOOKUP(A1637,festivos!$A$1:$E$105,5,FALSE),0)</f>
        <v>0</v>
      </c>
      <c r="I1637" s="2">
        <f>+IFERROR(VLOOKUP(A1637,semanasanta!$A$1:$E$29,5,FALSE),0)</f>
        <v>0</v>
      </c>
      <c r="J1637" s="2">
        <f>+IFERROR(VLOOKUP(A1637,navidad!$A$1:$E$8,5,FALSE),0)</f>
        <v>0</v>
      </c>
      <c r="K1637" s="2">
        <f t="shared" si="233"/>
        <v>0</v>
      </c>
      <c r="L1637" s="2">
        <f t="shared" si="230"/>
        <v>0</v>
      </c>
      <c r="M1637" s="2">
        <f>+IFERROR(VLOOKUP(A1637,new_year!$A$1:$E$8,5,FALSE),0)</f>
        <v>0</v>
      </c>
      <c r="N1637" s="2">
        <f t="shared" si="232"/>
        <v>0</v>
      </c>
      <c r="O1637" s="2">
        <f t="shared" si="231"/>
        <v>0</v>
      </c>
      <c r="P1637">
        <v>0</v>
      </c>
      <c r="Q1637">
        <f>+IFERROR(VLOOKUP(A1637,final_f1!$A$1:$E$8,5,FALSE),0)</f>
        <v>0</v>
      </c>
    </row>
    <row r="1638" spans="1:17" x14ac:dyDescent="0.25">
      <c r="A1638" s="1">
        <v>42545</v>
      </c>
      <c r="B1638">
        <v>970</v>
      </c>
      <c r="C1638" s="2">
        <f t="shared" si="225"/>
        <v>24</v>
      </c>
      <c r="D1638" s="2">
        <f t="shared" si="226"/>
        <v>6</v>
      </c>
      <c r="E1638" s="2">
        <f t="shared" si="227"/>
        <v>2016</v>
      </c>
      <c r="F1638" s="2" t="str">
        <f t="shared" si="228"/>
        <v>viernes</v>
      </c>
      <c r="G1638" s="2" t="str">
        <f t="shared" si="229"/>
        <v>junio</v>
      </c>
      <c r="H1638" s="2">
        <f>+IFERROR(VLOOKUP(A1638,festivos!$A$1:$E$105,5,FALSE),0)</f>
        <v>0</v>
      </c>
      <c r="I1638" s="2">
        <f>+IFERROR(VLOOKUP(A1638,semanasanta!$A$1:$E$29,5,FALSE),0)</f>
        <v>0</v>
      </c>
      <c r="J1638" s="2">
        <f>+IFERROR(VLOOKUP(A1638,navidad!$A$1:$E$8,5,FALSE),0)</f>
        <v>0</v>
      </c>
      <c r="K1638" s="2">
        <f t="shared" si="233"/>
        <v>0</v>
      </c>
      <c r="L1638" s="2">
        <f t="shared" si="230"/>
        <v>0</v>
      </c>
      <c r="M1638" s="2">
        <f>+IFERROR(VLOOKUP(A1638,new_year!$A$1:$E$8,5,FALSE),0)</f>
        <v>0</v>
      </c>
      <c r="N1638" s="2">
        <f t="shared" si="232"/>
        <v>0</v>
      </c>
      <c r="O1638" s="2">
        <f t="shared" si="231"/>
        <v>0</v>
      </c>
      <c r="P1638">
        <v>0</v>
      </c>
      <c r="Q1638">
        <f>+IFERROR(VLOOKUP(A1638,final_f1!$A$1:$E$8,5,FALSE),0)</f>
        <v>0</v>
      </c>
    </row>
    <row r="1639" spans="1:17" x14ac:dyDescent="0.25">
      <c r="A1639" s="1">
        <v>42546</v>
      </c>
      <c r="B1639">
        <v>269</v>
      </c>
      <c r="C1639" s="2">
        <f t="shared" si="225"/>
        <v>25</v>
      </c>
      <c r="D1639" s="2">
        <f t="shared" si="226"/>
        <v>6</v>
      </c>
      <c r="E1639" s="2">
        <f t="shared" si="227"/>
        <v>2016</v>
      </c>
      <c r="F1639" s="2" t="str">
        <f t="shared" si="228"/>
        <v>sábado</v>
      </c>
      <c r="G1639" s="2" t="str">
        <f t="shared" si="229"/>
        <v>junio</v>
      </c>
      <c r="H1639" s="2">
        <f>+IFERROR(VLOOKUP(A1639,festivos!$A$1:$E$105,5,FALSE),0)</f>
        <v>0</v>
      </c>
      <c r="I1639" s="2">
        <f>+IFERROR(VLOOKUP(A1639,semanasanta!$A$1:$E$29,5,FALSE),0)</f>
        <v>0</v>
      </c>
      <c r="J1639" s="2">
        <f>+IFERROR(VLOOKUP(A1639,navidad!$A$1:$E$8,5,FALSE),0)</f>
        <v>0</v>
      </c>
      <c r="K1639" s="2">
        <f t="shared" si="233"/>
        <v>0</v>
      </c>
      <c r="L1639" s="2">
        <f t="shared" si="230"/>
        <v>0</v>
      </c>
      <c r="M1639" s="2">
        <f>+IFERROR(VLOOKUP(A1639,new_year!$A$1:$E$8,5,FALSE),0)</f>
        <v>0</v>
      </c>
      <c r="N1639" s="2">
        <f t="shared" si="232"/>
        <v>0</v>
      </c>
      <c r="O1639" s="2">
        <f t="shared" si="231"/>
        <v>0</v>
      </c>
      <c r="P1639">
        <v>0</v>
      </c>
      <c r="Q1639">
        <f>+IFERROR(VLOOKUP(A1639,final_f1!$A$1:$E$8,5,FALSE),0)</f>
        <v>0</v>
      </c>
    </row>
    <row r="1640" spans="1:17" x14ac:dyDescent="0.25">
      <c r="A1640" s="1">
        <v>42547</v>
      </c>
      <c r="B1640">
        <v>0</v>
      </c>
      <c r="C1640" s="2">
        <f t="shared" si="225"/>
        <v>26</v>
      </c>
      <c r="D1640" s="2">
        <f t="shared" si="226"/>
        <v>6</v>
      </c>
      <c r="E1640" s="2">
        <f t="shared" si="227"/>
        <v>2016</v>
      </c>
      <c r="F1640" s="2" t="str">
        <f t="shared" si="228"/>
        <v>domingo</v>
      </c>
      <c r="G1640" s="2" t="str">
        <f t="shared" si="229"/>
        <v>junio</v>
      </c>
      <c r="H1640" s="2">
        <f>+IFERROR(VLOOKUP(A1640,festivos!$A$1:$E$105,5,FALSE),0)</f>
        <v>0</v>
      </c>
      <c r="I1640" s="2">
        <f>+IFERROR(VLOOKUP(A1640,semanasanta!$A$1:$E$29,5,FALSE),0)</f>
        <v>0</v>
      </c>
      <c r="J1640" s="2">
        <f>+IFERROR(VLOOKUP(A1640,navidad!$A$1:$E$8,5,FALSE),0)</f>
        <v>0</v>
      </c>
      <c r="K1640" s="2">
        <f t="shared" si="233"/>
        <v>0</v>
      </c>
      <c r="L1640" s="2">
        <f t="shared" si="230"/>
        <v>0</v>
      </c>
      <c r="M1640" s="2">
        <f>+IFERROR(VLOOKUP(A1640,new_year!$A$1:$E$8,5,FALSE),0)</f>
        <v>0</v>
      </c>
      <c r="N1640" s="2">
        <f t="shared" si="232"/>
        <v>0</v>
      </c>
      <c r="O1640" s="2">
        <f t="shared" si="231"/>
        <v>0</v>
      </c>
      <c r="P1640">
        <v>0</v>
      </c>
      <c r="Q1640">
        <f>+IFERROR(VLOOKUP(A1640,final_f1!$A$1:$E$8,5,FALSE),0)</f>
        <v>0</v>
      </c>
    </row>
    <row r="1641" spans="1:17" x14ac:dyDescent="0.25">
      <c r="A1641" s="1">
        <v>42548</v>
      </c>
      <c r="B1641">
        <v>906</v>
      </c>
      <c r="C1641" s="2">
        <f t="shared" si="225"/>
        <v>27</v>
      </c>
      <c r="D1641" s="2">
        <f t="shared" si="226"/>
        <v>6</v>
      </c>
      <c r="E1641" s="2">
        <f t="shared" si="227"/>
        <v>2016</v>
      </c>
      <c r="F1641" s="2" t="str">
        <f t="shared" si="228"/>
        <v>lunes</v>
      </c>
      <c r="G1641" s="2" t="str">
        <f t="shared" si="229"/>
        <v>junio</v>
      </c>
      <c r="H1641" s="2">
        <f>+IFERROR(VLOOKUP(A1641,festivos!$A$1:$E$105,5,FALSE),0)</f>
        <v>0</v>
      </c>
      <c r="I1641" s="2">
        <f>+IFERROR(VLOOKUP(A1641,semanasanta!$A$1:$E$29,5,FALSE),0)</f>
        <v>0</v>
      </c>
      <c r="J1641" s="2">
        <f>+IFERROR(VLOOKUP(A1641,navidad!$A$1:$E$8,5,FALSE),0)</f>
        <v>0</v>
      </c>
      <c r="K1641" s="2">
        <f t="shared" si="233"/>
        <v>0</v>
      </c>
      <c r="L1641" s="2">
        <f t="shared" si="230"/>
        <v>0</v>
      </c>
      <c r="M1641" s="2">
        <f>+IFERROR(VLOOKUP(A1641,new_year!$A$1:$E$8,5,FALSE),0)</f>
        <v>0</v>
      </c>
      <c r="N1641" s="2">
        <f t="shared" si="232"/>
        <v>0</v>
      </c>
      <c r="O1641" s="2">
        <f t="shared" si="231"/>
        <v>0</v>
      </c>
      <c r="P1641">
        <v>0</v>
      </c>
      <c r="Q1641">
        <f>+IFERROR(VLOOKUP(A1641,final_f1!$A$1:$E$8,5,FALSE),0)</f>
        <v>0</v>
      </c>
    </row>
    <row r="1642" spans="1:17" x14ac:dyDescent="0.25">
      <c r="A1642" s="1">
        <v>42549</v>
      </c>
      <c r="B1642">
        <v>1046</v>
      </c>
      <c r="C1642" s="2">
        <f t="shared" si="225"/>
        <v>28</v>
      </c>
      <c r="D1642" s="2">
        <f t="shared" si="226"/>
        <v>6</v>
      </c>
      <c r="E1642" s="2">
        <f t="shared" si="227"/>
        <v>2016</v>
      </c>
      <c r="F1642" s="2" t="str">
        <f t="shared" si="228"/>
        <v>martes</v>
      </c>
      <c r="G1642" s="2" t="str">
        <f t="shared" si="229"/>
        <v>junio</v>
      </c>
      <c r="H1642" s="2">
        <f>+IFERROR(VLOOKUP(A1642,festivos!$A$1:$E$105,5,FALSE),0)</f>
        <v>0</v>
      </c>
      <c r="I1642" s="2">
        <f>+IFERROR(VLOOKUP(A1642,semanasanta!$A$1:$E$29,5,FALSE),0)</f>
        <v>0</v>
      </c>
      <c r="J1642" s="2">
        <f>+IFERROR(VLOOKUP(A1642,navidad!$A$1:$E$8,5,FALSE),0)</f>
        <v>0</v>
      </c>
      <c r="K1642" s="2">
        <f t="shared" si="233"/>
        <v>0</v>
      </c>
      <c r="L1642" s="2">
        <f t="shared" si="230"/>
        <v>0</v>
      </c>
      <c r="M1642" s="2">
        <f>+IFERROR(VLOOKUP(A1642,new_year!$A$1:$E$8,5,FALSE),0)</f>
        <v>0</v>
      </c>
      <c r="N1642" s="2">
        <f t="shared" si="232"/>
        <v>0</v>
      </c>
      <c r="O1642" s="2">
        <f t="shared" si="231"/>
        <v>0</v>
      </c>
      <c r="P1642">
        <v>0</v>
      </c>
      <c r="Q1642">
        <f>+IFERROR(VLOOKUP(A1642,final_f1!$A$1:$E$8,5,FALSE),0)</f>
        <v>0</v>
      </c>
    </row>
    <row r="1643" spans="1:17" x14ac:dyDescent="0.25">
      <c r="A1643" s="1">
        <v>42550</v>
      </c>
      <c r="B1643">
        <v>1464</v>
      </c>
      <c r="C1643" s="2">
        <f t="shared" si="225"/>
        <v>29</v>
      </c>
      <c r="D1643" s="2">
        <f t="shared" si="226"/>
        <v>6</v>
      </c>
      <c r="E1643" s="2">
        <f t="shared" si="227"/>
        <v>2016</v>
      </c>
      <c r="F1643" s="2" t="str">
        <f t="shared" si="228"/>
        <v>miércoles</v>
      </c>
      <c r="G1643" s="2" t="str">
        <f t="shared" si="229"/>
        <v>junio</v>
      </c>
      <c r="H1643" s="2">
        <f>+IFERROR(VLOOKUP(A1643,festivos!$A$1:$E$105,5,FALSE),0)</f>
        <v>0</v>
      </c>
      <c r="I1643" s="2">
        <f>+IFERROR(VLOOKUP(A1643,semanasanta!$A$1:$E$29,5,FALSE),0)</f>
        <v>0</v>
      </c>
      <c r="J1643" s="2">
        <f>+IFERROR(VLOOKUP(A1643,navidad!$A$1:$E$8,5,FALSE),0)</f>
        <v>0</v>
      </c>
      <c r="K1643" s="2">
        <f t="shared" si="233"/>
        <v>0</v>
      </c>
      <c r="L1643" s="2">
        <f t="shared" si="230"/>
        <v>0</v>
      </c>
      <c r="M1643" s="2">
        <f>+IFERROR(VLOOKUP(A1643,new_year!$A$1:$E$8,5,FALSE),0)</f>
        <v>0</v>
      </c>
      <c r="N1643" s="2">
        <f t="shared" si="232"/>
        <v>0</v>
      </c>
      <c r="O1643" s="2">
        <f t="shared" si="231"/>
        <v>0</v>
      </c>
      <c r="P1643">
        <v>0</v>
      </c>
      <c r="Q1643">
        <f>+IFERROR(VLOOKUP(A1643,final_f1!$A$1:$E$8,5,FALSE),0)</f>
        <v>0</v>
      </c>
    </row>
    <row r="1644" spans="1:17" x14ac:dyDescent="0.25">
      <c r="A1644" s="1">
        <v>42551</v>
      </c>
      <c r="B1644">
        <v>2242</v>
      </c>
      <c r="C1644" s="2">
        <f t="shared" si="225"/>
        <v>30</v>
      </c>
      <c r="D1644" s="2">
        <f t="shared" si="226"/>
        <v>6</v>
      </c>
      <c r="E1644" s="2">
        <f t="shared" si="227"/>
        <v>2016</v>
      </c>
      <c r="F1644" s="2" t="str">
        <f t="shared" si="228"/>
        <v>jueves</v>
      </c>
      <c r="G1644" s="2" t="str">
        <f t="shared" si="229"/>
        <v>junio</v>
      </c>
      <c r="H1644" s="2">
        <f>+IFERROR(VLOOKUP(A1644,festivos!$A$1:$E$105,5,FALSE),0)</f>
        <v>0</v>
      </c>
      <c r="I1644" s="2">
        <f>+IFERROR(VLOOKUP(A1644,semanasanta!$A$1:$E$29,5,FALSE),0)</f>
        <v>0</v>
      </c>
      <c r="J1644" s="2">
        <f>+IFERROR(VLOOKUP(A1644,navidad!$A$1:$E$8,5,FALSE),0)</f>
        <v>0</v>
      </c>
      <c r="K1644" s="2">
        <f t="shared" si="233"/>
        <v>0</v>
      </c>
      <c r="L1644" s="2">
        <f t="shared" si="230"/>
        <v>0</v>
      </c>
      <c r="M1644" s="2">
        <f>+IFERROR(VLOOKUP(A1644,new_year!$A$1:$E$8,5,FALSE),0)</f>
        <v>0</v>
      </c>
      <c r="N1644" s="2">
        <f t="shared" si="232"/>
        <v>0</v>
      </c>
      <c r="O1644" s="2">
        <f t="shared" si="231"/>
        <v>0</v>
      </c>
      <c r="P1644">
        <v>0</v>
      </c>
      <c r="Q1644">
        <f>+IFERROR(VLOOKUP(A1644,final_f1!$A$1:$E$8,5,FALSE),0)</f>
        <v>0</v>
      </c>
    </row>
    <row r="1645" spans="1:17" x14ac:dyDescent="0.25">
      <c r="A1645" s="1">
        <v>42552</v>
      </c>
      <c r="B1645">
        <v>496</v>
      </c>
      <c r="C1645" s="2">
        <f t="shared" si="225"/>
        <v>1</v>
      </c>
      <c r="D1645" s="2">
        <f t="shared" si="226"/>
        <v>7</v>
      </c>
      <c r="E1645" s="2">
        <f t="shared" si="227"/>
        <v>2016</v>
      </c>
      <c r="F1645" s="2" t="str">
        <f t="shared" si="228"/>
        <v>viernes</v>
      </c>
      <c r="G1645" s="2" t="str">
        <f t="shared" si="229"/>
        <v>julio</v>
      </c>
      <c r="H1645" s="2">
        <f>+IFERROR(VLOOKUP(A1645,festivos!$A$1:$E$105,5,FALSE),0)</f>
        <v>0</v>
      </c>
      <c r="I1645" s="2">
        <f>+IFERROR(VLOOKUP(A1645,semanasanta!$A$1:$E$29,5,FALSE),0)</f>
        <v>0</v>
      </c>
      <c r="J1645" s="2">
        <f>+IFERROR(VLOOKUP(A1645,navidad!$A$1:$E$8,5,FALSE),0)</f>
        <v>0</v>
      </c>
      <c r="K1645" s="2">
        <f t="shared" si="233"/>
        <v>0</v>
      </c>
      <c r="L1645" s="2">
        <f t="shared" si="230"/>
        <v>0</v>
      </c>
      <c r="M1645" s="2">
        <f>+IFERROR(VLOOKUP(A1645,new_year!$A$1:$E$8,5,FALSE),0)</f>
        <v>0</v>
      </c>
      <c r="N1645" s="2">
        <f t="shared" si="232"/>
        <v>0</v>
      </c>
      <c r="O1645" s="2">
        <f t="shared" si="231"/>
        <v>0</v>
      </c>
      <c r="P1645">
        <v>0</v>
      </c>
      <c r="Q1645">
        <f>+IFERROR(VLOOKUP(A1645,final_f1!$A$1:$E$8,5,FALSE),0)</f>
        <v>0</v>
      </c>
    </row>
    <row r="1646" spans="1:17" x14ac:dyDescent="0.25">
      <c r="A1646" s="1">
        <v>42553</v>
      </c>
      <c r="B1646">
        <v>81</v>
      </c>
      <c r="C1646" s="2">
        <f t="shared" si="225"/>
        <v>2</v>
      </c>
      <c r="D1646" s="2">
        <f t="shared" si="226"/>
        <v>7</v>
      </c>
      <c r="E1646" s="2">
        <f t="shared" si="227"/>
        <v>2016</v>
      </c>
      <c r="F1646" s="2" t="str">
        <f t="shared" si="228"/>
        <v>sábado</v>
      </c>
      <c r="G1646" s="2" t="str">
        <f t="shared" si="229"/>
        <v>julio</v>
      </c>
      <c r="H1646" s="2">
        <f>+IFERROR(VLOOKUP(A1646,festivos!$A$1:$E$105,5,FALSE),0)</f>
        <v>0</v>
      </c>
      <c r="I1646" s="2">
        <f>+IFERROR(VLOOKUP(A1646,semanasanta!$A$1:$E$29,5,FALSE),0)</f>
        <v>0</v>
      </c>
      <c r="J1646" s="2">
        <f>+IFERROR(VLOOKUP(A1646,navidad!$A$1:$E$8,5,FALSE),0)</f>
        <v>0</v>
      </c>
      <c r="K1646" s="2">
        <f t="shared" si="233"/>
        <v>0</v>
      </c>
      <c r="L1646" s="2">
        <f t="shared" si="230"/>
        <v>0</v>
      </c>
      <c r="M1646" s="2">
        <f>+IFERROR(VLOOKUP(A1646,new_year!$A$1:$E$8,5,FALSE),0)</f>
        <v>0</v>
      </c>
      <c r="N1646" s="2">
        <f t="shared" si="232"/>
        <v>0</v>
      </c>
      <c r="O1646" s="2">
        <f t="shared" si="231"/>
        <v>0</v>
      </c>
      <c r="P1646">
        <v>0</v>
      </c>
      <c r="Q1646">
        <f>+IFERROR(VLOOKUP(A1646,final_f1!$A$1:$E$8,5,FALSE),0)</f>
        <v>0</v>
      </c>
    </row>
    <row r="1647" spans="1:17" x14ac:dyDescent="0.25">
      <c r="A1647" s="1">
        <v>42554</v>
      </c>
      <c r="B1647">
        <v>0</v>
      </c>
      <c r="C1647" s="2">
        <f t="shared" si="225"/>
        <v>3</v>
      </c>
      <c r="D1647" s="2">
        <f t="shared" si="226"/>
        <v>7</v>
      </c>
      <c r="E1647" s="2">
        <f t="shared" si="227"/>
        <v>2016</v>
      </c>
      <c r="F1647" s="2" t="str">
        <f t="shared" si="228"/>
        <v>domingo</v>
      </c>
      <c r="G1647" s="2" t="str">
        <f t="shared" si="229"/>
        <v>julio</v>
      </c>
      <c r="H1647" s="2">
        <f>+IFERROR(VLOOKUP(A1647,festivos!$A$1:$E$105,5,FALSE),0)</f>
        <v>0</v>
      </c>
      <c r="I1647" s="2">
        <f>+IFERROR(VLOOKUP(A1647,semanasanta!$A$1:$E$29,5,FALSE),0)</f>
        <v>0</v>
      </c>
      <c r="J1647" s="2">
        <f>+IFERROR(VLOOKUP(A1647,navidad!$A$1:$E$8,5,FALSE),0)</f>
        <v>0</v>
      </c>
      <c r="K1647" s="2">
        <f t="shared" si="233"/>
        <v>0</v>
      </c>
      <c r="L1647" s="2">
        <f t="shared" si="230"/>
        <v>0</v>
      </c>
      <c r="M1647" s="2">
        <f>+IFERROR(VLOOKUP(A1647,new_year!$A$1:$E$8,5,FALSE),0)</f>
        <v>0</v>
      </c>
      <c r="N1647" s="2">
        <f t="shared" si="232"/>
        <v>0</v>
      </c>
      <c r="O1647" s="2">
        <f t="shared" si="231"/>
        <v>0</v>
      </c>
      <c r="P1647">
        <v>0</v>
      </c>
      <c r="Q1647">
        <f>+IFERROR(VLOOKUP(A1647,final_f1!$A$1:$E$8,5,FALSE),0)</f>
        <v>0</v>
      </c>
    </row>
    <row r="1648" spans="1:17" x14ac:dyDescent="0.25">
      <c r="A1648" s="1">
        <v>42555</v>
      </c>
      <c r="B1648">
        <v>0</v>
      </c>
      <c r="C1648" s="2">
        <f t="shared" si="225"/>
        <v>4</v>
      </c>
      <c r="D1648" s="2">
        <f t="shared" si="226"/>
        <v>7</v>
      </c>
      <c r="E1648" s="2">
        <f t="shared" si="227"/>
        <v>2016</v>
      </c>
      <c r="F1648" s="2" t="str">
        <f t="shared" si="228"/>
        <v>lunes</v>
      </c>
      <c r="G1648" s="2" t="str">
        <f t="shared" si="229"/>
        <v>julio</v>
      </c>
      <c r="H1648" s="2">
        <f>+IFERROR(VLOOKUP(A1648,festivos!$A$1:$E$105,5,FALSE),0)</f>
        <v>1</v>
      </c>
      <c r="I1648" s="2">
        <f>+IFERROR(VLOOKUP(A1648,semanasanta!$A$1:$E$29,5,FALSE),0)</f>
        <v>0</v>
      </c>
      <c r="J1648" s="2">
        <f>+IFERROR(VLOOKUP(A1648,navidad!$A$1:$E$8,5,FALSE),0)</f>
        <v>0</v>
      </c>
      <c r="K1648" s="2">
        <f t="shared" si="233"/>
        <v>0</v>
      </c>
      <c r="L1648" s="2">
        <f t="shared" si="230"/>
        <v>0</v>
      </c>
      <c r="M1648" s="2">
        <f>+IFERROR(VLOOKUP(A1648,new_year!$A$1:$E$8,5,FALSE),0)</f>
        <v>0</v>
      </c>
      <c r="N1648" s="2">
        <f t="shared" si="232"/>
        <v>0</v>
      </c>
      <c r="O1648" s="2">
        <f t="shared" si="231"/>
        <v>0</v>
      </c>
      <c r="P1648">
        <v>0</v>
      </c>
      <c r="Q1648">
        <f>+IFERROR(VLOOKUP(A1648,final_f1!$A$1:$E$8,5,FALSE),0)</f>
        <v>0</v>
      </c>
    </row>
    <row r="1649" spans="1:17" x14ac:dyDescent="0.25">
      <c r="A1649" s="1">
        <v>42556</v>
      </c>
      <c r="B1649">
        <v>517</v>
      </c>
      <c r="C1649" s="2">
        <f t="shared" si="225"/>
        <v>5</v>
      </c>
      <c r="D1649" s="2">
        <f t="shared" si="226"/>
        <v>7</v>
      </c>
      <c r="E1649" s="2">
        <f t="shared" si="227"/>
        <v>2016</v>
      </c>
      <c r="F1649" s="2" t="str">
        <f t="shared" si="228"/>
        <v>martes</v>
      </c>
      <c r="G1649" s="2" t="str">
        <f t="shared" si="229"/>
        <v>julio</v>
      </c>
      <c r="H1649" s="2">
        <f>+IFERROR(VLOOKUP(A1649,festivos!$A$1:$E$105,5,FALSE),0)</f>
        <v>0</v>
      </c>
      <c r="I1649" s="2">
        <f>+IFERROR(VLOOKUP(A1649,semanasanta!$A$1:$E$29,5,FALSE),0)</f>
        <v>0</v>
      </c>
      <c r="J1649" s="2">
        <f>+IFERROR(VLOOKUP(A1649,navidad!$A$1:$E$8,5,FALSE),0)</f>
        <v>0</v>
      </c>
      <c r="K1649" s="2">
        <f t="shared" si="233"/>
        <v>0</v>
      </c>
      <c r="L1649" s="2">
        <f t="shared" si="230"/>
        <v>0</v>
      </c>
      <c r="M1649" s="2">
        <f>+IFERROR(VLOOKUP(A1649,new_year!$A$1:$E$8,5,FALSE),0)</f>
        <v>0</v>
      </c>
      <c r="N1649" s="2">
        <f t="shared" si="232"/>
        <v>0</v>
      </c>
      <c r="O1649" s="2">
        <f t="shared" si="231"/>
        <v>0</v>
      </c>
      <c r="P1649">
        <v>0</v>
      </c>
      <c r="Q1649">
        <f>+IFERROR(VLOOKUP(A1649,final_f1!$A$1:$E$8,5,FALSE),0)</f>
        <v>0</v>
      </c>
    </row>
    <row r="1650" spans="1:17" x14ac:dyDescent="0.25">
      <c r="A1650" s="1">
        <v>42557</v>
      </c>
      <c r="B1650">
        <v>762</v>
      </c>
      <c r="C1650" s="2">
        <f t="shared" si="225"/>
        <v>6</v>
      </c>
      <c r="D1650" s="2">
        <f t="shared" si="226"/>
        <v>7</v>
      </c>
      <c r="E1650" s="2">
        <f t="shared" si="227"/>
        <v>2016</v>
      </c>
      <c r="F1650" s="2" t="str">
        <f t="shared" si="228"/>
        <v>miércoles</v>
      </c>
      <c r="G1650" s="2" t="str">
        <f t="shared" si="229"/>
        <v>julio</v>
      </c>
      <c r="H1650" s="2">
        <f>+IFERROR(VLOOKUP(A1650,festivos!$A$1:$E$105,5,FALSE),0)</f>
        <v>0</v>
      </c>
      <c r="I1650" s="2">
        <f>+IFERROR(VLOOKUP(A1650,semanasanta!$A$1:$E$29,5,FALSE),0)</f>
        <v>0</v>
      </c>
      <c r="J1650" s="2">
        <f>+IFERROR(VLOOKUP(A1650,navidad!$A$1:$E$8,5,FALSE),0)</f>
        <v>0</v>
      </c>
      <c r="K1650" s="2">
        <f t="shared" si="233"/>
        <v>0</v>
      </c>
      <c r="L1650" s="2">
        <f t="shared" si="230"/>
        <v>0</v>
      </c>
      <c r="M1650" s="2">
        <f>+IFERROR(VLOOKUP(A1650,new_year!$A$1:$E$8,5,FALSE),0)</f>
        <v>0</v>
      </c>
      <c r="N1650" s="2">
        <f t="shared" si="232"/>
        <v>0</v>
      </c>
      <c r="O1650" s="2">
        <f t="shared" si="231"/>
        <v>0</v>
      </c>
      <c r="P1650">
        <v>0</v>
      </c>
      <c r="Q1650">
        <f>+IFERROR(VLOOKUP(A1650,final_f1!$A$1:$E$8,5,FALSE),0)</f>
        <v>0</v>
      </c>
    </row>
    <row r="1651" spans="1:17" x14ac:dyDescent="0.25">
      <c r="A1651" s="1">
        <v>42558</v>
      </c>
      <c r="B1651">
        <v>678</v>
      </c>
      <c r="C1651" s="2">
        <f t="shared" si="225"/>
        <v>7</v>
      </c>
      <c r="D1651" s="2">
        <f t="shared" si="226"/>
        <v>7</v>
      </c>
      <c r="E1651" s="2">
        <f t="shared" si="227"/>
        <v>2016</v>
      </c>
      <c r="F1651" s="2" t="str">
        <f t="shared" si="228"/>
        <v>jueves</v>
      </c>
      <c r="G1651" s="2" t="str">
        <f t="shared" si="229"/>
        <v>julio</v>
      </c>
      <c r="H1651" s="2">
        <f>+IFERROR(VLOOKUP(A1651,festivos!$A$1:$E$105,5,FALSE),0)</f>
        <v>0</v>
      </c>
      <c r="I1651" s="2">
        <f>+IFERROR(VLOOKUP(A1651,semanasanta!$A$1:$E$29,5,FALSE),0)</f>
        <v>0</v>
      </c>
      <c r="J1651" s="2">
        <f>+IFERROR(VLOOKUP(A1651,navidad!$A$1:$E$8,5,FALSE),0)</f>
        <v>0</v>
      </c>
      <c r="K1651" s="2">
        <f t="shared" si="233"/>
        <v>0</v>
      </c>
      <c r="L1651" s="2">
        <f t="shared" si="230"/>
        <v>0</v>
      </c>
      <c r="M1651" s="2">
        <f>+IFERROR(VLOOKUP(A1651,new_year!$A$1:$E$8,5,FALSE),0)</f>
        <v>0</v>
      </c>
      <c r="N1651" s="2">
        <f t="shared" si="232"/>
        <v>0</v>
      </c>
      <c r="O1651" s="2">
        <f t="shared" si="231"/>
        <v>0</v>
      </c>
      <c r="P1651">
        <v>0</v>
      </c>
      <c r="Q1651">
        <f>+IFERROR(VLOOKUP(A1651,final_f1!$A$1:$E$8,5,FALSE),0)</f>
        <v>0</v>
      </c>
    </row>
    <row r="1652" spans="1:17" x14ac:dyDescent="0.25">
      <c r="A1652" s="1">
        <v>42559</v>
      </c>
      <c r="B1652">
        <v>939</v>
      </c>
      <c r="C1652" s="2">
        <f t="shared" si="225"/>
        <v>8</v>
      </c>
      <c r="D1652" s="2">
        <f t="shared" si="226"/>
        <v>7</v>
      </c>
      <c r="E1652" s="2">
        <f t="shared" si="227"/>
        <v>2016</v>
      </c>
      <c r="F1652" s="2" t="str">
        <f t="shared" si="228"/>
        <v>viernes</v>
      </c>
      <c r="G1652" s="2" t="str">
        <f t="shared" si="229"/>
        <v>julio</v>
      </c>
      <c r="H1652" s="2">
        <f>+IFERROR(VLOOKUP(A1652,festivos!$A$1:$E$105,5,FALSE),0)</f>
        <v>0</v>
      </c>
      <c r="I1652" s="2">
        <f>+IFERROR(VLOOKUP(A1652,semanasanta!$A$1:$E$29,5,FALSE),0)</f>
        <v>0</v>
      </c>
      <c r="J1652" s="2">
        <f>+IFERROR(VLOOKUP(A1652,navidad!$A$1:$E$8,5,FALSE),0)</f>
        <v>0</v>
      </c>
      <c r="K1652" s="2">
        <f t="shared" si="233"/>
        <v>0</v>
      </c>
      <c r="L1652" s="2">
        <f t="shared" si="230"/>
        <v>0</v>
      </c>
      <c r="M1652" s="2">
        <f>+IFERROR(VLOOKUP(A1652,new_year!$A$1:$E$8,5,FALSE),0)</f>
        <v>0</v>
      </c>
      <c r="N1652" s="2">
        <f t="shared" si="232"/>
        <v>0</v>
      </c>
      <c r="O1652" s="2">
        <f t="shared" si="231"/>
        <v>0</v>
      </c>
      <c r="P1652">
        <v>0</v>
      </c>
      <c r="Q1652">
        <f>+IFERROR(VLOOKUP(A1652,final_f1!$A$1:$E$8,5,FALSE),0)</f>
        <v>0</v>
      </c>
    </row>
    <row r="1653" spans="1:17" x14ac:dyDescent="0.25">
      <c r="A1653" s="1">
        <v>42560</v>
      </c>
      <c r="B1653">
        <v>219</v>
      </c>
      <c r="C1653" s="2">
        <f t="shared" si="225"/>
        <v>9</v>
      </c>
      <c r="D1653" s="2">
        <f t="shared" si="226"/>
        <v>7</v>
      </c>
      <c r="E1653" s="2">
        <f t="shared" si="227"/>
        <v>2016</v>
      </c>
      <c r="F1653" s="2" t="str">
        <f t="shared" si="228"/>
        <v>sábado</v>
      </c>
      <c r="G1653" s="2" t="str">
        <f t="shared" si="229"/>
        <v>julio</v>
      </c>
      <c r="H1653" s="2">
        <f>+IFERROR(VLOOKUP(A1653,festivos!$A$1:$E$105,5,FALSE),0)</f>
        <v>0</v>
      </c>
      <c r="I1653" s="2">
        <f>+IFERROR(VLOOKUP(A1653,semanasanta!$A$1:$E$29,5,FALSE),0)</f>
        <v>0</v>
      </c>
      <c r="J1653" s="2">
        <f>+IFERROR(VLOOKUP(A1653,navidad!$A$1:$E$8,5,FALSE),0)</f>
        <v>0</v>
      </c>
      <c r="K1653" s="2">
        <f t="shared" si="233"/>
        <v>0</v>
      </c>
      <c r="L1653" s="2">
        <f t="shared" si="230"/>
        <v>0</v>
      </c>
      <c r="M1653" s="2">
        <f>+IFERROR(VLOOKUP(A1653,new_year!$A$1:$E$8,5,FALSE),0)</f>
        <v>0</v>
      </c>
      <c r="N1653" s="2">
        <f t="shared" si="232"/>
        <v>0</v>
      </c>
      <c r="O1653" s="2">
        <f t="shared" si="231"/>
        <v>0</v>
      </c>
      <c r="P1653">
        <v>0</v>
      </c>
      <c r="Q1653">
        <f>+IFERROR(VLOOKUP(A1653,final_f1!$A$1:$E$8,5,FALSE),0)</f>
        <v>0</v>
      </c>
    </row>
    <row r="1654" spans="1:17" x14ac:dyDescent="0.25">
      <c r="A1654" s="1">
        <v>42561</v>
      </c>
      <c r="B1654">
        <v>0</v>
      </c>
      <c r="C1654" s="2">
        <f t="shared" si="225"/>
        <v>10</v>
      </c>
      <c r="D1654" s="2">
        <f t="shared" si="226"/>
        <v>7</v>
      </c>
      <c r="E1654" s="2">
        <f t="shared" si="227"/>
        <v>2016</v>
      </c>
      <c r="F1654" s="2" t="str">
        <f t="shared" si="228"/>
        <v>domingo</v>
      </c>
      <c r="G1654" s="2" t="str">
        <f t="shared" si="229"/>
        <v>julio</v>
      </c>
      <c r="H1654" s="2">
        <f>+IFERROR(VLOOKUP(A1654,festivos!$A$1:$E$105,5,FALSE),0)</f>
        <v>0</v>
      </c>
      <c r="I1654" s="2">
        <f>+IFERROR(VLOOKUP(A1654,semanasanta!$A$1:$E$29,5,FALSE),0)</f>
        <v>0</v>
      </c>
      <c r="J1654" s="2">
        <f>+IFERROR(VLOOKUP(A1654,navidad!$A$1:$E$8,5,FALSE),0)</f>
        <v>0</v>
      </c>
      <c r="K1654" s="2">
        <f t="shared" si="233"/>
        <v>0</v>
      </c>
      <c r="L1654" s="2">
        <f t="shared" si="230"/>
        <v>0</v>
      </c>
      <c r="M1654" s="2">
        <f>+IFERROR(VLOOKUP(A1654,new_year!$A$1:$E$8,5,FALSE),0)</f>
        <v>0</v>
      </c>
      <c r="N1654" s="2">
        <f t="shared" si="232"/>
        <v>0</v>
      </c>
      <c r="O1654" s="2">
        <f t="shared" si="231"/>
        <v>0</v>
      </c>
      <c r="P1654">
        <v>0</v>
      </c>
      <c r="Q1654">
        <f>+IFERROR(VLOOKUP(A1654,final_f1!$A$1:$E$8,5,FALSE),0)</f>
        <v>0</v>
      </c>
    </row>
    <row r="1655" spans="1:17" x14ac:dyDescent="0.25">
      <c r="A1655" s="1">
        <v>42562</v>
      </c>
      <c r="B1655">
        <v>643</v>
      </c>
      <c r="C1655" s="2">
        <f t="shared" si="225"/>
        <v>11</v>
      </c>
      <c r="D1655" s="2">
        <f t="shared" si="226"/>
        <v>7</v>
      </c>
      <c r="E1655" s="2">
        <f t="shared" si="227"/>
        <v>2016</v>
      </c>
      <c r="F1655" s="2" t="str">
        <f t="shared" si="228"/>
        <v>lunes</v>
      </c>
      <c r="G1655" s="2" t="str">
        <f t="shared" si="229"/>
        <v>julio</v>
      </c>
      <c r="H1655" s="2">
        <f>+IFERROR(VLOOKUP(A1655,festivos!$A$1:$E$105,5,FALSE),0)</f>
        <v>0</v>
      </c>
      <c r="I1655" s="2">
        <f>+IFERROR(VLOOKUP(A1655,semanasanta!$A$1:$E$29,5,FALSE),0)</f>
        <v>0</v>
      </c>
      <c r="J1655" s="2">
        <f>+IFERROR(VLOOKUP(A1655,navidad!$A$1:$E$8,5,FALSE),0)</f>
        <v>0</v>
      </c>
      <c r="K1655" s="2">
        <f t="shared" si="233"/>
        <v>0</v>
      </c>
      <c r="L1655" s="2">
        <f t="shared" si="230"/>
        <v>0</v>
      </c>
      <c r="M1655" s="2">
        <f>+IFERROR(VLOOKUP(A1655,new_year!$A$1:$E$8,5,FALSE),0)</f>
        <v>0</v>
      </c>
      <c r="N1655" s="2">
        <f t="shared" si="232"/>
        <v>0</v>
      </c>
      <c r="O1655" s="2">
        <f t="shared" si="231"/>
        <v>0</v>
      </c>
      <c r="P1655">
        <v>0</v>
      </c>
      <c r="Q1655">
        <f>+IFERROR(VLOOKUP(A1655,final_f1!$A$1:$E$8,5,FALSE),0)</f>
        <v>0</v>
      </c>
    </row>
    <row r="1656" spans="1:17" x14ac:dyDescent="0.25">
      <c r="A1656" s="1">
        <v>42563</v>
      </c>
      <c r="B1656">
        <v>796</v>
      </c>
      <c r="C1656" s="2">
        <f t="shared" si="225"/>
        <v>12</v>
      </c>
      <c r="D1656" s="2">
        <f t="shared" si="226"/>
        <v>7</v>
      </c>
      <c r="E1656" s="2">
        <f t="shared" si="227"/>
        <v>2016</v>
      </c>
      <c r="F1656" s="2" t="str">
        <f t="shared" si="228"/>
        <v>martes</v>
      </c>
      <c r="G1656" s="2" t="str">
        <f t="shared" si="229"/>
        <v>julio</v>
      </c>
      <c r="H1656" s="2">
        <f>+IFERROR(VLOOKUP(A1656,festivos!$A$1:$E$105,5,FALSE),0)</f>
        <v>0</v>
      </c>
      <c r="I1656" s="2">
        <f>+IFERROR(VLOOKUP(A1656,semanasanta!$A$1:$E$29,5,FALSE),0)</f>
        <v>0</v>
      </c>
      <c r="J1656" s="2">
        <f>+IFERROR(VLOOKUP(A1656,navidad!$A$1:$E$8,5,FALSE),0)</f>
        <v>0</v>
      </c>
      <c r="K1656" s="2">
        <f t="shared" si="233"/>
        <v>0</v>
      </c>
      <c r="L1656" s="2">
        <f t="shared" si="230"/>
        <v>0</v>
      </c>
      <c r="M1656" s="2">
        <f>+IFERROR(VLOOKUP(A1656,new_year!$A$1:$E$8,5,FALSE),0)</f>
        <v>0</v>
      </c>
      <c r="N1656" s="2">
        <f t="shared" si="232"/>
        <v>0</v>
      </c>
      <c r="O1656" s="2">
        <f t="shared" si="231"/>
        <v>0</v>
      </c>
      <c r="P1656">
        <v>0</v>
      </c>
      <c r="Q1656">
        <f>+IFERROR(VLOOKUP(A1656,final_f1!$A$1:$E$8,5,FALSE),0)</f>
        <v>0</v>
      </c>
    </row>
    <row r="1657" spans="1:17" x14ac:dyDescent="0.25">
      <c r="A1657" s="1">
        <v>42564</v>
      </c>
      <c r="B1657">
        <v>760</v>
      </c>
      <c r="C1657" s="2">
        <f t="shared" si="225"/>
        <v>13</v>
      </c>
      <c r="D1657" s="2">
        <f t="shared" si="226"/>
        <v>7</v>
      </c>
      <c r="E1657" s="2">
        <f t="shared" si="227"/>
        <v>2016</v>
      </c>
      <c r="F1657" s="2" t="str">
        <f t="shared" si="228"/>
        <v>miércoles</v>
      </c>
      <c r="G1657" s="2" t="str">
        <f t="shared" si="229"/>
        <v>julio</v>
      </c>
      <c r="H1657" s="2">
        <f>+IFERROR(VLOOKUP(A1657,festivos!$A$1:$E$105,5,FALSE),0)</f>
        <v>0</v>
      </c>
      <c r="I1657" s="2">
        <f>+IFERROR(VLOOKUP(A1657,semanasanta!$A$1:$E$29,5,FALSE),0)</f>
        <v>0</v>
      </c>
      <c r="J1657" s="2">
        <f>+IFERROR(VLOOKUP(A1657,navidad!$A$1:$E$8,5,FALSE),0)</f>
        <v>0</v>
      </c>
      <c r="K1657" s="2">
        <f t="shared" si="233"/>
        <v>0</v>
      </c>
      <c r="L1657" s="2">
        <f t="shared" si="230"/>
        <v>0</v>
      </c>
      <c r="M1657" s="2">
        <f>+IFERROR(VLOOKUP(A1657,new_year!$A$1:$E$8,5,FALSE),0)</f>
        <v>0</v>
      </c>
      <c r="N1657" s="2">
        <f t="shared" si="232"/>
        <v>0</v>
      </c>
      <c r="O1657" s="2">
        <f t="shared" si="231"/>
        <v>0</v>
      </c>
      <c r="P1657">
        <v>0</v>
      </c>
      <c r="Q1657">
        <f>+IFERROR(VLOOKUP(A1657,final_f1!$A$1:$E$8,5,FALSE),0)</f>
        <v>0</v>
      </c>
    </row>
    <row r="1658" spans="1:17" x14ac:dyDescent="0.25">
      <c r="A1658" s="1">
        <v>42565</v>
      </c>
      <c r="B1658">
        <v>724</v>
      </c>
      <c r="C1658" s="2">
        <f t="shared" si="225"/>
        <v>14</v>
      </c>
      <c r="D1658" s="2">
        <f t="shared" si="226"/>
        <v>7</v>
      </c>
      <c r="E1658" s="2">
        <f t="shared" si="227"/>
        <v>2016</v>
      </c>
      <c r="F1658" s="2" t="str">
        <f t="shared" si="228"/>
        <v>jueves</v>
      </c>
      <c r="G1658" s="2" t="str">
        <f t="shared" si="229"/>
        <v>julio</v>
      </c>
      <c r="H1658" s="2">
        <f>+IFERROR(VLOOKUP(A1658,festivos!$A$1:$E$105,5,FALSE),0)</f>
        <v>0</v>
      </c>
      <c r="I1658" s="2">
        <f>+IFERROR(VLOOKUP(A1658,semanasanta!$A$1:$E$29,5,FALSE),0)</f>
        <v>0</v>
      </c>
      <c r="J1658" s="2">
        <f>+IFERROR(VLOOKUP(A1658,navidad!$A$1:$E$8,5,FALSE),0)</f>
        <v>0</v>
      </c>
      <c r="K1658" s="2">
        <f t="shared" si="233"/>
        <v>0</v>
      </c>
      <c r="L1658" s="2">
        <f t="shared" si="230"/>
        <v>0</v>
      </c>
      <c r="M1658" s="2">
        <f>+IFERROR(VLOOKUP(A1658,new_year!$A$1:$E$8,5,FALSE),0)</f>
        <v>0</v>
      </c>
      <c r="N1658" s="2">
        <f t="shared" si="232"/>
        <v>0</v>
      </c>
      <c r="O1658" s="2">
        <f t="shared" si="231"/>
        <v>0</v>
      </c>
      <c r="P1658">
        <v>0</v>
      </c>
      <c r="Q1658">
        <f>+IFERROR(VLOOKUP(A1658,final_f1!$A$1:$E$8,5,FALSE),0)</f>
        <v>0</v>
      </c>
    </row>
    <row r="1659" spans="1:17" x14ac:dyDescent="0.25">
      <c r="A1659" s="1">
        <v>42566</v>
      </c>
      <c r="B1659">
        <v>867</v>
      </c>
      <c r="C1659" s="2">
        <f t="shared" si="225"/>
        <v>15</v>
      </c>
      <c r="D1659" s="2">
        <f t="shared" si="226"/>
        <v>7</v>
      </c>
      <c r="E1659" s="2">
        <f t="shared" si="227"/>
        <v>2016</v>
      </c>
      <c r="F1659" s="2" t="str">
        <f t="shared" si="228"/>
        <v>viernes</v>
      </c>
      <c r="G1659" s="2" t="str">
        <f t="shared" si="229"/>
        <v>julio</v>
      </c>
      <c r="H1659" s="2">
        <f>+IFERROR(VLOOKUP(A1659,festivos!$A$1:$E$105,5,FALSE),0)</f>
        <v>0</v>
      </c>
      <c r="I1659" s="2">
        <f>+IFERROR(VLOOKUP(A1659,semanasanta!$A$1:$E$29,5,FALSE),0)</f>
        <v>0</v>
      </c>
      <c r="J1659" s="2">
        <f>+IFERROR(VLOOKUP(A1659,navidad!$A$1:$E$8,5,FALSE),0)</f>
        <v>0</v>
      </c>
      <c r="K1659" s="2">
        <f t="shared" si="233"/>
        <v>0</v>
      </c>
      <c r="L1659" s="2">
        <f t="shared" si="230"/>
        <v>0</v>
      </c>
      <c r="M1659" s="2">
        <f>+IFERROR(VLOOKUP(A1659,new_year!$A$1:$E$8,5,FALSE),0)</f>
        <v>0</v>
      </c>
      <c r="N1659" s="2">
        <f t="shared" si="232"/>
        <v>0</v>
      </c>
      <c r="O1659" s="2">
        <f t="shared" si="231"/>
        <v>0</v>
      </c>
      <c r="P1659">
        <v>0</v>
      </c>
      <c r="Q1659">
        <f>+IFERROR(VLOOKUP(A1659,final_f1!$A$1:$E$8,5,FALSE),0)</f>
        <v>0</v>
      </c>
    </row>
    <row r="1660" spans="1:17" x14ac:dyDescent="0.25">
      <c r="A1660" s="1">
        <v>42567</v>
      </c>
      <c r="B1660">
        <v>222</v>
      </c>
      <c r="C1660" s="2">
        <f t="shared" si="225"/>
        <v>16</v>
      </c>
      <c r="D1660" s="2">
        <f t="shared" si="226"/>
        <v>7</v>
      </c>
      <c r="E1660" s="2">
        <f t="shared" si="227"/>
        <v>2016</v>
      </c>
      <c r="F1660" s="2" t="str">
        <f t="shared" si="228"/>
        <v>sábado</v>
      </c>
      <c r="G1660" s="2" t="str">
        <f t="shared" si="229"/>
        <v>julio</v>
      </c>
      <c r="H1660" s="2">
        <f>+IFERROR(VLOOKUP(A1660,festivos!$A$1:$E$105,5,FALSE),0)</f>
        <v>0</v>
      </c>
      <c r="I1660" s="2">
        <f>+IFERROR(VLOOKUP(A1660,semanasanta!$A$1:$E$29,5,FALSE),0)</f>
        <v>0</v>
      </c>
      <c r="J1660" s="2">
        <f>+IFERROR(VLOOKUP(A1660,navidad!$A$1:$E$8,5,FALSE),0)</f>
        <v>0</v>
      </c>
      <c r="K1660" s="2">
        <f t="shared" si="233"/>
        <v>0</v>
      </c>
      <c r="L1660" s="2">
        <f t="shared" si="230"/>
        <v>0</v>
      </c>
      <c r="M1660" s="2">
        <f>+IFERROR(VLOOKUP(A1660,new_year!$A$1:$E$8,5,FALSE),0)</f>
        <v>0</v>
      </c>
      <c r="N1660" s="2">
        <f t="shared" si="232"/>
        <v>0</v>
      </c>
      <c r="O1660" s="2">
        <f t="shared" si="231"/>
        <v>0</v>
      </c>
      <c r="P1660">
        <v>0</v>
      </c>
      <c r="Q1660">
        <f>+IFERROR(VLOOKUP(A1660,final_f1!$A$1:$E$8,5,FALSE),0)</f>
        <v>0</v>
      </c>
    </row>
    <row r="1661" spans="1:17" x14ac:dyDescent="0.25">
      <c r="A1661" s="1">
        <v>42568</v>
      </c>
      <c r="B1661">
        <v>0</v>
      </c>
      <c r="C1661" s="2">
        <f t="shared" si="225"/>
        <v>17</v>
      </c>
      <c r="D1661" s="2">
        <f t="shared" si="226"/>
        <v>7</v>
      </c>
      <c r="E1661" s="2">
        <f t="shared" si="227"/>
        <v>2016</v>
      </c>
      <c r="F1661" s="2" t="str">
        <f t="shared" si="228"/>
        <v>domingo</v>
      </c>
      <c r="G1661" s="2" t="str">
        <f t="shared" si="229"/>
        <v>julio</v>
      </c>
      <c r="H1661" s="2">
        <f>+IFERROR(VLOOKUP(A1661,festivos!$A$1:$E$105,5,FALSE),0)</f>
        <v>0</v>
      </c>
      <c r="I1661" s="2">
        <f>+IFERROR(VLOOKUP(A1661,semanasanta!$A$1:$E$29,5,FALSE),0)</f>
        <v>0</v>
      </c>
      <c r="J1661" s="2">
        <f>+IFERROR(VLOOKUP(A1661,navidad!$A$1:$E$8,5,FALSE),0)</f>
        <v>0</v>
      </c>
      <c r="K1661" s="2">
        <f t="shared" si="233"/>
        <v>0</v>
      </c>
      <c r="L1661" s="2">
        <f t="shared" si="230"/>
        <v>0</v>
      </c>
      <c r="M1661" s="2">
        <f>+IFERROR(VLOOKUP(A1661,new_year!$A$1:$E$8,5,FALSE),0)</f>
        <v>0</v>
      </c>
      <c r="N1661" s="2">
        <f t="shared" si="232"/>
        <v>0</v>
      </c>
      <c r="O1661" s="2">
        <f t="shared" si="231"/>
        <v>0</v>
      </c>
      <c r="P1661">
        <v>0</v>
      </c>
      <c r="Q1661">
        <f>+IFERROR(VLOOKUP(A1661,final_f1!$A$1:$E$8,5,FALSE),0)</f>
        <v>0</v>
      </c>
    </row>
    <row r="1662" spans="1:17" x14ac:dyDescent="0.25">
      <c r="A1662" s="1">
        <v>42569</v>
      </c>
      <c r="B1662">
        <v>584</v>
      </c>
      <c r="C1662" s="2">
        <f t="shared" si="225"/>
        <v>18</v>
      </c>
      <c r="D1662" s="2">
        <f t="shared" si="226"/>
        <v>7</v>
      </c>
      <c r="E1662" s="2">
        <f t="shared" si="227"/>
        <v>2016</v>
      </c>
      <c r="F1662" s="2" t="str">
        <f t="shared" si="228"/>
        <v>lunes</v>
      </c>
      <c r="G1662" s="2" t="str">
        <f t="shared" si="229"/>
        <v>julio</v>
      </c>
      <c r="H1662" s="2">
        <f>+IFERROR(VLOOKUP(A1662,festivos!$A$1:$E$105,5,FALSE),0)</f>
        <v>0</v>
      </c>
      <c r="I1662" s="2">
        <f>+IFERROR(VLOOKUP(A1662,semanasanta!$A$1:$E$29,5,FALSE),0)</f>
        <v>0</v>
      </c>
      <c r="J1662" s="2">
        <f>+IFERROR(VLOOKUP(A1662,navidad!$A$1:$E$8,5,FALSE),0)</f>
        <v>0</v>
      </c>
      <c r="K1662" s="2">
        <f t="shared" si="233"/>
        <v>0</v>
      </c>
      <c r="L1662" s="2">
        <f t="shared" si="230"/>
        <v>0</v>
      </c>
      <c r="M1662" s="2">
        <f>+IFERROR(VLOOKUP(A1662,new_year!$A$1:$E$8,5,FALSE),0)</f>
        <v>0</v>
      </c>
      <c r="N1662" s="2">
        <f t="shared" si="232"/>
        <v>0</v>
      </c>
      <c r="O1662" s="2">
        <f t="shared" si="231"/>
        <v>0</v>
      </c>
      <c r="P1662">
        <v>0</v>
      </c>
      <c r="Q1662">
        <f>+IFERROR(VLOOKUP(A1662,final_f1!$A$1:$E$8,5,FALSE),0)</f>
        <v>0</v>
      </c>
    </row>
    <row r="1663" spans="1:17" x14ac:dyDescent="0.25">
      <c r="A1663" s="1">
        <v>42570</v>
      </c>
      <c r="B1663">
        <v>777</v>
      </c>
      <c r="C1663" s="2">
        <f t="shared" si="225"/>
        <v>19</v>
      </c>
      <c r="D1663" s="2">
        <f t="shared" si="226"/>
        <v>7</v>
      </c>
      <c r="E1663" s="2">
        <f t="shared" si="227"/>
        <v>2016</v>
      </c>
      <c r="F1663" s="2" t="str">
        <f t="shared" si="228"/>
        <v>martes</v>
      </c>
      <c r="G1663" s="2" t="str">
        <f t="shared" si="229"/>
        <v>julio</v>
      </c>
      <c r="H1663" s="2">
        <f>+IFERROR(VLOOKUP(A1663,festivos!$A$1:$E$105,5,FALSE),0)</f>
        <v>0</v>
      </c>
      <c r="I1663" s="2">
        <f>+IFERROR(VLOOKUP(A1663,semanasanta!$A$1:$E$29,5,FALSE),0)</f>
        <v>0</v>
      </c>
      <c r="J1663" s="2">
        <f>+IFERROR(VLOOKUP(A1663,navidad!$A$1:$E$8,5,FALSE),0)</f>
        <v>0</v>
      </c>
      <c r="K1663" s="2">
        <f t="shared" si="233"/>
        <v>0</v>
      </c>
      <c r="L1663" s="2">
        <f t="shared" si="230"/>
        <v>0</v>
      </c>
      <c r="M1663" s="2">
        <f>+IFERROR(VLOOKUP(A1663,new_year!$A$1:$E$8,5,FALSE),0)</f>
        <v>0</v>
      </c>
      <c r="N1663" s="2">
        <f t="shared" si="232"/>
        <v>0</v>
      </c>
      <c r="O1663" s="2">
        <f t="shared" si="231"/>
        <v>0</v>
      </c>
      <c r="P1663">
        <v>0</v>
      </c>
      <c r="Q1663">
        <f>+IFERROR(VLOOKUP(A1663,final_f1!$A$1:$E$8,5,FALSE),0)</f>
        <v>0</v>
      </c>
    </row>
    <row r="1664" spans="1:17" x14ac:dyDescent="0.25">
      <c r="A1664" s="1">
        <v>42571</v>
      </c>
      <c r="B1664">
        <v>0</v>
      </c>
      <c r="C1664" s="2">
        <f t="shared" si="225"/>
        <v>20</v>
      </c>
      <c r="D1664" s="2">
        <f t="shared" si="226"/>
        <v>7</v>
      </c>
      <c r="E1664" s="2">
        <f t="shared" si="227"/>
        <v>2016</v>
      </c>
      <c r="F1664" s="2" t="str">
        <f t="shared" si="228"/>
        <v>miércoles</v>
      </c>
      <c r="G1664" s="2" t="str">
        <f t="shared" si="229"/>
        <v>julio</v>
      </c>
      <c r="H1664" s="2">
        <f>+IFERROR(VLOOKUP(A1664,festivos!$A$1:$E$105,5,FALSE),0)</f>
        <v>1</v>
      </c>
      <c r="I1664" s="2">
        <f>+IFERROR(VLOOKUP(A1664,semanasanta!$A$1:$E$29,5,FALSE),0)</f>
        <v>0</v>
      </c>
      <c r="J1664" s="2">
        <f>+IFERROR(VLOOKUP(A1664,navidad!$A$1:$E$8,5,FALSE),0)</f>
        <v>0</v>
      </c>
      <c r="K1664" s="2">
        <f t="shared" si="233"/>
        <v>0</v>
      </c>
      <c r="L1664" s="2">
        <f t="shared" si="230"/>
        <v>0</v>
      </c>
      <c r="M1664" s="2">
        <f>+IFERROR(VLOOKUP(A1664,new_year!$A$1:$E$8,5,FALSE),0)</f>
        <v>0</v>
      </c>
      <c r="N1664" s="2">
        <f t="shared" si="232"/>
        <v>0</v>
      </c>
      <c r="O1664" s="2">
        <f t="shared" si="231"/>
        <v>0</v>
      </c>
      <c r="P1664">
        <v>0</v>
      </c>
      <c r="Q1664">
        <f>+IFERROR(VLOOKUP(A1664,final_f1!$A$1:$E$8,5,FALSE),0)</f>
        <v>0</v>
      </c>
    </row>
    <row r="1665" spans="1:17" x14ac:dyDescent="0.25">
      <c r="A1665" s="1">
        <v>42572</v>
      </c>
      <c r="B1665">
        <v>816</v>
      </c>
      <c r="C1665" s="2">
        <f t="shared" si="225"/>
        <v>21</v>
      </c>
      <c r="D1665" s="2">
        <f t="shared" si="226"/>
        <v>7</v>
      </c>
      <c r="E1665" s="2">
        <f t="shared" si="227"/>
        <v>2016</v>
      </c>
      <c r="F1665" s="2" t="str">
        <f t="shared" si="228"/>
        <v>jueves</v>
      </c>
      <c r="G1665" s="2" t="str">
        <f t="shared" si="229"/>
        <v>julio</v>
      </c>
      <c r="H1665" s="2">
        <f>+IFERROR(VLOOKUP(A1665,festivos!$A$1:$E$105,5,FALSE),0)</f>
        <v>0</v>
      </c>
      <c r="I1665" s="2">
        <f>+IFERROR(VLOOKUP(A1665,semanasanta!$A$1:$E$29,5,FALSE),0)</f>
        <v>0</v>
      </c>
      <c r="J1665" s="2">
        <f>+IFERROR(VLOOKUP(A1665,navidad!$A$1:$E$8,5,FALSE),0)</f>
        <v>0</v>
      </c>
      <c r="K1665" s="2">
        <f t="shared" si="233"/>
        <v>0</v>
      </c>
      <c r="L1665" s="2">
        <f t="shared" si="230"/>
        <v>0</v>
      </c>
      <c r="M1665" s="2">
        <f>+IFERROR(VLOOKUP(A1665,new_year!$A$1:$E$8,5,FALSE),0)</f>
        <v>0</v>
      </c>
      <c r="N1665" s="2">
        <f t="shared" si="232"/>
        <v>0</v>
      </c>
      <c r="O1665" s="2">
        <f t="shared" si="231"/>
        <v>0</v>
      </c>
      <c r="P1665">
        <v>0</v>
      </c>
      <c r="Q1665">
        <f>+IFERROR(VLOOKUP(A1665,final_f1!$A$1:$E$8,5,FALSE),0)</f>
        <v>0</v>
      </c>
    </row>
    <row r="1666" spans="1:17" x14ac:dyDescent="0.25">
      <c r="A1666" s="1">
        <v>42573</v>
      </c>
      <c r="B1666">
        <v>893</v>
      </c>
      <c r="C1666" s="2">
        <f t="shared" si="225"/>
        <v>22</v>
      </c>
      <c r="D1666" s="2">
        <f t="shared" si="226"/>
        <v>7</v>
      </c>
      <c r="E1666" s="2">
        <f t="shared" si="227"/>
        <v>2016</v>
      </c>
      <c r="F1666" s="2" t="str">
        <f t="shared" si="228"/>
        <v>viernes</v>
      </c>
      <c r="G1666" s="2" t="str">
        <f t="shared" si="229"/>
        <v>julio</v>
      </c>
      <c r="H1666" s="2">
        <f>+IFERROR(VLOOKUP(A1666,festivos!$A$1:$E$105,5,FALSE),0)</f>
        <v>0</v>
      </c>
      <c r="I1666" s="2">
        <f>+IFERROR(VLOOKUP(A1666,semanasanta!$A$1:$E$29,5,FALSE),0)</f>
        <v>0</v>
      </c>
      <c r="J1666" s="2">
        <f>+IFERROR(VLOOKUP(A1666,navidad!$A$1:$E$8,5,FALSE),0)</f>
        <v>0</v>
      </c>
      <c r="K1666" s="2">
        <f t="shared" si="233"/>
        <v>0</v>
      </c>
      <c r="L1666" s="2">
        <f t="shared" si="230"/>
        <v>0</v>
      </c>
      <c r="M1666" s="2">
        <f>+IFERROR(VLOOKUP(A1666,new_year!$A$1:$E$8,5,FALSE),0)</f>
        <v>0</v>
      </c>
      <c r="N1666" s="2">
        <f t="shared" si="232"/>
        <v>0</v>
      </c>
      <c r="O1666" s="2">
        <f t="shared" si="231"/>
        <v>0</v>
      </c>
      <c r="P1666">
        <v>0</v>
      </c>
      <c r="Q1666">
        <f>+IFERROR(VLOOKUP(A1666,final_f1!$A$1:$E$8,5,FALSE),0)</f>
        <v>0</v>
      </c>
    </row>
    <row r="1667" spans="1:17" x14ac:dyDescent="0.25">
      <c r="A1667" s="1">
        <v>42574</v>
      </c>
      <c r="B1667">
        <v>226</v>
      </c>
      <c r="C1667" s="2">
        <f t="shared" ref="C1667:C1730" si="234">+DAY(A1667)</f>
        <v>23</v>
      </c>
      <c r="D1667" s="2">
        <f t="shared" ref="D1667:D1730" si="235">+MONTH(A1667)</f>
        <v>7</v>
      </c>
      <c r="E1667" s="2">
        <f t="shared" ref="E1667:E1730" si="236">+YEAR(A1667)</f>
        <v>2016</v>
      </c>
      <c r="F1667" s="2" t="str">
        <f t="shared" ref="F1667:F1730" si="237">+TEXT(A1667,"dddd")</f>
        <v>sábado</v>
      </c>
      <c r="G1667" s="2" t="str">
        <f t="shared" ref="G1667:G1730" si="238">+TEXT(A1667,"MMMM")</f>
        <v>julio</v>
      </c>
      <c r="H1667" s="2">
        <f>+IFERROR(VLOOKUP(A1667,festivos!$A$1:$E$105,5,FALSE),0)</f>
        <v>0</v>
      </c>
      <c r="I1667" s="2">
        <f>+IFERROR(VLOOKUP(A1667,semanasanta!$A$1:$E$29,5,FALSE),0)</f>
        <v>0</v>
      </c>
      <c r="J1667" s="2">
        <f>+IFERROR(VLOOKUP(A1667,navidad!$A$1:$E$8,5,FALSE),0)</f>
        <v>0</v>
      </c>
      <c r="K1667" s="2">
        <f t="shared" si="233"/>
        <v>0</v>
      </c>
      <c r="L1667" s="2">
        <f t="shared" ref="L1667:L1730" si="239">+IF(J1668=1,1,0)</f>
        <v>0</v>
      </c>
      <c r="M1667" s="2">
        <f>+IFERROR(VLOOKUP(A1667,new_year!$A$1:$E$8,5,FALSE),0)</f>
        <v>0</v>
      </c>
      <c r="N1667" s="2">
        <f t="shared" si="232"/>
        <v>0</v>
      </c>
      <c r="O1667" s="2">
        <f t="shared" ref="O1667:O1730" si="240">+IF(M1668=1,1,0)</f>
        <v>0</v>
      </c>
      <c r="P1667">
        <v>0</v>
      </c>
      <c r="Q1667">
        <f>+IFERROR(VLOOKUP(A1667,final_f1!$A$1:$E$8,5,FALSE),0)</f>
        <v>0</v>
      </c>
    </row>
    <row r="1668" spans="1:17" x14ac:dyDescent="0.25">
      <c r="A1668" s="1">
        <v>42575</v>
      </c>
      <c r="B1668">
        <v>0</v>
      </c>
      <c r="C1668" s="2">
        <f t="shared" si="234"/>
        <v>24</v>
      </c>
      <c r="D1668" s="2">
        <f t="shared" si="235"/>
        <v>7</v>
      </c>
      <c r="E1668" s="2">
        <f t="shared" si="236"/>
        <v>2016</v>
      </c>
      <c r="F1668" s="2" t="str">
        <f t="shared" si="237"/>
        <v>domingo</v>
      </c>
      <c r="G1668" s="2" t="str">
        <f t="shared" si="238"/>
        <v>julio</v>
      </c>
      <c r="H1668" s="2">
        <f>+IFERROR(VLOOKUP(A1668,festivos!$A$1:$E$105,5,FALSE),0)</f>
        <v>0</v>
      </c>
      <c r="I1668" s="2">
        <f>+IFERROR(VLOOKUP(A1668,semanasanta!$A$1:$E$29,5,FALSE),0)</f>
        <v>0</v>
      </c>
      <c r="J1668" s="2">
        <f>+IFERROR(VLOOKUP(A1668,navidad!$A$1:$E$8,5,FALSE),0)</f>
        <v>0</v>
      </c>
      <c r="K1668" s="2">
        <f t="shared" si="233"/>
        <v>0</v>
      </c>
      <c r="L1668" s="2">
        <f t="shared" si="239"/>
        <v>0</v>
      </c>
      <c r="M1668" s="2">
        <f>+IFERROR(VLOOKUP(A1668,new_year!$A$1:$E$8,5,FALSE),0)</f>
        <v>0</v>
      </c>
      <c r="N1668" s="2">
        <f t="shared" ref="N1668:N1731" si="241">+IF(M1667=1,1,0)</f>
        <v>0</v>
      </c>
      <c r="O1668" s="2">
        <f t="shared" si="240"/>
        <v>0</v>
      </c>
      <c r="P1668">
        <v>0</v>
      </c>
      <c r="Q1668">
        <f>+IFERROR(VLOOKUP(A1668,final_f1!$A$1:$E$8,5,FALSE),0)</f>
        <v>0</v>
      </c>
    </row>
    <row r="1669" spans="1:17" x14ac:dyDescent="0.25">
      <c r="A1669" s="1">
        <v>42576</v>
      </c>
      <c r="B1669">
        <v>697</v>
      </c>
      <c r="C1669" s="2">
        <f t="shared" si="234"/>
        <v>25</v>
      </c>
      <c r="D1669" s="2">
        <f t="shared" si="235"/>
        <v>7</v>
      </c>
      <c r="E1669" s="2">
        <f t="shared" si="236"/>
        <v>2016</v>
      </c>
      <c r="F1669" s="2" t="str">
        <f t="shared" si="237"/>
        <v>lunes</v>
      </c>
      <c r="G1669" s="2" t="str">
        <f t="shared" si="238"/>
        <v>julio</v>
      </c>
      <c r="H1669" s="2">
        <f>+IFERROR(VLOOKUP(A1669,festivos!$A$1:$E$105,5,FALSE),0)</f>
        <v>0</v>
      </c>
      <c r="I1669" s="2">
        <f>+IFERROR(VLOOKUP(A1669,semanasanta!$A$1:$E$29,5,FALSE),0)</f>
        <v>0</v>
      </c>
      <c r="J1669" s="2">
        <f>+IFERROR(VLOOKUP(A1669,navidad!$A$1:$E$8,5,FALSE),0)</f>
        <v>0</v>
      </c>
      <c r="K1669" s="2">
        <f t="shared" ref="K1669:K1732" si="242">+IF(J1668=1,1,0)</f>
        <v>0</v>
      </c>
      <c r="L1669" s="2">
        <f t="shared" si="239"/>
        <v>0</v>
      </c>
      <c r="M1669" s="2">
        <f>+IFERROR(VLOOKUP(A1669,new_year!$A$1:$E$8,5,FALSE),0)</f>
        <v>0</v>
      </c>
      <c r="N1669" s="2">
        <f t="shared" si="241"/>
        <v>0</v>
      </c>
      <c r="O1669" s="2">
        <f t="shared" si="240"/>
        <v>0</v>
      </c>
      <c r="P1669">
        <v>0</v>
      </c>
      <c r="Q1669">
        <f>+IFERROR(VLOOKUP(A1669,final_f1!$A$1:$E$8,5,FALSE),0)</f>
        <v>0</v>
      </c>
    </row>
    <row r="1670" spans="1:17" x14ac:dyDescent="0.25">
      <c r="A1670" s="1">
        <v>42577</v>
      </c>
      <c r="B1670">
        <v>971</v>
      </c>
      <c r="C1670" s="2">
        <f t="shared" si="234"/>
        <v>26</v>
      </c>
      <c r="D1670" s="2">
        <f t="shared" si="235"/>
        <v>7</v>
      </c>
      <c r="E1670" s="2">
        <f t="shared" si="236"/>
        <v>2016</v>
      </c>
      <c r="F1670" s="2" t="str">
        <f t="shared" si="237"/>
        <v>martes</v>
      </c>
      <c r="G1670" s="2" t="str">
        <f t="shared" si="238"/>
        <v>julio</v>
      </c>
      <c r="H1670" s="2">
        <f>+IFERROR(VLOOKUP(A1670,festivos!$A$1:$E$105,5,FALSE),0)</f>
        <v>0</v>
      </c>
      <c r="I1670" s="2">
        <f>+IFERROR(VLOOKUP(A1670,semanasanta!$A$1:$E$29,5,FALSE),0)</f>
        <v>0</v>
      </c>
      <c r="J1670" s="2">
        <f>+IFERROR(VLOOKUP(A1670,navidad!$A$1:$E$8,5,FALSE),0)</f>
        <v>0</v>
      </c>
      <c r="K1670" s="2">
        <f t="shared" si="242"/>
        <v>0</v>
      </c>
      <c r="L1670" s="2">
        <f t="shared" si="239"/>
        <v>0</v>
      </c>
      <c r="M1670" s="2">
        <f>+IFERROR(VLOOKUP(A1670,new_year!$A$1:$E$8,5,FALSE),0)</f>
        <v>0</v>
      </c>
      <c r="N1670" s="2">
        <f t="shared" si="241"/>
        <v>0</v>
      </c>
      <c r="O1670" s="2">
        <f t="shared" si="240"/>
        <v>0</v>
      </c>
      <c r="P1670">
        <v>0</v>
      </c>
      <c r="Q1670">
        <f>+IFERROR(VLOOKUP(A1670,final_f1!$A$1:$E$8,5,FALSE),0)</f>
        <v>0</v>
      </c>
    </row>
    <row r="1671" spans="1:17" x14ac:dyDescent="0.25">
      <c r="A1671" s="1">
        <v>42578</v>
      </c>
      <c r="B1671">
        <v>1106</v>
      </c>
      <c r="C1671" s="2">
        <f t="shared" si="234"/>
        <v>27</v>
      </c>
      <c r="D1671" s="2">
        <f t="shared" si="235"/>
        <v>7</v>
      </c>
      <c r="E1671" s="2">
        <f t="shared" si="236"/>
        <v>2016</v>
      </c>
      <c r="F1671" s="2" t="str">
        <f t="shared" si="237"/>
        <v>miércoles</v>
      </c>
      <c r="G1671" s="2" t="str">
        <f t="shared" si="238"/>
        <v>julio</v>
      </c>
      <c r="H1671" s="2">
        <f>+IFERROR(VLOOKUP(A1671,festivos!$A$1:$E$105,5,FALSE),0)</f>
        <v>0</v>
      </c>
      <c r="I1671" s="2">
        <f>+IFERROR(VLOOKUP(A1671,semanasanta!$A$1:$E$29,5,FALSE),0)</f>
        <v>0</v>
      </c>
      <c r="J1671" s="2">
        <f>+IFERROR(VLOOKUP(A1671,navidad!$A$1:$E$8,5,FALSE),0)</f>
        <v>0</v>
      </c>
      <c r="K1671" s="2">
        <f t="shared" si="242"/>
        <v>0</v>
      </c>
      <c r="L1671" s="2">
        <f t="shared" si="239"/>
        <v>0</v>
      </c>
      <c r="M1671" s="2">
        <f>+IFERROR(VLOOKUP(A1671,new_year!$A$1:$E$8,5,FALSE),0)</f>
        <v>0</v>
      </c>
      <c r="N1671" s="2">
        <f t="shared" si="241"/>
        <v>0</v>
      </c>
      <c r="O1671" s="2">
        <f t="shared" si="240"/>
        <v>0</v>
      </c>
      <c r="P1671">
        <v>0</v>
      </c>
      <c r="Q1671">
        <f>+IFERROR(VLOOKUP(A1671,final_f1!$A$1:$E$8,5,FALSE),0)</f>
        <v>0</v>
      </c>
    </row>
    <row r="1672" spans="1:17" x14ac:dyDescent="0.25">
      <c r="A1672" s="1">
        <v>42579</v>
      </c>
      <c r="B1672">
        <v>1312</v>
      </c>
      <c r="C1672" s="2">
        <f t="shared" si="234"/>
        <v>28</v>
      </c>
      <c r="D1672" s="2">
        <f t="shared" si="235"/>
        <v>7</v>
      </c>
      <c r="E1672" s="2">
        <f t="shared" si="236"/>
        <v>2016</v>
      </c>
      <c r="F1672" s="2" t="str">
        <f t="shared" si="237"/>
        <v>jueves</v>
      </c>
      <c r="G1672" s="2" t="str">
        <f t="shared" si="238"/>
        <v>julio</v>
      </c>
      <c r="H1672" s="2">
        <f>+IFERROR(VLOOKUP(A1672,festivos!$A$1:$E$105,5,FALSE),0)</f>
        <v>0</v>
      </c>
      <c r="I1672" s="2">
        <f>+IFERROR(VLOOKUP(A1672,semanasanta!$A$1:$E$29,5,FALSE),0)</f>
        <v>0</v>
      </c>
      <c r="J1672" s="2">
        <f>+IFERROR(VLOOKUP(A1672,navidad!$A$1:$E$8,5,FALSE),0)</f>
        <v>0</v>
      </c>
      <c r="K1672" s="2">
        <f t="shared" si="242"/>
        <v>0</v>
      </c>
      <c r="L1672" s="2">
        <f t="shared" si="239"/>
        <v>0</v>
      </c>
      <c r="M1672" s="2">
        <f>+IFERROR(VLOOKUP(A1672,new_year!$A$1:$E$8,5,FALSE),0)</f>
        <v>0</v>
      </c>
      <c r="N1672" s="2">
        <f t="shared" si="241"/>
        <v>0</v>
      </c>
      <c r="O1672" s="2">
        <f t="shared" si="240"/>
        <v>0</v>
      </c>
      <c r="P1672">
        <v>0</v>
      </c>
      <c r="Q1672">
        <f>+IFERROR(VLOOKUP(A1672,final_f1!$A$1:$E$8,5,FALSE),0)</f>
        <v>0</v>
      </c>
    </row>
    <row r="1673" spans="1:17" x14ac:dyDescent="0.25">
      <c r="A1673" s="1">
        <v>42580</v>
      </c>
      <c r="B1673">
        <v>1606</v>
      </c>
      <c r="C1673" s="2">
        <f t="shared" si="234"/>
        <v>29</v>
      </c>
      <c r="D1673" s="2">
        <f t="shared" si="235"/>
        <v>7</v>
      </c>
      <c r="E1673" s="2">
        <f t="shared" si="236"/>
        <v>2016</v>
      </c>
      <c r="F1673" s="2" t="str">
        <f t="shared" si="237"/>
        <v>viernes</v>
      </c>
      <c r="G1673" s="2" t="str">
        <f t="shared" si="238"/>
        <v>julio</v>
      </c>
      <c r="H1673" s="2">
        <f>+IFERROR(VLOOKUP(A1673,festivos!$A$1:$E$105,5,FALSE),0)</f>
        <v>0</v>
      </c>
      <c r="I1673" s="2">
        <f>+IFERROR(VLOOKUP(A1673,semanasanta!$A$1:$E$29,5,FALSE),0)</f>
        <v>0</v>
      </c>
      <c r="J1673" s="2">
        <f>+IFERROR(VLOOKUP(A1673,navidad!$A$1:$E$8,5,FALSE),0)</f>
        <v>0</v>
      </c>
      <c r="K1673" s="2">
        <f t="shared" si="242"/>
        <v>0</v>
      </c>
      <c r="L1673" s="2">
        <f t="shared" si="239"/>
        <v>0</v>
      </c>
      <c r="M1673" s="2">
        <f>+IFERROR(VLOOKUP(A1673,new_year!$A$1:$E$8,5,FALSE),0)</f>
        <v>0</v>
      </c>
      <c r="N1673" s="2">
        <f t="shared" si="241"/>
        <v>0</v>
      </c>
      <c r="O1673" s="2">
        <f t="shared" si="240"/>
        <v>0</v>
      </c>
      <c r="P1673">
        <v>0</v>
      </c>
      <c r="Q1673">
        <f>+IFERROR(VLOOKUP(A1673,final_f1!$A$1:$E$8,5,FALSE),0)</f>
        <v>0</v>
      </c>
    </row>
    <row r="1674" spans="1:17" x14ac:dyDescent="0.25">
      <c r="A1674" s="1">
        <v>42581</v>
      </c>
      <c r="B1674">
        <v>959</v>
      </c>
      <c r="C1674" s="2">
        <f t="shared" si="234"/>
        <v>30</v>
      </c>
      <c r="D1674" s="2">
        <f t="shared" si="235"/>
        <v>7</v>
      </c>
      <c r="E1674" s="2">
        <f t="shared" si="236"/>
        <v>2016</v>
      </c>
      <c r="F1674" s="2" t="str">
        <f t="shared" si="237"/>
        <v>sábado</v>
      </c>
      <c r="G1674" s="2" t="str">
        <f t="shared" si="238"/>
        <v>julio</v>
      </c>
      <c r="H1674" s="2">
        <f>+IFERROR(VLOOKUP(A1674,festivos!$A$1:$E$105,5,FALSE),0)</f>
        <v>0</v>
      </c>
      <c r="I1674" s="2">
        <f>+IFERROR(VLOOKUP(A1674,semanasanta!$A$1:$E$29,5,FALSE),0)</f>
        <v>0</v>
      </c>
      <c r="J1674" s="2">
        <f>+IFERROR(VLOOKUP(A1674,navidad!$A$1:$E$8,5,FALSE),0)</f>
        <v>0</v>
      </c>
      <c r="K1674" s="2">
        <f t="shared" si="242"/>
        <v>0</v>
      </c>
      <c r="L1674" s="2">
        <f t="shared" si="239"/>
        <v>0</v>
      </c>
      <c r="M1674" s="2">
        <f>+IFERROR(VLOOKUP(A1674,new_year!$A$1:$E$8,5,FALSE),0)</f>
        <v>0</v>
      </c>
      <c r="N1674" s="2">
        <f t="shared" si="241"/>
        <v>0</v>
      </c>
      <c r="O1674" s="2">
        <f t="shared" si="240"/>
        <v>0</v>
      </c>
      <c r="P1674">
        <v>0</v>
      </c>
      <c r="Q1674">
        <f>+IFERROR(VLOOKUP(A1674,final_f1!$A$1:$E$8,5,FALSE),0)</f>
        <v>0</v>
      </c>
    </row>
    <row r="1675" spans="1:17" x14ac:dyDescent="0.25">
      <c r="A1675" s="1">
        <v>42582</v>
      </c>
      <c r="B1675">
        <v>1</v>
      </c>
      <c r="C1675" s="2">
        <f t="shared" si="234"/>
        <v>31</v>
      </c>
      <c r="D1675" s="2">
        <f t="shared" si="235"/>
        <v>7</v>
      </c>
      <c r="E1675" s="2">
        <f t="shared" si="236"/>
        <v>2016</v>
      </c>
      <c r="F1675" s="2" t="str">
        <f t="shared" si="237"/>
        <v>domingo</v>
      </c>
      <c r="G1675" s="2" t="str">
        <f t="shared" si="238"/>
        <v>julio</v>
      </c>
      <c r="H1675" s="2">
        <f>+IFERROR(VLOOKUP(A1675,festivos!$A$1:$E$105,5,FALSE),0)</f>
        <v>0</v>
      </c>
      <c r="I1675" s="2">
        <f>+IFERROR(VLOOKUP(A1675,semanasanta!$A$1:$E$29,5,FALSE),0)</f>
        <v>0</v>
      </c>
      <c r="J1675" s="2">
        <f>+IFERROR(VLOOKUP(A1675,navidad!$A$1:$E$8,5,FALSE),0)</f>
        <v>0</v>
      </c>
      <c r="K1675" s="2">
        <f t="shared" si="242"/>
        <v>0</v>
      </c>
      <c r="L1675" s="2">
        <f t="shared" si="239"/>
        <v>0</v>
      </c>
      <c r="M1675" s="2">
        <f>+IFERROR(VLOOKUP(A1675,new_year!$A$1:$E$8,5,FALSE),0)</f>
        <v>0</v>
      </c>
      <c r="N1675" s="2">
        <f t="shared" si="241"/>
        <v>0</v>
      </c>
      <c r="O1675" s="2">
        <f t="shared" si="240"/>
        <v>0</v>
      </c>
      <c r="P1675">
        <v>0</v>
      </c>
      <c r="Q1675">
        <f>+IFERROR(VLOOKUP(A1675,final_f1!$A$1:$E$8,5,FALSE),0)</f>
        <v>0</v>
      </c>
    </row>
    <row r="1676" spans="1:17" x14ac:dyDescent="0.25">
      <c r="A1676" s="1">
        <v>42583</v>
      </c>
      <c r="B1676">
        <v>404</v>
      </c>
      <c r="C1676" s="2">
        <f t="shared" si="234"/>
        <v>1</v>
      </c>
      <c r="D1676" s="2">
        <f t="shared" si="235"/>
        <v>8</v>
      </c>
      <c r="E1676" s="2">
        <f t="shared" si="236"/>
        <v>2016</v>
      </c>
      <c r="F1676" s="2" t="str">
        <f t="shared" si="237"/>
        <v>lunes</v>
      </c>
      <c r="G1676" s="2" t="str">
        <f t="shared" si="238"/>
        <v>agosto</v>
      </c>
      <c r="H1676" s="2">
        <f>+IFERROR(VLOOKUP(A1676,festivos!$A$1:$E$105,5,FALSE),0)</f>
        <v>0</v>
      </c>
      <c r="I1676" s="2">
        <f>+IFERROR(VLOOKUP(A1676,semanasanta!$A$1:$E$29,5,FALSE),0)</f>
        <v>0</v>
      </c>
      <c r="J1676" s="2">
        <f>+IFERROR(VLOOKUP(A1676,navidad!$A$1:$E$8,5,FALSE),0)</f>
        <v>0</v>
      </c>
      <c r="K1676" s="2">
        <f t="shared" si="242"/>
        <v>0</v>
      </c>
      <c r="L1676" s="2">
        <f t="shared" si="239"/>
        <v>0</v>
      </c>
      <c r="M1676" s="2">
        <f>+IFERROR(VLOOKUP(A1676,new_year!$A$1:$E$8,5,FALSE),0)</f>
        <v>0</v>
      </c>
      <c r="N1676" s="2">
        <f t="shared" si="241"/>
        <v>0</v>
      </c>
      <c r="O1676" s="2">
        <f t="shared" si="240"/>
        <v>0</v>
      </c>
      <c r="P1676">
        <v>0</v>
      </c>
      <c r="Q1676">
        <f>+IFERROR(VLOOKUP(A1676,final_f1!$A$1:$E$8,5,FALSE),0)</f>
        <v>0</v>
      </c>
    </row>
    <row r="1677" spans="1:17" x14ac:dyDescent="0.25">
      <c r="A1677" s="1">
        <v>42584</v>
      </c>
      <c r="B1677">
        <v>746</v>
      </c>
      <c r="C1677" s="2">
        <f t="shared" si="234"/>
        <v>2</v>
      </c>
      <c r="D1677" s="2">
        <f t="shared" si="235"/>
        <v>8</v>
      </c>
      <c r="E1677" s="2">
        <f t="shared" si="236"/>
        <v>2016</v>
      </c>
      <c r="F1677" s="2" t="str">
        <f t="shared" si="237"/>
        <v>martes</v>
      </c>
      <c r="G1677" s="2" t="str">
        <f t="shared" si="238"/>
        <v>agosto</v>
      </c>
      <c r="H1677" s="2">
        <f>+IFERROR(VLOOKUP(A1677,festivos!$A$1:$E$105,5,FALSE),0)</f>
        <v>0</v>
      </c>
      <c r="I1677" s="2">
        <f>+IFERROR(VLOOKUP(A1677,semanasanta!$A$1:$E$29,5,FALSE),0)</f>
        <v>0</v>
      </c>
      <c r="J1677" s="2">
        <f>+IFERROR(VLOOKUP(A1677,navidad!$A$1:$E$8,5,FALSE),0)</f>
        <v>0</v>
      </c>
      <c r="K1677" s="2">
        <f t="shared" si="242"/>
        <v>0</v>
      </c>
      <c r="L1677" s="2">
        <f t="shared" si="239"/>
        <v>0</v>
      </c>
      <c r="M1677" s="2">
        <f>+IFERROR(VLOOKUP(A1677,new_year!$A$1:$E$8,5,FALSE),0)</f>
        <v>0</v>
      </c>
      <c r="N1677" s="2">
        <f t="shared" si="241"/>
        <v>0</v>
      </c>
      <c r="O1677" s="2">
        <f t="shared" si="240"/>
        <v>0</v>
      </c>
      <c r="P1677">
        <v>0</v>
      </c>
      <c r="Q1677">
        <f>+IFERROR(VLOOKUP(A1677,final_f1!$A$1:$E$8,5,FALSE),0)</f>
        <v>0</v>
      </c>
    </row>
    <row r="1678" spans="1:17" x14ac:dyDescent="0.25">
      <c r="A1678" s="1">
        <v>42585</v>
      </c>
      <c r="B1678">
        <v>838</v>
      </c>
      <c r="C1678" s="2">
        <f t="shared" si="234"/>
        <v>3</v>
      </c>
      <c r="D1678" s="2">
        <f t="shared" si="235"/>
        <v>8</v>
      </c>
      <c r="E1678" s="2">
        <f t="shared" si="236"/>
        <v>2016</v>
      </c>
      <c r="F1678" s="2" t="str">
        <f t="shared" si="237"/>
        <v>miércoles</v>
      </c>
      <c r="G1678" s="2" t="str">
        <f t="shared" si="238"/>
        <v>agosto</v>
      </c>
      <c r="H1678" s="2">
        <f>+IFERROR(VLOOKUP(A1678,festivos!$A$1:$E$105,5,FALSE),0)</f>
        <v>0</v>
      </c>
      <c r="I1678" s="2">
        <f>+IFERROR(VLOOKUP(A1678,semanasanta!$A$1:$E$29,5,FALSE),0)</f>
        <v>0</v>
      </c>
      <c r="J1678" s="2">
        <f>+IFERROR(VLOOKUP(A1678,navidad!$A$1:$E$8,5,FALSE),0)</f>
        <v>0</v>
      </c>
      <c r="K1678" s="2">
        <f t="shared" si="242"/>
        <v>0</v>
      </c>
      <c r="L1678" s="2">
        <f t="shared" si="239"/>
        <v>0</v>
      </c>
      <c r="M1678" s="2">
        <f>+IFERROR(VLOOKUP(A1678,new_year!$A$1:$E$8,5,FALSE),0)</f>
        <v>0</v>
      </c>
      <c r="N1678" s="2">
        <f t="shared" si="241"/>
        <v>0</v>
      </c>
      <c r="O1678" s="2">
        <f t="shared" si="240"/>
        <v>0</v>
      </c>
      <c r="P1678">
        <v>0</v>
      </c>
      <c r="Q1678">
        <f>+IFERROR(VLOOKUP(A1678,final_f1!$A$1:$E$8,5,FALSE),0)</f>
        <v>0</v>
      </c>
    </row>
    <row r="1679" spans="1:17" x14ac:dyDescent="0.25">
      <c r="A1679" s="1">
        <v>42586</v>
      </c>
      <c r="B1679">
        <v>986</v>
      </c>
      <c r="C1679" s="2">
        <f t="shared" si="234"/>
        <v>4</v>
      </c>
      <c r="D1679" s="2">
        <f t="shared" si="235"/>
        <v>8</v>
      </c>
      <c r="E1679" s="2">
        <f t="shared" si="236"/>
        <v>2016</v>
      </c>
      <c r="F1679" s="2" t="str">
        <f t="shared" si="237"/>
        <v>jueves</v>
      </c>
      <c r="G1679" s="2" t="str">
        <f t="shared" si="238"/>
        <v>agosto</v>
      </c>
      <c r="H1679" s="2">
        <f>+IFERROR(VLOOKUP(A1679,festivos!$A$1:$E$105,5,FALSE),0)</f>
        <v>0</v>
      </c>
      <c r="I1679" s="2">
        <f>+IFERROR(VLOOKUP(A1679,semanasanta!$A$1:$E$29,5,FALSE),0)</f>
        <v>0</v>
      </c>
      <c r="J1679" s="2">
        <f>+IFERROR(VLOOKUP(A1679,navidad!$A$1:$E$8,5,FALSE),0)</f>
        <v>0</v>
      </c>
      <c r="K1679" s="2">
        <f t="shared" si="242"/>
        <v>0</v>
      </c>
      <c r="L1679" s="2">
        <f t="shared" si="239"/>
        <v>0</v>
      </c>
      <c r="M1679" s="2">
        <f>+IFERROR(VLOOKUP(A1679,new_year!$A$1:$E$8,5,FALSE),0)</f>
        <v>0</v>
      </c>
      <c r="N1679" s="2">
        <f t="shared" si="241"/>
        <v>0</v>
      </c>
      <c r="O1679" s="2">
        <f t="shared" si="240"/>
        <v>0</v>
      </c>
      <c r="P1679">
        <v>0</v>
      </c>
      <c r="Q1679">
        <f>+IFERROR(VLOOKUP(A1679,final_f1!$A$1:$E$8,5,FALSE),0)</f>
        <v>0</v>
      </c>
    </row>
    <row r="1680" spans="1:17" x14ac:dyDescent="0.25">
      <c r="A1680" s="1">
        <v>42587</v>
      </c>
      <c r="B1680">
        <v>898</v>
      </c>
      <c r="C1680" s="2">
        <f t="shared" si="234"/>
        <v>5</v>
      </c>
      <c r="D1680" s="2">
        <f t="shared" si="235"/>
        <v>8</v>
      </c>
      <c r="E1680" s="2">
        <f t="shared" si="236"/>
        <v>2016</v>
      </c>
      <c r="F1680" s="2" t="str">
        <f t="shared" si="237"/>
        <v>viernes</v>
      </c>
      <c r="G1680" s="2" t="str">
        <f t="shared" si="238"/>
        <v>agosto</v>
      </c>
      <c r="H1680" s="2">
        <f>+IFERROR(VLOOKUP(A1680,festivos!$A$1:$E$105,5,FALSE),0)</f>
        <v>0</v>
      </c>
      <c r="I1680" s="2">
        <f>+IFERROR(VLOOKUP(A1680,semanasanta!$A$1:$E$29,5,FALSE),0)</f>
        <v>0</v>
      </c>
      <c r="J1680" s="2">
        <f>+IFERROR(VLOOKUP(A1680,navidad!$A$1:$E$8,5,FALSE),0)</f>
        <v>0</v>
      </c>
      <c r="K1680" s="2">
        <f t="shared" si="242"/>
        <v>0</v>
      </c>
      <c r="L1680" s="2">
        <f t="shared" si="239"/>
        <v>0</v>
      </c>
      <c r="M1680" s="2">
        <f>+IFERROR(VLOOKUP(A1680,new_year!$A$1:$E$8,5,FALSE),0)</f>
        <v>0</v>
      </c>
      <c r="N1680" s="2">
        <f t="shared" si="241"/>
        <v>0</v>
      </c>
      <c r="O1680" s="2">
        <f t="shared" si="240"/>
        <v>0</v>
      </c>
      <c r="P1680">
        <v>0</v>
      </c>
      <c r="Q1680">
        <f>+IFERROR(VLOOKUP(A1680,final_f1!$A$1:$E$8,5,FALSE),0)</f>
        <v>0</v>
      </c>
    </row>
    <row r="1681" spans="1:17" x14ac:dyDescent="0.25">
      <c r="A1681" s="1">
        <v>42588</v>
      </c>
      <c r="B1681">
        <v>175</v>
      </c>
      <c r="C1681" s="2">
        <f t="shared" si="234"/>
        <v>6</v>
      </c>
      <c r="D1681" s="2">
        <f t="shared" si="235"/>
        <v>8</v>
      </c>
      <c r="E1681" s="2">
        <f t="shared" si="236"/>
        <v>2016</v>
      </c>
      <c r="F1681" s="2" t="str">
        <f t="shared" si="237"/>
        <v>sábado</v>
      </c>
      <c r="G1681" s="2" t="str">
        <f t="shared" si="238"/>
        <v>agosto</v>
      </c>
      <c r="H1681" s="2">
        <f>+IFERROR(VLOOKUP(A1681,festivos!$A$1:$E$105,5,FALSE),0)</f>
        <v>0</v>
      </c>
      <c r="I1681" s="2">
        <f>+IFERROR(VLOOKUP(A1681,semanasanta!$A$1:$E$29,5,FALSE),0)</f>
        <v>0</v>
      </c>
      <c r="J1681" s="2">
        <f>+IFERROR(VLOOKUP(A1681,navidad!$A$1:$E$8,5,FALSE),0)</f>
        <v>0</v>
      </c>
      <c r="K1681" s="2">
        <f t="shared" si="242"/>
        <v>0</v>
      </c>
      <c r="L1681" s="2">
        <f t="shared" si="239"/>
        <v>0</v>
      </c>
      <c r="M1681" s="2">
        <f>+IFERROR(VLOOKUP(A1681,new_year!$A$1:$E$8,5,FALSE),0)</f>
        <v>0</v>
      </c>
      <c r="N1681" s="2">
        <f t="shared" si="241"/>
        <v>0</v>
      </c>
      <c r="O1681" s="2">
        <f t="shared" si="240"/>
        <v>0</v>
      </c>
      <c r="P1681">
        <v>0</v>
      </c>
      <c r="Q1681">
        <f>+IFERROR(VLOOKUP(A1681,final_f1!$A$1:$E$8,5,FALSE),0)</f>
        <v>0</v>
      </c>
    </row>
    <row r="1682" spans="1:17" x14ac:dyDescent="0.25">
      <c r="A1682" s="1">
        <v>42589</v>
      </c>
      <c r="B1682">
        <v>0</v>
      </c>
      <c r="C1682" s="2">
        <f t="shared" si="234"/>
        <v>7</v>
      </c>
      <c r="D1682" s="2">
        <f t="shared" si="235"/>
        <v>8</v>
      </c>
      <c r="E1682" s="2">
        <f t="shared" si="236"/>
        <v>2016</v>
      </c>
      <c r="F1682" s="2" t="str">
        <f t="shared" si="237"/>
        <v>domingo</v>
      </c>
      <c r="G1682" s="2" t="str">
        <f t="shared" si="238"/>
        <v>agosto</v>
      </c>
      <c r="H1682" s="2">
        <f>+IFERROR(VLOOKUP(A1682,festivos!$A$1:$E$105,5,FALSE),0)</f>
        <v>1</v>
      </c>
      <c r="I1682" s="2">
        <f>+IFERROR(VLOOKUP(A1682,semanasanta!$A$1:$E$29,5,FALSE),0)</f>
        <v>0</v>
      </c>
      <c r="J1682" s="2">
        <f>+IFERROR(VLOOKUP(A1682,navidad!$A$1:$E$8,5,FALSE),0)</f>
        <v>0</v>
      </c>
      <c r="K1682" s="2">
        <f t="shared" si="242"/>
        <v>0</v>
      </c>
      <c r="L1682" s="2">
        <f t="shared" si="239"/>
        <v>0</v>
      </c>
      <c r="M1682" s="2">
        <f>+IFERROR(VLOOKUP(A1682,new_year!$A$1:$E$8,5,FALSE),0)</f>
        <v>0</v>
      </c>
      <c r="N1682" s="2">
        <f t="shared" si="241"/>
        <v>0</v>
      </c>
      <c r="O1682" s="2">
        <f t="shared" si="240"/>
        <v>0</v>
      </c>
      <c r="P1682">
        <v>0</v>
      </c>
      <c r="Q1682">
        <f>+IFERROR(VLOOKUP(A1682,final_f1!$A$1:$E$8,5,FALSE),0)</f>
        <v>0</v>
      </c>
    </row>
    <row r="1683" spans="1:17" x14ac:dyDescent="0.25">
      <c r="A1683" s="1">
        <v>42590</v>
      </c>
      <c r="B1683">
        <v>798</v>
      </c>
      <c r="C1683" s="2">
        <f t="shared" si="234"/>
        <v>8</v>
      </c>
      <c r="D1683" s="2">
        <f t="shared" si="235"/>
        <v>8</v>
      </c>
      <c r="E1683" s="2">
        <f t="shared" si="236"/>
        <v>2016</v>
      </c>
      <c r="F1683" s="2" t="str">
        <f t="shared" si="237"/>
        <v>lunes</v>
      </c>
      <c r="G1683" s="2" t="str">
        <f t="shared" si="238"/>
        <v>agosto</v>
      </c>
      <c r="H1683" s="2">
        <f>+IFERROR(VLOOKUP(A1683,festivos!$A$1:$E$105,5,FALSE),0)</f>
        <v>0</v>
      </c>
      <c r="I1683" s="2">
        <f>+IFERROR(VLOOKUP(A1683,semanasanta!$A$1:$E$29,5,FALSE),0)</f>
        <v>0</v>
      </c>
      <c r="J1683" s="2">
        <f>+IFERROR(VLOOKUP(A1683,navidad!$A$1:$E$8,5,FALSE),0)</f>
        <v>0</v>
      </c>
      <c r="K1683" s="2">
        <f t="shared" si="242"/>
        <v>0</v>
      </c>
      <c r="L1683" s="2">
        <f t="shared" si="239"/>
        <v>0</v>
      </c>
      <c r="M1683" s="2">
        <f>+IFERROR(VLOOKUP(A1683,new_year!$A$1:$E$8,5,FALSE),0)</f>
        <v>0</v>
      </c>
      <c r="N1683" s="2">
        <f t="shared" si="241"/>
        <v>0</v>
      </c>
      <c r="O1683" s="2">
        <f t="shared" si="240"/>
        <v>0</v>
      </c>
      <c r="P1683">
        <v>0</v>
      </c>
      <c r="Q1683">
        <f>+IFERROR(VLOOKUP(A1683,final_f1!$A$1:$E$8,5,FALSE),0)</f>
        <v>0</v>
      </c>
    </row>
    <row r="1684" spans="1:17" x14ac:dyDescent="0.25">
      <c r="A1684" s="1">
        <v>42591</v>
      </c>
      <c r="B1684">
        <v>954</v>
      </c>
      <c r="C1684" s="2">
        <f t="shared" si="234"/>
        <v>9</v>
      </c>
      <c r="D1684" s="2">
        <f t="shared" si="235"/>
        <v>8</v>
      </c>
      <c r="E1684" s="2">
        <f t="shared" si="236"/>
        <v>2016</v>
      </c>
      <c r="F1684" s="2" t="str">
        <f t="shared" si="237"/>
        <v>martes</v>
      </c>
      <c r="G1684" s="2" t="str">
        <f t="shared" si="238"/>
        <v>agosto</v>
      </c>
      <c r="H1684" s="2">
        <f>+IFERROR(VLOOKUP(A1684,festivos!$A$1:$E$105,5,FALSE),0)</f>
        <v>0</v>
      </c>
      <c r="I1684" s="2">
        <f>+IFERROR(VLOOKUP(A1684,semanasanta!$A$1:$E$29,5,FALSE),0)</f>
        <v>0</v>
      </c>
      <c r="J1684" s="2">
        <f>+IFERROR(VLOOKUP(A1684,navidad!$A$1:$E$8,5,FALSE),0)</f>
        <v>0</v>
      </c>
      <c r="K1684" s="2">
        <f t="shared" si="242"/>
        <v>0</v>
      </c>
      <c r="L1684" s="2">
        <f t="shared" si="239"/>
        <v>0</v>
      </c>
      <c r="M1684" s="2">
        <f>+IFERROR(VLOOKUP(A1684,new_year!$A$1:$E$8,5,FALSE),0)</f>
        <v>0</v>
      </c>
      <c r="N1684" s="2">
        <f t="shared" si="241"/>
        <v>0</v>
      </c>
      <c r="O1684" s="2">
        <f t="shared" si="240"/>
        <v>0</v>
      </c>
      <c r="P1684">
        <v>0</v>
      </c>
      <c r="Q1684">
        <f>+IFERROR(VLOOKUP(A1684,final_f1!$A$1:$E$8,5,FALSE),0)</f>
        <v>0</v>
      </c>
    </row>
    <row r="1685" spans="1:17" x14ac:dyDescent="0.25">
      <c r="A1685" s="1">
        <v>42592</v>
      </c>
      <c r="B1685">
        <v>844</v>
      </c>
      <c r="C1685" s="2">
        <f t="shared" si="234"/>
        <v>10</v>
      </c>
      <c r="D1685" s="2">
        <f t="shared" si="235"/>
        <v>8</v>
      </c>
      <c r="E1685" s="2">
        <f t="shared" si="236"/>
        <v>2016</v>
      </c>
      <c r="F1685" s="2" t="str">
        <f t="shared" si="237"/>
        <v>miércoles</v>
      </c>
      <c r="G1685" s="2" t="str">
        <f t="shared" si="238"/>
        <v>agosto</v>
      </c>
      <c r="H1685" s="2">
        <f>+IFERROR(VLOOKUP(A1685,festivos!$A$1:$E$105,5,FALSE),0)</f>
        <v>0</v>
      </c>
      <c r="I1685" s="2">
        <f>+IFERROR(VLOOKUP(A1685,semanasanta!$A$1:$E$29,5,FALSE),0)</f>
        <v>0</v>
      </c>
      <c r="J1685" s="2">
        <f>+IFERROR(VLOOKUP(A1685,navidad!$A$1:$E$8,5,FALSE),0)</f>
        <v>0</v>
      </c>
      <c r="K1685" s="2">
        <f t="shared" si="242"/>
        <v>0</v>
      </c>
      <c r="L1685" s="2">
        <f t="shared" si="239"/>
        <v>0</v>
      </c>
      <c r="M1685" s="2">
        <f>+IFERROR(VLOOKUP(A1685,new_year!$A$1:$E$8,5,FALSE),0)</f>
        <v>0</v>
      </c>
      <c r="N1685" s="2">
        <f t="shared" si="241"/>
        <v>0</v>
      </c>
      <c r="O1685" s="2">
        <f t="shared" si="240"/>
        <v>0</v>
      </c>
      <c r="P1685">
        <v>0</v>
      </c>
      <c r="Q1685">
        <f>+IFERROR(VLOOKUP(A1685,final_f1!$A$1:$E$8,5,FALSE),0)</f>
        <v>0</v>
      </c>
    </row>
    <row r="1686" spans="1:17" x14ac:dyDescent="0.25">
      <c r="A1686" s="1">
        <v>42593</v>
      </c>
      <c r="B1686">
        <v>1133</v>
      </c>
      <c r="C1686" s="2">
        <f t="shared" si="234"/>
        <v>11</v>
      </c>
      <c r="D1686" s="2">
        <f t="shared" si="235"/>
        <v>8</v>
      </c>
      <c r="E1686" s="2">
        <f t="shared" si="236"/>
        <v>2016</v>
      </c>
      <c r="F1686" s="2" t="str">
        <f t="shared" si="237"/>
        <v>jueves</v>
      </c>
      <c r="G1686" s="2" t="str">
        <f t="shared" si="238"/>
        <v>agosto</v>
      </c>
      <c r="H1686" s="2">
        <f>+IFERROR(VLOOKUP(A1686,festivos!$A$1:$E$105,5,FALSE),0)</f>
        <v>0</v>
      </c>
      <c r="I1686" s="2">
        <f>+IFERROR(VLOOKUP(A1686,semanasanta!$A$1:$E$29,5,FALSE),0)</f>
        <v>0</v>
      </c>
      <c r="J1686" s="2">
        <f>+IFERROR(VLOOKUP(A1686,navidad!$A$1:$E$8,5,FALSE),0)</f>
        <v>0</v>
      </c>
      <c r="K1686" s="2">
        <f t="shared" si="242"/>
        <v>0</v>
      </c>
      <c r="L1686" s="2">
        <f t="shared" si="239"/>
        <v>0</v>
      </c>
      <c r="M1686" s="2">
        <f>+IFERROR(VLOOKUP(A1686,new_year!$A$1:$E$8,5,FALSE),0)</f>
        <v>0</v>
      </c>
      <c r="N1686" s="2">
        <f t="shared" si="241"/>
        <v>0</v>
      </c>
      <c r="O1686" s="2">
        <f t="shared" si="240"/>
        <v>0</v>
      </c>
      <c r="P1686">
        <v>0</v>
      </c>
      <c r="Q1686">
        <f>+IFERROR(VLOOKUP(A1686,final_f1!$A$1:$E$8,5,FALSE),0)</f>
        <v>0</v>
      </c>
    </row>
    <row r="1687" spans="1:17" x14ac:dyDescent="0.25">
      <c r="A1687" s="1">
        <v>42594</v>
      </c>
      <c r="B1687">
        <v>968</v>
      </c>
      <c r="C1687" s="2">
        <f t="shared" si="234"/>
        <v>12</v>
      </c>
      <c r="D1687" s="2">
        <f t="shared" si="235"/>
        <v>8</v>
      </c>
      <c r="E1687" s="2">
        <f t="shared" si="236"/>
        <v>2016</v>
      </c>
      <c r="F1687" s="2" t="str">
        <f t="shared" si="237"/>
        <v>viernes</v>
      </c>
      <c r="G1687" s="2" t="str">
        <f t="shared" si="238"/>
        <v>agosto</v>
      </c>
      <c r="H1687" s="2">
        <f>+IFERROR(VLOOKUP(A1687,festivos!$A$1:$E$105,5,FALSE),0)</f>
        <v>0</v>
      </c>
      <c r="I1687" s="2">
        <f>+IFERROR(VLOOKUP(A1687,semanasanta!$A$1:$E$29,5,FALSE),0)</f>
        <v>0</v>
      </c>
      <c r="J1687" s="2">
        <f>+IFERROR(VLOOKUP(A1687,navidad!$A$1:$E$8,5,FALSE),0)</f>
        <v>0</v>
      </c>
      <c r="K1687" s="2">
        <f t="shared" si="242"/>
        <v>0</v>
      </c>
      <c r="L1687" s="2">
        <f t="shared" si="239"/>
        <v>0</v>
      </c>
      <c r="M1687" s="2">
        <f>+IFERROR(VLOOKUP(A1687,new_year!$A$1:$E$8,5,FALSE),0)</f>
        <v>0</v>
      </c>
      <c r="N1687" s="2">
        <f t="shared" si="241"/>
        <v>0</v>
      </c>
      <c r="O1687" s="2">
        <f t="shared" si="240"/>
        <v>0</v>
      </c>
      <c r="P1687">
        <v>0</v>
      </c>
      <c r="Q1687">
        <f>+IFERROR(VLOOKUP(A1687,final_f1!$A$1:$E$8,5,FALSE),0)</f>
        <v>0</v>
      </c>
    </row>
    <row r="1688" spans="1:17" x14ac:dyDescent="0.25">
      <c r="A1688" s="1">
        <v>42595</v>
      </c>
      <c r="B1688">
        <v>228</v>
      </c>
      <c r="C1688" s="2">
        <f t="shared" si="234"/>
        <v>13</v>
      </c>
      <c r="D1688" s="2">
        <f t="shared" si="235"/>
        <v>8</v>
      </c>
      <c r="E1688" s="2">
        <f t="shared" si="236"/>
        <v>2016</v>
      </c>
      <c r="F1688" s="2" t="str">
        <f t="shared" si="237"/>
        <v>sábado</v>
      </c>
      <c r="G1688" s="2" t="str">
        <f t="shared" si="238"/>
        <v>agosto</v>
      </c>
      <c r="H1688" s="2">
        <f>+IFERROR(VLOOKUP(A1688,festivos!$A$1:$E$105,5,FALSE),0)</f>
        <v>0</v>
      </c>
      <c r="I1688" s="2">
        <f>+IFERROR(VLOOKUP(A1688,semanasanta!$A$1:$E$29,5,FALSE),0)</f>
        <v>0</v>
      </c>
      <c r="J1688" s="2">
        <f>+IFERROR(VLOOKUP(A1688,navidad!$A$1:$E$8,5,FALSE),0)</f>
        <v>0</v>
      </c>
      <c r="K1688" s="2">
        <f t="shared" si="242"/>
        <v>0</v>
      </c>
      <c r="L1688" s="2">
        <f t="shared" si="239"/>
        <v>0</v>
      </c>
      <c r="M1688" s="2">
        <f>+IFERROR(VLOOKUP(A1688,new_year!$A$1:$E$8,5,FALSE),0)</f>
        <v>0</v>
      </c>
      <c r="N1688" s="2">
        <f t="shared" si="241"/>
        <v>0</v>
      </c>
      <c r="O1688" s="2">
        <f t="shared" si="240"/>
        <v>0</v>
      </c>
      <c r="P1688">
        <v>0</v>
      </c>
      <c r="Q1688">
        <f>+IFERROR(VLOOKUP(A1688,final_f1!$A$1:$E$8,5,FALSE),0)</f>
        <v>0</v>
      </c>
    </row>
    <row r="1689" spans="1:17" x14ac:dyDescent="0.25">
      <c r="A1689" s="1">
        <v>42596</v>
      </c>
      <c r="B1689">
        <v>0</v>
      </c>
      <c r="C1689" s="2">
        <f t="shared" si="234"/>
        <v>14</v>
      </c>
      <c r="D1689" s="2">
        <f t="shared" si="235"/>
        <v>8</v>
      </c>
      <c r="E1689" s="2">
        <f t="shared" si="236"/>
        <v>2016</v>
      </c>
      <c r="F1689" s="2" t="str">
        <f t="shared" si="237"/>
        <v>domingo</v>
      </c>
      <c r="G1689" s="2" t="str">
        <f t="shared" si="238"/>
        <v>agosto</v>
      </c>
      <c r="H1689" s="2">
        <f>+IFERROR(VLOOKUP(A1689,festivos!$A$1:$E$105,5,FALSE),0)</f>
        <v>0</v>
      </c>
      <c r="I1689" s="2">
        <f>+IFERROR(VLOOKUP(A1689,semanasanta!$A$1:$E$29,5,FALSE),0)</f>
        <v>0</v>
      </c>
      <c r="J1689" s="2">
        <f>+IFERROR(VLOOKUP(A1689,navidad!$A$1:$E$8,5,FALSE),0)</f>
        <v>0</v>
      </c>
      <c r="K1689" s="2">
        <f t="shared" si="242"/>
        <v>0</v>
      </c>
      <c r="L1689" s="2">
        <f t="shared" si="239"/>
        <v>0</v>
      </c>
      <c r="M1689" s="2">
        <f>+IFERROR(VLOOKUP(A1689,new_year!$A$1:$E$8,5,FALSE),0)</f>
        <v>0</v>
      </c>
      <c r="N1689" s="2">
        <f t="shared" si="241"/>
        <v>0</v>
      </c>
      <c r="O1689" s="2">
        <f t="shared" si="240"/>
        <v>0</v>
      </c>
      <c r="P1689">
        <v>0</v>
      </c>
      <c r="Q1689">
        <f>+IFERROR(VLOOKUP(A1689,final_f1!$A$1:$E$8,5,FALSE),0)</f>
        <v>0</v>
      </c>
    </row>
    <row r="1690" spans="1:17" x14ac:dyDescent="0.25">
      <c r="A1690" s="1">
        <v>42597</v>
      </c>
      <c r="B1690">
        <v>0</v>
      </c>
      <c r="C1690" s="2">
        <f t="shared" si="234"/>
        <v>15</v>
      </c>
      <c r="D1690" s="2">
        <f t="shared" si="235"/>
        <v>8</v>
      </c>
      <c r="E1690" s="2">
        <f t="shared" si="236"/>
        <v>2016</v>
      </c>
      <c r="F1690" s="2" t="str">
        <f t="shared" si="237"/>
        <v>lunes</v>
      </c>
      <c r="G1690" s="2" t="str">
        <f t="shared" si="238"/>
        <v>agosto</v>
      </c>
      <c r="H1690" s="2">
        <f>+IFERROR(VLOOKUP(A1690,festivos!$A$1:$E$105,5,FALSE),0)</f>
        <v>1</v>
      </c>
      <c r="I1690" s="2">
        <f>+IFERROR(VLOOKUP(A1690,semanasanta!$A$1:$E$29,5,FALSE),0)</f>
        <v>0</v>
      </c>
      <c r="J1690" s="2">
        <f>+IFERROR(VLOOKUP(A1690,navidad!$A$1:$E$8,5,FALSE),0)</f>
        <v>0</v>
      </c>
      <c r="K1690" s="2">
        <f t="shared" si="242"/>
        <v>0</v>
      </c>
      <c r="L1690" s="2">
        <f t="shared" si="239"/>
        <v>0</v>
      </c>
      <c r="M1690" s="2">
        <f>+IFERROR(VLOOKUP(A1690,new_year!$A$1:$E$8,5,FALSE),0)</f>
        <v>0</v>
      </c>
      <c r="N1690" s="2">
        <f t="shared" si="241"/>
        <v>0</v>
      </c>
      <c r="O1690" s="2">
        <f t="shared" si="240"/>
        <v>0</v>
      </c>
      <c r="P1690">
        <v>0</v>
      </c>
      <c r="Q1690">
        <f>+IFERROR(VLOOKUP(A1690,final_f1!$A$1:$E$8,5,FALSE),0)</f>
        <v>0</v>
      </c>
    </row>
    <row r="1691" spans="1:17" x14ac:dyDescent="0.25">
      <c r="A1691" s="1">
        <v>42598</v>
      </c>
      <c r="B1691">
        <v>692</v>
      </c>
      <c r="C1691" s="2">
        <f t="shared" si="234"/>
        <v>16</v>
      </c>
      <c r="D1691" s="2">
        <f t="shared" si="235"/>
        <v>8</v>
      </c>
      <c r="E1691" s="2">
        <f t="shared" si="236"/>
        <v>2016</v>
      </c>
      <c r="F1691" s="2" t="str">
        <f t="shared" si="237"/>
        <v>martes</v>
      </c>
      <c r="G1691" s="2" t="str">
        <f t="shared" si="238"/>
        <v>agosto</v>
      </c>
      <c r="H1691" s="2">
        <f>+IFERROR(VLOOKUP(A1691,festivos!$A$1:$E$105,5,FALSE),0)</f>
        <v>0</v>
      </c>
      <c r="I1691" s="2">
        <f>+IFERROR(VLOOKUP(A1691,semanasanta!$A$1:$E$29,5,FALSE),0)</f>
        <v>0</v>
      </c>
      <c r="J1691" s="2">
        <f>+IFERROR(VLOOKUP(A1691,navidad!$A$1:$E$8,5,FALSE),0)</f>
        <v>0</v>
      </c>
      <c r="K1691" s="2">
        <f t="shared" si="242"/>
        <v>0</v>
      </c>
      <c r="L1691" s="2">
        <f t="shared" si="239"/>
        <v>0</v>
      </c>
      <c r="M1691" s="2">
        <f>+IFERROR(VLOOKUP(A1691,new_year!$A$1:$E$8,5,FALSE),0)</f>
        <v>0</v>
      </c>
      <c r="N1691" s="2">
        <f t="shared" si="241"/>
        <v>0</v>
      </c>
      <c r="O1691" s="2">
        <f t="shared" si="240"/>
        <v>0</v>
      </c>
      <c r="P1691">
        <v>0</v>
      </c>
      <c r="Q1691">
        <f>+IFERROR(VLOOKUP(A1691,final_f1!$A$1:$E$8,5,FALSE),0)</f>
        <v>0</v>
      </c>
    </row>
    <row r="1692" spans="1:17" x14ac:dyDescent="0.25">
      <c r="A1692" s="1">
        <v>42599</v>
      </c>
      <c r="B1692">
        <v>881</v>
      </c>
      <c r="C1692" s="2">
        <f t="shared" si="234"/>
        <v>17</v>
      </c>
      <c r="D1692" s="2">
        <f t="shared" si="235"/>
        <v>8</v>
      </c>
      <c r="E1692" s="2">
        <f t="shared" si="236"/>
        <v>2016</v>
      </c>
      <c r="F1692" s="2" t="str">
        <f t="shared" si="237"/>
        <v>miércoles</v>
      </c>
      <c r="G1692" s="2" t="str">
        <f t="shared" si="238"/>
        <v>agosto</v>
      </c>
      <c r="H1692" s="2">
        <f>+IFERROR(VLOOKUP(A1692,festivos!$A$1:$E$105,5,FALSE),0)</f>
        <v>0</v>
      </c>
      <c r="I1692" s="2">
        <f>+IFERROR(VLOOKUP(A1692,semanasanta!$A$1:$E$29,5,FALSE),0)</f>
        <v>0</v>
      </c>
      <c r="J1692" s="2">
        <f>+IFERROR(VLOOKUP(A1692,navidad!$A$1:$E$8,5,FALSE),0)</f>
        <v>0</v>
      </c>
      <c r="K1692" s="2">
        <f t="shared" si="242"/>
        <v>0</v>
      </c>
      <c r="L1692" s="2">
        <f t="shared" si="239"/>
        <v>0</v>
      </c>
      <c r="M1692" s="2">
        <f>+IFERROR(VLOOKUP(A1692,new_year!$A$1:$E$8,5,FALSE),0)</f>
        <v>0</v>
      </c>
      <c r="N1692" s="2">
        <f t="shared" si="241"/>
        <v>0</v>
      </c>
      <c r="O1692" s="2">
        <f t="shared" si="240"/>
        <v>0</v>
      </c>
      <c r="P1692">
        <v>0</v>
      </c>
      <c r="Q1692">
        <f>+IFERROR(VLOOKUP(A1692,final_f1!$A$1:$E$8,5,FALSE),0)</f>
        <v>0</v>
      </c>
    </row>
    <row r="1693" spans="1:17" x14ac:dyDescent="0.25">
      <c r="A1693" s="1">
        <v>42600</v>
      </c>
      <c r="B1693">
        <v>972</v>
      </c>
      <c r="C1693" s="2">
        <f t="shared" si="234"/>
        <v>18</v>
      </c>
      <c r="D1693" s="2">
        <f t="shared" si="235"/>
        <v>8</v>
      </c>
      <c r="E1693" s="2">
        <f t="shared" si="236"/>
        <v>2016</v>
      </c>
      <c r="F1693" s="2" t="str">
        <f t="shared" si="237"/>
        <v>jueves</v>
      </c>
      <c r="G1693" s="2" t="str">
        <f t="shared" si="238"/>
        <v>agosto</v>
      </c>
      <c r="H1693" s="2">
        <f>+IFERROR(VLOOKUP(A1693,festivos!$A$1:$E$105,5,FALSE),0)</f>
        <v>0</v>
      </c>
      <c r="I1693" s="2">
        <f>+IFERROR(VLOOKUP(A1693,semanasanta!$A$1:$E$29,5,FALSE),0)</f>
        <v>0</v>
      </c>
      <c r="J1693" s="2">
        <f>+IFERROR(VLOOKUP(A1693,navidad!$A$1:$E$8,5,FALSE),0)</f>
        <v>0</v>
      </c>
      <c r="K1693" s="2">
        <f t="shared" si="242"/>
        <v>0</v>
      </c>
      <c r="L1693" s="2">
        <f t="shared" si="239"/>
        <v>0</v>
      </c>
      <c r="M1693" s="2">
        <f>+IFERROR(VLOOKUP(A1693,new_year!$A$1:$E$8,5,FALSE),0)</f>
        <v>0</v>
      </c>
      <c r="N1693" s="2">
        <f t="shared" si="241"/>
        <v>0</v>
      </c>
      <c r="O1693" s="2">
        <f t="shared" si="240"/>
        <v>0</v>
      </c>
      <c r="P1693">
        <v>0</v>
      </c>
      <c r="Q1693">
        <f>+IFERROR(VLOOKUP(A1693,final_f1!$A$1:$E$8,5,FALSE),0)</f>
        <v>0</v>
      </c>
    </row>
    <row r="1694" spans="1:17" x14ac:dyDescent="0.25">
      <c r="A1694" s="1">
        <v>42601</v>
      </c>
      <c r="B1694">
        <v>1017</v>
      </c>
      <c r="C1694" s="2">
        <f t="shared" si="234"/>
        <v>19</v>
      </c>
      <c r="D1694" s="2">
        <f t="shared" si="235"/>
        <v>8</v>
      </c>
      <c r="E1694" s="2">
        <f t="shared" si="236"/>
        <v>2016</v>
      </c>
      <c r="F1694" s="2" t="str">
        <f t="shared" si="237"/>
        <v>viernes</v>
      </c>
      <c r="G1694" s="2" t="str">
        <f t="shared" si="238"/>
        <v>agosto</v>
      </c>
      <c r="H1694" s="2">
        <f>+IFERROR(VLOOKUP(A1694,festivos!$A$1:$E$105,5,FALSE),0)</f>
        <v>0</v>
      </c>
      <c r="I1694" s="2">
        <f>+IFERROR(VLOOKUP(A1694,semanasanta!$A$1:$E$29,5,FALSE),0)</f>
        <v>0</v>
      </c>
      <c r="J1694" s="2">
        <f>+IFERROR(VLOOKUP(A1694,navidad!$A$1:$E$8,5,FALSE),0)</f>
        <v>0</v>
      </c>
      <c r="K1694" s="2">
        <f t="shared" si="242"/>
        <v>0</v>
      </c>
      <c r="L1694" s="2">
        <f t="shared" si="239"/>
        <v>0</v>
      </c>
      <c r="M1694" s="2">
        <f>+IFERROR(VLOOKUP(A1694,new_year!$A$1:$E$8,5,FALSE),0)</f>
        <v>0</v>
      </c>
      <c r="N1694" s="2">
        <f t="shared" si="241"/>
        <v>0</v>
      </c>
      <c r="O1694" s="2">
        <f t="shared" si="240"/>
        <v>0</v>
      </c>
      <c r="P1694">
        <v>0</v>
      </c>
      <c r="Q1694">
        <f>+IFERROR(VLOOKUP(A1694,final_f1!$A$1:$E$8,5,FALSE),0)</f>
        <v>0</v>
      </c>
    </row>
    <row r="1695" spans="1:17" x14ac:dyDescent="0.25">
      <c r="A1695" s="1">
        <v>42602</v>
      </c>
      <c r="B1695">
        <v>268</v>
      </c>
      <c r="C1695" s="2">
        <f t="shared" si="234"/>
        <v>20</v>
      </c>
      <c r="D1695" s="2">
        <f t="shared" si="235"/>
        <v>8</v>
      </c>
      <c r="E1695" s="2">
        <f t="shared" si="236"/>
        <v>2016</v>
      </c>
      <c r="F1695" s="2" t="str">
        <f t="shared" si="237"/>
        <v>sábado</v>
      </c>
      <c r="G1695" s="2" t="str">
        <f t="shared" si="238"/>
        <v>agosto</v>
      </c>
      <c r="H1695" s="2">
        <f>+IFERROR(VLOOKUP(A1695,festivos!$A$1:$E$105,5,FALSE),0)</f>
        <v>0</v>
      </c>
      <c r="I1695" s="2">
        <f>+IFERROR(VLOOKUP(A1695,semanasanta!$A$1:$E$29,5,FALSE),0)</f>
        <v>0</v>
      </c>
      <c r="J1695" s="2">
        <f>+IFERROR(VLOOKUP(A1695,navidad!$A$1:$E$8,5,FALSE),0)</f>
        <v>0</v>
      </c>
      <c r="K1695" s="2">
        <f t="shared" si="242"/>
        <v>0</v>
      </c>
      <c r="L1695" s="2">
        <f t="shared" si="239"/>
        <v>0</v>
      </c>
      <c r="M1695" s="2">
        <f>+IFERROR(VLOOKUP(A1695,new_year!$A$1:$E$8,5,FALSE),0)</f>
        <v>0</v>
      </c>
      <c r="N1695" s="2">
        <f t="shared" si="241"/>
        <v>0</v>
      </c>
      <c r="O1695" s="2">
        <f t="shared" si="240"/>
        <v>0</v>
      </c>
      <c r="P1695">
        <v>0</v>
      </c>
      <c r="Q1695">
        <f>+IFERROR(VLOOKUP(A1695,final_f1!$A$1:$E$8,5,FALSE),0)</f>
        <v>0</v>
      </c>
    </row>
    <row r="1696" spans="1:17" x14ac:dyDescent="0.25">
      <c r="A1696" s="1">
        <v>42603</v>
      </c>
      <c r="B1696">
        <v>0</v>
      </c>
      <c r="C1696" s="2">
        <f t="shared" si="234"/>
        <v>21</v>
      </c>
      <c r="D1696" s="2">
        <f t="shared" si="235"/>
        <v>8</v>
      </c>
      <c r="E1696" s="2">
        <f t="shared" si="236"/>
        <v>2016</v>
      </c>
      <c r="F1696" s="2" t="str">
        <f t="shared" si="237"/>
        <v>domingo</v>
      </c>
      <c r="G1696" s="2" t="str">
        <f t="shared" si="238"/>
        <v>agosto</v>
      </c>
      <c r="H1696" s="2">
        <f>+IFERROR(VLOOKUP(A1696,festivos!$A$1:$E$105,5,FALSE),0)</f>
        <v>0</v>
      </c>
      <c r="I1696" s="2">
        <f>+IFERROR(VLOOKUP(A1696,semanasanta!$A$1:$E$29,5,FALSE),0)</f>
        <v>0</v>
      </c>
      <c r="J1696" s="2">
        <f>+IFERROR(VLOOKUP(A1696,navidad!$A$1:$E$8,5,FALSE),0)</f>
        <v>0</v>
      </c>
      <c r="K1696" s="2">
        <f t="shared" si="242"/>
        <v>0</v>
      </c>
      <c r="L1696" s="2">
        <f t="shared" si="239"/>
        <v>0</v>
      </c>
      <c r="M1696" s="2">
        <f>+IFERROR(VLOOKUP(A1696,new_year!$A$1:$E$8,5,FALSE),0)</f>
        <v>0</v>
      </c>
      <c r="N1696" s="2">
        <f t="shared" si="241"/>
        <v>0</v>
      </c>
      <c r="O1696" s="2">
        <f t="shared" si="240"/>
        <v>0</v>
      </c>
      <c r="P1696">
        <v>0</v>
      </c>
      <c r="Q1696">
        <f>+IFERROR(VLOOKUP(A1696,final_f1!$A$1:$E$8,5,FALSE),0)</f>
        <v>0</v>
      </c>
    </row>
    <row r="1697" spans="1:17" x14ac:dyDescent="0.25">
      <c r="A1697" s="1">
        <v>42604</v>
      </c>
      <c r="B1697">
        <v>728</v>
      </c>
      <c r="C1697" s="2">
        <f t="shared" si="234"/>
        <v>22</v>
      </c>
      <c r="D1697" s="2">
        <f t="shared" si="235"/>
        <v>8</v>
      </c>
      <c r="E1697" s="2">
        <f t="shared" si="236"/>
        <v>2016</v>
      </c>
      <c r="F1697" s="2" t="str">
        <f t="shared" si="237"/>
        <v>lunes</v>
      </c>
      <c r="G1697" s="2" t="str">
        <f t="shared" si="238"/>
        <v>agosto</v>
      </c>
      <c r="H1697" s="2">
        <f>+IFERROR(VLOOKUP(A1697,festivos!$A$1:$E$105,5,FALSE),0)</f>
        <v>0</v>
      </c>
      <c r="I1697" s="2">
        <f>+IFERROR(VLOOKUP(A1697,semanasanta!$A$1:$E$29,5,FALSE),0)</f>
        <v>0</v>
      </c>
      <c r="J1697" s="2">
        <f>+IFERROR(VLOOKUP(A1697,navidad!$A$1:$E$8,5,FALSE),0)</f>
        <v>0</v>
      </c>
      <c r="K1697" s="2">
        <f t="shared" si="242"/>
        <v>0</v>
      </c>
      <c r="L1697" s="2">
        <f t="shared" si="239"/>
        <v>0</v>
      </c>
      <c r="M1697" s="2">
        <f>+IFERROR(VLOOKUP(A1697,new_year!$A$1:$E$8,5,FALSE),0)</f>
        <v>0</v>
      </c>
      <c r="N1697" s="2">
        <f t="shared" si="241"/>
        <v>0</v>
      </c>
      <c r="O1697" s="2">
        <f t="shared" si="240"/>
        <v>0</v>
      </c>
      <c r="P1697">
        <v>0</v>
      </c>
      <c r="Q1697">
        <f>+IFERROR(VLOOKUP(A1697,final_f1!$A$1:$E$8,5,FALSE),0)</f>
        <v>0</v>
      </c>
    </row>
    <row r="1698" spans="1:17" x14ac:dyDescent="0.25">
      <c r="A1698" s="1">
        <v>42605</v>
      </c>
      <c r="B1698">
        <v>992</v>
      </c>
      <c r="C1698" s="2">
        <f t="shared" si="234"/>
        <v>23</v>
      </c>
      <c r="D1698" s="2">
        <f t="shared" si="235"/>
        <v>8</v>
      </c>
      <c r="E1698" s="2">
        <f t="shared" si="236"/>
        <v>2016</v>
      </c>
      <c r="F1698" s="2" t="str">
        <f t="shared" si="237"/>
        <v>martes</v>
      </c>
      <c r="G1698" s="2" t="str">
        <f t="shared" si="238"/>
        <v>agosto</v>
      </c>
      <c r="H1698" s="2">
        <f>+IFERROR(VLOOKUP(A1698,festivos!$A$1:$E$105,5,FALSE),0)</f>
        <v>0</v>
      </c>
      <c r="I1698" s="2">
        <f>+IFERROR(VLOOKUP(A1698,semanasanta!$A$1:$E$29,5,FALSE),0)</f>
        <v>0</v>
      </c>
      <c r="J1698" s="2">
        <f>+IFERROR(VLOOKUP(A1698,navidad!$A$1:$E$8,5,FALSE),0)</f>
        <v>0</v>
      </c>
      <c r="K1698" s="2">
        <f t="shared" si="242"/>
        <v>0</v>
      </c>
      <c r="L1698" s="2">
        <f t="shared" si="239"/>
        <v>0</v>
      </c>
      <c r="M1698" s="2">
        <f>+IFERROR(VLOOKUP(A1698,new_year!$A$1:$E$8,5,FALSE),0)</f>
        <v>0</v>
      </c>
      <c r="N1698" s="2">
        <f t="shared" si="241"/>
        <v>0</v>
      </c>
      <c r="O1698" s="2">
        <f t="shared" si="240"/>
        <v>0</v>
      </c>
      <c r="P1698">
        <v>0</v>
      </c>
      <c r="Q1698">
        <f>+IFERROR(VLOOKUP(A1698,final_f1!$A$1:$E$8,5,FALSE),0)</f>
        <v>0</v>
      </c>
    </row>
    <row r="1699" spans="1:17" x14ac:dyDescent="0.25">
      <c r="A1699" s="1">
        <v>42606</v>
      </c>
      <c r="B1699">
        <v>1044</v>
      </c>
      <c r="C1699" s="2">
        <f t="shared" si="234"/>
        <v>24</v>
      </c>
      <c r="D1699" s="2">
        <f t="shared" si="235"/>
        <v>8</v>
      </c>
      <c r="E1699" s="2">
        <f t="shared" si="236"/>
        <v>2016</v>
      </c>
      <c r="F1699" s="2" t="str">
        <f t="shared" si="237"/>
        <v>miércoles</v>
      </c>
      <c r="G1699" s="2" t="str">
        <f t="shared" si="238"/>
        <v>agosto</v>
      </c>
      <c r="H1699" s="2">
        <f>+IFERROR(VLOOKUP(A1699,festivos!$A$1:$E$105,5,FALSE),0)</f>
        <v>0</v>
      </c>
      <c r="I1699" s="2">
        <f>+IFERROR(VLOOKUP(A1699,semanasanta!$A$1:$E$29,5,FALSE),0)</f>
        <v>0</v>
      </c>
      <c r="J1699" s="2">
        <f>+IFERROR(VLOOKUP(A1699,navidad!$A$1:$E$8,5,FALSE),0)</f>
        <v>0</v>
      </c>
      <c r="K1699" s="2">
        <f t="shared" si="242"/>
        <v>0</v>
      </c>
      <c r="L1699" s="2">
        <f t="shared" si="239"/>
        <v>0</v>
      </c>
      <c r="M1699" s="2">
        <f>+IFERROR(VLOOKUP(A1699,new_year!$A$1:$E$8,5,FALSE),0)</f>
        <v>0</v>
      </c>
      <c r="N1699" s="2">
        <f t="shared" si="241"/>
        <v>0</v>
      </c>
      <c r="O1699" s="2">
        <f t="shared" si="240"/>
        <v>0</v>
      </c>
      <c r="P1699">
        <v>0</v>
      </c>
      <c r="Q1699">
        <f>+IFERROR(VLOOKUP(A1699,final_f1!$A$1:$E$8,5,FALSE),0)</f>
        <v>0</v>
      </c>
    </row>
    <row r="1700" spans="1:17" x14ac:dyDescent="0.25">
      <c r="A1700" s="1">
        <v>42607</v>
      </c>
      <c r="B1700">
        <v>1106</v>
      </c>
      <c r="C1700" s="2">
        <f t="shared" si="234"/>
        <v>25</v>
      </c>
      <c r="D1700" s="2">
        <f t="shared" si="235"/>
        <v>8</v>
      </c>
      <c r="E1700" s="2">
        <f t="shared" si="236"/>
        <v>2016</v>
      </c>
      <c r="F1700" s="2" t="str">
        <f t="shared" si="237"/>
        <v>jueves</v>
      </c>
      <c r="G1700" s="2" t="str">
        <f t="shared" si="238"/>
        <v>agosto</v>
      </c>
      <c r="H1700" s="2">
        <f>+IFERROR(VLOOKUP(A1700,festivos!$A$1:$E$105,5,FALSE),0)</f>
        <v>0</v>
      </c>
      <c r="I1700" s="2">
        <f>+IFERROR(VLOOKUP(A1700,semanasanta!$A$1:$E$29,5,FALSE),0)</f>
        <v>0</v>
      </c>
      <c r="J1700" s="2">
        <f>+IFERROR(VLOOKUP(A1700,navidad!$A$1:$E$8,5,FALSE),0)</f>
        <v>0</v>
      </c>
      <c r="K1700" s="2">
        <f t="shared" si="242"/>
        <v>0</v>
      </c>
      <c r="L1700" s="2">
        <f t="shared" si="239"/>
        <v>0</v>
      </c>
      <c r="M1700" s="2">
        <f>+IFERROR(VLOOKUP(A1700,new_year!$A$1:$E$8,5,FALSE),0)</f>
        <v>0</v>
      </c>
      <c r="N1700" s="2">
        <f t="shared" si="241"/>
        <v>0</v>
      </c>
      <c r="O1700" s="2">
        <f t="shared" si="240"/>
        <v>0</v>
      </c>
      <c r="P1700">
        <v>0</v>
      </c>
      <c r="Q1700">
        <f>+IFERROR(VLOOKUP(A1700,final_f1!$A$1:$E$8,5,FALSE),0)</f>
        <v>0</v>
      </c>
    </row>
    <row r="1701" spans="1:17" x14ac:dyDescent="0.25">
      <c r="A1701" s="1">
        <v>42608</v>
      </c>
      <c r="B1701">
        <v>1111</v>
      </c>
      <c r="C1701" s="2">
        <f t="shared" si="234"/>
        <v>26</v>
      </c>
      <c r="D1701" s="2">
        <f t="shared" si="235"/>
        <v>8</v>
      </c>
      <c r="E1701" s="2">
        <f t="shared" si="236"/>
        <v>2016</v>
      </c>
      <c r="F1701" s="2" t="str">
        <f t="shared" si="237"/>
        <v>viernes</v>
      </c>
      <c r="G1701" s="2" t="str">
        <f t="shared" si="238"/>
        <v>agosto</v>
      </c>
      <c r="H1701" s="2">
        <f>+IFERROR(VLOOKUP(A1701,festivos!$A$1:$E$105,5,FALSE),0)</f>
        <v>0</v>
      </c>
      <c r="I1701" s="2">
        <f>+IFERROR(VLOOKUP(A1701,semanasanta!$A$1:$E$29,5,FALSE),0)</f>
        <v>0</v>
      </c>
      <c r="J1701" s="2">
        <f>+IFERROR(VLOOKUP(A1701,navidad!$A$1:$E$8,5,FALSE),0)</f>
        <v>0</v>
      </c>
      <c r="K1701" s="2">
        <f t="shared" si="242"/>
        <v>0</v>
      </c>
      <c r="L1701" s="2">
        <f t="shared" si="239"/>
        <v>0</v>
      </c>
      <c r="M1701" s="2">
        <f>+IFERROR(VLOOKUP(A1701,new_year!$A$1:$E$8,5,FALSE),0)</f>
        <v>0</v>
      </c>
      <c r="N1701" s="2">
        <f t="shared" si="241"/>
        <v>0</v>
      </c>
      <c r="O1701" s="2">
        <f t="shared" si="240"/>
        <v>0</v>
      </c>
      <c r="P1701">
        <v>0</v>
      </c>
      <c r="Q1701">
        <f>+IFERROR(VLOOKUP(A1701,final_f1!$A$1:$E$8,5,FALSE),0)</f>
        <v>0</v>
      </c>
    </row>
    <row r="1702" spans="1:17" x14ac:dyDescent="0.25">
      <c r="A1702" s="1">
        <v>42609</v>
      </c>
      <c r="B1702">
        <v>356</v>
      </c>
      <c r="C1702" s="2">
        <f t="shared" si="234"/>
        <v>27</v>
      </c>
      <c r="D1702" s="2">
        <f t="shared" si="235"/>
        <v>8</v>
      </c>
      <c r="E1702" s="2">
        <f t="shared" si="236"/>
        <v>2016</v>
      </c>
      <c r="F1702" s="2" t="str">
        <f t="shared" si="237"/>
        <v>sábado</v>
      </c>
      <c r="G1702" s="2" t="str">
        <f t="shared" si="238"/>
        <v>agosto</v>
      </c>
      <c r="H1702" s="2">
        <f>+IFERROR(VLOOKUP(A1702,festivos!$A$1:$E$105,5,FALSE),0)</f>
        <v>0</v>
      </c>
      <c r="I1702" s="2">
        <f>+IFERROR(VLOOKUP(A1702,semanasanta!$A$1:$E$29,5,FALSE),0)</f>
        <v>0</v>
      </c>
      <c r="J1702" s="2">
        <f>+IFERROR(VLOOKUP(A1702,navidad!$A$1:$E$8,5,FALSE),0)</f>
        <v>0</v>
      </c>
      <c r="K1702" s="2">
        <f t="shared" si="242"/>
        <v>0</v>
      </c>
      <c r="L1702" s="2">
        <f t="shared" si="239"/>
        <v>0</v>
      </c>
      <c r="M1702" s="2">
        <f>+IFERROR(VLOOKUP(A1702,new_year!$A$1:$E$8,5,FALSE),0)</f>
        <v>0</v>
      </c>
      <c r="N1702" s="2">
        <f t="shared" si="241"/>
        <v>0</v>
      </c>
      <c r="O1702" s="2">
        <f t="shared" si="240"/>
        <v>0</v>
      </c>
      <c r="P1702">
        <v>0</v>
      </c>
      <c r="Q1702">
        <f>+IFERROR(VLOOKUP(A1702,final_f1!$A$1:$E$8,5,FALSE),0)</f>
        <v>0</v>
      </c>
    </row>
    <row r="1703" spans="1:17" x14ac:dyDescent="0.25">
      <c r="A1703" s="1">
        <v>42610</v>
      </c>
      <c r="B1703">
        <v>0</v>
      </c>
      <c r="C1703" s="2">
        <f t="shared" si="234"/>
        <v>28</v>
      </c>
      <c r="D1703" s="2">
        <f t="shared" si="235"/>
        <v>8</v>
      </c>
      <c r="E1703" s="2">
        <f t="shared" si="236"/>
        <v>2016</v>
      </c>
      <c r="F1703" s="2" t="str">
        <f t="shared" si="237"/>
        <v>domingo</v>
      </c>
      <c r="G1703" s="2" t="str">
        <f t="shared" si="238"/>
        <v>agosto</v>
      </c>
      <c r="H1703" s="2">
        <f>+IFERROR(VLOOKUP(A1703,festivos!$A$1:$E$105,5,FALSE),0)</f>
        <v>0</v>
      </c>
      <c r="I1703" s="2">
        <f>+IFERROR(VLOOKUP(A1703,semanasanta!$A$1:$E$29,5,FALSE),0)</f>
        <v>0</v>
      </c>
      <c r="J1703" s="2">
        <f>+IFERROR(VLOOKUP(A1703,navidad!$A$1:$E$8,5,FALSE),0)</f>
        <v>0</v>
      </c>
      <c r="K1703" s="2">
        <f t="shared" si="242"/>
        <v>0</v>
      </c>
      <c r="L1703" s="2">
        <f t="shared" si="239"/>
        <v>0</v>
      </c>
      <c r="M1703" s="2">
        <f>+IFERROR(VLOOKUP(A1703,new_year!$A$1:$E$8,5,FALSE),0)</f>
        <v>0</v>
      </c>
      <c r="N1703" s="2">
        <f t="shared" si="241"/>
        <v>0</v>
      </c>
      <c r="O1703" s="2">
        <f t="shared" si="240"/>
        <v>0</v>
      </c>
      <c r="P1703">
        <v>0</v>
      </c>
      <c r="Q1703">
        <f>+IFERROR(VLOOKUP(A1703,final_f1!$A$1:$E$8,5,FALSE),0)</f>
        <v>0</v>
      </c>
    </row>
    <row r="1704" spans="1:17" x14ac:dyDescent="0.25">
      <c r="A1704" s="1">
        <v>42611</v>
      </c>
      <c r="B1704">
        <v>973</v>
      </c>
      <c r="C1704" s="2">
        <f t="shared" si="234"/>
        <v>29</v>
      </c>
      <c r="D1704" s="2">
        <f t="shared" si="235"/>
        <v>8</v>
      </c>
      <c r="E1704" s="2">
        <f t="shared" si="236"/>
        <v>2016</v>
      </c>
      <c r="F1704" s="2" t="str">
        <f t="shared" si="237"/>
        <v>lunes</v>
      </c>
      <c r="G1704" s="2" t="str">
        <f t="shared" si="238"/>
        <v>agosto</v>
      </c>
      <c r="H1704" s="2">
        <f>+IFERROR(VLOOKUP(A1704,festivos!$A$1:$E$105,5,FALSE),0)</f>
        <v>0</v>
      </c>
      <c r="I1704" s="2">
        <f>+IFERROR(VLOOKUP(A1704,semanasanta!$A$1:$E$29,5,FALSE),0)</f>
        <v>0</v>
      </c>
      <c r="J1704" s="2">
        <f>+IFERROR(VLOOKUP(A1704,navidad!$A$1:$E$8,5,FALSE),0)</f>
        <v>0</v>
      </c>
      <c r="K1704" s="2">
        <f t="shared" si="242"/>
        <v>0</v>
      </c>
      <c r="L1704" s="2">
        <f t="shared" si="239"/>
        <v>0</v>
      </c>
      <c r="M1704" s="2">
        <f>+IFERROR(VLOOKUP(A1704,new_year!$A$1:$E$8,5,FALSE),0)</f>
        <v>0</v>
      </c>
      <c r="N1704" s="2">
        <f t="shared" si="241"/>
        <v>0</v>
      </c>
      <c r="O1704" s="2">
        <f t="shared" si="240"/>
        <v>0</v>
      </c>
      <c r="P1704">
        <v>0</v>
      </c>
      <c r="Q1704">
        <f>+IFERROR(VLOOKUP(A1704,final_f1!$A$1:$E$8,5,FALSE),0)</f>
        <v>0</v>
      </c>
    </row>
    <row r="1705" spans="1:17" x14ac:dyDescent="0.25">
      <c r="A1705" s="1">
        <v>42612</v>
      </c>
      <c r="B1705">
        <v>1500</v>
      </c>
      <c r="C1705" s="2">
        <f t="shared" si="234"/>
        <v>30</v>
      </c>
      <c r="D1705" s="2">
        <f t="shared" si="235"/>
        <v>8</v>
      </c>
      <c r="E1705" s="2">
        <f t="shared" si="236"/>
        <v>2016</v>
      </c>
      <c r="F1705" s="2" t="str">
        <f t="shared" si="237"/>
        <v>martes</v>
      </c>
      <c r="G1705" s="2" t="str">
        <f t="shared" si="238"/>
        <v>agosto</v>
      </c>
      <c r="H1705" s="2">
        <f>+IFERROR(VLOOKUP(A1705,festivos!$A$1:$E$105,5,FALSE),0)</f>
        <v>0</v>
      </c>
      <c r="I1705" s="2">
        <f>+IFERROR(VLOOKUP(A1705,semanasanta!$A$1:$E$29,5,FALSE),0)</f>
        <v>0</v>
      </c>
      <c r="J1705" s="2">
        <f>+IFERROR(VLOOKUP(A1705,navidad!$A$1:$E$8,5,FALSE),0)</f>
        <v>0</v>
      </c>
      <c r="K1705" s="2">
        <f t="shared" si="242"/>
        <v>0</v>
      </c>
      <c r="L1705" s="2">
        <f t="shared" si="239"/>
        <v>0</v>
      </c>
      <c r="M1705" s="2">
        <f>+IFERROR(VLOOKUP(A1705,new_year!$A$1:$E$8,5,FALSE),0)</f>
        <v>0</v>
      </c>
      <c r="N1705" s="2">
        <f t="shared" si="241"/>
        <v>0</v>
      </c>
      <c r="O1705" s="2">
        <f t="shared" si="240"/>
        <v>0</v>
      </c>
      <c r="P1705">
        <v>0</v>
      </c>
      <c r="Q1705">
        <f>+IFERROR(VLOOKUP(A1705,final_f1!$A$1:$E$8,5,FALSE),0)</f>
        <v>0</v>
      </c>
    </row>
    <row r="1706" spans="1:17" x14ac:dyDescent="0.25">
      <c r="A1706" s="1">
        <v>42613</v>
      </c>
      <c r="B1706">
        <v>1941</v>
      </c>
      <c r="C1706" s="2">
        <f t="shared" si="234"/>
        <v>31</v>
      </c>
      <c r="D1706" s="2">
        <f t="shared" si="235"/>
        <v>8</v>
      </c>
      <c r="E1706" s="2">
        <f t="shared" si="236"/>
        <v>2016</v>
      </c>
      <c r="F1706" s="2" t="str">
        <f t="shared" si="237"/>
        <v>miércoles</v>
      </c>
      <c r="G1706" s="2" t="str">
        <f t="shared" si="238"/>
        <v>agosto</v>
      </c>
      <c r="H1706" s="2">
        <f>+IFERROR(VLOOKUP(A1706,festivos!$A$1:$E$105,5,FALSE),0)</f>
        <v>0</v>
      </c>
      <c r="I1706" s="2">
        <f>+IFERROR(VLOOKUP(A1706,semanasanta!$A$1:$E$29,5,FALSE),0)</f>
        <v>0</v>
      </c>
      <c r="J1706" s="2">
        <f>+IFERROR(VLOOKUP(A1706,navidad!$A$1:$E$8,5,FALSE),0)</f>
        <v>0</v>
      </c>
      <c r="K1706" s="2">
        <f t="shared" si="242"/>
        <v>0</v>
      </c>
      <c r="L1706" s="2">
        <f t="shared" si="239"/>
        <v>0</v>
      </c>
      <c r="M1706" s="2">
        <f>+IFERROR(VLOOKUP(A1706,new_year!$A$1:$E$8,5,FALSE),0)</f>
        <v>0</v>
      </c>
      <c r="N1706" s="2">
        <f t="shared" si="241"/>
        <v>0</v>
      </c>
      <c r="O1706" s="2">
        <f t="shared" si="240"/>
        <v>0</v>
      </c>
      <c r="P1706">
        <v>0</v>
      </c>
      <c r="Q1706">
        <f>+IFERROR(VLOOKUP(A1706,final_f1!$A$1:$E$8,5,FALSE),0)</f>
        <v>0</v>
      </c>
    </row>
    <row r="1707" spans="1:17" x14ac:dyDescent="0.25">
      <c r="A1707" s="1">
        <v>42614</v>
      </c>
      <c r="B1707">
        <v>677</v>
      </c>
      <c r="C1707" s="2">
        <f t="shared" si="234"/>
        <v>1</v>
      </c>
      <c r="D1707" s="2">
        <f t="shared" si="235"/>
        <v>9</v>
      </c>
      <c r="E1707" s="2">
        <f t="shared" si="236"/>
        <v>2016</v>
      </c>
      <c r="F1707" s="2" t="str">
        <f t="shared" si="237"/>
        <v>jueves</v>
      </c>
      <c r="G1707" s="2" t="str">
        <f t="shared" si="238"/>
        <v>septiembre</v>
      </c>
      <c r="H1707" s="2">
        <f>+IFERROR(VLOOKUP(A1707,festivos!$A$1:$E$105,5,FALSE),0)</f>
        <v>0</v>
      </c>
      <c r="I1707" s="2">
        <f>+IFERROR(VLOOKUP(A1707,semanasanta!$A$1:$E$29,5,FALSE),0)</f>
        <v>0</v>
      </c>
      <c r="J1707" s="2">
        <f>+IFERROR(VLOOKUP(A1707,navidad!$A$1:$E$8,5,FALSE),0)</f>
        <v>0</v>
      </c>
      <c r="K1707" s="2">
        <f t="shared" si="242"/>
        <v>0</v>
      </c>
      <c r="L1707" s="2">
        <f t="shared" si="239"/>
        <v>0</v>
      </c>
      <c r="M1707" s="2">
        <f>+IFERROR(VLOOKUP(A1707,new_year!$A$1:$E$8,5,FALSE),0)</f>
        <v>0</v>
      </c>
      <c r="N1707" s="2">
        <f t="shared" si="241"/>
        <v>0</v>
      </c>
      <c r="O1707" s="2">
        <f t="shared" si="240"/>
        <v>0</v>
      </c>
      <c r="P1707">
        <v>0</v>
      </c>
      <c r="Q1707">
        <f>+IFERROR(VLOOKUP(A1707,final_f1!$A$1:$E$8,5,FALSE),0)</f>
        <v>0</v>
      </c>
    </row>
    <row r="1708" spans="1:17" x14ac:dyDescent="0.25">
      <c r="A1708" s="1">
        <v>42615</v>
      </c>
      <c r="B1708">
        <v>770</v>
      </c>
      <c r="C1708" s="2">
        <f t="shared" si="234"/>
        <v>2</v>
      </c>
      <c r="D1708" s="2">
        <f t="shared" si="235"/>
        <v>9</v>
      </c>
      <c r="E1708" s="2">
        <f t="shared" si="236"/>
        <v>2016</v>
      </c>
      <c r="F1708" s="2" t="str">
        <f t="shared" si="237"/>
        <v>viernes</v>
      </c>
      <c r="G1708" s="2" t="str">
        <f t="shared" si="238"/>
        <v>septiembre</v>
      </c>
      <c r="H1708" s="2">
        <f>+IFERROR(VLOOKUP(A1708,festivos!$A$1:$E$105,5,FALSE),0)</f>
        <v>0</v>
      </c>
      <c r="I1708" s="2">
        <f>+IFERROR(VLOOKUP(A1708,semanasanta!$A$1:$E$29,5,FALSE),0)</f>
        <v>0</v>
      </c>
      <c r="J1708" s="2">
        <f>+IFERROR(VLOOKUP(A1708,navidad!$A$1:$E$8,5,FALSE),0)</f>
        <v>0</v>
      </c>
      <c r="K1708" s="2">
        <f t="shared" si="242"/>
        <v>0</v>
      </c>
      <c r="L1708" s="2">
        <f t="shared" si="239"/>
        <v>0</v>
      </c>
      <c r="M1708" s="2">
        <f>+IFERROR(VLOOKUP(A1708,new_year!$A$1:$E$8,5,FALSE),0)</f>
        <v>0</v>
      </c>
      <c r="N1708" s="2">
        <f t="shared" si="241"/>
        <v>0</v>
      </c>
      <c r="O1708" s="2">
        <f t="shared" si="240"/>
        <v>0</v>
      </c>
      <c r="P1708">
        <v>0</v>
      </c>
      <c r="Q1708">
        <f>+IFERROR(VLOOKUP(A1708,final_f1!$A$1:$E$8,5,FALSE),0)</f>
        <v>0</v>
      </c>
    </row>
    <row r="1709" spans="1:17" x14ac:dyDescent="0.25">
      <c r="A1709" s="1">
        <v>42616</v>
      </c>
      <c r="B1709">
        <v>180</v>
      </c>
      <c r="C1709" s="2">
        <f t="shared" si="234"/>
        <v>3</v>
      </c>
      <c r="D1709" s="2">
        <f t="shared" si="235"/>
        <v>9</v>
      </c>
      <c r="E1709" s="2">
        <f t="shared" si="236"/>
        <v>2016</v>
      </c>
      <c r="F1709" s="2" t="str">
        <f t="shared" si="237"/>
        <v>sábado</v>
      </c>
      <c r="G1709" s="2" t="str">
        <f t="shared" si="238"/>
        <v>septiembre</v>
      </c>
      <c r="H1709" s="2">
        <f>+IFERROR(VLOOKUP(A1709,festivos!$A$1:$E$105,5,FALSE),0)</f>
        <v>0</v>
      </c>
      <c r="I1709" s="2">
        <f>+IFERROR(VLOOKUP(A1709,semanasanta!$A$1:$E$29,5,FALSE),0)</f>
        <v>0</v>
      </c>
      <c r="J1709" s="2">
        <f>+IFERROR(VLOOKUP(A1709,navidad!$A$1:$E$8,5,FALSE),0)</f>
        <v>0</v>
      </c>
      <c r="K1709" s="2">
        <f t="shared" si="242"/>
        <v>0</v>
      </c>
      <c r="L1709" s="2">
        <f t="shared" si="239"/>
        <v>0</v>
      </c>
      <c r="M1709" s="2">
        <f>+IFERROR(VLOOKUP(A1709,new_year!$A$1:$E$8,5,FALSE),0)</f>
        <v>0</v>
      </c>
      <c r="N1709" s="2">
        <f t="shared" si="241"/>
        <v>0</v>
      </c>
      <c r="O1709" s="2">
        <f t="shared" si="240"/>
        <v>0</v>
      </c>
      <c r="P1709">
        <v>0</v>
      </c>
      <c r="Q1709">
        <f>+IFERROR(VLOOKUP(A1709,final_f1!$A$1:$E$8,5,FALSE),0)</f>
        <v>0</v>
      </c>
    </row>
    <row r="1710" spans="1:17" x14ac:dyDescent="0.25">
      <c r="A1710" s="1">
        <v>42617</v>
      </c>
      <c r="B1710">
        <v>0</v>
      </c>
      <c r="C1710" s="2">
        <f t="shared" si="234"/>
        <v>4</v>
      </c>
      <c r="D1710" s="2">
        <f t="shared" si="235"/>
        <v>9</v>
      </c>
      <c r="E1710" s="2">
        <f t="shared" si="236"/>
        <v>2016</v>
      </c>
      <c r="F1710" s="2" t="str">
        <f t="shared" si="237"/>
        <v>domingo</v>
      </c>
      <c r="G1710" s="2" t="str">
        <f t="shared" si="238"/>
        <v>septiembre</v>
      </c>
      <c r="H1710" s="2">
        <f>+IFERROR(VLOOKUP(A1710,festivos!$A$1:$E$105,5,FALSE),0)</f>
        <v>0</v>
      </c>
      <c r="I1710" s="2">
        <f>+IFERROR(VLOOKUP(A1710,semanasanta!$A$1:$E$29,5,FALSE),0)</f>
        <v>0</v>
      </c>
      <c r="J1710" s="2">
        <f>+IFERROR(VLOOKUP(A1710,navidad!$A$1:$E$8,5,FALSE),0)</f>
        <v>0</v>
      </c>
      <c r="K1710" s="2">
        <f t="shared" si="242"/>
        <v>0</v>
      </c>
      <c r="L1710" s="2">
        <f t="shared" si="239"/>
        <v>0</v>
      </c>
      <c r="M1710" s="2">
        <f>+IFERROR(VLOOKUP(A1710,new_year!$A$1:$E$8,5,FALSE),0)</f>
        <v>0</v>
      </c>
      <c r="N1710" s="2">
        <f t="shared" si="241"/>
        <v>0</v>
      </c>
      <c r="O1710" s="2">
        <f t="shared" si="240"/>
        <v>0</v>
      </c>
      <c r="P1710">
        <v>0</v>
      </c>
      <c r="Q1710">
        <f>+IFERROR(VLOOKUP(A1710,final_f1!$A$1:$E$8,5,FALSE),0)</f>
        <v>0</v>
      </c>
    </row>
    <row r="1711" spans="1:17" x14ac:dyDescent="0.25">
      <c r="A1711" s="1">
        <v>42618</v>
      </c>
      <c r="B1711">
        <v>611</v>
      </c>
      <c r="C1711" s="2">
        <f t="shared" si="234"/>
        <v>5</v>
      </c>
      <c r="D1711" s="2">
        <f t="shared" si="235"/>
        <v>9</v>
      </c>
      <c r="E1711" s="2">
        <f t="shared" si="236"/>
        <v>2016</v>
      </c>
      <c r="F1711" s="2" t="str">
        <f t="shared" si="237"/>
        <v>lunes</v>
      </c>
      <c r="G1711" s="2" t="str">
        <f t="shared" si="238"/>
        <v>septiembre</v>
      </c>
      <c r="H1711" s="2">
        <f>+IFERROR(VLOOKUP(A1711,festivos!$A$1:$E$105,5,FALSE),0)</f>
        <v>0</v>
      </c>
      <c r="I1711" s="2">
        <f>+IFERROR(VLOOKUP(A1711,semanasanta!$A$1:$E$29,5,FALSE),0)</f>
        <v>0</v>
      </c>
      <c r="J1711" s="2">
        <f>+IFERROR(VLOOKUP(A1711,navidad!$A$1:$E$8,5,FALSE),0)</f>
        <v>0</v>
      </c>
      <c r="K1711" s="2">
        <f t="shared" si="242"/>
        <v>0</v>
      </c>
      <c r="L1711" s="2">
        <f t="shared" si="239"/>
        <v>0</v>
      </c>
      <c r="M1711" s="2">
        <f>+IFERROR(VLOOKUP(A1711,new_year!$A$1:$E$8,5,FALSE),0)</f>
        <v>0</v>
      </c>
      <c r="N1711" s="2">
        <f t="shared" si="241"/>
        <v>0</v>
      </c>
      <c r="O1711" s="2">
        <f t="shared" si="240"/>
        <v>0</v>
      </c>
      <c r="P1711">
        <v>0</v>
      </c>
      <c r="Q1711">
        <f>+IFERROR(VLOOKUP(A1711,final_f1!$A$1:$E$8,5,FALSE),0)</f>
        <v>0</v>
      </c>
    </row>
    <row r="1712" spans="1:17" x14ac:dyDescent="0.25">
      <c r="A1712" s="1">
        <v>42619</v>
      </c>
      <c r="B1712">
        <v>862</v>
      </c>
      <c r="C1712" s="2">
        <f t="shared" si="234"/>
        <v>6</v>
      </c>
      <c r="D1712" s="2">
        <f t="shared" si="235"/>
        <v>9</v>
      </c>
      <c r="E1712" s="2">
        <f t="shared" si="236"/>
        <v>2016</v>
      </c>
      <c r="F1712" s="2" t="str">
        <f t="shared" si="237"/>
        <v>martes</v>
      </c>
      <c r="G1712" s="2" t="str">
        <f t="shared" si="238"/>
        <v>septiembre</v>
      </c>
      <c r="H1712" s="2">
        <f>+IFERROR(VLOOKUP(A1712,festivos!$A$1:$E$105,5,FALSE),0)</f>
        <v>0</v>
      </c>
      <c r="I1712" s="2">
        <f>+IFERROR(VLOOKUP(A1712,semanasanta!$A$1:$E$29,5,FALSE),0)</f>
        <v>0</v>
      </c>
      <c r="J1712" s="2">
        <f>+IFERROR(VLOOKUP(A1712,navidad!$A$1:$E$8,5,FALSE),0)</f>
        <v>0</v>
      </c>
      <c r="K1712" s="2">
        <f t="shared" si="242"/>
        <v>0</v>
      </c>
      <c r="L1712" s="2">
        <f t="shared" si="239"/>
        <v>0</v>
      </c>
      <c r="M1712" s="2">
        <f>+IFERROR(VLOOKUP(A1712,new_year!$A$1:$E$8,5,FALSE),0)</f>
        <v>0</v>
      </c>
      <c r="N1712" s="2">
        <f t="shared" si="241"/>
        <v>0</v>
      </c>
      <c r="O1712" s="2">
        <f t="shared" si="240"/>
        <v>0</v>
      </c>
      <c r="P1712">
        <v>0</v>
      </c>
      <c r="Q1712">
        <f>+IFERROR(VLOOKUP(A1712,final_f1!$A$1:$E$8,5,FALSE),0)</f>
        <v>0</v>
      </c>
    </row>
    <row r="1713" spans="1:17" x14ac:dyDescent="0.25">
      <c r="A1713" s="1">
        <v>42620</v>
      </c>
      <c r="B1713">
        <v>999</v>
      </c>
      <c r="C1713" s="2">
        <f t="shared" si="234"/>
        <v>7</v>
      </c>
      <c r="D1713" s="2">
        <f t="shared" si="235"/>
        <v>9</v>
      </c>
      <c r="E1713" s="2">
        <f t="shared" si="236"/>
        <v>2016</v>
      </c>
      <c r="F1713" s="2" t="str">
        <f t="shared" si="237"/>
        <v>miércoles</v>
      </c>
      <c r="G1713" s="2" t="str">
        <f t="shared" si="238"/>
        <v>septiembre</v>
      </c>
      <c r="H1713" s="2">
        <f>+IFERROR(VLOOKUP(A1713,festivos!$A$1:$E$105,5,FALSE),0)</f>
        <v>0</v>
      </c>
      <c r="I1713" s="2">
        <f>+IFERROR(VLOOKUP(A1713,semanasanta!$A$1:$E$29,5,FALSE),0)</f>
        <v>0</v>
      </c>
      <c r="J1713" s="2">
        <f>+IFERROR(VLOOKUP(A1713,navidad!$A$1:$E$8,5,FALSE),0)</f>
        <v>0</v>
      </c>
      <c r="K1713" s="2">
        <f t="shared" si="242"/>
        <v>0</v>
      </c>
      <c r="L1713" s="2">
        <f t="shared" si="239"/>
        <v>0</v>
      </c>
      <c r="M1713" s="2">
        <f>+IFERROR(VLOOKUP(A1713,new_year!$A$1:$E$8,5,FALSE),0)</f>
        <v>0</v>
      </c>
      <c r="N1713" s="2">
        <f t="shared" si="241"/>
        <v>0</v>
      </c>
      <c r="O1713" s="2">
        <f t="shared" si="240"/>
        <v>0</v>
      </c>
      <c r="P1713">
        <v>0</v>
      </c>
      <c r="Q1713">
        <f>+IFERROR(VLOOKUP(A1713,final_f1!$A$1:$E$8,5,FALSE),0)</f>
        <v>0</v>
      </c>
    </row>
    <row r="1714" spans="1:17" x14ac:dyDescent="0.25">
      <c r="A1714" s="1">
        <v>42621</v>
      </c>
      <c r="B1714">
        <v>951</v>
      </c>
      <c r="C1714" s="2">
        <f t="shared" si="234"/>
        <v>8</v>
      </c>
      <c r="D1714" s="2">
        <f t="shared" si="235"/>
        <v>9</v>
      </c>
      <c r="E1714" s="2">
        <f t="shared" si="236"/>
        <v>2016</v>
      </c>
      <c r="F1714" s="2" t="str">
        <f t="shared" si="237"/>
        <v>jueves</v>
      </c>
      <c r="G1714" s="2" t="str">
        <f t="shared" si="238"/>
        <v>septiembre</v>
      </c>
      <c r="H1714" s="2">
        <f>+IFERROR(VLOOKUP(A1714,festivos!$A$1:$E$105,5,FALSE),0)</f>
        <v>0</v>
      </c>
      <c r="I1714" s="2">
        <f>+IFERROR(VLOOKUP(A1714,semanasanta!$A$1:$E$29,5,FALSE),0)</f>
        <v>0</v>
      </c>
      <c r="J1714" s="2">
        <f>+IFERROR(VLOOKUP(A1714,navidad!$A$1:$E$8,5,FALSE),0)</f>
        <v>0</v>
      </c>
      <c r="K1714" s="2">
        <f t="shared" si="242"/>
        <v>0</v>
      </c>
      <c r="L1714" s="2">
        <f t="shared" si="239"/>
        <v>0</v>
      </c>
      <c r="M1714" s="2">
        <f>+IFERROR(VLOOKUP(A1714,new_year!$A$1:$E$8,5,FALSE),0)</f>
        <v>0</v>
      </c>
      <c r="N1714" s="2">
        <f t="shared" si="241"/>
        <v>0</v>
      </c>
      <c r="O1714" s="2">
        <f t="shared" si="240"/>
        <v>0</v>
      </c>
      <c r="P1714">
        <v>0</v>
      </c>
      <c r="Q1714">
        <f>+IFERROR(VLOOKUP(A1714,final_f1!$A$1:$E$8,5,FALSE),0)</f>
        <v>0</v>
      </c>
    </row>
    <row r="1715" spans="1:17" x14ac:dyDescent="0.25">
      <c r="A1715" s="1">
        <v>42622</v>
      </c>
      <c r="B1715">
        <v>974</v>
      </c>
      <c r="C1715" s="2">
        <f t="shared" si="234"/>
        <v>9</v>
      </c>
      <c r="D1715" s="2">
        <f t="shared" si="235"/>
        <v>9</v>
      </c>
      <c r="E1715" s="2">
        <f t="shared" si="236"/>
        <v>2016</v>
      </c>
      <c r="F1715" s="2" t="str">
        <f t="shared" si="237"/>
        <v>viernes</v>
      </c>
      <c r="G1715" s="2" t="str">
        <f t="shared" si="238"/>
        <v>septiembre</v>
      </c>
      <c r="H1715" s="2">
        <f>+IFERROR(VLOOKUP(A1715,festivos!$A$1:$E$105,5,FALSE),0)</f>
        <v>0</v>
      </c>
      <c r="I1715" s="2">
        <f>+IFERROR(VLOOKUP(A1715,semanasanta!$A$1:$E$29,5,FALSE),0)</f>
        <v>0</v>
      </c>
      <c r="J1715" s="2">
        <f>+IFERROR(VLOOKUP(A1715,navidad!$A$1:$E$8,5,FALSE),0)</f>
        <v>0</v>
      </c>
      <c r="K1715" s="2">
        <f t="shared" si="242"/>
        <v>0</v>
      </c>
      <c r="L1715" s="2">
        <f t="shared" si="239"/>
        <v>0</v>
      </c>
      <c r="M1715" s="2">
        <f>+IFERROR(VLOOKUP(A1715,new_year!$A$1:$E$8,5,FALSE),0)</f>
        <v>0</v>
      </c>
      <c r="N1715" s="2">
        <f t="shared" si="241"/>
        <v>0</v>
      </c>
      <c r="O1715" s="2">
        <f t="shared" si="240"/>
        <v>0</v>
      </c>
      <c r="P1715">
        <v>0</v>
      </c>
      <c r="Q1715">
        <f>+IFERROR(VLOOKUP(A1715,final_f1!$A$1:$E$8,5,FALSE),0)</f>
        <v>0</v>
      </c>
    </row>
    <row r="1716" spans="1:17" x14ac:dyDescent="0.25">
      <c r="A1716" s="1">
        <v>42623</v>
      </c>
      <c r="B1716">
        <v>239</v>
      </c>
      <c r="C1716" s="2">
        <f t="shared" si="234"/>
        <v>10</v>
      </c>
      <c r="D1716" s="2">
        <f t="shared" si="235"/>
        <v>9</v>
      </c>
      <c r="E1716" s="2">
        <f t="shared" si="236"/>
        <v>2016</v>
      </c>
      <c r="F1716" s="2" t="str">
        <f t="shared" si="237"/>
        <v>sábado</v>
      </c>
      <c r="G1716" s="2" t="str">
        <f t="shared" si="238"/>
        <v>septiembre</v>
      </c>
      <c r="H1716" s="2">
        <f>+IFERROR(VLOOKUP(A1716,festivos!$A$1:$E$105,5,FALSE),0)</f>
        <v>0</v>
      </c>
      <c r="I1716" s="2">
        <f>+IFERROR(VLOOKUP(A1716,semanasanta!$A$1:$E$29,5,FALSE),0)</f>
        <v>0</v>
      </c>
      <c r="J1716" s="2">
        <f>+IFERROR(VLOOKUP(A1716,navidad!$A$1:$E$8,5,FALSE),0)</f>
        <v>0</v>
      </c>
      <c r="K1716" s="2">
        <f t="shared" si="242"/>
        <v>0</v>
      </c>
      <c r="L1716" s="2">
        <f t="shared" si="239"/>
        <v>0</v>
      </c>
      <c r="M1716" s="2">
        <f>+IFERROR(VLOOKUP(A1716,new_year!$A$1:$E$8,5,FALSE),0)</f>
        <v>0</v>
      </c>
      <c r="N1716" s="2">
        <f t="shared" si="241"/>
        <v>0</v>
      </c>
      <c r="O1716" s="2">
        <f t="shared" si="240"/>
        <v>0</v>
      </c>
      <c r="P1716">
        <v>0</v>
      </c>
      <c r="Q1716">
        <f>+IFERROR(VLOOKUP(A1716,final_f1!$A$1:$E$8,5,FALSE),0)</f>
        <v>0</v>
      </c>
    </row>
    <row r="1717" spans="1:17" x14ac:dyDescent="0.25">
      <c r="A1717" s="1">
        <v>42624</v>
      </c>
      <c r="B1717">
        <v>0</v>
      </c>
      <c r="C1717" s="2">
        <f t="shared" si="234"/>
        <v>11</v>
      </c>
      <c r="D1717" s="2">
        <f t="shared" si="235"/>
        <v>9</v>
      </c>
      <c r="E1717" s="2">
        <f t="shared" si="236"/>
        <v>2016</v>
      </c>
      <c r="F1717" s="2" t="str">
        <f t="shared" si="237"/>
        <v>domingo</v>
      </c>
      <c r="G1717" s="2" t="str">
        <f t="shared" si="238"/>
        <v>septiembre</v>
      </c>
      <c r="H1717" s="2">
        <f>+IFERROR(VLOOKUP(A1717,festivos!$A$1:$E$105,5,FALSE),0)</f>
        <v>0</v>
      </c>
      <c r="I1717" s="2">
        <f>+IFERROR(VLOOKUP(A1717,semanasanta!$A$1:$E$29,5,FALSE),0)</f>
        <v>0</v>
      </c>
      <c r="J1717" s="2">
        <f>+IFERROR(VLOOKUP(A1717,navidad!$A$1:$E$8,5,FALSE),0)</f>
        <v>0</v>
      </c>
      <c r="K1717" s="2">
        <f t="shared" si="242"/>
        <v>0</v>
      </c>
      <c r="L1717" s="2">
        <f t="shared" si="239"/>
        <v>0</v>
      </c>
      <c r="M1717" s="2">
        <f>+IFERROR(VLOOKUP(A1717,new_year!$A$1:$E$8,5,FALSE),0)</f>
        <v>0</v>
      </c>
      <c r="N1717" s="2">
        <f t="shared" si="241"/>
        <v>0</v>
      </c>
      <c r="O1717" s="2">
        <f t="shared" si="240"/>
        <v>0</v>
      </c>
      <c r="P1717">
        <v>0</v>
      </c>
      <c r="Q1717">
        <f>+IFERROR(VLOOKUP(A1717,final_f1!$A$1:$E$8,5,FALSE),0)</f>
        <v>0</v>
      </c>
    </row>
    <row r="1718" spans="1:17" x14ac:dyDescent="0.25">
      <c r="A1718" s="1">
        <v>42625</v>
      </c>
      <c r="B1718">
        <v>557</v>
      </c>
      <c r="C1718" s="2">
        <f t="shared" si="234"/>
        <v>12</v>
      </c>
      <c r="D1718" s="2">
        <f t="shared" si="235"/>
        <v>9</v>
      </c>
      <c r="E1718" s="2">
        <f t="shared" si="236"/>
        <v>2016</v>
      </c>
      <c r="F1718" s="2" t="str">
        <f t="shared" si="237"/>
        <v>lunes</v>
      </c>
      <c r="G1718" s="2" t="str">
        <f t="shared" si="238"/>
        <v>septiembre</v>
      </c>
      <c r="H1718" s="2">
        <f>+IFERROR(VLOOKUP(A1718,festivos!$A$1:$E$105,5,FALSE),0)</f>
        <v>0</v>
      </c>
      <c r="I1718" s="2">
        <f>+IFERROR(VLOOKUP(A1718,semanasanta!$A$1:$E$29,5,FALSE),0)</f>
        <v>0</v>
      </c>
      <c r="J1718" s="2">
        <f>+IFERROR(VLOOKUP(A1718,navidad!$A$1:$E$8,5,FALSE),0)</f>
        <v>0</v>
      </c>
      <c r="K1718" s="2">
        <f t="shared" si="242"/>
        <v>0</v>
      </c>
      <c r="L1718" s="2">
        <f t="shared" si="239"/>
        <v>0</v>
      </c>
      <c r="M1718" s="2">
        <f>+IFERROR(VLOOKUP(A1718,new_year!$A$1:$E$8,5,FALSE),0)</f>
        <v>0</v>
      </c>
      <c r="N1718" s="2">
        <f t="shared" si="241"/>
        <v>0</v>
      </c>
      <c r="O1718" s="2">
        <f t="shared" si="240"/>
        <v>0</v>
      </c>
      <c r="P1718">
        <v>0</v>
      </c>
      <c r="Q1718">
        <f>+IFERROR(VLOOKUP(A1718,final_f1!$A$1:$E$8,5,FALSE),0)</f>
        <v>0</v>
      </c>
    </row>
    <row r="1719" spans="1:17" x14ac:dyDescent="0.25">
      <c r="A1719" s="1">
        <v>42626</v>
      </c>
      <c r="B1719">
        <v>932</v>
      </c>
      <c r="C1719" s="2">
        <f t="shared" si="234"/>
        <v>13</v>
      </c>
      <c r="D1719" s="2">
        <f t="shared" si="235"/>
        <v>9</v>
      </c>
      <c r="E1719" s="2">
        <f t="shared" si="236"/>
        <v>2016</v>
      </c>
      <c r="F1719" s="2" t="str">
        <f t="shared" si="237"/>
        <v>martes</v>
      </c>
      <c r="G1719" s="2" t="str">
        <f t="shared" si="238"/>
        <v>septiembre</v>
      </c>
      <c r="H1719" s="2">
        <f>+IFERROR(VLOOKUP(A1719,festivos!$A$1:$E$105,5,FALSE),0)</f>
        <v>0</v>
      </c>
      <c r="I1719" s="2">
        <f>+IFERROR(VLOOKUP(A1719,semanasanta!$A$1:$E$29,5,FALSE),0)</f>
        <v>0</v>
      </c>
      <c r="J1719" s="2">
        <f>+IFERROR(VLOOKUP(A1719,navidad!$A$1:$E$8,5,FALSE),0)</f>
        <v>0</v>
      </c>
      <c r="K1719" s="2">
        <f t="shared" si="242"/>
        <v>0</v>
      </c>
      <c r="L1719" s="2">
        <f t="shared" si="239"/>
        <v>0</v>
      </c>
      <c r="M1719" s="2">
        <f>+IFERROR(VLOOKUP(A1719,new_year!$A$1:$E$8,5,FALSE),0)</f>
        <v>0</v>
      </c>
      <c r="N1719" s="2">
        <f t="shared" si="241"/>
        <v>0</v>
      </c>
      <c r="O1719" s="2">
        <f t="shared" si="240"/>
        <v>0</v>
      </c>
      <c r="P1719">
        <v>0</v>
      </c>
      <c r="Q1719">
        <f>+IFERROR(VLOOKUP(A1719,final_f1!$A$1:$E$8,5,FALSE),0)</f>
        <v>0</v>
      </c>
    </row>
    <row r="1720" spans="1:17" x14ac:dyDescent="0.25">
      <c r="A1720" s="1">
        <v>42627</v>
      </c>
      <c r="B1720">
        <v>914</v>
      </c>
      <c r="C1720" s="2">
        <f t="shared" si="234"/>
        <v>14</v>
      </c>
      <c r="D1720" s="2">
        <f t="shared" si="235"/>
        <v>9</v>
      </c>
      <c r="E1720" s="2">
        <f t="shared" si="236"/>
        <v>2016</v>
      </c>
      <c r="F1720" s="2" t="str">
        <f t="shared" si="237"/>
        <v>miércoles</v>
      </c>
      <c r="G1720" s="2" t="str">
        <f t="shared" si="238"/>
        <v>septiembre</v>
      </c>
      <c r="H1720" s="2">
        <f>+IFERROR(VLOOKUP(A1720,festivos!$A$1:$E$105,5,FALSE),0)</f>
        <v>0</v>
      </c>
      <c r="I1720" s="2">
        <f>+IFERROR(VLOOKUP(A1720,semanasanta!$A$1:$E$29,5,FALSE),0)</f>
        <v>0</v>
      </c>
      <c r="J1720" s="2">
        <f>+IFERROR(VLOOKUP(A1720,navidad!$A$1:$E$8,5,FALSE),0)</f>
        <v>0</v>
      </c>
      <c r="K1720" s="2">
        <f t="shared" si="242"/>
        <v>0</v>
      </c>
      <c r="L1720" s="2">
        <f t="shared" si="239"/>
        <v>0</v>
      </c>
      <c r="M1720" s="2">
        <f>+IFERROR(VLOOKUP(A1720,new_year!$A$1:$E$8,5,FALSE),0)</f>
        <v>0</v>
      </c>
      <c r="N1720" s="2">
        <f t="shared" si="241"/>
        <v>0</v>
      </c>
      <c r="O1720" s="2">
        <f t="shared" si="240"/>
        <v>0</v>
      </c>
      <c r="P1720">
        <v>0</v>
      </c>
      <c r="Q1720">
        <f>+IFERROR(VLOOKUP(A1720,final_f1!$A$1:$E$8,5,FALSE),0)</f>
        <v>0</v>
      </c>
    </row>
    <row r="1721" spans="1:17" x14ac:dyDescent="0.25">
      <c r="A1721" s="1">
        <v>42628</v>
      </c>
      <c r="B1721">
        <v>891</v>
      </c>
      <c r="C1721" s="2">
        <f t="shared" si="234"/>
        <v>15</v>
      </c>
      <c r="D1721" s="2">
        <f t="shared" si="235"/>
        <v>9</v>
      </c>
      <c r="E1721" s="2">
        <f t="shared" si="236"/>
        <v>2016</v>
      </c>
      <c r="F1721" s="2" t="str">
        <f t="shared" si="237"/>
        <v>jueves</v>
      </c>
      <c r="G1721" s="2" t="str">
        <f t="shared" si="238"/>
        <v>septiembre</v>
      </c>
      <c r="H1721" s="2">
        <f>+IFERROR(VLOOKUP(A1721,festivos!$A$1:$E$105,5,FALSE),0)</f>
        <v>0</v>
      </c>
      <c r="I1721" s="2">
        <f>+IFERROR(VLOOKUP(A1721,semanasanta!$A$1:$E$29,5,FALSE),0)</f>
        <v>0</v>
      </c>
      <c r="J1721" s="2">
        <f>+IFERROR(VLOOKUP(A1721,navidad!$A$1:$E$8,5,FALSE),0)</f>
        <v>0</v>
      </c>
      <c r="K1721" s="2">
        <f t="shared" si="242"/>
        <v>0</v>
      </c>
      <c r="L1721" s="2">
        <f t="shared" si="239"/>
        <v>0</v>
      </c>
      <c r="M1721" s="2">
        <f>+IFERROR(VLOOKUP(A1721,new_year!$A$1:$E$8,5,FALSE),0)</f>
        <v>0</v>
      </c>
      <c r="N1721" s="2">
        <f t="shared" si="241"/>
        <v>0</v>
      </c>
      <c r="O1721" s="2">
        <f t="shared" si="240"/>
        <v>0</v>
      </c>
      <c r="P1721">
        <v>0</v>
      </c>
      <c r="Q1721">
        <f>+IFERROR(VLOOKUP(A1721,final_f1!$A$1:$E$8,5,FALSE),0)</f>
        <v>0</v>
      </c>
    </row>
    <row r="1722" spans="1:17" x14ac:dyDescent="0.25">
      <c r="A1722" s="1">
        <v>42629</v>
      </c>
      <c r="B1722">
        <v>808</v>
      </c>
      <c r="C1722" s="2">
        <f t="shared" si="234"/>
        <v>16</v>
      </c>
      <c r="D1722" s="2">
        <f t="shared" si="235"/>
        <v>9</v>
      </c>
      <c r="E1722" s="2">
        <f t="shared" si="236"/>
        <v>2016</v>
      </c>
      <c r="F1722" s="2" t="str">
        <f t="shared" si="237"/>
        <v>viernes</v>
      </c>
      <c r="G1722" s="2" t="str">
        <f t="shared" si="238"/>
        <v>septiembre</v>
      </c>
      <c r="H1722" s="2">
        <f>+IFERROR(VLOOKUP(A1722,festivos!$A$1:$E$105,5,FALSE),0)</f>
        <v>0</v>
      </c>
      <c r="I1722" s="2">
        <f>+IFERROR(VLOOKUP(A1722,semanasanta!$A$1:$E$29,5,FALSE),0)</f>
        <v>0</v>
      </c>
      <c r="J1722" s="2">
        <f>+IFERROR(VLOOKUP(A1722,navidad!$A$1:$E$8,5,FALSE),0)</f>
        <v>0</v>
      </c>
      <c r="K1722" s="2">
        <f t="shared" si="242"/>
        <v>0</v>
      </c>
      <c r="L1722" s="2">
        <f t="shared" si="239"/>
        <v>0</v>
      </c>
      <c r="M1722" s="2">
        <f>+IFERROR(VLOOKUP(A1722,new_year!$A$1:$E$8,5,FALSE),0)</f>
        <v>0</v>
      </c>
      <c r="N1722" s="2">
        <f t="shared" si="241"/>
        <v>0</v>
      </c>
      <c r="O1722" s="2">
        <f t="shared" si="240"/>
        <v>0</v>
      </c>
      <c r="P1722">
        <v>0</v>
      </c>
      <c r="Q1722">
        <f>+IFERROR(VLOOKUP(A1722,final_f1!$A$1:$E$8,5,FALSE),0)</f>
        <v>0</v>
      </c>
    </row>
    <row r="1723" spans="1:17" x14ac:dyDescent="0.25">
      <c r="A1723" s="1">
        <v>42630</v>
      </c>
      <c r="B1723">
        <v>195</v>
      </c>
      <c r="C1723" s="2">
        <f t="shared" si="234"/>
        <v>17</v>
      </c>
      <c r="D1723" s="2">
        <f t="shared" si="235"/>
        <v>9</v>
      </c>
      <c r="E1723" s="2">
        <f t="shared" si="236"/>
        <v>2016</v>
      </c>
      <c r="F1723" s="2" t="str">
        <f t="shared" si="237"/>
        <v>sábado</v>
      </c>
      <c r="G1723" s="2" t="str">
        <f t="shared" si="238"/>
        <v>septiembre</v>
      </c>
      <c r="H1723" s="2">
        <f>+IFERROR(VLOOKUP(A1723,festivos!$A$1:$E$105,5,FALSE),0)</f>
        <v>0</v>
      </c>
      <c r="I1723" s="2">
        <f>+IFERROR(VLOOKUP(A1723,semanasanta!$A$1:$E$29,5,FALSE),0)</f>
        <v>0</v>
      </c>
      <c r="J1723" s="2">
        <f>+IFERROR(VLOOKUP(A1723,navidad!$A$1:$E$8,5,FALSE),0)</f>
        <v>0</v>
      </c>
      <c r="K1723" s="2">
        <f t="shared" si="242"/>
        <v>0</v>
      </c>
      <c r="L1723" s="2">
        <f t="shared" si="239"/>
        <v>0</v>
      </c>
      <c r="M1723" s="2">
        <f>+IFERROR(VLOOKUP(A1723,new_year!$A$1:$E$8,5,FALSE),0)</f>
        <v>0</v>
      </c>
      <c r="N1723" s="2">
        <f t="shared" si="241"/>
        <v>0</v>
      </c>
      <c r="O1723" s="2">
        <f t="shared" si="240"/>
        <v>0</v>
      </c>
      <c r="P1723">
        <v>0</v>
      </c>
      <c r="Q1723">
        <f>+IFERROR(VLOOKUP(A1723,final_f1!$A$1:$E$8,5,FALSE),0)</f>
        <v>0</v>
      </c>
    </row>
    <row r="1724" spans="1:17" x14ac:dyDescent="0.25">
      <c r="A1724" s="1">
        <v>42631</v>
      </c>
      <c r="B1724">
        <v>0</v>
      </c>
      <c r="C1724" s="2">
        <f t="shared" si="234"/>
        <v>18</v>
      </c>
      <c r="D1724" s="2">
        <f t="shared" si="235"/>
        <v>9</v>
      </c>
      <c r="E1724" s="2">
        <f t="shared" si="236"/>
        <v>2016</v>
      </c>
      <c r="F1724" s="2" t="str">
        <f t="shared" si="237"/>
        <v>domingo</v>
      </c>
      <c r="G1724" s="2" t="str">
        <f t="shared" si="238"/>
        <v>septiembre</v>
      </c>
      <c r="H1724" s="2">
        <f>+IFERROR(VLOOKUP(A1724,festivos!$A$1:$E$105,5,FALSE),0)</f>
        <v>0</v>
      </c>
      <c r="I1724" s="2">
        <f>+IFERROR(VLOOKUP(A1724,semanasanta!$A$1:$E$29,5,FALSE),0)</f>
        <v>0</v>
      </c>
      <c r="J1724" s="2">
        <f>+IFERROR(VLOOKUP(A1724,navidad!$A$1:$E$8,5,FALSE),0)</f>
        <v>0</v>
      </c>
      <c r="K1724" s="2">
        <f t="shared" si="242"/>
        <v>0</v>
      </c>
      <c r="L1724" s="2">
        <f t="shared" si="239"/>
        <v>0</v>
      </c>
      <c r="M1724" s="2">
        <f>+IFERROR(VLOOKUP(A1724,new_year!$A$1:$E$8,5,FALSE),0)</f>
        <v>0</v>
      </c>
      <c r="N1724" s="2">
        <f t="shared" si="241"/>
        <v>0</v>
      </c>
      <c r="O1724" s="2">
        <f t="shared" si="240"/>
        <v>0</v>
      </c>
      <c r="P1724">
        <v>0</v>
      </c>
      <c r="Q1724">
        <f>+IFERROR(VLOOKUP(A1724,final_f1!$A$1:$E$8,5,FALSE),0)</f>
        <v>0</v>
      </c>
    </row>
    <row r="1725" spans="1:17" x14ac:dyDescent="0.25">
      <c r="A1725" s="1">
        <v>42632</v>
      </c>
      <c r="B1725">
        <v>695</v>
      </c>
      <c r="C1725" s="2">
        <f t="shared" si="234"/>
        <v>19</v>
      </c>
      <c r="D1725" s="2">
        <f t="shared" si="235"/>
        <v>9</v>
      </c>
      <c r="E1725" s="2">
        <f t="shared" si="236"/>
        <v>2016</v>
      </c>
      <c r="F1725" s="2" t="str">
        <f t="shared" si="237"/>
        <v>lunes</v>
      </c>
      <c r="G1725" s="2" t="str">
        <f t="shared" si="238"/>
        <v>septiembre</v>
      </c>
      <c r="H1725" s="2">
        <f>+IFERROR(VLOOKUP(A1725,festivos!$A$1:$E$105,5,FALSE),0)</f>
        <v>0</v>
      </c>
      <c r="I1725" s="2">
        <f>+IFERROR(VLOOKUP(A1725,semanasanta!$A$1:$E$29,5,FALSE),0)</f>
        <v>0</v>
      </c>
      <c r="J1725" s="2">
        <f>+IFERROR(VLOOKUP(A1725,navidad!$A$1:$E$8,5,FALSE),0)</f>
        <v>0</v>
      </c>
      <c r="K1725" s="2">
        <f t="shared" si="242"/>
        <v>0</v>
      </c>
      <c r="L1725" s="2">
        <f t="shared" si="239"/>
        <v>0</v>
      </c>
      <c r="M1725" s="2">
        <f>+IFERROR(VLOOKUP(A1725,new_year!$A$1:$E$8,5,FALSE),0)</f>
        <v>0</v>
      </c>
      <c r="N1725" s="2">
        <f t="shared" si="241"/>
        <v>0</v>
      </c>
      <c r="O1725" s="2">
        <f t="shared" si="240"/>
        <v>0</v>
      </c>
      <c r="P1725">
        <v>0</v>
      </c>
      <c r="Q1725">
        <f>+IFERROR(VLOOKUP(A1725,final_f1!$A$1:$E$8,5,FALSE),0)</f>
        <v>0</v>
      </c>
    </row>
    <row r="1726" spans="1:17" x14ac:dyDescent="0.25">
      <c r="A1726" s="1">
        <v>42633</v>
      </c>
      <c r="B1726">
        <v>864</v>
      </c>
      <c r="C1726" s="2">
        <f t="shared" si="234"/>
        <v>20</v>
      </c>
      <c r="D1726" s="2">
        <f t="shared" si="235"/>
        <v>9</v>
      </c>
      <c r="E1726" s="2">
        <f t="shared" si="236"/>
        <v>2016</v>
      </c>
      <c r="F1726" s="2" t="str">
        <f t="shared" si="237"/>
        <v>martes</v>
      </c>
      <c r="G1726" s="2" t="str">
        <f t="shared" si="238"/>
        <v>septiembre</v>
      </c>
      <c r="H1726" s="2">
        <f>+IFERROR(VLOOKUP(A1726,festivos!$A$1:$E$105,5,FALSE),0)</f>
        <v>0</v>
      </c>
      <c r="I1726" s="2">
        <f>+IFERROR(VLOOKUP(A1726,semanasanta!$A$1:$E$29,5,FALSE),0)</f>
        <v>0</v>
      </c>
      <c r="J1726" s="2">
        <f>+IFERROR(VLOOKUP(A1726,navidad!$A$1:$E$8,5,FALSE),0)</f>
        <v>0</v>
      </c>
      <c r="K1726" s="2">
        <f t="shared" si="242"/>
        <v>0</v>
      </c>
      <c r="L1726" s="2">
        <f t="shared" si="239"/>
        <v>0</v>
      </c>
      <c r="M1726" s="2">
        <f>+IFERROR(VLOOKUP(A1726,new_year!$A$1:$E$8,5,FALSE),0)</f>
        <v>0</v>
      </c>
      <c r="N1726" s="2">
        <f t="shared" si="241"/>
        <v>0</v>
      </c>
      <c r="O1726" s="2">
        <f t="shared" si="240"/>
        <v>0</v>
      </c>
      <c r="P1726">
        <v>0</v>
      </c>
      <c r="Q1726">
        <f>+IFERROR(VLOOKUP(A1726,final_f1!$A$1:$E$8,5,FALSE),0)</f>
        <v>0</v>
      </c>
    </row>
    <row r="1727" spans="1:17" x14ac:dyDescent="0.25">
      <c r="A1727" s="1">
        <v>42634</v>
      </c>
      <c r="B1727">
        <v>934</v>
      </c>
      <c r="C1727" s="2">
        <f t="shared" si="234"/>
        <v>21</v>
      </c>
      <c r="D1727" s="2">
        <f t="shared" si="235"/>
        <v>9</v>
      </c>
      <c r="E1727" s="2">
        <f t="shared" si="236"/>
        <v>2016</v>
      </c>
      <c r="F1727" s="2" t="str">
        <f t="shared" si="237"/>
        <v>miércoles</v>
      </c>
      <c r="G1727" s="2" t="str">
        <f t="shared" si="238"/>
        <v>septiembre</v>
      </c>
      <c r="H1727" s="2">
        <f>+IFERROR(VLOOKUP(A1727,festivos!$A$1:$E$105,5,FALSE),0)</f>
        <v>0</v>
      </c>
      <c r="I1727" s="2">
        <f>+IFERROR(VLOOKUP(A1727,semanasanta!$A$1:$E$29,5,FALSE),0)</f>
        <v>0</v>
      </c>
      <c r="J1727" s="2">
        <f>+IFERROR(VLOOKUP(A1727,navidad!$A$1:$E$8,5,FALSE),0)</f>
        <v>0</v>
      </c>
      <c r="K1727" s="2">
        <f t="shared" si="242"/>
        <v>0</v>
      </c>
      <c r="L1727" s="2">
        <f t="shared" si="239"/>
        <v>0</v>
      </c>
      <c r="M1727" s="2">
        <f>+IFERROR(VLOOKUP(A1727,new_year!$A$1:$E$8,5,FALSE),0)</f>
        <v>0</v>
      </c>
      <c r="N1727" s="2">
        <f t="shared" si="241"/>
        <v>0</v>
      </c>
      <c r="O1727" s="2">
        <f t="shared" si="240"/>
        <v>0</v>
      </c>
      <c r="P1727">
        <v>0</v>
      </c>
      <c r="Q1727">
        <f>+IFERROR(VLOOKUP(A1727,final_f1!$A$1:$E$8,5,FALSE),0)</f>
        <v>0</v>
      </c>
    </row>
    <row r="1728" spans="1:17" x14ac:dyDescent="0.25">
      <c r="A1728" s="1">
        <v>42635</v>
      </c>
      <c r="B1728">
        <v>885</v>
      </c>
      <c r="C1728" s="2">
        <f t="shared" si="234"/>
        <v>22</v>
      </c>
      <c r="D1728" s="2">
        <f t="shared" si="235"/>
        <v>9</v>
      </c>
      <c r="E1728" s="2">
        <f t="shared" si="236"/>
        <v>2016</v>
      </c>
      <c r="F1728" s="2" t="str">
        <f t="shared" si="237"/>
        <v>jueves</v>
      </c>
      <c r="G1728" s="2" t="str">
        <f t="shared" si="238"/>
        <v>septiembre</v>
      </c>
      <c r="H1728" s="2">
        <f>+IFERROR(VLOOKUP(A1728,festivos!$A$1:$E$105,5,FALSE),0)</f>
        <v>0</v>
      </c>
      <c r="I1728" s="2">
        <f>+IFERROR(VLOOKUP(A1728,semanasanta!$A$1:$E$29,5,FALSE),0)</f>
        <v>0</v>
      </c>
      <c r="J1728" s="2">
        <f>+IFERROR(VLOOKUP(A1728,navidad!$A$1:$E$8,5,FALSE),0)</f>
        <v>0</v>
      </c>
      <c r="K1728" s="2">
        <f t="shared" si="242"/>
        <v>0</v>
      </c>
      <c r="L1728" s="2">
        <f t="shared" si="239"/>
        <v>0</v>
      </c>
      <c r="M1728" s="2">
        <f>+IFERROR(VLOOKUP(A1728,new_year!$A$1:$E$8,5,FALSE),0)</f>
        <v>0</v>
      </c>
      <c r="N1728" s="2">
        <f t="shared" si="241"/>
        <v>0</v>
      </c>
      <c r="O1728" s="2">
        <f t="shared" si="240"/>
        <v>0</v>
      </c>
      <c r="P1728">
        <v>0</v>
      </c>
      <c r="Q1728">
        <f>+IFERROR(VLOOKUP(A1728,final_f1!$A$1:$E$8,5,FALSE),0)</f>
        <v>0</v>
      </c>
    </row>
    <row r="1729" spans="1:17" x14ac:dyDescent="0.25">
      <c r="A1729" s="1">
        <v>42636</v>
      </c>
      <c r="B1729">
        <v>1031</v>
      </c>
      <c r="C1729" s="2">
        <f t="shared" si="234"/>
        <v>23</v>
      </c>
      <c r="D1729" s="2">
        <f t="shared" si="235"/>
        <v>9</v>
      </c>
      <c r="E1729" s="2">
        <f t="shared" si="236"/>
        <v>2016</v>
      </c>
      <c r="F1729" s="2" t="str">
        <f t="shared" si="237"/>
        <v>viernes</v>
      </c>
      <c r="G1729" s="2" t="str">
        <f t="shared" si="238"/>
        <v>septiembre</v>
      </c>
      <c r="H1729" s="2">
        <f>+IFERROR(VLOOKUP(A1729,festivos!$A$1:$E$105,5,FALSE),0)</f>
        <v>0</v>
      </c>
      <c r="I1729" s="2">
        <f>+IFERROR(VLOOKUP(A1729,semanasanta!$A$1:$E$29,5,FALSE),0)</f>
        <v>0</v>
      </c>
      <c r="J1729" s="2">
        <f>+IFERROR(VLOOKUP(A1729,navidad!$A$1:$E$8,5,FALSE),0)</f>
        <v>0</v>
      </c>
      <c r="K1729" s="2">
        <f t="shared" si="242"/>
        <v>0</v>
      </c>
      <c r="L1729" s="2">
        <f t="shared" si="239"/>
        <v>0</v>
      </c>
      <c r="M1729" s="2">
        <f>+IFERROR(VLOOKUP(A1729,new_year!$A$1:$E$8,5,FALSE),0)</f>
        <v>0</v>
      </c>
      <c r="N1729" s="2">
        <f t="shared" si="241"/>
        <v>0</v>
      </c>
      <c r="O1729" s="2">
        <f t="shared" si="240"/>
        <v>0</v>
      </c>
      <c r="P1729">
        <v>0</v>
      </c>
      <c r="Q1729">
        <f>+IFERROR(VLOOKUP(A1729,final_f1!$A$1:$E$8,5,FALSE),0)</f>
        <v>0</v>
      </c>
    </row>
    <row r="1730" spans="1:17" x14ac:dyDescent="0.25">
      <c r="A1730" s="1">
        <v>42637</v>
      </c>
      <c r="B1730">
        <v>130</v>
      </c>
      <c r="C1730" s="2">
        <f t="shared" si="234"/>
        <v>24</v>
      </c>
      <c r="D1730" s="2">
        <f t="shared" si="235"/>
        <v>9</v>
      </c>
      <c r="E1730" s="2">
        <f t="shared" si="236"/>
        <v>2016</v>
      </c>
      <c r="F1730" s="2" t="str">
        <f t="shared" si="237"/>
        <v>sábado</v>
      </c>
      <c r="G1730" s="2" t="str">
        <f t="shared" si="238"/>
        <v>septiembre</v>
      </c>
      <c r="H1730" s="2">
        <f>+IFERROR(VLOOKUP(A1730,festivos!$A$1:$E$105,5,FALSE),0)</f>
        <v>0</v>
      </c>
      <c r="I1730" s="2">
        <f>+IFERROR(VLOOKUP(A1730,semanasanta!$A$1:$E$29,5,FALSE),0)</f>
        <v>0</v>
      </c>
      <c r="J1730" s="2">
        <f>+IFERROR(VLOOKUP(A1730,navidad!$A$1:$E$8,5,FALSE),0)</f>
        <v>0</v>
      </c>
      <c r="K1730" s="2">
        <f t="shared" si="242"/>
        <v>0</v>
      </c>
      <c r="L1730" s="2">
        <f t="shared" si="239"/>
        <v>0</v>
      </c>
      <c r="M1730" s="2">
        <f>+IFERROR(VLOOKUP(A1730,new_year!$A$1:$E$8,5,FALSE),0)</f>
        <v>0</v>
      </c>
      <c r="N1730" s="2">
        <f t="shared" si="241"/>
        <v>0</v>
      </c>
      <c r="O1730" s="2">
        <f t="shared" si="240"/>
        <v>0</v>
      </c>
      <c r="P1730">
        <v>0</v>
      </c>
      <c r="Q1730">
        <f>+IFERROR(VLOOKUP(A1730,final_f1!$A$1:$E$8,5,FALSE),0)</f>
        <v>0</v>
      </c>
    </row>
    <row r="1731" spans="1:17" x14ac:dyDescent="0.25">
      <c r="A1731" s="1">
        <v>42638</v>
      </c>
      <c r="B1731">
        <v>0</v>
      </c>
      <c r="C1731" s="2">
        <f t="shared" ref="C1731:C1794" si="243">+DAY(A1731)</f>
        <v>25</v>
      </c>
      <c r="D1731" s="2">
        <f t="shared" ref="D1731:D1794" si="244">+MONTH(A1731)</f>
        <v>9</v>
      </c>
      <c r="E1731" s="2">
        <f t="shared" ref="E1731:E1794" si="245">+YEAR(A1731)</f>
        <v>2016</v>
      </c>
      <c r="F1731" s="2" t="str">
        <f t="shared" ref="F1731:F1794" si="246">+TEXT(A1731,"dddd")</f>
        <v>domingo</v>
      </c>
      <c r="G1731" s="2" t="str">
        <f t="shared" ref="G1731:G1794" si="247">+TEXT(A1731,"MMMM")</f>
        <v>septiembre</v>
      </c>
      <c r="H1731" s="2">
        <f>+IFERROR(VLOOKUP(A1731,festivos!$A$1:$E$105,5,FALSE),0)</f>
        <v>0</v>
      </c>
      <c r="I1731" s="2">
        <f>+IFERROR(VLOOKUP(A1731,semanasanta!$A$1:$E$29,5,FALSE),0)</f>
        <v>0</v>
      </c>
      <c r="J1731" s="2">
        <f>+IFERROR(VLOOKUP(A1731,navidad!$A$1:$E$8,5,FALSE),0)</f>
        <v>0</v>
      </c>
      <c r="K1731" s="2">
        <f t="shared" si="242"/>
        <v>0</v>
      </c>
      <c r="L1731" s="2">
        <f t="shared" ref="L1731:L1794" si="248">+IF(J1732=1,1,0)</f>
        <v>0</v>
      </c>
      <c r="M1731" s="2">
        <f>+IFERROR(VLOOKUP(A1731,new_year!$A$1:$E$8,5,FALSE),0)</f>
        <v>0</v>
      </c>
      <c r="N1731" s="2">
        <f t="shared" si="241"/>
        <v>0</v>
      </c>
      <c r="O1731" s="2">
        <f t="shared" ref="O1731:O1794" si="249">+IF(M1732=1,1,0)</f>
        <v>0</v>
      </c>
      <c r="P1731">
        <v>0</v>
      </c>
      <c r="Q1731">
        <f>+IFERROR(VLOOKUP(A1731,final_f1!$A$1:$E$8,5,FALSE),0)</f>
        <v>0</v>
      </c>
    </row>
    <row r="1732" spans="1:17" x14ac:dyDescent="0.25">
      <c r="A1732" s="1">
        <v>42639</v>
      </c>
      <c r="B1732">
        <v>685</v>
      </c>
      <c r="C1732" s="2">
        <f t="shared" si="243"/>
        <v>26</v>
      </c>
      <c r="D1732" s="2">
        <f t="shared" si="244"/>
        <v>9</v>
      </c>
      <c r="E1732" s="2">
        <f t="shared" si="245"/>
        <v>2016</v>
      </c>
      <c r="F1732" s="2" t="str">
        <f t="shared" si="246"/>
        <v>lunes</v>
      </c>
      <c r="G1732" s="2" t="str">
        <f t="shared" si="247"/>
        <v>septiembre</v>
      </c>
      <c r="H1732" s="2">
        <f>+IFERROR(VLOOKUP(A1732,festivos!$A$1:$E$105,5,FALSE),0)</f>
        <v>0</v>
      </c>
      <c r="I1732" s="2">
        <f>+IFERROR(VLOOKUP(A1732,semanasanta!$A$1:$E$29,5,FALSE),0)</f>
        <v>0</v>
      </c>
      <c r="J1732" s="2">
        <f>+IFERROR(VLOOKUP(A1732,navidad!$A$1:$E$8,5,FALSE),0)</f>
        <v>0</v>
      </c>
      <c r="K1732" s="2">
        <f t="shared" si="242"/>
        <v>0</v>
      </c>
      <c r="L1732" s="2">
        <f t="shared" si="248"/>
        <v>0</v>
      </c>
      <c r="M1732" s="2">
        <f>+IFERROR(VLOOKUP(A1732,new_year!$A$1:$E$8,5,FALSE),0)</f>
        <v>0</v>
      </c>
      <c r="N1732" s="2">
        <f t="shared" ref="N1732:N1795" si="250">+IF(M1731=1,1,0)</f>
        <v>0</v>
      </c>
      <c r="O1732" s="2">
        <f t="shared" si="249"/>
        <v>0</v>
      </c>
      <c r="P1732">
        <v>0</v>
      </c>
      <c r="Q1732">
        <f>+IFERROR(VLOOKUP(A1732,final_f1!$A$1:$E$8,5,FALSE),0)</f>
        <v>0</v>
      </c>
    </row>
    <row r="1733" spans="1:17" x14ac:dyDescent="0.25">
      <c r="A1733" s="1">
        <v>42640</v>
      </c>
      <c r="B1733">
        <v>1050</v>
      </c>
      <c r="C1733" s="2">
        <f t="shared" si="243"/>
        <v>27</v>
      </c>
      <c r="D1733" s="2">
        <f t="shared" si="244"/>
        <v>9</v>
      </c>
      <c r="E1733" s="2">
        <f t="shared" si="245"/>
        <v>2016</v>
      </c>
      <c r="F1733" s="2" t="str">
        <f t="shared" si="246"/>
        <v>martes</v>
      </c>
      <c r="G1733" s="2" t="str">
        <f t="shared" si="247"/>
        <v>septiembre</v>
      </c>
      <c r="H1733" s="2">
        <f>+IFERROR(VLOOKUP(A1733,festivos!$A$1:$E$105,5,FALSE),0)</f>
        <v>0</v>
      </c>
      <c r="I1733" s="2">
        <f>+IFERROR(VLOOKUP(A1733,semanasanta!$A$1:$E$29,5,FALSE),0)</f>
        <v>0</v>
      </c>
      <c r="J1733" s="2">
        <f>+IFERROR(VLOOKUP(A1733,navidad!$A$1:$E$8,5,FALSE),0)</f>
        <v>0</v>
      </c>
      <c r="K1733" s="2">
        <f t="shared" ref="K1733:K1796" si="251">+IF(J1732=1,1,0)</f>
        <v>0</v>
      </c>
      <c r="L1733" s="2">
        <f t="shared" si="248"/>
        <v>0</v>
      </c>
      <c r="M1733" s="2">
        <f>+IFERROR(VLOOKUP(A1733,new_year!$A$1:$E$8,5,FALSE),0)</f>
        <v>0</v>
      </c>
      <c r="N1733" s="2">
        <f t="shared" si="250"/>
        <v>0</v>
      </c>
      <c r="O1733" s="2">
        <f t="shared" si="249"/>
        <v>0</v>
      </c>
      <c r="P1733">
        <v>0</v>
      </c>
      <c r="Q1733">
        <f>+IFERROR(VLOOKUP(A1733,final_f1!$A$1:$E$8,5,FALSE),0)</f>
        <v>0</v>
      </c>
    </row>
    <row r="1734" spans="1:17" x14ac:dyDescent="0.25">
      <c r="A1734" s="1">
        <v>42641</v>
      </c>
      <c r="B1734">
        <v>1193</v>
      </c>
      <c r="C1734" s="2">
        <f t="shared" si="243"/>
        <v>28</v>
      </c>
      <c r="D1734" s="2">
        <f t="shared" si="244"/>
        <v>9</v>
      </c>
      <c r="E1734" s="2">
        <f t="shared" si="245"/>
        <v>2016</v>
      </c>
      <c r="F1734" s="2" t="str">
        <f t="shared" si="246"/>
        <v>miércoles</v>
      </c>
      <c r="G1734" s="2" t="str">
        <f t="shared" si="247"/>
        <v>septiembre</v>
      </c>
      <c r="H1734" s="2">
        <f>+IFERROR(VLOOKUP(A1734,festivos!$A$1:$E$105,5,FALSE),0)</f>
        <v>0</v>
      </c>
      <c r="I1734" s="2">
        <f>+IFERROR(VLOOKUP(A1734,semanasanta!$A$1:$E$29,5,FALSE),0)</f>
        <v>0</v>
      </c>
      <c r="J1734" s="2">
        <f>+IFERROR(VLOOKUP(A1734,navidad!$A$1:$E$8,5,FALSE),0)</f>
        <v>0</v>
      </c>
      <c r="K1734" s="2">
        <f t="shared" si="251"/>
        <v>0</v>
      </c>
      <c r="L1734" s="2">
        <f t="shared" si="248"/>
        <v>0</v>
      </c>
      <c r="M1734" s="2">
        <f>+IFERROR(VLOOKUP(A1734,new_year!$A$1:$E$8,5,FALSE),0)</f>
        <v>0</v>
      </c>
      <c r="N1734" s="2">
        <f t="shared" si="250"/>
        <v>0</v>
      </c>
      <c r="O1734" s="2">
        <f t="shared" si="249"/>
        <v>0</v>
      </c>
      <c r="P1734">
        <v>0</v>
      </c>
      <c r="Q1734">
        <f>+IFERROR(VLOOKUP(A1734,final_f1!$A$1:$E$8,5,FALSE),0)</f>
        <v>0</v>
      </c>
    </row>
    <row r="1735" spans="1:17" x14ac:dyDescent="0.25">
      <c r="A1735" s="1">
        <v>42642</v>
      </c>
      <c r="B1735">
        <v>1457</v>
      </c>
      <c r="C1735" s="2">
        <f t="shared" si="243"/>
        <v>29</v>
      </c>
      <c r="D1735" s="2">
        <f t="shared" si="244"/>
        <v>9</v>
      </c>
      <c r="E1735" s="2">
        <f t="shared" si="245"/>
        <v>2016</v>
      </c>
      <c r="F1735" s="2" t="str">
        <f t="shared" si="246"/>
        <v>jueves</v>
      </c>
      <c r="G1735" s="2" t="str">
        <f t="shared" si="247"/>
        <v>septiembre</v>
      </c>
      <c r="H1735" s="2">
        <f>+IFERROR(VLOOKUP(A1735,festivos!$A$1:$E$105,5,FALSE),0)</f>
        <v>0</v>
      </c>
      <c r="I1735" s="2">
        <f>+IFERROR(VLOOKUP(A1735,semanasanta!$A$1:$E$29,5,FALSE),0)</f>
        <v>0</v>
      </c>
      <c r="J1735" s="2">
        <f>+IFERROR(VLOOKUP(A1735,navidad!$A$1:$E$8,5,FALSE),0)</f>
        <v>0</v>
      </c>
      <c r="K1735" s="2">
        <f t="shared" si="251"/>
        <v>0</v>
      </c>
      <c r="L1735" s="2">
        <f t="shared" si="248"/>
        <v>0</v>
      </c>
      <c r="M1735" s="2">
        <f>+IFERROR(VLOOKUP(A1735,new_year!$A$1:$E$8,5,FALSE),0)</f>
        <v>0</v>
      </c>
      <c r="N1735" s="2">
        <f t="shared" si="250"/>
        <v>0</v>
      </c>
      <c r="O1735" s="2">
        <f t="shared" si="249"/>
        <v>0</v>
      </c>
      <c r="P1735">
        <v>0</v>
      </c>
      <c r="Q1735">
        <f>+IFERROR(VLOOKUP(A1735,final_f1!$A$1:$E$8,5,FALSE),0)</f>
        <v>0</v>
      </c>
    </row>
    <row r="1736" spans="1:17" x14ac:dyDescent="0.25">
      <c r="A1736" s="1">
        <v>42643</v>
      </c>
      <c r="B1736">
        <v>2013</v>
      </c>
      <c r="C1736" s="2">
        <f t="shared" si="243"/>
        <v>30</v>
      </c>
      <c r="D1736" s="2">
        <f t="shared" si="244"/>
        <v>9</v>
      </c>
      <c r="E1736" s="2">
        <f t="shared" si="245"/>
        <v>2016</v>
      </c>
      <c r="F1736" s="2" t="str">
        <f t="shared" si="246"/>
        <v>viernes</v>
      </c>
      <c r="G1736" s="2" t="str">
        <f t="shared" si="247"/>
        <v>septiembre</v>
      </c>
      <c r="H1736" s="2">
        <f>+IFERROR(VLOOKUP(A1736,festivos!$A$1:$E$105,5,FALSE),0)</f>
        <v>0</v>
      </c>
      <c r="I1736" s="2">
        <f>+IFERROR(VLOOKUP(A1736,semanasanta!$A$1:$E$29,5,FALSE),0)</f>
        <v>0</v>
      </c>
      <c r="J1736" s="2">
        <f>+IFERROR(VLOOKUP(A1736,navidad!$A$1:$E$8,5,FALSE),0)</f>
        <v>0</v>
      </c>
      <c r="K1736" s="2">
        <f t="shared" si="251"/>
        <v>0</v>
      </c>
      <c r="L1736" s="2">
        <f t="shared" si="248"/>
        <v>0</v>
      </c>
      <c r="M1736" s="2">
        <f>+IFERROR(VLOOKUP(A1736,new_year!$A$1:$E$8,5,FALSE),0)</f>
        <v>0</v>
      </c>
      <c r="N1736" s="2">
        <f t="shared" si="250"/>
        <v>0</v>
      </c>
      <c r="O1736" s="2">
        <f t="shared" si="249"/>
        <v>0</v>
      </c>
      <c r="P1736">
        <v>0</v>
      </c>
      <c r="Q1736">
        <f>+IFERROR(VLOOKUP(A1736,final_f1!$A$1:$E$8,5,FALSE),0)</f>
        <v>0</v>
      </c>
    </row>
    <row r="1737" spans="1:17" x14ac:dyDescent="0.25">
      <c r="A1737" s="1">
        <v>42644</v>
      </c>
      <c r="B1737">
        <v>130</v>
      </c>
      <c r="C1737" s="2">
        <f t="shared" si="243"/>
        <v>1</v>
      </c>
      <c r="D1737" s="2">
        <f t="shared" si="244"/>
        <v>10</v>
      </c>
      <c r="E1737" s="2">
        <f t="shared" si="245"/>
        <v>2016</v>
      </c>
      <c r="F1737" s="2" t="str">
        <f t="shared" si="246"/>
        <v>sábado</v>
      </c>
      <c r="G1737" s="2" t="str">
        <f t="shared" si="247"/>
        <v>octubre</v>
      </c>
      <c r="H1737" s="2">
        <f>+IFERROR(VLOOKUP(A1737,festivos!$A$1:$E$105,5,FALSE),0)</f>
        <v>0</v>
      </c>
      <c r="I1737" s="2">
        <f>+IFERROR(VLOOKUP(A1737,semanasanta!$A$1:$E$29,5,FALSE),0)</f>
        <v>0</v>
      </c>
      <c r="J1737" s="2">
        <f>+IFERROR(VLOOKUP(A1737,navidad!$A$1:$E$8,5,FALSE),0)</f>
        <v>0</v>
      </c>
      <c r="K1737" s="2">
        <f t="shared" si="251"/>
        <v>0</v>
      </c>
      <c r="L1737" s="2">
        <f t="shared" si="248"/>
        <v>0</v>
      </c>
      <c r="M1737" s="2">
        <f>+IFERROR(VLOOKUP(A1737,new_year!$A$1:$E$8,5,FALSE),0)</f>
        <v>0</v>
      </c>
      <c r="N1737" s="2">
        <f t="shared" si="250"/>
        <v>0</v>
      </c>
      <c r="O1737" s="2">
        <f t="shared" si="249"/>
        <v>0</v>
      </c>
      <c r="P1737">
        <v>0</v>
      </c>
      <c r="Q1737">
        <f>+IFERROR(VLOOKUP(A1737,final_f1!$A$1:$E$8,5,FALSE),0)</f>
        <v>0</v>
      </c>
    </row>
    <row r="1738" spans="1:17" x14ac:dyDescent="0.25">
      <c r="A1738" s="1">
        <v>42645</v>
      </c>
      <c r="B1738">
        <v>0</v>
      </c>
      <c r="C1738" s="2">
        <f t="shared" si="243"/>
        <v>2</v>
      </c>
      <c r="D1738" s="2">
        <f t="shared" si="244"/>
        <v>10</v>
      </c>
      <c r="E1738" s="2">
        <f t="shared" si="245"/>
        <v>2016</v>
      </c>
      <c r="F1738" s="2" t="str">
        <f t="shared" si="246"/>
        <v>domingo</v>
      </c>
      <c r="G1738" s="2" t="str">
        <f t="shared" si="247"/>
        <v>octubre</v>
      </c>
      <c r="H1738" s="2">
        <f>+IFERROR(VLOOKUP(A1738,festivos!$A$1:$E$105,5,FALSE),0)</f>
        <v>0</v>
      </c>
      <c r="I1738" s="2">
        <f>+IFERROR(VLOOKUP(A1738,semanasanta!$A$1:$E$29,5,FALSE),0)</f>
        <v>0</v>
      </c>
      <c r="J1738" s="2">
        <f>+IFERROR(VLOOKUP(A1738,navidad!$A$1:$E$8,5,FALSE),0)</f>
        <v>0</v>
      </c>
      <c r="K1738" s="2">
        <f t="shared" si="251"/>
        <v>0</v>
      </c>
      <c r="L1738" s="2">
        <f t="shared" si="248"/>
        <v>0</v>
      </c>
      <c r="M1738" s="2">
        <f>+IFERROR(VLOOKUP(A1738,new_year!$A$1:$E$8,5,FALSE),0)</f>
        <v>0</v>
      </c>
      <c r="N1738" s="2">
        <f t="shared" si="250"/>
        <v>0</v>
      </c>
      <c r="O1738" s="2">
        <f t="shared" si="249"/>
        <v>0</v>
      </c>
      <c r="P1738">
        <v>0</v>
      </c>
      <c r="Q1738">
        <f>+IFERROR(VLOOKUP(A1738,final_f1!$A$1:$E$8,5,FALSE),0)</f>
        <v>0</v>
      </c>
    </row>
    <row r="1739" spans="1:17" x14ac:dyDescent="0.25">
      <c r="A1739" s="1">
        <v>42646</v>
      </c>
      <c r="B1739">
        <v>423</v>
      </c>
      <c r="C1739" s="2">
        <f t="shared" si="243"/>
        <v>3</v>
      </c>
      <c r="D1739" s="2">
        <f t="shared" si="244"/>
        <v>10</v>
      </c>
      <c r="E1739" s="2">
        <f t="shared" si="245"/>
        <v>2016</v>
      </c>
      <c r="F1739" s="2" t="str">
        <f t="shared" si="246"/>
        <v>lunes</v>
      </c>
      <c r="G1739" s="2" t="str">
        <f t="shared" si="247"/>
        <v>octubre</v>
      </c>
      <c r="H1739" s="2">
        <f>+IFERROR(VLOOKUP(A1739,festivos!$A$1:$E$105,5,FALSE),0)</f>
        <v>0</v>
      </c>
      <c r="I1739" s="2">
        <f>+IFERROR(VLOOKUP(A1739,semanasanta!$A$1:$E$29,5,FALSE),0)</f>
        <v>0</v>
      </c>
      <c r="J1739" s="2">
        <f>+IFERROR(VLOOKUP(A1739,navidad!$A$1:$E$8,5,FALSE),0)</f>
        <v>0</v>
      </c>
      <c r="K1739" s="2">
        <f t="shared" si="251"/>
        <v>0</v>
      </c>
      <c r="L1739" s="2">
        <f t="shared" si="248"/>
        <v>0</v>
      </c>
      <c r="M1739" s="2">
        <f>+IFERROR(VLOOKUP(A1739,new_year!$A$1:$E$8,5,FALSE),0)</f>
        <v>0</v>
      </c>
      <c r="N1739" s="2">
        <f t="shared" si="250"/>
        <v>0</v>
      </c>
      <c r="O1739" s="2">
        <f t="shared" si="249"/>
        <v>0</v>
      </c>
      <c r="P1739">
        <v>0</v>
      </c>
      <c r="Q1739">
        <f>+IFERROR(VLOOKUP(A1739,final_f1!$A$1:$E$8,5,FALSE),0)</f>
        <v>0</v>
      </c>
    </row>
    <row r="1740" spans="1:17" x14ac:dyDescent="0.25">
      <c r="A1740" s="1">
        <v>42647</v>
      </c>
      <c r="B1740">
        <v>667</v>
      </c>
      <c r="C1740" s="2">
        <f t="shared" si="243"/>
        <v>4</v>
      </c>
      <c r="D1740" s="2">
        <f t="shared" si="244"/>
        <v>10</v>
      </c>
      <c r="E1740" s="2">
        <f t="shared" si="245"/>
        <v>2016</v>
      </c>
      <c r="F1740" s="2" t="str">
        <f t="shared" si="246"/>
        <v>martes</v>
      </c>
      <c r="G1740" s="2" t="str">
        <f t="shared" si="247"/>
        <v>octubre</v>
      </c>
      <c r="H1740" s="2">
        <f>+IFERROR(VLOOKUP(A1740,festivos!$A$1:$E$105,5,FALSE),0)</f>
        <v>0</v>
      </c>
      <c r="I1740" s="2">
        <f>+IFERROR(VLOOKUP(A1740,semanasanta!$A$1:$E$29,5,FALSE),0)</f>
        <v>0</v>
      </c>
      <c r="J1740" s="2">
        <f>+IFERROR(VLOOKUP(A1740,navidad!$A$1:$E$8,5,FALSE),0)</f>
        <v>0</v>
      </c>
      <c r="K1740" s="2">
        <f t="shared" si="251"/>
        <v>0</v>
      </c>
      <c r="L1740" s="2">
        <f t="shared" si="248"/>
        <v>0</v>
      </c>
      <c r="M1740" s="2">
        <f>+IFERROR(VLOOKUP(A1740,new_year!$A$1:$E$8,5,FALSE),0)</f>
        <v>0</v>
      </c>
      <c r="N1740" s="2">
        <f t="shared" si="250"/>
        <v>0</v>
      </c>
      <c r="O1740" s="2">
        <f t="shared" si="249"/>
        <v>0</v>
      </c>
      <c r="P1740">
        <v>0</v>
      </c>
      <c r="Q1740">
        <f>+IFERROR(VLOOKUP(A1740,final_f1!$A$1:$E$8,5,FALSE),0)</f>
        <v>0</v>
      </c>
    </row>
    <row r="1741" spans="1:17" x14ac:dyDescent="0.25">
      <c r="A1741" s="1">
        <v>42648</v>
      </c>
      <c r="B1741">
        <v>846</v>
      </c>
      <c r="C1741" s="2">
        <f t="shared" si="243"/>
        <v>5</v>
      </c>
      <c r="D1741" s="2">
        <f t="shared" si="244"/>
        <v>10</v>
      </c>
      <c r="E1741" s="2">
        <f t="shared" si="245"/>
        <v>2016</v>
      </c>
      <c r="F1741" s="2" t="str">
        <f t="shared" si="246"/>
        <v>miércoles</v>
      </c>
      <c r="G1741" s="2" t="str">
        <f t="shared" si="247"/>
        <v>octubre</v>
      </c>
      <c r="H1741" s="2">
        <f>+IFERROR(VLOOKUP(A1741,festivos!$A$1:$E$105,5,FALSE),0)</f>
        <v>0</v>
      </c>
      <c r="I1741" s="2">
        <f>+IFERROR(VLOOKUP(A1741,semanasanta!$A$1:$E$29,5,FALSE),0)</f>
        <v>0</v>
      </c>
      <c r="J1741" s="2">
        <f>+IFERROR(VLOOKUP(A1741,navidad!$A$1:$E$8,5,FALSE),0)</f>
        <v>0</v>
      </c>
      <c r="K1741" s="2">
        <f t="shared" si="251"/>
        <v>0</v>
      </c>
      <c r="L1741" s="2">
        <f t="shared" si="248"/>
        <v>0</v>
      </c>
      <c r="M1741" s="2">
        <f>+IFERROR(VLOOKUP(A1741,new_year!$A$1:$E$8,5,FALSE),0)</f>
        <v>0</v>
      </c>
      <c r="N1741" s="2">
        <f t="shared" si="250"/>
        <v>0</v>
      </c>
      <c r="O1741" s="2">
        <f t="shared" si="249"/>
        <v>0</v>
      </c>
      <c r="P1741">
        <v>0</v>
      </c>
      <c r="Q1741">
        <f>+IFERROR(VLOOKUP(A1741,final_f1!$A$1:$E$8,5,FALSE),0)</f>
        <v>0</v>
      </c>
    </row>
    <row r="1742" spans="1:17" x14ac:dyDescent="0.25">
      <c r="A1742" s="1">
        <v>42649</v>
      </c>
      <c r="B1742">
        <v>823</v>
      </c>
      <c r="C1742" s="2">
        <f t="shared" si="243"/>
        <v>6</v>
      </c>
      <c r="D1742" s="2">
        <f t="shared" si="244"/>
        <v>10</v>
      </c>
      <c r="E1742" s="2">
        <f t="shared" si="245"/>
        <v>2016</v>
      </c>
      <c r="F1742" s="2" t="str">
        <f t="shared" si="246"/>
        <v>jueves</v>
      </c>
      <c r="G1742" s="2" t="str">
        <f t="shared" si="247"/>
        <v>octubre</v>
      </c>
      <c r="H1742" s="2">
        <f>+IFERROR(VLOOKUP(A1742,festivos!$A$1:$E$105,5,FALSE),0)</f>
        <v>0</v>
      </c>
      <c r="I1742" s="2">
        <f>+IFERROR(VLOOKUP(A1742,semanasanta!$A$1:$E$29,5,FALSE),0)</f>
        <v>0</v>
      </c>
      <c r="J1742" s="2">
        <f>+IFERROR(VLOOKUP(A1742,navidad!$A$1:$E$8,5,FALSE),0)</f>
        <v>0</v>
      </c>
      <c r="K1742" s="2">
        <f t="shared" si="251"/>
        <v>0</v>
      </c>
      <c r="L1742" s="2">
        <f t="shared" si="248"/>
        <v>0</v>
      </c>
      <c r="M1742" s="2">
        <f>+IFERROR(VLOOKUP(A1742,new_year!$A$1:$E$8,5,FALSE),0)</f>
        <v>0</v>
      </c>
      <c r="N1742" s="2">
        <f t="shared" si="250"/>
        <v>0</v>
      </c>
      <c r="O1742" s="2">
        <f t="shared" si="249"/>
        <v>0</v>
      </c>
      <c r="P1742">
        <v>0</v>
      </c>
      <c r="Q1742">
        <f>+IFERROR(VLOOKUP(A1742,final_f1!$A$1:$E$8,5,FALSE),0)</f>
        <v>0</v>
      </c>
    </row>
    <row r="1743" spans="1:17" x14ac:dyDescent="0.25">
      <c r="A1743" s="1">
        <v>42650</v>
      </c>
      <c r="B1743">
        <v>865</v>
      </c>
      <c r="C1743" s="2">
        <f t="shared" si="243"/>
        <v>7</v>
      </c>
      <c r="D1743" s="2">
        <f t="shared" si="244"/>
        <v>10</v>
      </c>
      <c r="E1743" s="2">
        <f t="shared" si="245"/>
        <v>2016</v>
      </c>
      <c r="F1743" s="2" t="str">
        <f t="shared" si="246"/>
        <v>viernes</v>
      </c>
      <c r="G1743" s="2" t="str">
        <f t="shared" si="247"/>
        <v>octubre</v>
      </c>
      <c r="H1743" s="2">
        <f>+IFERROR(VLOOKUP(A1743,festivos!$A$1:$E$105,5,FALSE),0)</f>
        <v>0</v>
      </c>
      <c r="I1743" s="2">
        <f>+IFERROR(VLOOKUP(A1743,semanasanta!$A$1:$E$29,5,FALSE),0)</f>
        <v>0</v>
      </c>
      <c r="J1743" s="2">
        <f>+IFERROR(VLOOKUP(A1743,navidad!$A$1:$E$8,5,FALSE),0)</f>
        <v>0</v>
      </c>
      <c r="K1743" s="2">
        <f t="shared" si="251"/>
        <v>0</v>
      </c>
      <c r="L1743" s="2">
        <f t="shared" si="248"/>
        <v>0</v>
      </c>
      <c r="M1743" s="2">
        <f>+IFERROR(VLOOKUP(A1743,new_year!$A$1:$E$8,5,FALSE),0)</f>
        <v>0</v>
      </c>
      <c r="N1743" s="2">
        <f t="shared" si="250"/>
        <v>0</v>
      </c>
      <c r="O1743" s="2">
        <f t="shared" si="249"/>
        <v>0</v>
      </c>
      <c r="P1743">
        <v>0</v>
      </c>
      <c r="Q1743">
        <f>+IFERROR(VLOOKUP(A1743,final_f1!$A$1:$E$8,5,FALSE),0)</f>
        <v>0</v>
      </c>
    </row>
    <row r="1744" spans="1:17" x14ac:dyDescent="0.25">
      <c r="A1744" s="1">
        <v>42651</v>
      </c>
      <c r="B1744">
        <v>195</v>
      </c>
      <c r="C1744" s="2">
        <f t="shared" si="243"/>
        <v>8</v>
      </c>
      <c r="D1744" s="2">
        <f t="shared" si="244"/>
        <v>10</v>
      </c>
      <c r="E1744" s="2">
        <f t="shared" si="245"/>
        <v>2016</v>
      </c>
      <c r="F1744" s="2" t="str">
        <f t="shared" si="246"/>
        <v>sábado</v>
      </c>
      <c r="G1744" s="2" t="str">
        <f t="shared" si="247"/>
        <v>octubre</v>
      </c>
      <c r="H1744" s="2">
        <f>+IFERROR(VLOOKUP(A1744,festivos!$A$1:$E$105,5,FALSE),0)</f>
        <v>0</v>
      </c>
      <c r="I1744" s="2">
        <f>+IFERROR(VLOOKUP(A1744,semanasanta!$A$1:$E$29,5,FALSE),0)</f>
        <v>0</v>
      </c>
      <c r="J1744" s="2">
        <f>+IFERROR(VLOOKUP(A1744,navidad!$A$1:$E$8,5,FALSE),0)</f>
        <v>0</v>
      </c>
      <c r="K1744" s="2">
        <f t="shared" si="251"/>
        <v>0</v>
      </c>
      <c r="L1744" s="2">
        <f t="shared" si="248"/>
        <v>0</v>
      </c>
      <c r="M1744" s="2">
        <f>+IFERROR(VLOOKUP(A1744,new_year!$A$1:$E$8,5,FALSE),0)</f>
        <v>0</v>
      </c>
      <c r="N1744" s="2">
        <f t="shared" si="250"/>
        <v>0</v>
      </c>
      <c r="O1744" s="2">
        <f t="shared" si="249"/>
        <v>0</v>
      </c>
      <c r="P1744">
        <v>0</v>
      </c>
      <c r="Q1744">
        <f>+IFERROR(VLOOKUP(A1744,final_f1!$A$1:$E$8,5,FALSE),0)</f>
        <v>0</v>
      </c>
    </row>
    <row r="1745" spans="1:17" x14ac:dyDescent="0.25">
      <c r="A1745" s="1">
        <v>42652</v>
      </c>
      <c r="B1745">
        <v>0</v>
      </c>
      <c r="C1745" s="2">
        <f t="shared" si="243"/>
        <v>9</v>
      </c>
      <c r="D1745" s="2">
        <f t="shared" si="244"/>
        <v>10</v>
      </c>
      <c r="E1745" s="2">
        <f t="shared" si="245"/>
        <v>2016</v>
      </c>
      <c r="F1745" s="2" t="str">
        <f t="shared" si="246"/>
        <v>domingo</v>
      </c>
      <c r="G1745" s="2" t="str">
        <f t="shared" si="247"/>
        <v>octubre</v>
      </c>
      <c r="H1745" s="2">
        <f>+IFERROR(VLOOKUP(A1745,festivos!$A$1:$E$105,5,FALSE),0)</f>
        <v>0</v>
      </c>
      <c r="I1745" s="2">
        <f>+IFERROR(VLOOKUP(A1745,semanasanta!$A$1:$E$29,5,FALSE),0)</f>
        <v>0</v>
      </c>
      <c r="J1745" s="2">
        <f>+IFERROR(VLOOKUP(A1745,navidad!$A$1:$E$8,5,FALSE),0)</f>
        <v>0</v>
      </c>
      <c r="K1745" s="2">
        <f t="shared" si="251"/>
        <v>0</v>
      </c>
      <c r="L1745" s="2">
        <f t="shared" si="248"/>
        <v>0</v>
      </c>
      <c r="M1745" s="2">
        <f>+IFERROR(VLOOKUP(A1745,new_year!$A$1:$E$8,5,FALSE),0)</f>
        <v>0</v>
      </c>
      <c r="N1745" s="2">
        <f t="shared" si="250"/>
        <v>0</v>
      </c>
      <c r="O1745" s="2">
        <f t="shared" si="249"/>
        <v>0</v>
      </c>
      <c r="P1745">
        <v>0</v>
      </c>
      <c r="Q1745">
        <f>+IFERROR(VLOOKUP(A1745,final_f1!$A$1:$E$8,5,FALSE),0)</f>
        <v>0</v>
      </c>
    </row>
    <row r="1746" spans="1:17" x14ac:dyDescent="0.25">
      <c r="A1746" s="1">
        <v>42653</v>
      </c>
      <c r="B1746">
        <v>653</v>
      </c>
      <c r="C1746" s="2">
        <f t="shared" si="243"/>
        <v>10</v>
      </c>
      <c r="D1746" s="2">
        <f t="shared" si="244"/>
        <v>10</v>
      </c>
      <c r="E1746" s="2">
        <f t="shared" si="245"/>
        <v>2016</v>
      </c>
      <c r="F1746" s="2" t="str">
        <f t="shared" si="246"/>
        <v>lunes</v>
      </c>
      <c r="G1746" s="2" t="str">
        <f t="shared" si="247"/>
        <v>octubre</v>
      </c>
      <c r="H1746" s="2">
        <f>+IFERROR(VLOOKUP(A1746,festivos!$A$1:$E$105,5,FALSE),0)</f>
        <v>0</v>
      </c>
      <c r="I1746" s="2">
        <f>+IFERROR(VLOOKUP(A1746,semanasanta!$A$1:$E$29,5,FALSE),0)</f>
        <v>0</v>
      </c>
      <c r="J1746" s="2">
        <f>+IFERROR(VLOOKUP(A1746,navidad!$A$1:$E$8,5,FALSE),0)</f>
        <v>0</v>
      </c>
      <c r="K1746" s="2">
        <f t="shared" si="251"/>
        <v>0</v>
      </c>
      <c r="L1746" s="2">
        <f t="shared" si="248"/>
        <v>0</v>
      </c>
      <c r="M1746" s="2">
        <f>+IFERROR(VLOOKUP(A1746,new_year!$A$1:$E$8,5,FALSE),0)</f>
        <v>0</v>
      </c>
      <c r="N1746" s="2">
        <f t="shared" si="250"/>
        <v>0</v>
      </c>
      <c r="O1746" s="2">
        <f t="shared" si="249"/>
        <v>0</v>
      </c>
      <c r="P1746">
        <v>0</v>
      </c>
      <c r="Q1746">
        <f>+IFERROR(VLOOKUP(A1746,final_f1!$A$1:$E$8,5,FALSE),0)</f>
        <v>0</v>
      </c>
    </row>
    <row r="1747" spans="1:17" x14ac:dyDescent="0.25">
      <c r="A1747" s="1">
        <v>42654</v>
      </c>
      <c r="B1747">
        <v>832</v>
      </c>
      <c r="C1747" s="2">
        <f t="shared" si="243"/>
        <v>11</v>
      </c>
      <c r="D1747" s="2">
        <f t="shared" si="244"/>
        <v>10</v>
      </c>
      <c r="E1747" s="2">
        <f t="shared" si="245"/>
        <v>2016</v>
      </c>
      <c r="F1747" s="2" t="str">
        <f t="shared" si="246"/>
        <v>martes</v>
      </c>
      <c r="G1747" s="2" t="str">
        <f t="shared" si="247"/>
        <v>octubre</v>
      </c>
      <c r="H1747" s="2">
        <f>+IFERROR(VLOOKUP(A1747,festivos!$A$1:$E$105,5,FALSE),0)</f>
        <v>0</v>
      </c>
      <c r="I1747" s="2">
        <f>+IFERROR(VLOOKUP(A1747,semanasanta!$A$1:$E$29,5,FALSE),0)</f>
        <v>0</v>
      </c>
      <c r="J1747" s="2">
        <f>+IFERROR(VLOOKUP(A1747,navidad!$A$1:$E$8,5,FALSE),0)</f>
        <v>0</v>
      </c>
      <c r="K1747" s="2">
        <f t="shared" si="251"/>
        <v>0</v>
      </c>
      <c r="L1747" s="2">
        <f t="shared" si="248"/>
        <v>0</v>
      </c>
      <c r="M1747" s="2">
        <f>+IFERROR(VLOOKUP(A1747,new_year!$A$1:$E$8,5,FALSE),0)</f>
        <v>0</v>
      </c>
      <c r="N1747" s="2">
        <f t="shared" si="250"/>
        <v>0</v>
      </c>
      <c r="O1747" s="2">
        <f t="shared" si="249"/>
        <v>0</v>
      </c>
      <c r="P1747">
        <v>0</v>
      </c>
      <c r="Q1747">
        <f>+IFERROR(VLOOKUP(A1747,final_f1!$A$1:$E$8,5,FALSE),0)</f>
        <v>0</v>
      </c>
    </row>
    <row r="1748" spans="1:17" x14ac:dyDescent="0.25">
      <c r="A1748" s="1">
        <v>42655</v>
      </c>
      <c r="B1748">
        <v>839</v>
      </c>
      <c r="C1748" s="2">
        <f t="shared" si="243"/>
        <v>12</v>
      </c>
      <c r="D1748" s="2">
        <f t="shared" si="244"/>
        <v>10</v>
      </c>
      <c r="E1748" s="2">
        <f t="shared" si="245"/>
        <v>2016</v>
      </c>
      <c r="F1748" s="2" t="str">
        <f t="shared" si="246"/>
        <v>miércoles</v>
      </c>
      <c r="G1748" s="2" t="str">
        <f t="shared" si="247"/>
        <v>octubre</v>
      </c>
      <c r="H1748" s="2">
        <f>+IFERROR(VLOOKUP(A1748,festivos!$A$1:$E$105,5,FALSE),0)</f>
        <v>0</v>
      </c>
      <c r="I1748" s="2">
        <f>+IFERROR(VLOOKUP(A1748,semanasanta!$A$1:$E$29,5,FALSE),0)</f>
        <v>0</v>
      </c>
      <c r="J1748" s="2">
        <f>+IFERROR(VLOOKUP(A1748,navidad!$A$1:$E$8,5,FALSE),0)</f>
        <v>0</v>
      </c>
      <c r="K1748" s="2">
        <f t="shared" si="251"/>
        <v>0</v>
      </c>
      <c r="L1748" s="2">
        <f t="shared" si="248"/>
        <v>0</v>
      </c>
      <c r="M1748" s="2">
        <f>+IFERROR(VLOOKUP(A1748,new_year!$A$1:$E$8,5,FALSE),0)</f>
        <v>0</v>
      </c>
      <c r="N1748" s="2">
        <f t="shared" si="250"/>
        <v>0</v>
      </c>
      <c r="O1748" s="2">
        <f t="shared" si="249"/>
        <v>0</v>
      </c>
      <c r="P1748">
        <v>0</v>
      </c>
      <c r="Q1748">
        <f>+IFERROR(VLOOKUP(A1748,final_f1!$A$1:$E$8,5,FALSE),0)</f>
        <v>0</v>
      </c>
    </row>
    <row r="1749" spans="1:17" x14ac:dyDescent="0.25">
      <c r="A1749" s="1">
        <v>42656</v>
      </c>
      <c r="B1749">
        <v>860</v>
      </c>
      <c r="C1749" s="2">
        <f t="shared" si="243"/>
        <v>13</v>
      </c>
      <c r="D1749" s="2">
        <f t="shared" si="244"/>
        <v>10</v>
      </c>
      <c r="E1749" s="2">
        <f t="shared" si="245"/>
        <v>2016</v>
      </c>
      <c r="F1749" s="2" t="str">
        <f t="shared" si="246"/>
        <v>jueves</v>
      </c>
      <c r="G1749" s="2" t="str">
        <f t="shared" si="247"/>
        <v>octubre</v>
      </c>
      <c r="H1749" s="2">
        <f>+IFERROR(VLOOKUP(A1749,festivos!$A$1:$E$105,5,FALSE),0)</f>
        <v>0</v>
      </c>
      <c r="I1749" s="2">
        <f>+IFERROR(VLOOKUP(A1749,semanasanta!$A$1:$E$29,5,FALSE),0)</f>
        <v>0</v>
      </c>
      <c r="J1749" s="2">
        <f>+IFERROR(VLOOKUP(A1749,navidad!$A$1:$E$8,5,FALSE),0)</f>
        <v>0</v>
      </c>
      <c r="K1749" s="2">
        <f t="shared" si="251"/>
        <v>0</v>
      </c>
      <c r="L1749" s="2">
        <f t="shared" si="248"/>
        <v>0</v>
      </c>
      <c r="M1749" s="2">
        <f>+IFERROR(VLOOKUP(A1749,new_year!$A$1:$E$8,5,FALSE),0)</f>
        <v>0</v>
      </c>
      <c r="N1749" s="2">
        <f t="shared" si="250"/>
        <v>0</v>
      </c>
      <c r="O1749" s="2">
        <f t="shared" si="249"/>
        <v>0</v>
      </c>
      <c r="P1749">
        <v>0</v>
      </c>
      <c r="Q1749">
        <f>+IFERROR(VLOOKUP(A1749,final_f1!$A$1:$E$8,5,FALSE),0)</f>
        <v>0</v>
      </c>
    </row>
    <row r="1750" spans="1:17" x14ac:dyDescent="0.25">
      <c r="A1750" s="1">
        <v>42657</v>
      </c>
      <c r="B1750">
        <v>931</v>
      </c>
      <c r="C1750" s="2">
        <f t="shared" si="243"/>
        <v>14</v>
      </c>
      <c r="D1750" s="2">
        <f t="shared" si="244"/>
        <v>10</v>
      </c>
      <c r="E1750" s="2">
        <f t="shared" si="245"/>
        <v>2016</v>
      </c>
      <c r="F1750" s="2" t="str">
        <f t="shared" si="246"/>
        <v>viernes</v>
      </c>
      <c r="G1750" s="2" t="str">
        <f t="shared" si="247"/>
        <v>octubre</v>
      </c>
      <c r="H1750" s="2">
        <f>+IFERROR(VLOOKUP(A1750,festivos!$A$1:$E$105,5,FALSE),0)</f>
        <v>0</v>
      </c>
      <c r="I1750" s="2">
        <f>+IFERROR(VLOOKUP(A1750,semanasanta!$A$1:$E$29,5,FALSE),0)</f>
        <v>0</v>
      </c>
      <c r="J1750" s="2">
        <f>+IFERROR(VLOOKUP(A1750,navidad!$A$1:$E$8,5,FALSE),0)</f>
        <v>0</v>
      </c>
      <c r="K1750" s="2">
        <f t="shared" si="251"/>
        <v>0</v>
      </c>
      <c r="L1750" s="2">
        <f t="shared" si="248"/>
        <v>0</v>
      </c>
      <c r="M1750" s="2">
        <f>+IFERROR(VLOOKUP(A1750,new_year!$A$1:$E$8,5,FALSE),0)</f>
        <v>0</v>
      </c>
      <c r="N1750" s="2">
        <f t="shared" si="250"/>
        <v>0</v>
      </c>
      <c r="O1750" s="2">
        <f t="shared" si="249"/>
        <v>0</v>
      </c>
      <c r="P1750">
        <v>0</v>
      </c>
      <c r="Q1750">
        <f>+IFERROR(VLOOKUP(A1750,final_f1!$A$1:$E$8,5,FALSE),0)</f>
        <v>0</v>
      </c>
    </row>
    <row r="1751" spans="1:17" x14ac:dyDescent="0.25">
      <c r="A1751" s="1">
        <v>42658</v>
      </c>
      <c r="B1751">
        <v>213</v>
      </c>
      <c r="C1751" s="2">
        <f t="shared" si="243"/>
        <v>15</v>
      </c>
      <c r="D1751" s="2">
        <f t="shared" si="244"/>
        <v>10</v>
      </c>
      <c r="E1751" s="2">
        <f t="shared" si="245"/>
        <v>2016</v>
      </c>
      <c r="F1751" s="2" t="str">
        <f t="shared" si="246"/>
        <v>sábado</v>
      </c>
      <c r="G1751" s="2" t="str">
        <f t="shared" si="247"/>
        <v>octubre</v>
      </c>
      <c r="H1751" s="2">
        <f>+IFERROR(VLOOKUP(A1751,festivos!$A$1:$E$105,5,FALSE),0)</f>
        <v>0</v>
      </c>
      <c r="I1751" s="2">
        <f>+IFERROR(VLOOKUP(A1751,semanasanta!$A$1:$E$29,5,FALSE),0)</f>
        <v>0</v>
      </c>
      <c r="J1751" s="2">
        <f>+IFERROR(VLOOKUP(A1751,navidad!$A$1:$E$8,5,FALSE),0)</f>
        <v>0</v>
      </c>
      <c r="K1751" s="2">
        <f t="shared" si="251"/>
        <v>0</v>
      </c>
      <c r="L1751" s="2">
        <f t="shared" si="248"/>
        <v>0</v>
      </c>
      <c r="M1751" s="2">
        <f>+IFERROR(VLOOKUP(A1751,new_year!$A$1:$E$8,5,FALSE),0)</f>
        <v>0</v>
      </c>
      <c r="N1751" s="2">
        <f t="shared" si="250"/>
        <v>0</v>
      </c>
      <c r="O1751" s="2">
        <f t="shared" si="249"/>
        <v>0</v>
      </c>
      <c r="P1751">
        <v>0</v>
      </c>
      <c r="Q1751">
        <f>+IFERROR(VLOOKUP(A1751,final_f1!$A$1:$E$8,5,FALSE),0)</f>
        <v>0</v>
      </c>
    </row>
    <row r="1752" spans="1:17" x14ac:dyDescent="0.25">
      <c r="A1752" s="1">
        <v>42659</v>
      </c>
      <c r="B1752">
        <v>0</v>
      </c>
      <c r="C1752" s="2">
        <f t="shared" si="243"/>
        <v>16</v>
      </c>
      <c r="D1752" s="2">
        <f t="shared" si="244"/>
        <v>10</v>
      </c>
      <c r="E1752" s="2">
        <f t="shared" si="245"/>
        <v>2016</v>
      </c>
      <c r="F1752" s="2" t="str">
        <f t="shared" si="246"/>
        <v>domingo</v>
      </c>
      <c r="G1752" s="2" t="str">
        <f t="shared" si="247"/>
        <v>octubre</v>
      </c>
      <c r="H1752" s="2">
        <f>+IFERROR(VLOOKUP(A1752,festivos!$A$1:$E$105,5,FALSE),0)</f>
        <v>0</v>
      </c>
      <c r="I1752" s="2">
        <f>+IFERROR(VLOOKUP(A1752,semanasanta!$A$1:$E$29,5,FALSE),0)</f>
        <v>0</v>
      </c>
      <c r="J1752" s="2">
        <f>+IFERROR(VLOOKUP(A1752,navidad!$A$1:$E$8,5,FALSE),0)</f>
        <v>0</v>
      </c>
      <c r="K1752" s="2">
        <f t="shared" si="251"/>
        <v>0</v>
      </c>
      <c r="L1752" s="2">
        <f t="shared" si="248"/>
        <v>0</v>
      </c>
      <c r="M1752" s="2">
        <f>+IFERROR(VLOOKUP(A1752,new_year!$A$1:$E$8,5,FALSE),0)</f>
        <v>0</v>
      </c>
      <c r="N1752" s="2">
        <f t="shared" si="250"/>
        <v>0</v>
      </c>
      <c r="O1752" s="2">
        <f t="shared" si="249"/>
        <v>0</v>
      </c>
      <c r="P1752">
        <v>0</v>
      </c>
      <c r="Q1752">
        <f>+IFERROR(VLOOKUP(A1752,final_f1!$A$1:$E$8,5,FALSE),0)</f>
        <v>0</v>
      </c>
    </row>
    <row r="1753" spans="1:17" x14ac:dyDescent="0.25">
      <c r="A1753" s="1">
        <v>42660</v>
      </c>
      <c r="B1753">
        <v>0</v>
      </c>
      <c r="C1753" s="2">
        <f t="shared" si="243"/>
        <v>17</v>
      </c>
      <c r="D1753" s="2">
        <f t="shared" si="244"/>
        <v>10</v>
      </c>
      <c r="E1753" s="2">
        <f t="shared" si="245"/>
        <v>2016</v>
      </c>
      <c r="F1753" s="2" t="str">
        <f t="shared" si="246"/>
        <v>lunes</v>
      </c>
      <c r="G1753" s="2" t="str">
        <f t="shared" si="247"/>
        <v>octubre</v>
      </c>
      <c r="H1753" s="2">
        <f>+IFERROR(VLOOKUP(A1753,festivos!$A$1:$E$105,5,FALSE),0)</f>
        <v>1</v>
      </c>
      <c r="I1753" s="2">
        <f>+IFERROR(VLOOKUP(A1753,semanasanta!$A$1:$E$29,5,FALSE),0)</f>
        <v>0</v>
      </c>
      <c r="J1753" s="2">
        <f>+IFERROR(VLOOKUP(A1753,navidad!$A$1:$E$8,5,FALSE),0)</f>
        <v>0</v>
      </c>
      <c r="K1753" s="2">
        <f t="shared" si="251"/>
        <v>0</v>
      </c>
      <c r="L1753" s="2">
        <f t="shared" si="248"/>
        <v>0</v>
      </c>
      <c r="M1753" s="2">
        <f>+IFERROR(VLOOKUP(A1753,new_year!$A$1:$E$8,5,FALSE),0)</f>
        <v>0</v>
      </c>
      <c r="N1753" s="2">
        <f t="shared" si="250"/>
        <v>0</v>
      </c>
      <c r="O1753" s="2">
        <f t="shared" si="249"/>
        <v>0</v>
      </c>
      <c r="P1753">
        <v>0</v>
      </c>
      <c r="Q1753">
        <f>+IFERROR(VLOOKUP(A1753,final_f1!$A$1:$E$8,5,FALSE),0)</f>
        <v>0</v>
      </c>
    </row>
    <row r="1754" spans="1:17" x14ac:dyDescent="0.25">
      <c r="A1754" s="1">
        <v>42661</v>
      </c>
      <c r="B1754">
        <v>641</v>
      </c>
      <c r="C1754" s="2">
        <f t="shared" si="243"/>
        <v>18</v>
      </c>
      <c r="D1754" s="2">
        <f t="shared" si="244"/>
        <v>10</v>
      </c>
      <c r="E1754" s="2">
        <f t="shared" si="245"/>
        <v>2016</v>
      </c>
      <c r="F1754" s="2" t="str">
        <f t="shared" si="246"/>
        <v>martes</v>
      </c>
      <c r="G1754" s="2" t="str">
        <f t="shared" si="247"/>
        <v>octubre</v>
      </c>
      <c r="H1754" s="2">
        <f>+IFERROR(VLOOKUP(A1754,festivos!$A$1:$E$105,5,FALSE),0)</f>
        <v>0</v>
      </c>
      <c r="I1754" s="2">
        <f>+IFERROR(VLOOKUP(A1754,semanasanta!$A$1:$E$29,5,FALSE),0)</f>
        <v>0</v>
      </c>
      <c r="J1754" s="2">
        <f>+IFERROR(VLOOKUP(A1754,navidad!$A$1:$E$8,5,FALSE),0)</f>
        <v>0</v>
      </c>
      <c r="K1754" s="2">
        <f t="shared" si="251"/>
        <v>0</v>
      </c>
      <c r="L1754" s="2">
        <f t="shared" si="248"/>
        <v>0</v>
      </c>
      <c r="M1754" s="2">
        <f>+IFERROR(VLOOKUP(A1754,new_year!$A$1:$E$8,5,FALSE),0)</f>
        <v>0</v>
      </c>
      <c r="N1754" s="2">
        <f t="shared" si="250"/>
        <v>0</v>
      </c>
      <c r="O1754" s="2">
        <f t="shared" si="249"/>
        <v>0</v>
      </c>
      <c r="P1754">
        <v>0</v>
      </c>
      <c r="Q1754">
        <f>+IFERROR(VLOOKUP(A1754,final_f1!$A$1:$E$8,5,FALSE),0)</f>
        <v>0</v>
      </c>
    </row>
    <row r="1755" spans="1:17" x14ac:dyDescent="0.25">
      <c r="A1755" s="1">
        <v>42662</v>
      </c>
      <c r="B1755">
        <v>781</v>
      </c>
      <c r="C1755" s="2">
        <f t="shared" si="243"/>
        <v>19</v>
      </c>
      <c r="D1755" s="2">
        <f t="shared" si="244"/>
        <v>10</v>
      </c>
      <c r="E1755" s="2">
        <f t="shared" si="245"/>
        <v>2016</v>
      </c>
      <c r="F1755" s="2" t="str">
        <f t="shared" si="246"/>
        <v>miércoles</v>
      </c>
      <c r="G1755" s="2" t="str">
        <f t="shared" si="247"/>
        <v>octubre</v>
      </c>
      <c r="H1755" s="2">
        <f>+IFERROR(VLOOKUP(A1755,festivos!$A$1:$E$105,5,FALSE),0)</f>
        <v>0</v>
      </c>
      <c r="I1755" s="2">
        <f>+IFERROR(VLOOKUP(A1755,semanasanta!$A$1:$E$29,5,FALSE),0)</f>
        <v>0</v>
      </c>
      <c r="J1755" s="2">
        <f>+IFERROR(VLOOKUP(A1755,navidad!$A$1:$E$8,5,FALSE),0)</f>
        <v>0</v>
      </c>
      <c r="K1755" s="2">
        <f t="shared" si="251"/>
        <v>0</v>
      </c>
      <c r="L1755" s="2">
        <f t="shared" si="248"/>
        <v>0</v>
      </c>
      <c r="M1755" s="2">
        <f>+IFERROR(VLOOKUP(A1755,new_year!$A$1:$E$8,5,FALSE),0)</f>
        <v>0</v>
      </c>
      <c r="N1755" s="2">
        <f t="shared" si="250"/>
        <v>0</v>
      </c>
      <c r="O1755" s="2">
        <f t="shared" si="249"/>
        <v>0</v>
      </c>
      <c r="P1755">
        <v>0</v>
      </c>
      <c r="Q1755">
        <f>+IFERROR(VLOOKUP(A1755,final_f1!$A$1:$E$8,5,FALSE),0)</f>
        <v>0</v>
      </c>
    </row>
    <row r="1756" spans="1:17" x14ac:dyDescent="0.25">
      <c r="A1756" s="1">
        <v>42663</v>
      </c>
      <c r="B1756">
        <v>909</v>
      </c>
      <c r="C1756" s="2">
        <f t="shared" si="243"/>
        <v>20</v>
      </c>
      <c r="D1756" s="2">
        <f t="shared" si="244"/>
        <v>10</v>
      </c>
      <c r="E1756" s="2">
        <f t="shared" si="245"/>
        <v>2016</v>
      </c>
      <c r="F1756" s="2" t="str">
        <f t="shared" si="246"/>
        <v>jueves</v>
      </c>
      <c r="G1756" s="2" t="str">
        <f t="shared" si="247"/>
        <v>octubre</v>
      </c>
      <c r="H1756" s="2">
        <f>+IFERROR(VLOOKUP(A1756,festivos!$A$1:$E$105,5,FALSE),0)</f>
        <v>0</v>
      </c>
      <c r="I1756" s="2">
        <f>+IFERROR(VLOOKUP(A1756,semanasanta!$A$1:$E$29,5,FALSE),0)</f>
        <v>0</v>
      </c>
      <c r="J1756" s="2">
        <f>+IFERROR(VLOOKUP(A1756,navidad!$A$1:$E$8,5,FALSE),0)</f>
        <v>0</v>
      </c>
      <c r="K1756" s="2">
        <f t="shared" si="251"/>
        <v>0</v>
      </c>
      <c r="L1756" s="2">
        <f t="shared" si="248"/>
        <v>0</v>
      </c>
      <c r="M1756" s="2">
        <f>+IFERROR(VLOOKUP(A1756,new_year!$A$1:$E$8,5,FALSE),0)</f>
        <v>0</v>
      </c>
      <c r="N1756" s="2">
        <f t="shared" si="250"/>
        <v>0</v>
      </c>
      <c r="O1756" s="2">
        <f t="shared" si="249"/>
        <v>0</v>
      </c>
      <c r="P1756">
        <v>0</v>
      </c>
      <c r="Q1756">
        <f>+IFERROR(VLOOKUP(A1756,final_f1!$A$1:$E$8,5,FALSE),0)</f>
        <v>0</v>
      </c>
    </row>
    <row r="1757" spans="1:17" x14ac:dyDescent="0.25">
      <c r="A1757" s="1">
        <v>42664</v>
      </c>
      <c r="B1757">
        <v>983</v>
      </c>
      <c r="C1757" s="2">
        <f t="shared" si="243"/>
        <v>21</v>
      </c>
      <c r="D1757" s="2">
        <f t="shared" si="244"/>
        <v>10</v>
      </c>
      <c r="E1757" s="2">
        <f t="shared" si="245"/>
        <v>2016</v>
      </c>
      <c r="F1757" s="2" t="str">
        <f t="shared" si="246"/>
        <v>viernes</v>
      </c>
      <c r="G1757" s="2" t="str">
        <f t="shared" si="247"/>
        <v>octubre</v>
      </c>
      <c r="H1757" s="2">
        <f>+IFERROR(VLOOKUP(A1757,festivos!$A$1:$E$105,5,FALSE),0)</f>
        <v>0</v>
      </c>
      <c r="I1757" s="2">
        <f>+IFERROR(VLOOKUP(A1757,semanasanta!$A$1:$E$29,5,FALSE),0)</f>
        <v>0</v>
      </c>
      <c r="J1757" s="2">
        <f>+IFERROR(VLOOKUP(A1757,navidad!$A$1:$E$8,5,FALSE),0)</f>
        <v>0</v>
      </c>
      <c r="K1757" s="2">
        <f t="shared" si="251"/>
        <v>0</v>
      </c>
      <c r="L1757" s="2">
        <f t="shared" si="248"/>
        <v>0</v>
      </c>
      <c r="M1757" s="2">
        <f>+IFERROR(VLOOKUP(A1757,new_year!$A$1:$E$8,5,FALSE),0)</f>
        <v>0</v>
      </c>
      <c r="N1757" s="2">
        <f t="shared" si="250"/>
        <v>0</v>
      </c>
      <c r="O1757" s="2">
        <f t="shared" si="249"/>
        <v>0</v>
      </c>
      <c r="P1757">
        <v>0</v>
      </c>
      <c r="Q1757">
        <f>+IFERROR(VLOOKUP(A1757,final_f1!$A$1:$E$8,5,FALSE),0)</f>
        <v>0</v>
      </c>
    </row>
    <row r="1758" spans="1:17" x14ac:dyDescent="0.25">
      <c r="A1758" s="1">
        <v>42665</v>
      </c>
      <c r="B1758">
        <v>203</v>
      </c>
      <c r="C1758" s="2">
        <f t="shared" si="243"/>
        <v>22</v>
      </c>
      <c r="D1758" s="2">
        <f t="shared" si="244"/>
        <v>10</v>
      </c>
      <c r="E1758" s="2">
        <f t="shared" si="245"/>
        <v>2016</v>
      </c>
      <c r="F1758" s="2" t="str">
        <f t="shared" si="246"/>
        <v>sábado</v>
      </c>
      <c r="G1758" s="2" t="str">
        <f t="shared" si="247"/>
        <v>octubre</v>
      </c>
      <c r="H1758" s="2">
        <f>+IFERROR(VLOOKUP(A1758,festivos!$A$1:$E$105,5,FALSE),0)</f>
        <v>0</v>
      </c>
      <c r="I1758" s="2">
        <f>+IFERROR(VLOOKUP(A1758,semanasanta!$A$1:$E$29,5,FALSE),0)</f>
        <v>0</v>
      </c>
      <c r="J1758" s="2">
        <f>+IFERROR(VLOOKUP(A1758,navidad!$A$1:$E$8,5,FALSE),0)</f>
        <v>0</v>
      </c>
      <c r="K1758" s="2">
        <f t="shared" si="251"/>
        <v>0</v>
      </c>
      <c r="L1758" s="2">
        <f t="shared" si="248"/>
        <v>0</v>
      </c>
      <c r="M1758" s="2">
        <f>+IFERROR(VLOOKUP(A1758,new_year!$A$1:$E$8,5,FALSE),0)</f>
        <v>0</v>
      </c>
      <c r="N1758" s="2">
        <f t="shared" si="250"/>
        <v>0</v>
      </c>
      <c r="O1758" s="2">
        <f t="shared" si="249"/>
        <v>0</v>
      </c>
      <c r="P1758">
        <v>0</v>
      </c>
      <c r="Q1758">
        <f>+IFERROR(VLOOKUP(A1758,final_f1!$A$1:$E$8,5,FALSE),0)</f>
        <v>0</v>
      </c>
    </row>
    <row r="1759" spans="1:17" x14ac:dyDescent="0.25">
      <c r="A1759" s="1">
        <v>42666</v>
      </c>
      <c r="B1759">
        <v>0</v>
      </c>
      <c r="C1759" s="2">
        <f t="shared" si="243"/>
        <v>23</v>
      </c>
      <c r="D1759" s="2">
        <f t="shared" si="244"/>
        <v>10</v>
      </c>
      <c r="E1759" s="2">
        <f t="shared" si="245"/>
        <v>2016</v>
      </c>
      <c r="F1759" s="2" t="str">
        <f t="shared" si="246"/>
        <v>domingo</v>
      </c>
      <c r="G1759" s="2" t="str">
        <f t="shared" si="247"/>
        <v>octubre</v>
      </c>
      <c r="H1759" s="2">
        <f>+IFERROR(VLOOKUP(A1759,festivos!$A$1:$E$105,5,FALSE),0)</f>
        <v>0</v>
      </c>
      <c r="I1759" s="2">
        <f>+IFERROR(VLOOKUP(A1759,semanasanta!$A$1:$E$29,5,FALSE),0)</f>
        <v>0</v>
      </c>
      <c r="J1759" s="2">
        <f>+IFERROR(VLOOKUP(A1759,navidad!$A$1:$E$8,5,FALSE),0)</f>
        <v>0</v>
      </c>
      <c r="K1759" s="2">
        <f t="shared" si="251"/>
        <v>0</v>
      </c>
      <c r="L1759" s="2">
        <f t="shared" si="248"/>
        <v>0</v>
      </c>
      <c r="M1759" s="2">
        <f>+IFERROR(VLOOKUP(A1759,new_year!$A$1:$E$8,5,FALSE),0)</f>
        <v>0</v>
      </c>
      <c r="N1759" s="2">
        <f t="shared" si="250"/>
        <v>0</v>
      </c>
      <c r="O1759" s="2">
        <f t="shared" si="249"/>
        <v>0</v>
      </c>
      <c r="P1759">
        <v>0</v>
      </c>
      <c r="Q1759">
        <f>+IFERROR(VLOOKUP(A1759,final_f1!$A$1:$E$8,5,FALSE),0)</f>
        <v>0</v>
      </c>
    </row>
    <row r="1760" spans="1:17" x14ac:dyDescent="0.25">
      <c r="A1760" s="1">
        <v>42667</v>
      </c>
      <c r="B1760">
        <v>704</v>
      </c>
      <c r="C1760" s="2">
        <f t="shared" si="243"/>
        <v>24</v>
      </c>
      <c r="D1760" s="2">
        <f t="shared" si="244"/>
        <v>10</v>
      </c>
      <c r="E1760" s="2">
        <f t="shared" si="245"/>
        <v>2016</v>
      </c>
      <c r="F1760" s="2" t="str">
        <f t="shared" si="246"/>
        <v>lunes</v>
      </c>
      <c r="G1760" s="2" t="str">
        <f t="shared" si="247"/>
        <v>octubre</v>
      </c>
      <c r="H1760" s="2">
        <f>+IFERROR(VLOOKUP(A1760,festivos!$A$1:$E$105,5,FALSE),0)</f>
        <v>0</v>
      </c>
      <c r="I1760" s="2">
        <f>+IFERROR(VLOOKUP(A1760,semanasanta!$A$1:$E$29,5,FALSE),0)</f>
        <v>0</v>
      </c>
      <c r="J1760" s="2">
        <f>+IFERROR(VLOOKUP(A1760,navidad!$A$1:$E$8,5,FALSE),0)</f>
        <v>0</v>
      </c>
      <c r="K1760" s="2">
        <f t="shared" si="251"/>
        <v>0</v>
      </c>
      <c r="L1760" s="2">
        <f t="shared" si="248"/>
        <v>0</v>
      </c>
      <c r="M1760" s="2">
        <f>+IFERROR(VLOOKUP(A1760,new_year!$A$1:$E$8,5,FALSE),0)</f>
        <v>0</v>
      </c>
      <c r="N1760" s="2">
        <f t="shared" si="250"/>
        <v>0</v>
      </c>
      <c r="O1760" s="2">
        <f t="shared" si="249"/>
        <v>0</v>
      </c>
      <c r="P1760">
        <v>0</v>
      </c>
      <c r="Q1760">
        <f>+IFERROR(VLOOKUP(A1760,final_f1!$A$1:$E$8,5,FALSE),0)</f>
        <v>0</v>
      </c>
    </row>
    <row r="1761" spans="1:17" x14ac:dyDescent="0.25">
      <c r="A1761" s="1">
        <v>42668</v>
      </c>
      <c r="B1761">
        <v>916</v>
      </c>
      <c r="C1761" s="2">
        <f t="shared" si="243"/>
        <v>25</v>
      </c>
      <c r="D1761" s="2">
        <f t="shared" si="244"/>
        <v>10</v>
      </c>
      <c r="E1761" s="2">
        <f t="shared" si="245"/>
        <v>2016</v>
      </c>
      <c r="F1761" s="2" t="str">
        <f t="shared" si="246"/>
        <v>martes</v>
      </c>
      <c r="G1761" s="2" t="str">
        <f t="shared" si="247"/>
        <v>octubre</v>
      </c>
      <c r="H1761" s="2">
        <f>+IFERROR(VLOOKUP(A1761,festivos!$A$1:$E$105,5,FALSE),0)</f>
        <v>0</v>
      </c>
      <c r="I1761" s="2">
        <f>+IFERROR(VLOOKUP(A1761,semanasanta!$A$1:$E$29,5,FALSE),0)</f>
        <v>0</v>
      </c>
      <c r="J1761" s="2">
        <f>+IFERROR(VLOOKUP(A1761,navidad!$A$1:$E$8,5,FALSE),0)</f>
        <v>0</v>
      </c>
      <c r="K1761" s="2">
        <f t="shared" si="251"/>
        <v>0</v>
      </c>
      <c r="L1761" s="2">
        <f t="shared" si="248"/>
        <v>0</v>
      </c>
      <c r="M1761" s="2">
        <f>+IFERROR(VLOOKUP(A1761,new_year!$A$1:$E$8,5,FALSE),0)</f>
        <v>0</v>
      </c>
      <c r="N1761" s="2">
        <f t="shared" si="250"/>
        <v>0</v>
      </c>
      <c r="O1761" s="2">
        <f t="shared" si="249"/>
        <v>0</v>
      </c>
      <c r="P1761">
        <v>0</v>
      </c>
      <c r="Q1761">
        <f>+IFERROR(VLOOKUP(A1761,final_f1!$A$1:$E$8,5,FALSE),0)</f>
        <v>0</v>
      </c>
    </row>
    <row r="1762" spans="1:17" x14ac:dyDescent="0.25">
      <c r="A1762" s="1">
        <v>42669</v>
      </c>
      <c r="B1762">
        <v>1037</v>
      </c>
      <c r="C1762" s="2">
        <f t="shared" si="243"/>
        <v>26</v>
      </c>
      <c r="D1762" s="2">
        <f t="shared" si="244"/>
        <v>10</v>
      </c>
      <c r="E1762" s="2">
        <f t="shared" si="245"/>
        <v>2016</v>
      </c>
      <c r="F1762" s="2" t="str">
        <f t="shared" si="246"/>
        <v>miércoles</v>
      </c>
      <c r="G1762" s="2" t="str">
        <f t="shared" si="247"/>
        <v>octubre</v>
      </c>
      <c r="H1762" s="2">
        <f>+IFERROR(VLOOKUP(A1762,festivos!$A$1:$E$105,5,FALSE),0)</f>
        <v>0</v>
      </c>
      <c r="I1762" s="2">
        <f>+IFERROR(VLOOKUP(A1762,semanasanta!$A$1:$E$29,5,FALSE),0)</f>
        <v>0</v>
      </c>
      <c r="J1762" s="2">
        <f>+IFERROR(VLOOKUP(A1762,navidad!$A$1:$E$8,5,FALSE),0)</f>
        <v>0</v>
      </c>
      <c r="K1762" s="2">
        <f t="shared" si="251"/>
        <v>0</v>
      </c>
      <c r="L1762" s="2">
        <f t="shared" si="248"/>
        <v>0</v>
      </c>
      <c r="M1762" s="2">
        <f>+IFERROR(VLOOKUP(A1762,new_year!$A$1:$E$8,5,FALSE),0)</f>
        <v>0</v>
      </c>
      <c r="N1762" s="2">
        <f t="shared" si="250"/>
        <v>0</v>
      </c>
      <c r="O1762" s="2">
        <f t="shared" si="249"/>
        <v>0</v>
      </c>
      <c r="P1762">
        <v>0</v>
      </c>
      <c r="Q1762">
        <f>+IFERROR(VLOOKUP(A1762,final_f1!$A$1:$E$8,5,FALSE),0)</f>
        <v>0</v>
      </c>
    </row>
    <row r="1763" spans="1:17" x14ac:dyDescent="0.25">
      <c r="A1763" s="1">
        <v>42670</v>
      </c>
      <c r="B1763">
        <v>1092</v>
      </c>
      <c r="C1763" s="2">
        <f t="shared" si="243"/>
        <v>27</v>
      </c>
      <c r="D1763" s="2">
        <f t="shared" si="244"/>
        <v>10</v>
      </c>
      <c r="E1763" s="2">
        <f t="shared" si="245"/>
        <v>2016</v>
      </c>
      <c r="F1763" s="2" t="str">
        <f t="shared" si="246"/>
        <v>jueves</v>
      </c>
      <c r="G1763" s="2" t="str">
        <f t="shared" si="247"/>
        <v>octubre</v>
      </c>
      <c r="H1763" s="2">
        <f>+IFERROR(VLOOKUP(A1763,festivos!$A$1:$E$105,5,FALSE),0)</f>
        <v>0</v>
      </c>
      <c r="I1763" s="2">
        <f>+IFERROR(VLOOKUP(A1763,semanasanta!$A$1:$E$29,5,FALSE),0)</f>
        <v>0</v>
      </c>
      <c r="J1763" s="2">
        <f>+IFERROR(VLOOKUP(A1763,navidad!$A$1:$E$8,5,FALSE),0)</f>
        <v>0</v>
      </c>
      <c r="K1763" s="2">
        <f t="shared" si="251"/>
        <v>0</v>
      </c>
      <c r="L1763" s="2">
        <f t="shared" si="248"/>
        <v>0</v>
      </c>
      <c r="M1763" s="2">
        <f>+IFERROR(VLOOKUP(A1763,new_year!$A$1:$E$8,5,FALSE),0)</f>
        <v>0</v>
      </c>
      <c r="N1763" s="2">
        <f t="shared" si="250"/>
        <v>0</v>
      </c>
      <c r="O1763" s="2">
        <f t="shared" si="249"/>
        <v>0</v>
      </c>
      <c r="P1763">
        <v>0</v>
      </c>
      <c r="Q1763">
        <f>+IFERROR(VLOOKUP(A1763,final_f1!$A$1:$E$8,5,FALSE),0)</f>
        <v>0</v>
      </c>
    </row>
    <row r="1764" spans="1:17" x14ac:dyDescent="0.25">
      <c r="A1764" s="1">
        <v>42671</v>
      </c>
      <c r="B1764">
        <v>1304</v>
      </c>
      <c r="C1764" s="2">
        <f t="shared" si="243"/>
        <v>28</v>
      </c>
      <c r="D1764" s="2">
        <f t="shared" si="244"/>
        <v>10</v>
      </c>
      <c r="E1764" s="2">
        <f t="shared" si="245"/>
        <v>2016</v>
      </c>
      <c r="F1764" s="2" t="str">
        <f t="shared" si="246"/>
        <v>viernes</v>
      </c>
      <c r="G1764" s="2" t="str">
        <f t="shared" si="247"/>
        <v>octubre</v>
      </c>
      <c r="H1764" s="2">
        <f>+IFERROR(VLOOKUP(A1764,festivos!$A$1:$E$105,5,FALSE),0)</f>
        <v>0</v>
      </c>
      <c r="I1764" s="2">
        <f>+IFERROR(VLOOKUP(A1764,semanasanta!$A$1:$E$29,5,FALSE),0)</f>
        <v>0</v>
      </c>
      <c r="J1764" s="2">
        <f>+IFERROR(VLOOKUP(A1764,navidad!$A$1:$E$8,5,FALSE),0)</f>
        <v>0</v>
      </c>
      <c r="K1764" s="2">
        <f t="shared" si="251"/>
        <v>0</v>
      </c>
      <c r="L1764" s="2">
        <f t="shared" si="248"/>
        <v>0</v>
      </c>
      <c r="M1764" s="2">
        <f>+IFERROR(VLOOKUP(A1764,new_year!$A$1:$E$8,5,FALSE),0)</f>
        <v>0</v>
      </c>
      <c r="N1764" s="2">
        <f t="shared" si="250"/>
        <v>0</v>
      </c>
      <c r="O1764" s="2">
        <f t="shared" si="249"/>
        <v>0</v>
      </c>
      <c r="P1764">
        <v>0</v>
      </c>
      <c r="Q1764">
        <f>+IFERROR(VLOOKUP(A1764,final_f1!$A$1:$E$8,5,FALSE),0)</f>
        <v>0</v>
      </c>
    </row>
    <row r="1765" spans="1:17" x14ac:dyDescent="0.25">
      <c r="A1765" s="1">
        <v>42672</v>
      </c>
      <c r="B1765">
        <v>540</v>
      </c>
      <c r="C1765" s="2">
        <f t="shared" si="243"/>
        <v>29</v>
      </c>
      <c r="D1765" s="2">
        <f t="shared" si="244"/>
        <v>10</v>
      </c>
      <c r="E1765" s="2">
        <f t="shared" si="245"/>
        <v>2016</v>
      </c>
      <c r="F1765" s="2" t="str">
        <f t="shared" si="246"/>
        <v>sábado</v>
      </c>
      <c r="G1765" s="2" t="str">
        <f t="shared" si="247"/>
        <v>octubre</v>
      </c>
      <c r="H1765" s="2">
        <f>+IFERROR(VLOOKUP(A1765,festivos!$A$1:$E$105,5,FALSE),0)</f>
        <v>0</v>
      </c>
      <c r="I1765" s="2">
        <f>+IFERROR(VLOOKUP(A1765,semanasanta!$A$1:$E$29,5,FALSE),0)</f>
        <v>0</v>
      </c>
      <c r="J1765" s="2">
        <f>+IFERROR(VLOOKUP(A1765,navidad!$A$1:$E$8,5,FALSE),0)</f>
        <v>0</v>
      </c>
      <c r="K1765" s="2">
        <f t="shared" si="251"/>
        <v>0</v>
      </c>
      <c r="L1765" s="2">
        <f t="shared" si="248"/>
        <v>0</v>
      </c>
      <c r="M1765" s="2">
        <f>+IFERROR(VLOOKUP(A1765,new_year!$A$1:$E$8,5,FALSE),0)</f>
        <v>0</v>
      </c>
      <c r="N1765" s="2">
        <f t="shared" si="250"/>
        <v>0</v>
      </c>
      <c r="O1765" s="2">
        <f t="shared" si="249"/>
        <v>0</v>
      </c>
      <c r="P1765">
        <v>0</v>
      </c>
      <c r="Q1765">
        <f>+IFERROR(VLOOKUP(A1765,final_f1!$A$1:$E$8,5,FALSE),0)</f>
        <v>0</v>
      </c>
    </row>
    <row r="1766" spans="1:17" x14ac:dyDescent="0.25">
      <c r="A1766" s="1">
        <v>42673</v>
      </c>
      <c r="B1766">
        <v>3</v>
      </c>
      <c r="C1766" s="2">
        <f t="shared" si="243"/>
        <v>30</v>
      </c>
      <c r="D1766" s="2">
        <f t="shared" si="244"/>
        <v>10</v>
      </c>
      <c r="E1766" s="2">
        <f t="shared" si="245"/>
        <v>2016</v>
      </c>
      <c r="F1766" s="2" t="str">
        <f t="shared" si="246"/>
        <v>domingo</v>
      </c>
      <c r="G1766" s="2" t="str">
        <f t="shared" si="247"/>
        <v>octubre</v>
      </c>
      <c r="H1766" s="2">
        <f>+IFERROR(VLOOKUP(A1766,festivos!$A$1:$E$105,5,FALSE),0)</f>
        <v>0</v>
      </c>
      <c r="I1766" s="2">
        <f>+IFERROR(VLOOKUP(A1766,semanasanta!$A$1:$E$29,5,FALSE),0)</f>
        <v>0</v>
      </c>
      <c r="J1766" s="2">
        <f>+IFERROR(VLOOKUP(A1766,navidad!$A$1:$E$8,5,FALSE),0)</f>
        <v>0</v>
      </c>
      <c r="K1766" s="2">
        <f t="shared" si="251"/>
        <v>0</v>
      </c>
      <c r="L1766" s="2">
        <f t="shared" si="248"/>
        <v>0</v>
      </c>
      <c r="M1766" s="2">
        <f>+IFERROR(VLOOKUP(A1766,new_year!$A$1:$E$8,5,FALSE),0)</f>
        <v>0</v>
      </c>
      <c r="N1766" s="2">
        <f t="shared" si="250"/>
        <v>0</v>
      </c>
      <c r="O1766" s="2">
        <f t="shared" si="249"/>
        <v>0</v>
      </c>
      <c r="P1766">
        <v>0</v>
      </c>
      <c r="Q1766">
        <f>+IFERROR(VLOOKUP(A1766,final_f1!$A$1:$E$8,5,FALSE),0)</f>
        <v>0</v>
      </c>
    </row>
    <row r="1767" spans="1:17" x14ac:dyDescent="0.25">
      <c r="A1767" s="1">
        <v>42674</v>
      </c>
      <c r="B1767">
        <v>1899</v>
      </c>
      <c r="C1767" s="2">
        <f t="shared" si="243"/>
        <v>31</v>
      </c>
      <c r="D1767" s="2">
        <f t="shared" si="244"/>
        <v>10</v>
      </c>
      <c r="E1767" s="2">
        <f t="shared" si="245"/>
        <v>2016</v>
      </c>
      <c r="F1767" s="2" t="str">
        <f t="shared" si="246"/>
        <v>lunes</v>
      </c>
      <c r="G1767" s="2" t="str">
        <f t="shared" si="247"/>
        <v>octubre</v>
      </c>
      <c r="H1767" s="2">
        <f>+IFERROR(VLOOKUP(A1767,festivos!$A$1:$E$105,5,FALSE),0)</f>
        <v>0</v>
      </c>
      <c r="I1767" s="2">
        <f>+IFERROR(VLOOKUP(A1767,semanasanta!$A$1:$E$29,5,FALSE),0)</f>
        <v>0</v>
      </c>
      <c r="J1767" s="2">
        <f>+IFERROR(VLOOKUP(A1767,navidad!$A$1:$E$8,5,FALSE),0)</f>
        <v>0</v>
      </c>
      <c r="K1767" s="2">
        <f t="shared" si="251"/>
        <v>0</v>
      </c>
      <c r="L1767" s="2">
        <f t="shared" si="248"/>
        <v>0</v>
      </c>
      <c r="M1767" s="2">
        <f>+IFERROR(VLOOKUP(A1767,new_year!$A$1:$E$8,5,FALSE),0)</f>
        <v>0</v>
      </c>
      <c r="N1767" s="2">
        <f t="shared" si="250"/>
        <v>0</v>
      </c>
      <c r="O1767" s="2">
        <f t="shared" si="249"/>
        <v>0</v>
      </c>
      <c r="P1767">
        <v>0</v>
      </c>
      <c r="Q1767">
        <f>+IFERROR(VLOOKUP(A1767,final_f1!$A$1:$E$8,5,FALSE),0)</f>
        <v>0</v>
      </c>
    </row>
    <row r="1768" spans="1:17" x14ac:dyDescent="0.25">
      <c r="A1768" s="1">
        <v>42675</v>
      </c>
      <c r="B1768">
        <v>521</v>
      </c>
      <c r="C1768" s="2">
        <f t="shared" si="243"/>
        <v>1</v>
      </c>
      <c r="D1768" s="2">
        <f t="shared" si="244"/>
        <v>11</v>
      </c>
      <c r="E1768" s="2">
        <f t="shared" si="245"/>
        <v>2016</v>
      </c>
      <c r="F1768" s="2" t="str">
        <f t="shared" si="246"/>
        <v>martes</v>
      </c>
      <c r="G1768" s="2" t="str">
        <f t="shared" si="247"/>
        <v>noviembre</v>
      </c>
      <c r="H1768" s="2">
        <f>+IFERROR(VLOOKUP(A1768,festivos!$A$1:$E$105,5,FALSE),0)</f>
        <v>0</v>
      </c>
      <c r="I1768" s="2">
        <f>+IFERROR(VLOOKUP(A1768,semanasanta!$A$1:$E$29,5,FALSE),0)</f>
        <v>0</v>
      </c>
      <c r="J1768" s="2">
        <f>+IFERROR(VLOOKUP(A1768,navidad!$A$1:$E$8,5,FALSE),0)</f>
        <v>0</v>
      </c>
      <c r="K1768" s="2">
        <f t="shared" si="251"/>
        <v>0</v>
      </c>
      <c r="L1768" s="2">
        <f t="shared" si="248"/>
        <v>0</v>
      </c>
      <c r="M1768" s="2">
        <f>+IFERROR(VLOOKUP(A1768,new_year!$A$1:$E$8,5,FALSE),0)</f>
        <v>0</v>
      </c>
      <c r="N1768" s="2">
        <f t="shared" si="250"/>
        <v>0</v>
      </c>
      <c r="O1768" s="2">
        <f t="shared" si="249"/>
        <v>0</v>
      </c>
      <c r="P1768">
        <v>0</v>
      </c>
      <c r="Q1768">
        <f>+IFERROR(VLOOKUP(A1768,final_f1!$A$1:$E$8,5,FALSE),0)</f>
        <v>0</v>
      </c>
    </row>
    <row r="1769" spans="1:17" x14ac:dyDescent="0.25">
      <c r="A1769" s="1">
        <v>42676</v>
      </c>
      <c r="B1769">
        <v>701</v>
      </c>
      <c r="C1769" s="2">
        <f t="shared" si="243"/>
        <v>2</v>
      </c>
      <c r="D1769" s="2">
        <f t="shared" si="244"/>
        <v>11</v>
      </c>
      <c r="E1769" s="2">
        <f t="shared" si="245"/>
        <v>2016</v>
      </c>
      <c r="F1769" s="2" t="str">
        <f t="shared" si="246"/>
        <v>miércoles</v>
      </c>
      <c r="G1769" s="2" t="str">
        <f t="shared" si="247"/>
        <v>noviembre</v>
      </c>
      <c r="H1769" s="2">
        <f>+IFERROR(VLOOKUP(A1769,festivos!$A$1:$E$105,5,FALSE),0)</f>
        <v>0</v>
      </c>
      <c r="I1769" s="2">
        <f>+IFERROR(VLOOKUP(A1769,semanasanta!$A$1:$E$29,5,FALSE),0)</f>
        <v>0</v>
      </c>
      <c r="J1769" s="2">
        <f>+IFERROR(VLOOKUP(A1769,navidad!$A$1:$E$8,5,FALSE),0)</f>
        <v>0</v>
      </c>
      <c r="K1769" s="2">
        <f t="shared" si="251"/>
        <v>0</v>
      </c>
      <c r="L1769" s="2">
        <f t="shared" si="248"/>
        <v>0</v>
      </c>
      <c r="M1769" s="2">
        <f>+IFERROR(VLOOKUP(A1769,new_year!$A$1:$E$8,5,FALSE),0)</f>
        <v>0</v>
      </c>
      <c r="N1769" s="2">
        <f t="shared" si="250"/>
        <v>0</v>
      </c>
      <c r="O1769" s="2">
        <f t="shared" si="249"/>
        <v>0</v>
      </c>
      <c r="P1769">
        <v>0</v>
      </c>
      <c r="Q1769">
        <f>+IFERROR(VLOOKUP(A1769,final_f1!$A$1:$E$8,5,FALSE),0)</f>
        <v>0</v>
      </c>
    </row>
    <row r="1770" spans="1:17" x14ac:dyDescent="0.25">
      <c r="A1770" s="1">
        <v>42677</v>
      </c>
      <c r="B1770">
        <v>815</v>
      </c>
      <c r="C1770" s="2">
        <f t="shared" si="243"/>
        <v>3</v>
      </c>
      <c r="D1770" s="2">
        <f t="shared" si="244"/>
        <v>11</v>
      </c>
      <c r="E1770" s="2">
        <f t="shared" si="245"/>
        <v>2016</v>
      </c>
      <c r="F1770" s="2" t="str">
        <f t="shared" si="246"/>
        <v>jueves</v>
      </c>
      <c r="G1770" s="2" t="str">
        <f t="shared" si="247"/>
        <v>noviembre</v>
      </c>
      <c r="H1770" s="2">
        <f>+IFERROR(VLOOKUP(A1770,festivos!$A$1:$E$105,5,FALSE),0)</f>
        <v>0</v>
      </c>
      <c r="I1770" s="2">
        <f>+IFERROR(VLOOKUP(A1770,semanasanta!$A$1:$E$29,5,FALSE),0)</f>
        <v>0</v>
      </c>
      <c r="J1770" s="2">
        <f>+IFERROR(VLOOKUP(A1770,navidad!$A$1:$E$8,5,FALSE),0)</f>
        <v>0</v>
      </c>
      <c r="K1770" s="2">
        <f t="shared" si="251"/>
        <v>0</v>
      </c>
      <c r="L1770" s="2">
        <f t="shared" si="248"/>
        <v>0</v>
      </c>
      <c r="M1770" s="2">
        <f>+IFERROR(VLOOKUP(A1770,new_year!$A$1:$E$8,5,FALSE),0)</f>
        <v>0</v>
      </c>
      <c r="N1770" s="2">
        <f t="shared" si="250"/>
        <v>0</v>
      </c>
      <c r="O1770" s="2">
        <f t="shared" si="249"/>
        <v>0</v>
      </c>
      <c r="P1770">
        <v>0</v>
      </c>
      <c r="Q1770">
        <f>+IFERROR(VLOOKUP(A1770,final_f1!$A$1:$E$8,5,FALSE),0)</f>
        <v>0</v>
      </c>
    </row>
    <row r="1771" spans="1:17" x14ac:dyDescent="0.25">
      <c r="A1771" s="1">
        <v>42678</v>
      </c>
      <c r="B1771">
        <v>901</v>
      </c>
      <c r="C1771" s="2">
        <f t="shared" si="243"/>
        <v>4</v>
      </c>
      <c r="D1771" s="2">
        <f t="shared" si="244"/>
        <v>11</v>
      </c>
      <c r="E1771" s="2">
        <f t="shared" si="245"/>
        <v>2016</v>
      </c>
      <c r="F1771" s="2" t="str">
        <f t="shared" si="246"/>
        <v>viernes</v>
      </c>
      <c r="G1771" s="2" t="str">
        <f t="shared" si="247"/>
        <v>noviembre</v>
      </c>
      <c r="H1771" s="2">
        <f>+IFERROR(VLOOKUP(A1771,festivos!$A$1:$E$105,5,FALSE),0)</f>
        <v>0</v>
      </c>
      <c r="I1771" s="2">
        <f>+IFERROR(VLOOKUP(A1771,semanasanta!$A$1:$E$29,5,FALSE),0)</f>
        <v>0</v>
      </c>
      <c r="J1771" s="2">
        <f>+IFERROR(VLOOKUP(A1771,navidad!$A$1:$E$8,5,FALSE),0)</f>
        <v>0</v>
      </c>
      <c r="K1771" s="2">
        <f t="shared" si="251"/>
        <v>0</v>
      </c>
      <c r="L1771" s="2">
        <f t="shared" si="248"/>
        <v>0</v>
      </c>
      <c r="M1771" s="2">
        <f>+IFERROR(VLOOKUP(A1771,new_year!$A$1:$E$8,5,FALSE),0)</f>
        <v>0</v>
      </c>
      <c r="N1771" s="2">
        <f t="shared" si="250"/>
        <v>0</v>
      </c>
      <c r="O1771" s="2">
        <f t="shared" si="249"/>
        <v>0</v>
      </c>
      <c r="P1771">
        <v>0</v>
      </c>
      <c r="Q1771">
        <f>+IFERROR(VLOOKUP(A1771,final_f1!$A$1:$E$8,5,FALSE),0)</f>
        <v>0</v>
      </c>
    </row>
    <row r="1772" spans="1:17" x14ac:dyDescent="0.25">
      <c r="A1772" s="1">
        <v>42679</v>
      </c>
      <c r="B1772">
        <v>243</v>
      </c>
      <c r="C1772" s="2">
        <f t="shared" si="243"/>
        <v>5</v>
      </c>
      <c r="D1772" s="2">
        <f t="shared" si="244"/>
        <v>11</v>
      </c>
      <c r="E1772" s="2">
        <f t="shared" si="245"/>
        <v>2016</v>
      </c>
      <c r="F1772" s="2" t="str">
        <f t="shared" si="246"/>
        <v>sábado</v>
      </c>
      <c r="G1772" s="2" t="str">
        <f t="shared" si="247"/>
        <v>noviembre</v>
      </c>
      <c r="H1772" s="2">
        <f>+IFERROR(VLOOKUP(A1772,festivos!$A$1:$E$105,5,FALSE),0)</f>
        <v>0</v>
      </c>
      <c r="I1772" s="2">
        <f>+IFERROR(VLOOKUP(A1772,semanasanta!$A$1:$E$29,5,FALSE),0)</f>
        <v>0</v>
      </c>
      <c r="J1772" s="2">
        <f>+IFERROR(VLOOKUP(A1772,navidad!$A$1:$E$8,5,FALSE),0)</f>
        <v>0</v>
      </c>
      <c r="K1772" s="2">
        <f t="shared" si="251"/>
        <v>0</v>
      </c>
      <c r="L1772" s="2">
        <f t="shared" si="248"/>
        <v>0</v>
      </c>
      <c r="M1772" s="2">
        <f>+IFERROR(VLOOKUP(A1772,new_year!$A$1:$E$8,5,FALSE),0)</f>
        <v>0</v>
      </c>
      <c r="N1772" s="2">
        <f t="shared" si="250"/>
        <v>0</v>
      </c>
      <c r="O1772" s="2">
        <f t="shared" si="249"/>
        <v>0</v>
      </c>
      <c r="P1772">
        <v>0</v>
      </c>
      <c r="Q1772">
        <f>+IFERROR(VLOOKUP(A1772,final_f1!$A$1:$E$8,5,FALSE),0)</f>
        <v>0</v>
      </c>
    </row>
    <row r="1773" spans="1:17" x14ac:dyDescent="0.25">
      <c r="A1773" s="1">
        <v>42680</v>
      </c>
      <c r="B1773">
        <v>0</v>
      </c>
      <c r="C1773" s="2">
        <f t="shared" si="243"/>
        <v>6</v>
      </c>
      <c r="D1773" s="2">
        <f t="shared" si="244"/>
        <v>11</v>
      </c>
      <c r="E1773" s="2">
        <f t="shared" si="245"/>
        <v>2016</v>
      </c>
      <c r="F1773" s="2" t="str">
        <f t="shared" si="246"/>
        <v>domingo</v>
      </c>
      <c r="G1773" s="2" t="str">
        <f t="shared" si="247"/>
        <v>noviembre</v>
      </c>
      <c r="H1773" s="2">
        <f>+IFERROR(VLOOKUP(A1773,festivos!$A$1:$E$105,5,FALSE),0)</f>
        <v>0</v>
      </c>
      <c r="I1773" s="2">
        <f>+IFERROR(VLOOKUP(A1773,semanasanta!$A$1:$E$29,5,FALSE),0)</f>
        <v>0</v>
      </c>
      <c r="J1773" s="2">
        <f>+IFERROR(VLOOKUP(A1773,navidad!$A$1:$E$8,5,FALSE),0)</f>
        <v>0</v>
      </c>
      <c r="K1773" s="2">
        <f t="shared" si="251"/>
        <v>0</v>
      </c>
      <c r="L1773" s="2">
        <f t="shared" si="248"/>
        <v>0</v>
      </c>
      <c r="M1773" s="2">
        <f>+IFERROR(VLOOKUP(A1773,new_year!$A$1:$E$8,5,FALSE),0)</f>
        <v>0</v>
      </c>
      <c r="N1773" s="2">
        <f t="shared" si="250"/>
        <v>0</v>
      </c>
      <c r="O1773" s="2">
        <f t="shared" si="249"/>
        <v>0</v>
      </c>
      <c r="P1773">
        <v>0</v>
      </c>
      <c r="Q1773">
        <f>+IFERROR(VLOOKUP(A1773,final_f1!$A$1:$E$8,5,FALSE),0)</f>
        <v>0</v>
      </c>
    </row>
    <row r="1774" spans="1:17" x14ac:dyDescent="0.25">
      <c r="A1774" s="1">
        <v>42681</v>
      </c>
      <c r="B1774">
        <v>0</v>
      </c>
      <c r="C1774" s="2">
        <f t="shared" si="243"/>
        <v>7</v>
      </c>
      <c r="D1774" s="2">
        <f t="shared" si="244"/>
        <v>11</v>
      </c>
      <c r="E1774" s="2">
        <f t="shared" si="245"/>
        <v>2016</v>
      </c>
      <c r="F1774" s="2" t="str">
        <f t="shared" si="246"/>
        <v>lunes</v>
      </c>
      <c r="G1774" s="2" t="str">
        <f t="shared" si="247"/>
        <v>noviembre</v>
      </c>
      <c r="H1774" s="2">
        <f>+IFERROR(VLOOKUP(A1774,festivos!$A$1:$E$105,5,FALSE),0)</f>
        <v>1</v>
      </c>
      <c r="I1774" s="2">
        <f>+IFERROR(VLOOKUP(A1774,semanasanta!$A$1:$E$29,5,FALSE),0)</f>
        <v>0</v>
      </c>
      <c r="J1774" s="2">
        <f>+IFERROR(VLOOKUP(A1774,navidad!$A$1:$E$8,5,FALSE),0)</f>
        <v>0</v>
      </c>
      <c r="K1774" s="2">
        <f t="shared" si="251"/>
        <v>0</v>
      </c>
      <c r="L1774" s="2">
        <f t="shared" si="248"/>
        <v>0</v>
      </c>
      <c r="M1774" s="2">
        <f>+IFERROR(VLOOKUP(A1774,new_year!$A$1:$E$8,5,FALSE),0)</f>
        <v>0</v>
      </c>
      <c r="N1774" s="2">
        <f t="shared" si="250"/>
        <v>0</v>
      </c>
      <c r="O1774" s="2">
        <f t="shared" si="249"/>
        <v>0</v>
      </c>
      <c r="P1774">
        <v>0</v>
      </c>
      <c r="Q1774">
        <f>+IFERROR(VLOOKUP(A1774,final_f1!$A$1:$E$8,5,FALSE),0)</f>
        <v>0</v>
      </c>
    </row>
    <row r="1775" spans="1:17" x14ac:dyDescent="0.25">
      <c r="A1775" s="1">
        <v>42682</v>
      </c>
      <c r="B1775">
        <v>720</v>
      </c>
      <c r="C1775" s="2">
        <f t="shared" si="243"/>
        <v>8</v>
      </c>
      <c r="D1775" s="2">
        <f t="shared" si="244"/>
        <v>11</v>
      </c>
      <c r="E1775" s="2">
        <f t="shared" si="245"/>
        <v>2016</v>
      </c>
      <c r="F1775" s="2" t="str">
        <f t="shared" si="246"/>
        <v>martes</v>
      </c>
      <c r="G1775" s="2" t="str">
        <f t="shared" si="247"/>
        <v>noviembre</v>
      </c>
      <c r="H1775" s="2">
        <f>+IFERROR(VLOOKUP(A1775,festivos!$A$1:$E$105,5,FALSE),0)</f>
        <v>0</v>
      </c>
      <c r="I1775" s="2">
        <f>+IFERROR(VLOOKUP(A1775,semanasanta!$A$1:$E$29,5,FALSE),0)</f>
        <v>0</v>
      </c>
      <c r="J1775" s="2">
        <f>+IFERROR(VLOOKUP(A1775,navidad!$A$1:$E$8,5,FALSE),0)</f>
        <v>0</v>
      </c>
      <c r="K1775" s="2">
        <f t="shared" si="251"/>
        <v>0</v>
      </c>
      <c r="L1775" s="2">
        <f t="shared" si="248"/>
        <v>0</v>
      </c>
      <c r="M1775" s="2">
        <f>+IFERROR(VLOOKUP(A1775,new_year!$A$1:$E$8,5,FALSE),0)</f>
        <v>0</v>
      </c>
      <c r="N1775" s="2">
        <f t="shared" si="250"/>
        <v>0</v>
      </c>
      <c r="O1775" s="2">
        <f t="shared" si="249"/>
        <v>0</v>
      </c>
      <c r="P1775">
        <v>0</v>
      </c>
      <c r="Q1775">
        <f>+IFERROR(VLOOKUP(A1775,final_f1!$A$1:$E$8,5,FALSE),0)</f>
        <v>0</v>
      </c>
    </row>
    <row r="1776" spans="1:17" x14ac:dyDescent="0.25">
      <c r="A1776" s="1">
        <v>42683</v>
      </c>
      <c r="B1776">
        <v>835</v>
      </c>
      <c r="C1776" s="2">
        <f t="shared" si="243"/>
        <v>9</v>
      </c>
      <c r="D1776" s="2">
        <f t="shared" si="244"/>
        <v>11</v>
      </c>
      <c r="E1776" s="2">
        <f t="shared" si="245"/>
        <v>2016</v>
      </c>
      <c r="F1776" s="2" t="str">
        <f t="shared" si="246"/>
        <v>miércoles</v>
      </c>
      <c r="G1776" s="2" t="str">
        <f t="shared" si="247"/>
        <v>noviembre</v>
      </c>
      <c r="H1776" s="2">
        <f>+IFERROR(VLOOKUP(A1776,festivos!$A$1:$E$105,5,FALSE),0)</f>
        <v>0</v>
      </c>
      <c r="I1776" s="2">
        <f>+IFERROR(VLOOKUP(A1776,semanasanta!$A$1:$E$29,5,FALSE),0)</f>
        <v>0</v>
      </c>
      <c r="J1776" s="2">
        <f>+IFERROR(VLOOKUP(A1776,navidad!$A$1:$E$8,5,FALSE),0)</f>
        <v>0</v>
      </c>
      <c r="K1776" s="2">
        <f t="shared" si="251"/>
        <v>0</v>
      </c>
      <c r="L1776" s="2">
        <f t="shared" si="248"/>
        <v>0</v>
      </c>
      <c r="M1776" s="2">
        <f>+IFERROR(VLOOKUP(A1776,new_year!$A$1:$E$8,5,FALSE),0)</f>
        <v>0</v>
      </c>
      <c r="N1776" s="2">
        <f t="shared" si="250"/>
        <v>0</v>
      </c>
      <c r="O1776" s="2">
        <f t="shared" si="249"/>
        <v>0</v>
      </c>
      <c r="P1776">
        <v>1</v>
      </c>
      <c r="Q1776">
        <f>+IFERROR(VLOOKUP(A1776,final_f1!$A$1:$E$8,5,FALSE),0)</f>
        <v>0</v>
      </c>
    </row>
    <row r="1777" spans="1:17" x14ac:dyDescent="0.25">
      <c r="A1777" s="1">
        <v>42684</v>
      </c>
      <c r="B1777">
        <v>953</v>
      </c>
      <c r="C1777" s="2">
        <f t="shared" si="243"/>
        <v>10</v>
      </c>
      <c r="D1777" s="2">
        <f t="shared" si="244"/>
        <v>11</v>
      </c>
      <c r="E1777" s="2">
        <f t="shared" si="245"/>
        <v>2016</v>
      </c>
      <c r="F1777" s="2" t="str">
        <f t="shared" si="246"/>
        <v>jueves</v>
      </c>
      <c r="G1777" s="2" t="str">
        <f t="shared" si="247"/>
        <v>noviembre</v>
      </c>
      <c r="H1777" s="2">
        <f>+IFERROR(VLOOKUP(A1777,festivos!$A$1:$E$105,5,FALSE),0)</f>
        <v>0</v>
      </c>
      <c r="I1777" s="2">
        <f>+IFERROR(VLOOKUP(A1777,semanasanta!$A$1:$E$29,5,FALSE),0)</f>
        <v>0</v>
      </c>
      <c r="J1777" s="2">
        <f>+IFERROR(VLOOKUP(A1777,navidad!$A$1:$E$8,5,FALSE),0)</f>
        <v>0</v>
      </c>
      <c r="K1777" s="2">
        <f t="shared" si="251"/>
        <v>0</v>
      </c>
      <c r="L1777" s="2">
        <f t="shared" si="248"/>
        <v>0</v>
      </c>
      <c r="M1777" s="2">
        <f>+IFERROR(VLOOKUP(A1777,new_year!$A$1:$E$8,5,FALSE),0)</f>
        <v>0</v>
      </c>
      <c r="N1777" s="2">
        <f t="shared" si="250"/>
        <v>0</v>
      </c>
      <c r="O1777" s="2">
        <f t="shared" si="249"/>
        <v>0</v>
      </c>
      <c r="P1777">
        <v>1</v>
      </c>
      <c r="Q1777">
        <f>+IFERROR(VLOOKUP(A1777,final_f1!$A$1:$E$8,5,FALSE),0)</f>
        <v>0</v>
      </c>
    </row>
    <row r="1778" spans="1:17" x14ac:dyDescent="0.25">
      <c r="A1778" s="1">
        <v>42685</v>
      </c>
      <c r="B1778">
        <v>967</v>
      </c>
      <c r="C1778" s="2">
        <f t="shared" si="243"/>
        <v>11</v>
      </c>
      <c r="D1778" s="2">
        <f t="shared" si="244"/>
        <v>11</v>
      </c>
      <c r="E1778" s="2">
        <f t="shared" si="245"/>
        <v>2016</v>
      </c>
      <c r="F1778" s="2" t="str">
        <f t="shared" si="246"/>
        <v>viernes</v>
      </c>
      <c r="G1778" s="2" t="str">
        <f t="shared" si="247"/>
        <v>noviembre</v>
      </c>
      <c r="H1778" s="2">
        <f>+IFERROR(VLOOKUP(A1778,festivos!$A$1:$E$105,5,FALSE),0)</f>
        <v>0</v>
      </c>
      <c r="I1778" s="2">
        <f>+IFERROR(VLOOKUP(A1778,semanasanta!$A$1:$E$29,5,FALSE),0)</f>
        <v>0</v>
      </c>
      <c r="J1778" s="2">
        <f>+IFERROR(VLOOKUP(A1778,navidad!$A$1:$E$8,5,FALSE),0)</f>
        <v>0</v>
      </c>
      <c r="K1778" s="2">
        <f t="shared" si="251"/>
        <v>0</v>
      </c>
      <c r="L1778" s="2">
        <f t="shared" si="248"/>
        <v>0</v>
      </c>
      <c r="M1778" s="2">
        <f>+IFERROR(VLOOKUP(A1778,new_year!$A$1:$E$8,5,FALSE),0)</f>
        <v>0</v>
      </c>
      <c r="N1778" s="2">
        <f t="shared" si="250"/>
        <v>0</v>
      </c>
      <c r="O1778" s="2">
        <f t="shared" si="249"/>
        <v>0</v>
      </c>
      <c r="P1778">
        <v>1</v>
      </c>
      <c r="Q1778">
        <f>+IFERROR(VLOOKUP(A1778,final_f1!$A$1:$E$8,5,FALSE),0)</f>
        <v>0</v>
      </c>
    </row>
    <row r="1779" spans="1:17" x14ac:dyDescent="0.25">
      <c r="A1779" s="1">
        <v>42686</v>
      </c>
      <c r="B1779">
        <v>220</v>
      </c>
      <c r="C1779" s="2">
        <f t="shared" si="243"/>
        <v>12</v>
      </c>
      <c r="D1779" s="2">
        <f t="shared" si="244"/>
        <v>11</v>
      </c>
      <c r="E1779" s="2">
        <f t="shared" si="245"/>
        <v>2016</v>
      </c>
      <c r="F1779" s="2" t="str">
        <f t="shared" si="246"/>
        <v>sábado</v>
      </c>
      <c r="G1779" s="2" t="str">
        <f t="shared" si="247"/>
        <v>noviembre</v>
      </c>
      <c r="H1779" s="2">
        <f>+IFERROR(VLOOKUP(A1779,festivos!$A$1:$E$105,5,FALSE),0)</f>
        <v>0</v>
      </c>
      <c r="I1779" s="2">
        <f>+IFERROR(VLOOKUP(A1779,semanasanta!$A$1:$E$29,5,FALSE),0)</f>
        <v>0</v>
      </c>
      <c r="J1779" s="2">
        <f>+IFERROR(VLOOKUP(A1779,navidad!$A$1:$E$8,5,FALSE),0)</f>
        <v>0</v>
      </c>
      <c r="K1779" s="2">
        <f t="shared" si="251"/>
        <v>0</v>
      </c>
      <c r="L1779" s="2">
        <f t="shared" si="248"/>
        <v>0</v>
      </c>
      <c r="M1779" s="2">
        <f>+IFERROR(VLOOKUP(A1779,new_year!$A$1:$E$8,5,FALSE),0)</f>
        <v>0</v>
      </c>
      <c r="N1779" s="2">
        <f t="shared" si="250"/>
        <v>0</v>
      </c>
      <c r="O1779" s="2">
        <f t="shared" si="249"/>
        <v>0</v>
      </c>
      <c r="P1779">
        <v>1</v>
      </c>
      <c r="Q1779">
        <f>+IFERROR(VLOOKUP(A1779,final_f1!$A$1:$E$8,5,FALSE),0)</f>
        <v>0</v>
      </c>
    </row>
    <row r="1780" spans="1:17" x14ac:dyDescent="0.25">
      <c r="A1780" s="1">
        <v>42687</v>
      </c>
      <c r="B1780">
        <v>19</v>
      </c>
      <c r="C1780" s="2">
        <f t="shared" si="243"/>
        <v>13</v>
      </c>
      <c r="D1780" s="2">
        <f t="shared" si="244"/>
        <v>11</v>
      </c>
      <c r="E1780" s="2">
        <f t="shared" si="245"/>
        <v>2016</v>
      </c>
      <c r="F1780" s="2" t="str">
        <f t="shared" si="246"/>
        <v>domingo</v>
      </c>
      <c r="G1780" s="2" t="str">
        <f t="shared" si="247"/>
        <v>noviembre</v>
      </c>
      <c r="H1780" s="2">
        <f>+IFERROR(VLOOKUP(A1780,festivos!$A$1:$E$105,5,FALSE),0)</f>
        <v>0</v>
      </c>
      <c r="I1780" s="2">
        <f>+IFERROR(VLOOKUP(A1780,semanasanta!$A$1:$E$29,5,FALSE),0)</f>
        <v>0</v>
      </c>
      <c r="J1780" s="2">
        <f>+IFERROR(VLOOKUP(A1780,navidad!$A$1:$E$8,5,FALSE),0)</f>
        <v>0</v>
      </c>
      <c r="K1780" s="2">
        <f t="shared" si="251"/>
        <v>0</v>
      </c>
      <c r="L1780" s="2">
        <f t="shared" si="248"/>
        <v>0</v>
      </c>
      <c r="M1780" s="2">
        <f>+IFERROR(VLOOKUP(A1780,new_year!$A$1:$E$8,5,FALSE),0)</f>
        <v>0</v>
      </c>
      <c r="N1780" s="2">
        <f t="shared" si="250"/>
        <v>0</v>
      </c>
      <c r="O1780" s="2">
        <f t="shared" si="249"/>
        <v>0</v>
      </c>
      <c r="P1780">
        <v>1</v>
      </c>
      <c r="Q1780">
        <f>+IFERROR(VLOOKUP(A1780,final_f1!$A$1:$E$8,5,FALSE),0)</f>
        <v>0</v>
      </c>
    </row>
    <row r="1781" spans="1:17" x14ac:dyDescent="0.25">
      <c r="A1781" s="1">
        <v>42688</v>
      </c>
      <c r="B1781">
        <v>0</v>
      </c>
      <c r="C1781" s="2">
        <f t="shared" si="243"/>
        <v>14</v>
      </c>
      <c r="D1781" s="2">
        <f t="shared" si="244"/>
        <v>11</v>
      </c>
      <c r="E1781" s="2">
        <f t="shared" si="245"/>
        <v>2016</v>
      </c>
      <c r="F1781" s="2" t="str">
        <f t="shared" si="246"/>
        <v>lunes</v>
      </c>
      <c r="G1781" s="2" t="str">
        <f t="shared" si="247"/>
        <v>noviembre</v>
      </c>
      <c r="H1781" s="2">
        <f>+IFERROR(VLOOKUP(A1781,festivos!$A$1:$E$105,5,FALSE),0)</f>
        <v>1</v>
      </c>
      <c r="I1781" s="2">
        <f>+IFERROR(VLOOKUP(A1781,semanasanta!$A$1:$E$29,5,FALSE),0)</f>
        <v>0</v>
      </c>
      <c r="J1781" s="2">
        <f>+IFERROR(VLOOKUP(A1781,navidad!$A$1:$E$8,5,FALSE),0)</f>
        <v>0</v>
      </c>
      <c r="K1781" s="2">
        <f t="shared" si="251"/>
        <v>0</v>
      </c>
      <c r="L1781" s="2">
        <f t="shared" si="248"/>
        <v>0</v>
      </c>
      <c r="M1781" s="2">
        <f>+IFERROR(VLOOKUP(A1781,new_year!$A$1:$E$8,5,FALSE),0)</f>
        <v>0</v>
      </c>
      <c r="N1781" s="2">
        <f t="shared" si="250"/>
        <v>0</v>
      </c>
      <c r="O1781" s="2">
        <f t="shared" si="249"/>
        <v>0</v>
      </c>
      <c r="P1781">
        <v>1</v>
      </c>
      <c r="Q1781">
        <f>+IFERROR(VLOOKUP(A1781,final_f1!$A$1:$E$8,5,FALSE),0)</f>
        <v>0</v>
      </c>
    </row>
    <row r="1782" spans="1:17" x14ac:dyDescent="0.25">
      <c r="A1782" s="1">
        <v>42689</v>
      </c>
      <c r="B1782">
        <v>679</v>
      </c>
      <c r="C1782" s="2">
        <f t="shared" si="243"/>
        <v>15</v>
      </c>
      <c r="D1782" s="2">
        <f t="shared" si="244"/>
        <v>11</v>
      </c>
      <c r="E1782" s="2">
        <f t="shared" si="245"/>
        <v>2016</v>
      </c>
      <c r="F1782" s="2" t="str">
        <f t="shared" si="246"/>
        <v>martes</v>
      </c>
      <c r="G1782" s="2" t="str">
        <f t="shared" si="247"/>
        <v>noviembre</v>
      </c>
      <c r="H1782" s="2">
        <f>+IFERROR(VLOOKUP(A1782,festivos!$A$1:$E$105,5,FALSE),0)</f>
        <v>0</v>
      </c>
      <c r="I1782" s="2">
        <f>+IFERROR(VLOOKUP(A1782,semanasanta!$A$1:$E$29,5,FALSE),0)</f>
        <v>0</v>
      </c>
      <c r="J1782" s="2">
        <f>+IFERROR(VLOOKUP(A1782,navidad!$A$1:$E$8,5,FALSE),0)</f>
        <v>0</v>
      </c>
      <c r="K1782" s="2">
        <f t="shared" si="251"/>
        <v>0</v>
      </c>
      <c r="L1782" s="2">
        <f t="shared" si="248"/>
        <v>0</v>
      </c>
      <c r="M1782" s="2">
        <f>+IFERROR(VLOOKUP(A1782,new_year!$A$1:$E$8,5,FALSE),0)</f>
        <v>0</v>
      </c>
      <c r="N1782" s="2">
        <f t="shared" si="250"/>
        <v>0</v>
      </c>
      <c r="O1782" s="2">
        <f t="shared" si="249"/>
        <v>0</v>
      </c>
      <c r="P1782">
        <v>1</v>
      </c>
      <c r="Q1782">
        <f>+IFERROR(VLOOKUP(A1782,final_f1!$A$1:$E$8,5,FALSE),0)</f>
        <v>0</v>
      </c>
    </row>
    <row r="1783" spans="1:17" x14ac:dyDescent="0.25">
      <c r="A1783" s="1">
        <v>42690</v>
      </c>
      <c r="B1783">
        <v>902</v>
      </c>
      <c r="C1783" s="2">
        <f t="shared" si="243"/>
        <v>16</v>
      </c>
      <c r="D1783" s="2">
        <f t="shared" si="244"/>
        <v>11</v>
      </c>
      <c r="E1783" s="2">
        <f t="shared" si="245"/>
        <v>2016</v>
      </c>
      <c r="F1783" s="2" t="str">
        <f t="shared" si="246"/>
        <v>miércoles</v>
      </c>
      <c r="G1783" s="2" t="str">
        <f t="shared" si="247"/>
        <v>noviembre</v>
      </c>
      <c r="H1783" s="2">
        <f>+IFERROR(VLOOKUP(A1783,festivos!$A$1:$E$105,5,FALSE),0)</f>
        <v>0</v>
      </c>
      <c r="I1783" s="2">
        <f>+IFERROR(VLOOKUP(A1783,semanasanta!$A$1:$E$29,5,FALSE),0)</f>
        <v>0</v>
      </c>
      <c r="J1783" s="2">
        <f>+IFERROR(VLOOKUP(A1783,navidad!$A$1:$E$8,5,FALSE),0)</f>
        <v>0</v>
      </c>
      <c r="K1783" s="2">
        <f t="shared" si="251"/>
        <v>0</v>
      </c>
      <c r="L1783" s="2">
        <f t="shared" si="248"/>
        <v>0</v>
      </c>
      <c r="M1783" s="2">
        <f>+IFERROR(VLOOKUP(A1783,new_year!$A$1:$E$8,5,FALSE),0)</f>
        <v>0</v>
      </c>
      <c r="N1783" s="2">
        <f t="shared" si="250"/>
        <v>0</v>
      </c>
      <c r="O1783" s="2">
        <f t="shared" si="249"/>
        <v>0</v>
      </c>
      <c r="P1783">
        <v>1</v>
      </c>
      <c r="Q1783">
        <f>+IFERROR(VLOOKUP(A1783,final_f1!$A$1:$E$8,5,FALSE),0)</f>
        <v>0</v>
      </c>
    </row>
    <row r="1784" spans="1:17" x14ac:dyDescent="0.25">
      <c r="A1784" s="1">
        <v>42691</v>
      </c>
      <c r="B1784">
        <v>1014</v>
      </c>
      <c r="C1784" s="2">
        <f t="shared" si="243"/>
        <v>17</v>
      </c>
      <c r="D1784" s="2">
        <f t="shared" si="244"/>
        <v>11</v>
      </c>
      <c r="E1784" s="2">
        <f t="shared" si="245"/>
        <v>2016</v>
      </c>
      <c r="F1784" s="2" t="str">
        <f t="shared" si="246"/>
        <v>jueves</v>
      </c>
      <c r="G1784" s="2" t="str">
        <f t="shared" si="247"/>
        <v>noviembre</v>
      </c>
      <c r="H1784" s="2">
        <f>+IFERROR(VLOOKUP(A1784,festivos!$A$1:$E$105,5,FALSE),0)</f>
        <v>0</v>
      </c>
      <c r="I1784" s="2">
        <f>+IFERROR(VLOOKUP(A1784,semanasanta!$A$1:$E$29,5,FALSE),0)</f>
        <v>0</v>
      </c>
      <c r="J1784" s="2">
        <f>+IFERROR(VLOOKUP(A1784,navidad!$A$1:$E$8,5,FALSE),0)</f>
        <v>0</v>
      </c>
      <c r="K1784" s="2">
        <f t="shared" si="251"/>
        <v>0</v>
      </c>
      <c r="L1784" s="2">
        <f t="shared" si="248"/>
        <v>0</v>
      </c>
      <c r="M1784" s="2">
        <f>+IFERROR(VLOOKUP(A1784,new_year!$A$1:$E$8,5,FALSE),0)</f>
        <v>0</v>
      </c>
      <c r="N1784" s="2">
        <f t="shared" si="250"/>
        <v>0</v>
      </c>
      <c r="O1784" s="2">
        <f t="shared" si="249"/>
        <v>0</v>
      </c>
      <c r="P1784">
        <v>1</v>
      </c>
      <c r="Q1784">
        <f>+IFERROR(VLOOKUP(A1784,final_f1!$A$1:$E$8,5,FALSE),0)</f>
        <v>0</v>
      </c>
    </row>
    <row r="1785" spans="1:17" x14ac:dyDescent="0.25">
      <c r="A1785" s="1">
        <v>42692</v>
      </c>
      <c r="B1785">
        <v>1015</v>
      </c>
      <c r="C1785" s="2">
        <f t="shared" si="243"/>
        <v>18</v>
      </c>
      <c r="D1785" s="2">
        <f t="shared" si="244"/>
        <v>11</v>
      </c>
      <c r="E1785" s="2">
        <f t="shared" si="245"/>
        <v>2016</v>
      </c>
      <c r="F1785" s="2" t="str">
        <f t="shared" si="246"/>
        <v>viernes</v>
      </c>
      <c r="G1785" s="2" t="str">
        <f t="shared" si="247"/>
        <v>noviembre</v>
      </c>
      <c r="H1785" s="2">
        <f>+IFERROR(VLOOKUP(A1785,festivos!$A$1:$E$105,5,FALSE),0)</f>
        <v>0</v>
      </c>
      <c r="I1785" s="2">
        <f>+IFERROR(VLOOKUP(A1785,semanasanta!$A$1:$E$29,5,FALSE),0)</f>
        <v>0</v>
      </c>
      <c r="J1785" s="2">
        <f>+IFERROR(VLOOKUP(A1785,navidad!$A$1:$E$8,5,FALSE),0)</f>
        <v>0</v>
      </c>
      <c r="K1785" s="2">
        <f t="shared" si="251"/>
        <v>0</v>
      </c>
      <c r="L1785" s="2">
        <f t="shared" si="248"/>
        <v>0</v>
      </c>
      <c r="M1785" s="2">
        <f>+IFERROR(VLOOKUP(A1785,new_year!$A$1:$E$8,5,FALSE),0)</f>
        <v>0</v>
      </c>
      <c r="N1785" s="2">
        <f t="shared" si="250"/>
        <v>0</v>
      </c>
      <c r="O1785" s="2">
        <f t="shared" si="249"/>
        <v>0</v>
      </c>
      <c r="P1785">
        <v>1</v>
      </c>
      <c r="Q1785">
        <f>+IFERROR(VLOOKUP(A1785,final_f1!$A$1:$E$8,5,FALSE),0)</f>
        <v>0</v>
      </c>
    </row>
    <row r="1786" spans="1:17" x14ac:dyDescent="0.25">
      <c r="A1786" s="1">
        <v>42693</v>
      </c>
      <c r="B1786">
        <v>265</v>
      </c>
      <c r="C1786" s="2">
        <f t="shared" si="243"/>
        <v>19</v>
      </c>
      <c r="D1786" s="2">
        <f t="shared" si="244"/>
        <v>11</v>
      </c>
      <c r="E1786" s="2">
        <f t="shared" si="245"/>
        <v>2016</v>
      </c>
      <c r="F1786" s="2" t="str">
        <f t="shared" si="246"/>
        <v>sábado</v>
      </c>
      <c r="G1786" s="2" t="str">
        <f t="shared" si="247"/>
        <v>noviembre</v>
      </c>
      <c r="H1786" s="2">
        <f>+IFERROR(VLOOKUP(A1786,festivos!$A$1:$E$105,5,FALSE),0)</f>
        <v>0</v>
      </c>
      <c r="I1786" s="2">
        <f>+IFERROR(VLOOKUP(A1786,semanasanta!$A$1:$E$29,5,FALSE),0)</f>
        <v>0</v>
      </c>
      <c r="J1786" s="2">
        <f>+IFERROR(VLOOKUP(A1786,navidad!$A$1:$E$8,5,FALSE),0)</f>
        <v>0</v>
      </c>
      <c r="K1786" s="2">
        <f t="shared" si="251"/>
        <v>0</v>
      </c>
      <c r="L1786" s="2">
        <f t="shared" si="248"/>
        <v>0</v>
      </c>
      <c r="M1786" s="2">
        <f>+IFERROR(VLOOKUP(A1786,new_year!$A$1:$E$8,5,FALSE),0)</f>
        <v>0</v>
      </c>
      <c r="N1786" s="2">
        <f t="shared" si="250"/>
        <v>0</v>
      </c>
      <c r="O1786" s="2">
        <f t="shared" si="249"/>
        <v>0</v>
      </c>
      <c r="P1786">
        <v>1</v>
      </c>
      <c r="Q1786">
        <f>+IFERROR(VLOOKUP(A1786,final_f1!$A$1:$E$8,5,FALSE),0)</f>
        <v>0</v>
      </c>
    </row>
    <row r="1787" spans="1:17" x14ac:dyDescent="0.25">
      <c r="A1787" s="1">
        <v>42694</v>
      </c>
      <c r="B1787">
        <v>0</v>
      </c>
      <c r="C1787" s="2">
        <f t="shared" si="243"/>
        <v>20</v>
      </c>
      <c r="D1787" s="2">
        <f t="shared" si="244"/>
        <v>11</v>
      </c>
      <c r="E1787" s="2">
        <f t="shared" si="245"/>
        <v>2016</v>
      </c>
      <c r="F1787" s="2" t="str">
        <f t="shared" si="246"/>
        <v>domingo</v>
      </c>
      <c r="G1787" s="2" t="str">
        <f t="shared" si="247"/>
        <v>noviembre</v>
      </c>
      <c r="H1787" s="2">
        <f>+IFERROR(VLOOKUP(A1787,festivos!$A$1:$E$105,5,FALSE),0)</f>
        <v>0</v>
      </c>
      <c r="I1787" s="2">
        <f>+IFERROR(VLOOKUP(A1787,semanasanta!$A$1:$E$29,5,FALSE),0)</f>
        <v>0</v>
      </c>
      <c r="J1787" s="2">
        <f>+IFERROR(VLOOKUP(A1787,navidad!$A$1:$E$8,5,FALSE),0)</f>
        <v>0</v>
      </c>
      <c r="K1787" s="2">
        <f t="shared" si="251"/>
        <v>0</v>
      </c>
      <c r="L1787" s="2">
        <f t="shared" si="248"/>
        <v>0</v>
      </c>
      <c r="M1787" s="2">
        <f>+IFERROR(VLOOKUP(A1787,new_year!$A$1:$E$8,5,FALSE),0)</f>
        <v>0</v>
      </c>
      <c r="N1787" s="2">
        <f t="shared" si="250"/>
        <v>0</v>
      </c>
      <c r="O1787" s="2">
        <f t="shared" si="249"/>
        <v>0</v>
      </c>
      <c r="P1787">
        <v>1</v>
      </c>
      <c r="Q1787">
        <f>+IFERROR(VLOOKUP(A1787,final_f1!$A$1:$E$8,5,FALSE),0)</f>
        <v>0</v>
      </c>
    </row>
    <row r="1788" spans="1:17" x14ac:dyDescent="0.25">
      <c r="A1788" s="1">
        <v>42695</v>
      </c>
      <c r="B1788">
        <v>761</v>
      </c>
      <c r="C1788" s="2">
        <f t="shared" si="243"/>
        <v>21</v>
      </c>
      <c r="D1788" s="2">
        <f t="shared" si="244"/>
        <v>11</v>
      </c>
      <c r="E1788" s="2">
        <f t="shared" si="245"/>
        <v>2016</v>
      </c>
      <c r="F1788" s="2" t="str">
        <f t="shared" si="246"/>
        <v>lunes</v>
      </c>
      <c r="G1788" s="2" t="str">
        <f t="shared" si="247"/>
        <v>noviembre</v>
      </c>
      <c r="H1788" s="2">
        <f>+IFERROR(VLOOKUP(A1788,festivos!$A$1:$E$105,5,FALSE),0)</f>
        <v>0</v>
      </c>
      <c r="I1788" s="2">
        <f>+IFERROR(VLOOKUP(A1788,semanasanta!$A$1:$E$29,5,FALSE),0)</f>
        <v>0</v>
      </c>
      <c r="J1788" s="2">
        <f>+IFERROR(VLOOKUP(A1788,navidad!$A$1:$E$8,5,FALSE),0)</f>
        <v>0</v>
      </c>
      <c r="K1788" s="2">
        <f t="shared" si="251"/>
        <v>0</v>
      </c>
      <c r="L1788" s="2">
        <f t="shared" si="248"/>
        <v>0</v>
      </c>
      <c r="M1788" s="2">
        <f>+IFERROR(VLOOKUP(A1788,new_year!$A$1:$E$8,5,FALSE),0)</f>
        <v>0</v>
      </c>
      <c r="N1788" s="2">
        <f t="shared" si="250"/>
        <v>0</v>
      </c>
      <c r="O1788" s="2">
        <f t="shared" si="249"/>
        <v>0</v>
      </c>
      <c r="P1788">
        <v>0</v>
      </c>
      <c r="Q1788">
        <f>+IFERROR(VLOOKUP(A1788,final_f1!$A$1:$E$8,5,FALSE),0)</f>
        <v>0</v>
      </c>
    </row>
    <row r="1789" spans="1:17" x14ac:dyDescent="0.25">
      <c r="A1789" s="1">
        <v>42696</v>
      </c>
      <c r="B1789">
        <v>1048</v>
      </c>
      <c r="C1789" s="2">
        <f t="shared" si="243"/>
        <v>22</v>
      </c>
      <c r="D1789" s="2">
        <f t="shared" si="244"/>
        <v>11</v>
      </c>
      <c r="E1789" s="2">
        <f t="shared" si="245"/>
        <v>2016</v>
      </c>
      <c r="F1789" s="2" t="str">
        <f t="shared" si="246"/>
        <v>martes</v>
      </c>
      <c r="G1789" s="2" t="str">
        <f t="shared" si="247"/>
        <v>noviembre</v>
      </c>
      <c r="H1789" s="2">
        <f>+IFERROR(VLOOKUP(A1789,festivos!$A$1:$E$105,5,FALSE),0)</f>
        <v>0</v>
      </c>
      <c r="I1789" s="2">
        <f>+IFERROR(VLOOKUP(A1789,semanasanta!$A$1:$E$29,5,FALSE),0)</f>
        <v>0</v>
      </c>
      <c r="J1789" s="2">
        <f>+IFERROR(VLOOKUP(A1789,navidad!$A$1:$E$8,5,FALSE),0)</f>
        <v>0</v>
      </c>
      <c r="K1789" s="2">
        <f t="shared" si="251"/>
        <v>0</v>
      </c>
      <c r="L1789" s="2">
        <f t="shared" si="248"/>
        <v>0</v>
      </c>
      <c r="M1789" s="2">
        <f>+IFERROR(VLOOKUP(A1789,new_year!$A$1:$E$8,5,FALSE),0)</f>
        <v>0</v>
      </c>
      <c r="N1789" s="2">
        <f t="shared" si="250"/>
        <v>0</v>
      </c>
      <c r="O1789" s="2">
        <f t="shared" si="249"/>
        <v>0</v>
      </c>
      <c r="P1789">
        <v>0</v>
      </c>
      <c r="Q1789">
        <f>+IFERROR(VLOOKUP(A1789,final_f1!$A$1:$E$8,5,FALSE),0)</f>
        <v>0</v>
      </c>
    </row>
    <row r="1790" spans="1:17" x14ac:dyDescent="0.25">
      <c r="A1790" s="1">
        <v>42697</v>
      </c>
      <c r="B1790">
        <v>1185</v>
      </c>
      <c r="C1790" s="2">
        <f t="shared" si="243"/>
        <v>23</v>
      </c>
      <c r="D1790" s="2">
        <f t="shared" si="244"/>
        <v>11</v>
      </c>
      <c r="E1790" s="2">
        <f t="shared" si="245"/>
        <v>2016</v>
      </c>
      <c r="F1790" s="2" t="str">
        <f t="shared" si="246"/>
        <v>miércoles</v>
      </c>
      <c r="G1790" s="2" t="str">
        <f t="shared" si="247"/>
        <v>noviembre</v>
      </c>
      <c r="H1790" s="2">
        <f>+IFERROR(VLOOKUP(A1790,festivos!$A$1:$E$105,5,FALSE),0)</f>
        <v>0</v>
      </c>
      <c r="I1790" s="2">
        <f>+IFERROR(VLOOKUP(A1790,semanasanta!$A$1:$E$29,5,FALSE),0)</f>
        <v>0</v>
      </c>
      <c r="J1790" s="2">
        <f>+IFERROR(VLOOKUP(A1790,navidad!$A$1:$E$8,5,FALSE),0)</f>
        <v>0</v>
      </c>
      <c r="K1790" s="2">
        <f t="shared" si="251"/>
        <v>0</v>
      </c>
      <c r="L1790" s="2">
        <f t="shared" si="248"/>
        <v>0</v>
      </c>
      <c r="M1790" s="2">
        <f>+IFERROR(VLOOKUP(A1790,new_year!$A$1:$E$8,5,FALSE),0)</f>
        <v>0</v>
      </c>
      <c r="N1790" s="2">
        <f t="shared" si="250"/>
        <v>0</v>
      </c>
      <c r="O1790" s="2">
        <f t="shared" si="249"/>
        <v>0</v>
      </c>
      <c r="P1790">
        <v>0</v>
      </c>
      <c r="Q1790">
        <f>+IFERROR(VLOOKUP(A1790,final_f1!$A$1:$E$8,5,FALSE),0)</f>
        <v>0</v>
      </c>
    </row>
    <row r="1791" spans="1:17" x14ac:dyDescent="0.25">
      <c r="A1791" s="1">
        <v>42698</v>
      </c>
      <c r="B1791">
        <v>1141</v>
      </c>
      <c r="C1791" s="2">
        <f t="shared" si="243"/>
        <v>24</v>
      </c>
      <c r="D1791" s="2">
        <f t="shared" si="244"/>
        <v>11</v>
      </c>
      <c r="E1791" s="2">
        <f t="shared" si="245"/>
        <v>2016</v>
      </c>
      <c r="F1791" s="2" t="str">
        <f t="shared" si="246"/>
        <v>jueves</v>
      </c>
      <c r="G1791" s="2" t="str">
        <f t="shared" si="247"/>
        <v>noviembre</v>
      </c>
      <c r="H1791" s="2">
        <f>+IFERROR(VLOOKUP(A1791,festivos!$A$1:$E$105,5,FALSE),0)</f>
        <v>0</v>
      </c>
      <c r="I1791" s="2">
        <f>+IFERROR(VLOOKUP(A1791,semanasanta!$A$1:$E$29,5,FALSE),0)</f>
        <v>0</v>
      </c>
      <c r="J1791" s="2">
        <f>+IFERROR(VLOOKUP(A1791,navidad!$A$1:$E$8,5,FALSE),0)</f>
        <v>0</v>
      </c>
      <c r="K1791" s="2">
        <f t="shared" si="251"/>
        <v>0</v>
      </c>
      <c r="L1791" s="2">
        <f t="shared" si="248"/>
        <v>0</v>
      </c>
      <c r="M1791" s="2">
        <f>+IFERROR(VLOOKUP(A1791,new_year!$A$1:$E$8,5,FALSE),0)</f>
        <v>0</v>
      </c>
      <c r="N1791" s="2">
        <f t="shared" si="250"/>
        <v>0</v>
      </c>
      <c r="O1791" s="2">
        <f t="shared" si="249"/>
        <v>0</v>
      </c>
      <c r="P1791">
        <v>0</v>
      </c>
      <c r="Q1791">
        <f>+IFERROR(VLOOKUP(A1791,final_f1!$A$1:$E$8,5,FALSE),0)</f>
        <v>0</v>
      </c>
    </row>
    <row r="1792" spans="1:17" x14ac:dyDescent="0.25">
      <c r="A1792" s="1">
        <v>42699</v>
      </c>
      <c r="B1792">
        <v>1242</v>
      </c>
      <c r="C1792" s="2">
        <f t="shared" si="243"/>
        <v>25</v>
      </c>
      <c r="D1792" s="2">
        <f t="shared" si="244"/>
        <v>11</v>
      </c>
      <c r="E1792" s="2">
        <f t="shared" si="245"/>
        <v>2016</v>
      </c>
      <c r="F1792" s="2" t="str">
        <f t="shared" si="246"/>
        <v>viernes</v>
      </c>
      <c r="G1792" s="2" t="str">
        <f t="shared" si="247"/>
        <v>noviembre</v>
      </c>
      <c r="H1792" s="2">
        <f>+IFERROR(VLOOKUP(A1792,festivos!$A$1:$E$105,5,FALSE),0)</f>
        <v>0</v>
      </c>
      <c r="I1792" s="2">
        <f>+IFERROR(VLOOKUP(A1792,semanasanta!$A$1:$E$29,5,FALSE),0)</f>
        <v>0</v>
      </c>
      <c r="J1792" s="2">
        <f>+IFERROR(VLOOKUP(A1792,navidad!$A$1:$E$8,5,FALSE),0)</f>
        <v>0</v>
      </c>
      <c r="K1792" s="2">
        <f t="shared" si="251"/>
        <v>0</v>
      </c>
      <c r="L1792" s="2">
        <f t="shared" si="248"/>
        <v>0</v>
      </c>
      <c r="M1792" s="2">
        <f>+IFERROR(VLOOKUP(A1792,new_year!$A$1:$E$8,5,FALSE),0)</f>
        <v>0</v>
      </c>
      <c r="N1792" s="2">
        <f t="shared" si="250"/>
        <v>0</v>
      </c>
      <c r="O1792" s="2">
        <f t="shared" si="249"/>
        <v>0</v>
      </c>
      <c r="P1792">
        <v>0</v>
      </c>
      <c r="Q1792">
        <f>+IFERROR(VLOOKUP(A1792,final_f1!$A$1:$E$8,5,FALSE),0)</f>
        <v>0</v>
      </c>
    </row>
    <row r="1793" spans="1:17" x14ac:dyDescent="0.25">
      <c r="A1793" s="1">
        <v>42700</v>
      </c>
      <c r="B1793">
        <v>457</v>
      </c>
      <c r="C1793" s="2">
        <f t="shared" si="243"/>
        <v>26</v>
      </c>
      <c r="D1793" s="2">
        <f t="shared" si="244"/>
        <v>11</v>
      </c>
      <c r="E1793" s="2">
        <f t="shared" si="245"/>
        <v>2016</v>
      </c>
      <c r="F1793" s="2" t="str">
        <f t="shared" si="246"/>
        <v>sábado</v>
      </c>
      <c r="G1793" s="2" t="str">
        <f t="shared" si="247"/>
        <v>noviembre</v>
      </c>
      <c r="H1793" s="2">
        <f>+IFERROR(VLOOKUP(A1793,festivos!$A$1:$E$105,5,FALSE),0)</f>
        <v>0</v>
      </c>
      <c r="I1793" s="2">
        <f>+IFERROR(VLOOKUP(A1793,semanasanta!$A$1:$E$29,5,FALSE),0)</f>
        <v>0</v>
      </c>
      <c r="J1793" s="2">
        <f>+IFERROR(VLOOKUP(A1793,navidad!$A$1:$E$8,5,FALSE),0)</f>
        <v>0</v>
      </c>
      <c r="K1793" s="2">
        <f t="shared" si="251"/>
        <v>0</v>
      </c>
      <c r="L1793" s="2">
        <f t="shared" si="248"/>
        <v>0</v>
      </c>
      <c r="M1793" s="2">
        <f>+IFERROR(VLOOKUP(A1793,new_year!$A$1:$E$8,5,FALSE),0)</f>
        <v>0</v>
      </c>
      <c r="N1793" s="2">
        <f t="shared" si="250"/>
        <v>0</v>
      </c>
      <c r="O1793" s="2">
        <f t="shared" si="249"/>
        <v>0</v>
      </c>
      <c r="P1793">
        <v>0</v>
      </c>
      <c r="Q1793">
        <f>+IFERROR(VLOOKUP(A1793,final_f1!$A$1:$E$8,5,FALSE),0)</f>
        <v>0</v>
      </c>
    </row>
    <row r="1794" spans="1:17" x14ac:dyDescent="0.25">
      <c r="A1794" s="1">
        <v>42701</v>
      </c>
      <c r="B1794">
        <v>0</v>
      </c>
      <c r="C1794" s="2">
        <f t="shared" si="243"/>
        <v>27</v>
      </c>
      <c r="D1794" s="2">
        <f t="shared" si="244"/>
        <v>11</v>
      </c>
      <c r="E1794" s="2">
        <f t="shared" si="245"/>
        <v>2016</v>
      </c>
      <c r="F1794" s="2" t="str">
        <f t="shared" si="246"/>
        <v>domingo</v>
      </c>
      <c r="G1794" s="2" t="str">
        <f t="shared" si="247"/>
        <v>noviembre</v>
      </c>
      <c r="H1794" s="2">
        <f>+IFERROR(VLOOKUP(A1794,festivos!$A$1:$E$105,5,FALSE),0)</f>
        <v>0</v>
      </c>
      <c r="I1794" s="2">
        <f>+IFERROR(VLOOKUP(A1794,semanasanta!$A$1:$E$29,5,FALSE),0)</f>
        <v>0</v>
      </c>
      <c r="J1794" s="2">
        <f>+IFERROR(VLOOKUP(A1794,navidad!$A$1:$E$8,5,FALSE),0)</f>
        <v>0</v>
      </c>
      <c r="K1794" s="2">
        <f t="shared" si="251"/>
        <v>0</v>
      </c>
      <c r="L1794" s="2">
        <f t="shared" si="248"/>
        <v>0</v>
      </c>
      <c r="M1794" s="2">
        <f>+IFERROR(VLOOKUP(A1794,new_year!$A$1:$E$8,5,FALSE),0)</f>
        <v>0</v>
      </c>
      <c r="N1794" s="2">
        <f t="shared" si="250"/>
        <v>0</v>
      </c>
      <c r="O1794" s="2">
        <f t="shared" si="249"/>
        <v>0</v>
      </c>
      <c r="P1794">
        <v>0</v>
      </c>
      <c r="Q1794">
        <f>+IFERROR(VLOOKUP(A1794,final_f1!$A$1:$E$8,5,FALSE),0)</f>
        <v>0</v>
      </c>
    </row>
    <row r="1795" spans="1:17" x14ac:dyDescent="0.25">
      <c r="A1795" s="1">
        <v>42702</v>
      </c>
      <c r="B1795">
        <v>1052</v>
      </c>
      <c r="C1795" s="2">
        <f t="shared" ref="C1795:C1858" si="252">+DAY(A1795)</f>
        <v>28</v>
      </c>
      <c r="D1795" s="2">
        <f t="shared" ref="D1795:D1858" si="253">+MONTH(A1795)</f>
        <v>11</v>
      </c>
      <c r="E1795" s="2">
        <f t="shared" ref="E1795:E1858" si="254">+YEAR(A1795)</f>
        <v>2016</v>
      </c>
      <c r="F1795" s="2" t="str">
        <f t="shared" ref="F1795:F1858" si="255">+TEXT(A1795,"dddd")</f>
        <v>lunes</v>
      </c>
      <c r="G1795" s="2" t="str">
        <f t="shared" ref="G1795:G1858" si="256">+TEXT(A1795,"MMMM")</f>
        <v>noviembre</v>
      </c>
      <c r="H1795" s="2">
        <f>+IFERROR(VLOOKUP(A1795,festivos!$A$1:$E$105,5,FALSE),0)</f>
        <v>0</v>
      </c>
      <c r="I1795" s="2">
        <f>+IFERROR(VLOOKUP(A1795,semanasanta!$A$1:$E$29,5,FALSE),0)</f>
        <v>0</v>
      </c>
      <c r="J1795" s="2">
        <f>+IFERROR(VLOOKUP(A1795,navidad!$A$1:$E$8,5,FALSE),0)</f>
        <v>0</v>
      </c>
      <c r="K1795" s="2">
        <f t="shared" si="251"/>
        <v>0</v>
      </c>
      <c r="L1795" s="2">
        <f t="shared" ref="L1795:L1858" si="257">+IF(J1796=1,1,0)</f>
        <v>0</v>
      </c>
      <c r="M1795" s="2">
        <f>+IFERROR(VLOOKUP(A1795,new_year!$A$1:$E$8,5,FALSE),0)</f>
        <v>0</v>
      </c>
      <c r="N1795" s="2">
        <f t="shared" si="250"/>
        <v>0</v>
      </c>
      <c r="O1795" s="2">
        <f t="shared" ref="O1795:O1858" si="258">+IF(M1796=1,1,0)</f>
        <v>0</v>
      </c>
      <c r="P1795">
        <v>0</v>
      </c>
      <c r="Q1795">
        <f>+IFERROR(VLOOKUP(A1795,final_f1!$A$1:$E$8,5,FALSE),0)</f>
        <v>1</v>
      </c>
    </row>
    <row r="1796" spans="1:17" x14ac:dyDescent="0.25">
      <c r="A1796" s="1">
        <v>42703</v>
      </c>
      <c r="B1796">
        <v>1740</v>
      </c>
      <c r="C1796" s="2">
        <f t="shared" si="252"/>
        <v>29</v>
      </c>
      <c r="D1796" s="2">
        <f t="shared" si="253"/>
        <v>11</v>
      </c>
      <c r="E1796" s="2">
        <f t="shared" si="254"/>
        <v>2016</v>
      </c>
      <c r="F1796" s="2" t="str">
        <f t="shared" si="255"/>
        <v>martes</v>
      </c>
      <c r="G1796" s="2" t="str">
        <f t="shared" si="256"/>
        <v>noviembre</v>
      </c>
      <c r="H1796" s="2">
        <f>+IFERROR(VLOOKUP(A1796,festivos!$A$1:$E$105,5,FALSE),0)</f>
        <v>0</v>
      </c>
      <c r="I1796" s="2">
        <f>+IFERROR(VLOOKUP(A1796,semanasanta!$A$1:$E$29,5,FALSE),0)</f>
        <v>0</v>
      </c>
      <c r="J1796" s="2">
        <f>+IFERROR(VLOOKUP(A1796,navidad!$A$1:$E$8,5,FALSE),0)</f>
        <v>0</v>
      </c>
      <c r="K1796" s="2">
        <f t="shared" si="251"/>
        <v>0</v>
      </c>
      <c r="L1796" s="2">
        <f t="shared" si="257"/>
        <v>0</v>
      </c>
      <c r="M1796" s="2">
        <f>+IFERROR(VLOOKUP(A1796,new_year!$A$1:$E$8,5,FALSE),0)</f>
        <v>0</v>
      </c>
      <c r="N1796" s="2">
        <f t="shared" ref="N1796:N1859" si="259">+IF(M1795=1,1,0)</f>
        <v>0</v>
      </c>
      <c r="O1796" s="2">
        <f t="shared" si="258"/>
        <v>0</v>
      </c>
      <c r="P1796">
        <v>0</v>
      </c>
      <c r="Q1796">
        <f>+IFERROR(VLOOKUP(A1796,final_f1!$A$1:$E$8,5,FALSE),0)</f>
        <v>0</v>
      </c>
    </row>
    <row r="1797" spans="1:17" x14ac:dyDescent="0.25">
      <c r="A1797" s="1">
        <v>42704</v>
      </c>
      <c r="B1797">
        <v>3109</v>
      </c>
      <c r="C1797" s="2">
        <f t="shared" si="252"/>
        <v>30</v>
      </c>
      <c r="D1797" s="2">
        <f t="shared" si="253"/>
        <v>11</v>
      </c>
      <c r="E1797" s="2">
        <f t="shared" si="254"/>
        <v>2016</v>
      </c>
      <c r="F1797" s="2" t="str">
        <f t="shared" si="255"/>
        <v>miércoles</v>
      </c>
      <c r="G1797" s="2" t="str">
        <f t="shared" si="256"/>
        <v>noviembre</v>
      </c>
      <c r="H1797" s="2">
        <f>+IFERROR(VLOOKUP(A1797,festivos!$A$1:$E$105,5,FALSE),0)</f>
        <v>0</v>
      </c>
      <c r="I1797" s="2">
        <f>+IFERROR(VLOOKUP(A1797,semanasanta!$A$1:$E$29,5,FALSE),0)</f>
        <v>0</v>
      </c>
      <c r="J1797" s="2">
        <f>+IFERROR(VLOOKUP(A1797,navidad!$A$1:$E$8,5,FALSE),0)</f>
        <v>0</v>
      </c>
      <c r="K1797" s="2">
        <f t="shared" ref="K1797:K1860" si="260">+IF(J1796=1,1,0)</f>
        <v>0</v>
      </c>
      <c r="L1797" s="2">
        <f t="shared" si="257"/>
        <v>0</v>
      </c>
      <c r="M1797" s="2">
        <f>+IFERROR(VLOOKUP(A1797,new_year!$A$1:$E$8,5,FALSE),0)</f>
        <v>0</v>
      </c>
      <c r="N1797" s="2">
        <f t="shared" si="259"/>
        <v>0</v>
      </c>
      <c r="O1797" s="2">
        <f t="shared" si="258"/>
        <v>0</v>
      </c>
      <c r="P1797">
        <v>0</v>
      </c>
      <c r="Q1797">
        <f>+IFERROR(VLOOKUP(A1797,final_f1!$A$1:$E$8,5,FALSE),0)</f>
        <v>0</v>
      </c>
    </row>
    <row r="1798" spans="1:17" x14ac:dyDescent="0.25">
      <c r="A1798" s="1">
        <v>42705</v>
      </c>
      <c r="B1798">
        <v>812</v>
      </c>
      <c r="C1798" s="2">
        <f t="shared" si="252"/>
        <v>1</v>
      </c>
      <c r="D1798" s="2">
        <f t="shared" si="253"/>
        <v>12</v>
      </c>
      <c r="E1798" s="2">
        <f t="shared" si="254"/>
        <v>2016</v>
      </c>
      <c r="F1798" s="2" t="str">
        <f t="shared" si="255"/>
        <v>jueves</v>
      </c>
      <c r="G1798" s="2" t="str">
        <f t="shared" si="256"/>
        <v>diciembre</v>
      </c>
      <c r="H1798" s="2">
        <f>+IFERROR(VLOOKUP(A1798,festivos!$A$1:$E$105,5,FALSE),0)</f>
        <v>0</v>
      </c>
      <c r="I1798" s="2">
        <f>+IFERROR(VLOOKUP(A1798,semanasanta!$A$1:$E$29,5,FALSE),0)</f>
        <v>0</v>
      </c>
      <c r="J1798" s="2">
        <f>+IFERROR(VLOOKUP(A1798,navidad!$A$1:$E$8,5,FALSE),0)</f>
        <v>0</v>
      </c>
      <c r="K1798" s="2">
        <f t="shared" si="260"/>
        <v>0</v>
      </c>
      <c r="L1798" s="2">
        <f t="shared" si="257"/>
        <v>0</v>
      </c>
      <c r="M1798" s="2">
        <f>+IFERROR(VLOOKUP(A1798,new_year!$A$1:$E$8,5,FALSE),0)</f>
        <v>0</v>
      </c>
      <c r="N1798" s="2">
        <f t="shared" si="259"/>
        <v>0</v>
      </c>
      <c r="O1798" s="2">
        <f t="shared" si="258"/>
        <v>0</v>
      </c>
      <c r="P1798">
        <v>0</v>
      </c>
      <c r="Q1798">
        <f>+IFERROR(VLOOKUP(A1798,final_f1!$A$1:$E$8,5,FALSE),0)</f>
        <v>0</v>
      </c>
    </row>
    <row r="1799" spans="1:17" x14ac:dyDescent="0.25">
      <c r="A1799" s="1">
        <v>42706</v>
      </c>
      <c r="B1799">
        <v>986</v>
      </c>
      <c r="C1799" s="2">
        <f t="shared" si="252"/>
        <v>2</v>
      </c>
      <c r="D1799" s="2">
        <f t="shared" si="253"/>
        <v>12</v>
      </c>
      <c r="E1799" s="2">
        <f t="shared" si="254"/>
        <v>2016</v>
      </c>
      <c r="F1799" s="2" t="str">
        <f t="shared" si="255"/>
        <v>viernes</v>
      </c>
      <c r="G1799" s="2" t="str">
        <f t="shared" si="256"/>
        <v>diciembre</v>
      </c>
      <c r="H1799" s="2">
        <f>+IFERROR(VLOOKUP(A1799,festivos!$A$1:$E$105,5,FALSE),0)</f>
        <v>0</v>
      </c>
      <c r="I1799" s="2">
        <f>+IFERROR(VLOOKUP(A1799,semanasanta!$A$1:$E$29,5,FALSE),0)</f>
        <v>0</v>
      </c>
      <c r="J1799" s="2">
        <f>+IFERROR(VLOOKUP(A1799,navidad!$A$1:$E$8,5,FALSE),0)</f>
        <v>0</v>
      </c>
      <c r="K1799" s="2">
        <f t="shared" si="260"/>
        <v>0</v>
      </c>
      <c r="L1799" s="2">
        <f t="shared" si="257"/>
        <v>0</v>
      </c>
      <c r="M1799" s="2">
        <f>+IFERROR(VLOOKUP(A1799,new_year!$A$1:$E$8,5,FALSE),0)</f>
        <v>0</v>
      </c>
      <c r="N1799" s="2">
        <f t="shared" si="259"/>
        <v>0</v>
      </c>
      <c r="O1799" s="2">
        <f t="shared" si="258"/>
        <v>0</v>
      </c>
      <c r="P1799">
        <v>0</v>
      </c>
      <c r="Q1799">
        <f>+IFERROR(VLOOKUP(A1799,final_f1!$A$1:$E$8,5,FALSE),0)</f>
        <v>0</v>
      </c>
    </row>
    <row r="1800" spans="1:17" x14ac:dyDescent="0.25">
      <c r="A1800" s="1">
        <v>42707</v>
      </c>
      <c r="B1800">
        <v>295</v>
      </c>
      <c r="C1800" s="2">
        <f t="shared" si="252"/>
        <v>3</v>
      </c>
      <c r="D1800" s="2">
        <f t="shared" si="253"/>
        <v>12</v>
      </c>
      <c r="E1800" s="2">
        <f t="shared" si="254"/>
        <v>2016</v>
      </c>
      <c r="F1800" s="2" t="str">
        <f t="shared" si="255"/>
        <v>sábado</v>
      </c>
      <c r="G1800" s="2" t="str">
        <f t="shared" si="256"/>
        <v>diciembre</v>
      </c>
      <c r="H1800" s="2">
        <f>+IFERROR(VLOOKUP(A1800,festivos!$A$1:$E$105,5,FALSE),0)</f>
        <v>0</v>
      </c>
      <c r="I1800" s="2">
        <f>+IFERROR(VLOOKUP(A1800,semanasanta!$A$1:$E$29,5,FALSE),0)</f>
        <v>0</v>
      </c>
      <c r="J1800" s="2">
        <f>+IFERROR(VLOOKUP(A1800,navidad!$A$1:$E$8,5,FALSE),0)</f>
        <v>0</v>
      </c>
      <c r="K1800" s="2">
        <f t="shared" si="260"/>
        <v>0</v>
      </c>
      <c r="L1800" s="2">
        <f t="shared" si="257"/>
        <v>0</v>
      </c>
      <c r="M1800" s="2">
        <f>+IFERROR(VLOOKUP(A1800,new_year!$A$1:$E$8,5,FALSE),0)</f>
        <v>0</v>
      </c>
      <c r="N1800" s="2">
        <f t="shared" si="259"/>
        <v>0</v>
      </c>
      <c r="O1800" s="2">
        <f t="shared" si="258"/>
        <v>0</v>
      </c>
      <c r="P1800">
        <v>0</v>
      </c>
      <c r="Q1800">
        <f>+IFERROR(VLOOKUP(A1800,final_f1!$A$1:$E$8,5,FALSE),0)</f>
        <v>0</v>
      </c>
    </row>
    <row r="1801" spans="1:17" x14ac:dyDescent="0.25">
      <c r="A1801" s="1">
        <v>42708</v>
      </c>
      <c r="B1801">
        <v>2</v>
      </c>
      <c r="C1801" s="2">
        <f t="shared" si="252"/>
        <v>4</v>
      </c>
      <c r="D1801" s="2">
        <f t="shared" si="253"/>
        <v>12</v>
      </c>
      <c r="E1801" s="2">
        <f t="shared" si="254"/>
        <v>2016</v>
      </c>
      <c r="F1801" s="2" t="str">
        <f t="shared" si="255"/>
        <v>domingo</v>
      </c>
      <c r="G1801" s="2" t="str">
        <f t="shared" si="256"/>
        <v>diciembre</v>
      </c>
      <c r="H1801" s="2">
        <f>+IFERROR(VLOOKUP(A1801,festivos!$A$1:$E$105,5,FALSE),0)</f>
        <v>0</v>
      </c>
      <c r="I1801" s="2">
        <f>+IFERROR(VLOOKUP(A1801,semanasanta!$A$1:$E$29,5,FALSE),0)</f>
        <v>0</v>
      </c>
      <c r="J1801" s="2">
        <f>+IFERROR(VLOOKUP(A1801,navidad!$A$1:$E$8,5,FALSE),0)</f>
        <v>0</v>
      </c>
      <c r="K1801" s="2">
        <f t="shared" si="260"/>
        <v>0</v>
      </c>
      <c r="L1801" s="2">
        <f t="shared" si="257"/>
        <v>0</v>
      </c>
      <c r="M1801" s="2">
        <f>+IFERROR(VLOOKUP(A1801,new_year!$A$1:$E$8,5,FALSE),0)</f>
        <v>0</v>
      </c>
      <c r="N1801" s="2">
        <f t="shared" si="259"/>
        <v>0</v>
      </c>
      <c r="O1801" s="2">
        <f t="shared" si="258"/>
        <v>0</v>
      </c>
      <c r="P1801">
        <v>0</v>
      </c>
      <c r="Q1801">
        <f>+IFERROR(VLOOKUP(A1801,final_f1!$A$1:$E$8,5,FALSE),0)</f>
        <v>0</v>
      </c>
    </row>
    <row r="1802" spans="1:17" x14ac:dyDescent="0.25">
      <c r="A1802" s="1">
        <v>42709</v>
      </c>
      <c r="B1802">
        <v>917</v>
      </c>
      <c r="C1802" s="2">
        <f t="shared" si="252"/>
        <v>5</v>
      </c>
      <c r="D1802" s="2">
        <f t="shared" si="253"/>
        <v>12</v>
      </c>
      <c r="E1802" s="2">
        <f t="shared" si="254"/>
        <v>2016</v>
      </c>
      <c r="F1802" s="2" t="str">
        <f t="shared" si="255"/>
        <v>lunes</v>
      </c>
      <c r="G1802" s="2" t="str">
        <f t="shared" si="256"/>
        <v>diciembre</v>
      </c>
      <c r="H1802" s="2">
        <f>+IFERROR(VLOOKUP(A1802,festivos!$A$1:$E$105,5,FALSE),0)</f>
        <v>0</v>
      </c>
      <c r="I1802" s="2">
        <f>+IFERROR(VLOOKUP(A1802,semanasanta!$A$1:$E$29,5,FALSE),0)</f>
        <v>0</v>
      </c>
      <c r="J1802" s="2">
        <f>+IFERROR(VLOOKUP(A1802,navidad!$A$1:$E$8,5,FALSE),0)</f>
        <v>0</v>
      </c>
      <c r="K1802" s="2">
        <f t="shared" si="260"/>
        <v>0</v>
      </c>
      <c r="L1802" s="2">
        <f t="shared" si="257"/>
        <v>0</v>
      </c>
      <c r="M1802" s="2">
        <f>+IFERROR(VLOOKUP(A1802,new_year!$A$1:$E$8,5,FALSE),0)</f>
        <v>0</v>
      </c>
      <c r="N1802" s="2">
        <f t="shared" si="259"/>
        <v>0</v>
      </c>
      <c r="O1802" s="2">
        <f t="shared" si="258"/>
        <v>0</v>
      </c>
      <c r="P1802">
        <v>0</v>
      </c>
      <c r="Q1802">
        <f>+IFERROR(VLOOKUP(A1802,final_f1!$A$1:$E$8,5,FALSE),0)</f>
        <v>0</v>
      </c>
    </row>
    <row r="1803" spans="1:17" x14ac:dyDescent="0.25">
      <c r="A1803" s="1">
        <v>42710</v>
      </c>
      <c r="B1803">
        <v>1261</v>
      </c>
      <c r="C1803" s="2">
        <f t="shared" si="252"/>
        <v>6</v>
      </c>
      <c r="D1803" s="2">
        <f t="shared" si="253"/>
        <v>12</v>
      </c>
      <c r="E1803" s="2">
        <f t="shared" si="254"/>
        <v>2016</v>
      </c>
      <c r="F1803" s="2" t="str">
        <f t="shared" si="255"/>
        <v>martes</v>
      </c>
      <c r="G1803" s="2" t="str">
        <f t="shared" si="256"/>
        <v>diciembre</v>
      </c>
      <c r="H1803" s="2">
        <f>+IFERROR(VLOOKUP(A1803,festivos!$A$1:$E$105,5,FALSE),0)</f>
        <v>0</v>
      </c>
      <c r="I1803" s="2">
        <f>+IFERROR(VLOOKUP(A1803,semanasanta!$A$1:$E$29,5,FALSE),0)</f>
        <v>0</v>
      </c>
      <c r="J1803" s="2">
        <f>+IFERROR(VLOOKUP(A1803,navidad!$A$1:$E$8,5,FALSE),0)</f>
        <v>0</v>
      </c>
      <c r="K1803" s="2">
        <f t="shared" si="260"/>
        <v>0</v>
      </c>
      <c r="L1803" s="2">
        <f t="shared" si="257"/>
        <v>0</v>
      </c>
      <c r="M1803" s="2">
        <f>+IFERROR(VLOOKUP(A1803,new_year!$A$1:$E$8,5,FALSE),0)</f>
        <v>0</v>
      </c>
      <c r="N1803" s="2">
        <f t="shared" si="259"/>
        <v>0</v>
      </c>
      <c r="O1803" s="2">
        <f t="shared" si="258"/>
        <v>0</v>
      </c>
      <c r="P1803">
        <v>0</v>
      </c>
      <c r="Q1803">
        <f>+IFERROR(VLOOKUP(A1803,final_f1!$A$1:$E$8,5,FALSE),0)</f>
        <v>0</v>
      </c>
    </row>
    <row r="1804" spans="1:17" x14ac:dyDescent="0.25">
      <c r="A1804" s="1">
        <v>42711</v>
      </c>
      <c r="B1804">
        <v>1361</v>
      </c>
      <c r="C1804" s="2">
        <f t="shared" si="252"/>
        <v>7</v>
      </c>
      <c r="D1804" s="2">
        <f t="shared" si="253"/>
        <v>12</v>
      </c>
      <c r="E1804" s="2">
        <f t="shared" si="254"/>
        <v>2016</v>
      </c>
      <c r="F1804" s="2" t="str">
        <f t="shared" si="255"/>
        <v>miércoles</v>
      </c>
      <c r="G1804" s="2" t="str">
        <f t="shared" si="256"/>
        <v>diciembre</v>
      </c>
      <c r="H1804" s="2">
        <f>+IFERROR(VLOOKUP(A1804,festivos!$A$1:$E$105,5,FALSE),0)</f>
        <v>0</v>
      </c>
      <c r="I1804" s="2">
        <f>+IFERROR(VLOOKUP(A1804,semanasanta!$A$1:$E$29,5,FALSE),0)</f>
        <v>0</v>
      </c>
      <c r="J1804" s="2">
        <f>+IFERROR(VLOOKUP(A1804,navidad!$A$1:$E$8,5,FALSE),0)</f>
        <v>0</v>
      </c>
      <c r="K1804" s="2">
        <f t="shared" si="260"/>
        <v>0</v>
      </c>
      <c r="L1804" s="2">
        <f t="shared" si="257"/>
        <v>0</v>
      </c>
      <c r="M1804" s="2">
        <f>+IFERROR(VLOOKUP(A1804,new_year!$A$1:$E$8,5,FALSE),0)</f>
        <v>0</v>
      </c>
      <c r="N1804" s="2">
        <f t="shared" si="259"/>
        <v>0</v>
      </c>
      <c r="O1804" s="2">
        <f t="shared" si="258"/>
        <v>0</v>
      </c>
      <c r="P1804">
        <v>0</v>
      </c>
      <c r="Q1804">
        <f>+IFERROR(VLOOKUP(A1804,final_f1!$A$1:$E$8,5,FALSE),0)</f>
        <v>0</v>
      </c>
    </row>
    <row r="1805" spans="1:17" x14ac:dyDescent="0.25">
      <c r="A1805" s="1">
        <v>42712</v>
      </c>
      <c r="B1805">
        <v>5</v>
      </c>
      <c r="C1805" s="2">
        <f t="shared" si="252"/>
        <v>8</v>
      </c>
      <c r="D1805" s="2">
        <f t="shared" si="253"/>
        <v>12</v>
      </c>
      <c r="E1805" s="2">
        <f t="shared" si="254"/>
        <v>2016</v>
      </c>
      <c r="F1805" s="2" t="str">
        <f t="shared" si="255"/>
        <v>jueves</v>
      </c>
      <c r="G1805" s="2" t="str">
        <f t="shared" si="256"/>
        <v>diciembre</v>
      </c>
      <c r="H1805" s="2">
        <f>+IFERROR(VLOOKUP(A1805,festivos!$A$1:$E$105,5,FALSE),0)</f>
        <v>1</v>
      </c>
      <c r="I1805" s="2">
        <f>+IFERROR(VLOOKUP(A1805,semanasanta!$A$1:$E$29,5,FALSE),0)</f>
        <v>0</v>
      </c>
      <c r="J1805" s="2">
        <f>+IFERROR(VLOOKUP(A1805,navidad!$A$1:$E$8,5,FALSE),0)</f>
        <v>0</v>
      </c>
      <c r="K1805" s="2">
        <f t="shared" si="260"/>
        <v>0</v>
      </c>
      <c r="L1805" s="2">
        <f t="shared" si="257"/>
        <v>0</v>
      </c>
      <c r="M1805" s="2">
        <f>+IFERROR(VLOOKUP(A1805,new_year!$A$1:$E$8,5,FALSE),0)</f>
        <v>0</v>
      </c>
      <c r="N1805" s="2">
        <f t="shared" si="259"/>
        <v>0</v>
      </c>
      <c r="O1805" s="2">
        <f t="shared" si="258"/>
        <v>0</v>
      </c>
      <c r="P1805">
        <v>0</v>
      </c>
      <c r="Q1805">
        <f>+IFERROR(VLOOKUP(A1805,final_f1!$A$1:$E$8,5,FALSE),0)</f>
        <v>0</v>
      </c>
    </row>
    <row r="1806" spans="1:17" x14ac:dyDescent="0.25">
      <c r="A1806" s="1">
        <v>42713</v>
      </c>
      <c r="B1806">
        <v>1340</v>
      </c>
      <c r="C1806" s="2">
        <f t="shared" si="252"/>
        <v>9</v>
      </c>
      <c r="D1806" s="2">
        <f t="shared" si="253"/>
        <v>12</v>
      </c>
      <c r="E1806" s="2">
        <f t="shared" si="254"/>
        <v>2016</v>
      </c>
      <c r="F1806" s="2" t="str">
        <f t="shared" si="255"/>
        <v>viernes</v>
      </c>
      <c r="G1806" s="2" t="str">
        <f t="shared" si="256"/>
        <v>diciembre</v>
      </c>
      <c r="H1806" s="2">
        <f>+IFERROR(VLOOKUP(A1806,festivos!$A$1:$E$105,5,FALSE),0)</f>
        <v>0</v>
      </c>
      <c r="I1806" s="2">
        <f>+IFERROR(VLOOKUP(A1806,semanasanta!$A$1:$E$29,5,FALSE),0)</f>
        <v>0</v>
      </c>
      <c r="J1806" s="2">
        <f>+IFERROR(VLOOKUP(A1806,navidad!$A$1:$E$8,5,FALSE),0)</f>
        <v>0</v>
      </c>
      <c r="K1806" s="2">
        <f t="shared" si="260"/>
        <v>0</v>
      </c>
      <c r="L1806" s="2">
        <f t="shared" si="257"/>
        <v>0</v>
      </c>
      <c r="M1806" s="2">
        <f>+IFERROR(VLOOKUP(A1806,new_year!$A$1:$E$8,5,FALSE),0)</f>
        <v>0</v>
      </c>
      <c r="N1806" s="2">
        <f t="shared" si="259"/>
        <v>0</v>
      </c>
      <c r="O1806" s="2">
        <f t="shared" si="258"/>
        <v>0</v>
      </c>
      <c r="P1806">
        <v>0</v>
      </c>
      <c r="Q1806">
        <f>+IFERROR(VLOOKUP(A1806,final_f1!$A$1:$E$8,5,FALSE),0)</f>
        <v>0</v>
      </c>
    </row>
    <row r="1807" spans="1:17" x14ac:dyDescent="0.25">
      <c r="A1807" s="1">
        <v>42714</v>
      </c>
      <c r="B1807">
        <v>441</v>
      </c>
      <c r="C1807" s="2">
        <f t="shared" si="252"/>
        <v>10</v>
      </c>
      <c r="D1807" s="2">
        <f t="shared" si="253"/>
        <v>12</v>
      </c>
      <c r="E1807" s="2">
        <f t="shared" si="254"/>
        <v>2016</v>
      </c>
      <c r="F1807" s="2" t="str">
        <f t="shared" si="255"/>
        <v>sábado</v>
      </c>
      <c r="G1807" s="2" t="str">
        <f t="shared" si="256"/>
        <v>diciembre</v>
      </c>
      <c r="H1807" s="2">
        <f>+IFERROR(VLOOKUP(A1807,festivos!$A$1:$E$105,5,FALSE),0)</f>
        <v>0</v>
      </c>
      <c r="I1807" s="2">
        <f>+IFERROR(VLOOKUP(A1807,semanasanta!$A$1:$E$29,5,FALSE),0)</f>
        <v>0</v>
      </c>
      <c r="J1807" s="2">
        <f>+IFERROR(VLOOKUP(A1807,navidad!$A$1:$E$8,5,FALSE),0)</f>
        <v>0</v>
      </c>
      <c r="K1807" s="2">
        <f t="shared" si="260"/>
        <v>0</v>
      </c>
      <c r="L1807" s="2">
        <f t="shared" si="257"/>
        <v>0</v>
      </c>
      <c r="M1807" s="2">
        <f>+IFERROR(VLOOKUP(A1807,new_year!$A$1:$E$8,5,FALSE),0)</f>
        <v>0</v>
      </c>
      <c r="N1807" s="2">
        <f t="shared" si="259"/>
        <v>0</v>
      </c>
      <c r="O1807" s="2">
        <f t="shared" si="258"/>
        <v>0</v>
      </c>
      <c r="P1807">
        <v>0</v>
      </c>
      <c r="Q1807">
        <f>+IFERROR(VLOOKUP(A1807,final_f1!$A$1:$E$8,5,FALSE),0)</f>
        <v>0</v>
      </c>
    </row>
    <row r="1808" spans="1:17" x14ac:dyDescent="0.25">
      <c r="A1808" s="1">
        <v>42715</v>
      </c>
      <c r="B1808">
        <v>0</v>
      </c>
      <c r="C1808" s="2">
        <f t="shared" si="252"/>
        <v>11</v>
      </c>
      <c r="D1808" s="2">
        <f t="shared" si="253"/>
        <v>12</v>
      </c>
      <c r="E1808" s="2">
        <f t="shared" si="254"/>
        <v>2016</v>
      </c>
      <c r="F1808" s="2" t="str">
        <f t="shared" si="255"/>
        <v>domingo</v>
      </c>
      <c r="G1808" s="2" t="str">
        <f t="shared" si="256"/>
        <v>diciembre</v>
      </c>
      <c r="H1808" s="2">
        <f>+IFERROR(VLOOKUP(A1808,festivos!$A$1:$E$105,5,FALSE),0)</f>
        <v>0</v>
      </c>
      <c r="I1808" s="2">
        <f>+IFERROR(VLOOKUP(A1808,semanasanta!$A$1:$E$29,5,FALSE),0)</f>
        <v>0</v>
      </c>
      <c r="J1808" s="2">
        <f>+IFERROR(VLOOKUP(A1808,navidad!$A$1:$E$8,5,FALSE),0)</f>
        <v>0</v>
      </c>
      <c r="K1808" s="2">
        <f t="shared" si="260"/>
        <v>0</v>
      </c>
      <c r="L1808" s="2">
        <f t="shared" si="257"/>
        <v>0</v>
      </c>
      <c r="M1808" s="2">
        <f>+IFERROR(VLOOKUP(A1808,new_year!$A$1:$E$8,5,FALSE),0)</f>
        <v>0</v>
      </c>
      <c r="N1808" s="2">
        <f t="shared" si="259"/>
        <v>0</v>
      </c>
      <c r="O1808" s="2">
        <f t="shared" si="258"/>
        <v>0</v>
      </c>
      <c r="P1808">
        <v>0</v>
      </c>
      <c r="Q1808">
        <f>+IFERROR(VLOOKUP(A1808,final_f1!$A$1:$E$8,5,FALSE),0)</f>
        <v>0</v>
      </c>
    </row>
    <row r="1809" spans="1:17" x14ac:dyDescent="0.25">
      <c r="A1809" s="1">
        <v>42716</v>
      </c>
      <c r="B1809">
        <v>1107</v>
      </c>
      <c r="C1809" s="2">
        <f t="shared" si="252"/>
        <v>12</v>
      </c>
      <c r="D1809" s="2">
        <f t="shared" si="253"/>
        <v>12</v>
      </c>
      <c r="E1809" s="2">
        <f t="shared" si="254"/>
        <v>2016</v>
      </c>
      <c r="F1809" s="2" t="str">
        <f t="shared" si="255"/>
        <v>lunes</v>
      </c>
      <c r="G1809" s="2" t="str">
        <f t="shared" si="256"/>
        <v>diciembre</v>
      </c>
      <c r="H1809" s="2">
        <f>+IFERROR(VLOOKUP(A1809,festivos!$A$1:$E$105,5,FALSE),0)</f>
        <v>0</v>
      </c>
      <c r="I1809" s="2">
        <f>+IFERROR(VLOOKUP(A1809,semanasanta!$A$1:$E$29,5,FALSE),0)</f>
        <v>0</v>
      </c>
      <c r="J1809" s="2">
        <f>+IFERROR(VLOOKUP(A1809,navidad!$A$1:$E$8,5,FALSE),0)</f>
        <v>0</v>
      </c>
      <c r="K1809" s="2">
        <f t="shared" si="260"/>
        <v>0</v>
      </c>
      <c r="L1809" s="2">
        <f t="shared" si="257"/>
        <v>0</v>
      </c>
      <c r="M1809" s="2">
        <f>+IFERROR(VLOOKUP(A1809,new_year!$A$1:$E$8,5,FALSE),0)</f>
        <v>0</v>
      </c>
      <c r="N1809" s="2">
        <f t="shared" si="259"/>
        <v>0</v>
      </c>
      <c r="O1809" s="2">
        <f t="shared" si="258"/>
        <v>0</v>
      </c>
      <c r="P1809">
        <v>0</v>
      </c>
      <c r="Q1809">
        <f>+IFERROR(VLOOKUP(A1809,final_f1!$A$1:$E$8,5,FALSE),0)</f>
        <v>0</v>
      </c>
    </row>
    <row r="1810" spans="1:17" x14ac:dyDescent="0.25">
      <c r="A1810" s="1">
        <v>42717</v>
      </c>
      <c r="B1810">
        <v>1600</v>
      </c>
      <c r="C1810" s="2">
        <f t="shared" si="252"/>
        <v>13</v>
      </c>
      <c r="D1810" s="2">
        <f t="shared" si="253"/>
        <v>12</v>
      </c>
      <c r="E1810" s="2">
        <f t="shared" si="254"/>
        <v>2016</v>
      </c>
      <c r="F1810" s="2" t="str">
        <f t="shared" si="255"/>
        <v>martes</v>
      </c>
      <c r="G1810" s="2" t="str">
        <f t="shared" si="256"/>
        <v>diciembre</v>
      </c>
      <c r="H1810" s="2">
        <f>+IFERROR(VLOOKUP(A1810,festivos!$A$1:$E$105,5,FALSE),0)</f>
        <v>0</v>
      </c>
      <c r="I1810" s="2">
        <f>+IFERROR(VLOOKUP(A1810,semanasanta!$A$1:$E$29,5,FALSE),0)</f>
        <v>0</v>
      </c>
      <c r="J1810" s="2">
        <f>+IFERROR(VLOOKUP(A1810,navidad!$A$1:$E$8,5,FALSE),0)</f>
        <v>0</v>
      </c>
      <c r="K1810" s="2">
        <f t="shared" si="260"/>
        <v>0</v>
      </c>
      <c r="L1810" s="2">
        <f t="shared" si="257"/>
        <v>0</v>
      </c>
      <c r="M1810" s="2">
        <f>+IFERROR(VLOOKUP(A1810,new_year!$A$1:$E$8,5,FALSE),0)</f>
        <v>0</v>
      </c>
      <c r="N1810" s="2">
        <f t="shared" si="259"/>
        <v>0</v>
      </c>
      <c r="O1810" s="2">
        <f t="shared" si="258"/>
        <v>0</v>
      </c>
      <c r="P1810">
        <v>0</v>
      </c>
      <c r="Q1810">
        <f>+IFERROR(VLOOKUP(A1810,final_f1!$A$1:$E$8,5,FALSE),0)</f>
        <v>0</v>
      </c>
    </row>
    <row r="1811" spans="1:17" x14ac:dyDescent="0.25">
      <c r="A1811" s="1">
        <v>42718</v>
      </c>
      <c r="B1811">
        <v>1653</v>
      </c>
      <c r="C1811" s="2">
        <f t="shared" si="252"/>
        <v>14</v>
      </c>
      <c r="D1811" s="2">
        <f t="shared" si="253"/>
        <v>12</v>
      </c>
      <c r="E1811" s="2">
        <f t="shared" si="254"/>
        <v>2016</v>
      </c>
      <c r="F1811" s="2" t="str">
        <f t="shared" si="255"/>
        <v>miércoles</v>
      </c>
      <c r="G1811" s="2" t="str">
        <f t="shared" si="256"/>
        <v>diciembre</v>
      </c>
      <c r="H1811" s="2">
        <f>+IFERROR(VLOOKUP(A1811,festivos!$A$1:$E$105,5,FALSE),0)</f>
        <v>0</v>
      </c>
      <c r="I1811" s="2">
        <f>+IFERROR(VLOOKUP(A1811,semanasanta!$A$1:$E$29,5,FALSE),0)</f>
        <v>0</v>
      </c>
      <c r="J1811" s="2">
        <f>+IFERROR(VLOOKUP(A1811,navidad!$A$1:$E$8,5,FALSE),0)</f>
        <v>0</v>
      </c>
      <c r="K1811" s="2">
        <f t="shared" si="260"/>
        <v>0</v>
      </c>
      <c r="L1811" s="2">
        <f t="shared" si="257"/>
        <v>0</v>
      </c>
      <c r="M1811" s="2">
        <f>+IFERROR(VLOOKUP(A1811,new_year!$A$1:$E$8,5,FALSE),0)</f>
        <v>0</v>
      </c>
      <c r="N1811" s="2">
        <f t="shared" si="259"/>
        <v>0</v>
      </c>
      <c r="O1811" s="2">
        <f t="shared" si="258"/>
        <v>0</v>
      </c>
      <c r="P1811">
        <v>0</v>
      </c>
      <c r="Q1811">
        <f>+IFERROR(VLOOKUP(A1811,final_f1!$A$1:$E$8,5,FALSE),0)</f>
        <v>0</v>
      </c>
    </row>
    <row r="1812" spans="1:17" x14ac:dyDescent="0.25">
      <c r="A1812" s="1">
        <v>42719</v>
      </c>
      <c r="B1812">
        <v>1626</v>
      </c>
      <c r="C1812" s="2">
        <f t="shared" si="252"/>
        <v>15</v>
      </c>
      <c r="D1812" s="2">
        <f t="shared" si="253"/>
        <v>12</v>
      </c>
      <c r="E1812" s="2">
        <f t="shared" si="254"/>
        <v>2016</v>
      </c>
      <c r="F1812" s="2" t="str">
        <f t="shared" si="255"/>
        <v>jueves</v>
      </c>
      <c r="G1812" s="2" t="str">
        <f t="shared" si="256"/>
        <v>diciembre</v>
      </c>
      <c r="H1812" s="2">
        <f>+IFERROR(VLOOKUP(A1812,festivos!$A$1:$E$105,5,FALSE),0)</f>
        <v>0</v>
      </c>
      <c r="I1812" s="2">
        <f>+IFERROR(VLOOKUP(A1812,semanasanta!$A$1:$E$29,5,FALSE),0)</f>
        <v>0</v>
      </c>
      <c r="J1812" s="2">
        <f>+IFERROR(VLOOKUP(A1812,navidad!$A$1:$E$8,5,FALSE),0)</f>
        <v>0</v>
      </c>
      <c r="K1812" s="2">
        <f t="shared" si="260"/>
        <v>0</v>
      </c>
      <c r="L1812" s="2">
        <f t="shared" si="257"/>
        <v>0</v>
      </c>
      <c r="M1812" s="2">
        <f>+IFERROR(VLOOKUP(A1812,new_year!$A$1:$E$8,5,FALSE),0)</f>
        <v>0</v>
      </c>
      <c r="N1812" s="2">
        <f t="shared" si="259"/>
        <v>0</v>
      </c>
      <c r="O1812" s="2">
        <f t="shared" si="258"/>
        <v>0</v>
      </c>
      <c r="P1812">
        <v>0</v>
      </c>
      <c r="Q1812">
        <f>+IFERROR(VLOOKUP(A1812,final_f1!$A$1:$E$8,5,FALSE),0)</f>
        <v>0</v>
      </c>
    </row>
    <row r="1813" spans="1:17" x14ac:dyDescent="0.25">
      <c r="A1813" s="1">
        <v>42720</v>
      </c>
      <c r="B1813">
        <v>1599</v>
      </c>
      <c r="C1813" s="2">
        <f t="shared" si="252"/>
        <v>16</v>
      </c>
      <c r="D1813" s="2">
        <f t="shared" si="253"/>
        <v>12</v>
      </c>
      <c r="E1813" s="2">
        <f t="shared" si="254"/>
        <v>2016</v>
      </c>
      <c r="F1813" s="2" t="str">
        <f t="shared" si="255"/>
        <v>viernes</v>
      </c>
      <c r="G1813" s="2" t="str">
        <f t="shared" si="256"/>
        <v>diciembre</v>
      </c>
      <c r="H1813" s="2">
        <f>+IFERROR(VLOOKUP(A1813,festivos!$A$1:$E$105,5,FALSE),0)</f>
        <v>0</v>
      </c>
      <c r="I1813" s="2">
        <f>+IFERROR(VLOOKUP(A1813,semanasanta!$A$1:$E$29,5,FALSE),0)</f>
        <v>0</v>
      </c>
      <c r="J1813" s="2">
        <f>+IFERROR(VLOOKUP(A1813,navidad!$A$1:$E$8,5,FALSE),0)</f>
        <v>0</v>
      </c>
      <c r="K1813" s="2">
        <f t="shared" si="260"/>
        <v>0</v>
      </c>
      <c r="L1813" s="2">
        <f t="shared" si="257"/>
        <v>0</v>
      </c>
      <c r="M1813" s="2">
        <f>+IFERROR(VLOOKUP(A1813,new_year!$A$1:$E$8,5,FALSE),0)</f>
        <v>0</v>
      </c>
      <c r="N1813" s="2">
        <f t="shared" si="259"/>
        <v>0</v>
      </c>
      <c r="O1813" s="2">
        <f t="shared" si="258"/>
        <v>0</v>
      </c>
      <c r="P1813">
        <v>0</v>
      </c>
      <c r="Q1813">
        <f>+IFERROR(VLOOKUP(A1813,final_f1!$A$1:$E$8,5,FALSE),0)</f>
        <v>0</v>
      </c>
    </row>
    <row r="1814" spans="1:17" x14ac:dyDescent="0.25">
      <c r="A1814" s="1">
        <v>42721</v>
      </c>
      <c r="B1814">
        <v>378</v>
      </c>
      <c r="C1814" s="2">
        <f t="shared" si="252"/>
        <v>17</v>
      </c>
      <c r="D1814" s="2">
        <f t="shared" si="253"/>
        <v>12</v>
      </c>
      <c r="E1814" s="2">
        <f t="shared" si="254"/>
        <v>2016</v>
      </c>
      <c r="F1814" s="2" t="str">
        <f t="shared" si="255"/>
        <v>sábado</v>
      </c>
      <c r="G1814" s="2" t="str">
        <f t="shared" si="256"/>
        <v>diciembre</v>
      </c>
      <c r="H1814" s="2">
        <f>+IFERROR(VLOOKUP(A1814,festivos!$A$1:$E$105,5,FALSE),0)</f>
        <v>0</v>
      </c>
      <c r="I1814" s="2">
        <f>+IFERROR(VLOOKUP(A1814,semanasanta!$A$1:$E$29,5,FALSE),0)</f>
        <v>0</v>
      </c>
      <c r="J1814" s="2">
        <f>+IFERROR(VLOOKUP(A1814,navidad!$A$1:$E$8,5,FALSE),0)</f>
        <v>0</v>
      </c>
      <c r="K1814" s="2">
        <f t="shared" si="260"/>
        <v>0</v>
      </c>
      <c r="L1814" s="2">
        <f t="shared" si="257"/>
        <v>0</v>
      </c>
      <c r="M1814" s="2">
        <f>+IFERROR(VLOOKUP(A1814,new_year!$A$1:$E$8,5,FALSE),0)</f>
        <v>0</v>
      </c>
      <c r="N1814" s="2">
        <f t="shared" si="259"/>
        <v>0</v>
      </c>
      <c r="O1814" s="2">
        <f t="shared" si="258"/>
        <v>0</v>
      </c>
      <c r="P1814">
        <v>0</v>
      </c>
      <c r="Q1814">
        <f>+IFERROR(VLOOKUP(A1814,final_f1!$A$1:$E$8,5,FALSE),0)</f>
        <v>0</v>
      </c>
    </row>
    <row r="1815" spans="1:17" x14ac:dyDescent="0.25">
      <c r="A1815" s="1">
        <v>42722</v>
      </c>
      <c r="B1815">
        <v>0</v>
      </c>
      <c r="C1815" s="2">
        <f t="shared" si="252"/>
        <v>18</v>
      </c>
      <c r="D1815" s="2">
        <f t="shared" si="253"/>
        <v>12</v>
      </c>
      <c r="E1815" s="2">
        <f t="shared" si="254"/>
        <v>2016</v>
      </c>
      <c r="F1815" s="2" t="str">
        <f t="shared" si="255"/>
        <v>domingo</v>
      </c>
      <c r="G1815" s="2" t="str">
        <f t="shared" si="256"/>
        <v>diciembre</v>
      </c>
      <c r="H1815" s="2">
        <f>+IFERROR(VLOOKUP(A1815,festivos!$A$1:$E$105,5,FALSE),0)</f>
        <v>0</v>
      </c>
      <c r="I1815" s="2">
        <f>+IFERROR(VLOOKUP(A1815,semanasanta!$A$1:$E$29,5,FALSE),0)</f>
        <v>0</v>
      </c>
      <c r="J1815" s="2">
        <f>+IFERROR(VLOOKUP(A1815,navidad!$A$1:$E$8,5,FALSE),0)</f>
        <v>0</v>
      </c>
      <c r="K1815" s="2">
        <f t="shared" si="260"/>
        <v>0</v>
      </c>
      <c r="L1815" s="2">
        <f t="shared" si="257"/>
        <v>0</v>
      </c>
      <c r="M1815" s="2">
        <f>+IFERROR(VLOOKUP(A1815,new_year!$A$1:$E$8,5,FALSE),0)</f>
        <v>0</v>
      </c>
      <c r="N1815" s="2">
        <f t="shared" si="259"/>
        <v>0</v>
      </c>
      <c r="O1815" s="2">
        <f t="shared" si="258"/>
        <v>0</v>
      </c>
      <c r="P1815">
        <v>0</v>
      </c>
      <c r="Q1815">
        <f>+IFERROR(VLOOKUP(A1815,final_f1!$A$1:$E$8,5,FALSE),0)</f>
        <v>0</v>
      </c>
    </row>
    <row r="1816" spans="1:17" x14ac:dyDescent="0.25">
      <c r="A1816" s="1">
        <v>42723</v>
      </c>
      <c r="B1816">
        <v>1240</v>
      </c>
      <c r="C1816" s="2">
        <f t="shared" si="252"/>
        <v>19</v>
      </c>
      <c r="D1816" s="2">
        <f t="shared" si="253"/>
        <v>12</v>
      </c>
      <c r="E1816" s="2">
        <f t="shared" si="254"/>
        <v>2016</v>
      </c>
      <c r="F1816" s="2" t="str">
        <f t="shared" si="255"/>
        <v>lunes</v>
      </c>
      <c r="G1816" s="2" t="str">
        <f t="shared" si="256"/>
        <v>diciembre</v>
      </c>
      <c r="H1816" s="2">
        <f>+IFERROR(VLOOKUP(A1816,festivos!$A$1:$E$105,5,FALSE),0)</f>
        <v>0</v>
      </c>
      <c r="I1816" s="2">
        <f>+IFERROR(VLOOKUP(A1816,semanasanta!$A$1:$E$29,5,FALSE),0)</f>
        <v>0</v>
      </c>
      <c r="J1816" s="2">
        <f>+IFERROR(VLOOKUP(A1816,navidad!$A$1:$E$8,5,FALSE),0)</f>
        <v>0</v>
      </c>
      <c r="K1816" s="2">
        <f t="shared" si="260"/>
        <v>0</v>
      </c>
      <c r="L1816" s="2">
        <f t="shared" si="257"/>
        <v>0</v>
      </c>
      <c r="M1816" s="2">
        <f>+IFERROR(VLOOKUP(A1816,new_year!$A$1:$E$8,5,FALSE),0)</f>
        <v>0</v>
      </c>
      <c r="N1816" s="2">
        <f t="shared" si="259"/>
        <v>0</v>
      </c>
      <c r="O1816" s="2">
        <f t="shared" si="258"/>
        <v>0</v>
      </c>
      <c r="P1816">
        <v>0</v>
      </c>
      <c r="Q1816">
        <f>+IFERROR(VLOOKUP(A1816,final_f1!$A$1:$E$8,5,FALSE),0)</f>
        <v>0</v>
      </c>
    </row>
    <row r="1817" spans="1:17" x14ac:dyDescent="0.25">
      <c r="A1817" s="1">
        <v>42724</v>
      </c>
      <c r="B1817">
        <v>1567</v>
      </c>
      <c r="C1817" s="2">
        <f t="shared" si="252"/>
        <v>20</v>
      </c>
      <c r="D1817" s="2">
        <f t="shared" si="253"/>
        <v>12</v>
      </c>
      <c r="E1817" s="2">
        <f t="shared" si="254"/>
        <v>2016</v>
      </c>
      <c r="F1817" s="2" t="str">
        <f t="shared" si="255"/>
        <v>martes</v>
      </c>
      <c r="G1817" s="2" t="str">
        <f t="shared" si="256"/>
        <v>diciembre</v>
      </c>
      <c r="H1817" s="2">
        <f>+IFERROR(VLOOKUP(A1817,festivos!$A$1:$E$105,5,FALSE),0)</f>
        <v>0</v>
      </c>
      <c r="I1817" s="2">
        <f>+IFERROR(VLOOKUP(A1817,semanasanta!$A$1:$E$29,5,FALSE),0)</f>
        <v>0</v>
      </c>
      <c r="J1817" s="2">
        <f>+IFERROR(VLOOKUP(A1817,navidad!$A$1:$E$8,5,FALSE),0)</f>
        <v>0</v>
      </c>
      <c r="K1817" s="2">
        <f t="shared" si="260"/>
        <v>0</v>
      </c>
      <c r="L1817" s="2">
        <f t="shared" si="257"/>
        <v>0</v>
      </c>
      <c r="M1817" s="2">
        <f>+IFERROR(VLOOKUP(A1817,new_year!$A$1:$E$8,5,FALSE),0)</f>
        <v>0</v>
      </c>
      <c r="N1817" s="2">
        <f t="shared" si="259"/>
        <v>0</v>
      </c>
      <c r="O1817" s="2">
        <f t="shared" si="258"/>
        <v>0</v>
      </c>
      <c r="P1817">
        <v>0</v>
      </c>
      <c r="Q1817">
        <f>+IFERROR(VLOOKUP(A1817,final_f1!$A$1:$E$8,5,FALSE),0)</f>
        <v>0</v>
      </c>
    </row>
    <row r="1818" spans="1:17" x14ac:dyDescent="0.25">
      <c r="A1818" s="1">
        <v>42725</v>
      </c>
      <c r="B1818">
        <v>1588</v>
      </c>
      <c r="C1818" s="2">
        <f t="shared" si="252"/>
        <v>21</v>
      </c>
      <c r="D1818" s="2">
        <f t="shared" si="253"/>
        <v>12</v>
      </c>
      <c r="E1818" s="2">
        <f t="shared" si="254"/>
        <v>2016</v>
      </c>
      <c r="F1818" s="2" t="str">
        <f t="shared" si="255"/>
        <v>miércoles</v>
      </c>
      <c r="G1818" s="2" t="str">
        <f t="shared" si="256"/>
        <v>diciembre</v>
      </c>
      <c r="H1818" s="2">
        <f>+IFERROR(VLOOKUP(A1818,festivos!$A$1:$E$105,5,FALSE),0)</f>
        <v>0</v>
      </c>
      <c r="I1818" s="2">
        <f>+IFERROR(VLOOKUP(A1818,semanasanta!$A$1:$E$29,5,FALSE),0)</f>
        <v>0</v>
      </c>
      <c r="J1818" s="2">
        <f>+IFERROR(VLOOKUP(A1818,navidad!$A$1:$E$8,5,FALSE),0)</f>
        <v>0</v>
      </c>
      <c r="K1818" s="2">
        <f t="shared" si="260"/>
        <v>0</v>
      </c>
      <c r="L1818" s="2">
        <f t="shared" si="257"/>
        <v>0</v>
      </c>
      <c r="M1818" s="2">
        <f>+IFERROR(VLOOKUP(A1818,new_year!$A$1:$E$8,5,FALSE),0)</f>
        <v>0</v>
      </c>
      <c r="N1818" s="2">
        <f t="shared" si="259"/>
        <v>0</v>
      </c>
      <c r="O1818" s="2">
        <f t="shared" si="258"/>
        <v>0</v>
      </c>
      <c r="P1818">
        <v>0</v>
      </c>
      <c r="Q1818">
        <f>+IFERROR(VLOOKUP(A1818,final_f1!$A$1:$E$8,5,FALSE),0)</f>
        <v>0</v>
      </c>
    </row>
    <row r="1819" spans="1:17" x14ac:dyDescent="0.25">
      <c r="A1819" s="1">
        <v>42726</v>
      </c>
      <c r="B1819">
        <v>1644</v>
      </c>
      <c r="C1819" s="2">
        <f t="shared" si="252"/>
        <v>22</v>
      </c>
      <c r="D1819" s="2">
        <f t="shared" si="253"/>
        <v>12</v>
      </c>
      <c r="E1819" s="2">
        <f t="shared" si="254"/>
        <v>2016</v>
      </c>
      <c r="F1819" s="2" t="str">
        <f t="shared" si="255"/>
        <v>jueves</v>
      </c>
      <c r="G1819" s="2" t="str">
        <f t="shared" si="256"/>
        <v>diciembre</v>
      </c>
      <c r="H1819" s="2">
        <f>+IFERROR(VLOOKUP(A1819,festivos!$A$1:$E$105,5,FALSE),0)</f>
        <v>0</v>
      </c>
      <c r="I1819" s="2">
        <f>+IFERROR(VLOOKUP(A1819,semanasanta!$A$1:$E$29,5,FALSE),0)</f>
        <v>0</v>
      </c>
      <c r="J1819" s="2">
        <f>+IFERROR(VLOOKUP(A1819,navidad!$A$1:$E$8,5,FALSE),0)</f>
        <v>0</v>
      </c>
      <c r="K1819" s="2">
        <f t="shared" si="260"/>
        <v>0</v>
      </c>
      <c r="L1819" s="2">
        <f t="shared" si="257"/>
        <v>0</v>
      </c>
      <c r="M1819" s="2">
        <f>+IFERROR(VLOOKUP(A1819,new_year!$A$1:$E$8,5,FALSE),0)</f>
        <v>0</v>
      </c>
      <c r="N1819" s="2">
        <f t="shared" si="259"/>
        <v>0</v>
      </c>
      <c r="O1819" s="2">
        <f t="shared" si="258"/>
        <v>0</v>
      </c>
      <c r="P1819">
        <v>0</v>
      </c>
      <c r="Q1819">
        <f>+IFERROR(VLOOKUP(A1819,final_f1!$A$1:$E$8,5,FALSE),0)</f>
        <v>0</v>
      </c>
    </row>
    <row r="1820" spans="1:17" x14ac:dyDescent="0.25">
      <c r="A1820" s="1">
        <v>42727</v>
      </c>
      <c r="B1820">
        <v>1667</v>
      </c>
      <c r="C1820" s="2">
        <f t="shared" si="252"/>
        <v>23</v>
      </c>
      <c r="D1820" s="2">
        <f t="shared" si="253"/>
        <v>12</v>
      </c>
      <c r="E1820" s="2">
        <f t="shared" si="254"/>
        <v>2016</v>
      </c>
      <c r="F1820" s="2" t="str">
        <f t="shared" si="255"/>
        <v>viernes</v>
      </c>
      <c r="G1820" s="2" t="str">
        <f t="shared" si="256"/>
        <v>diciembre</v>
      </c>
      <c r="H1820" s="2">
        <f>+IFERROR(VLOOKUP(A1820,festivos!$A$1:$E$105,5,FALSE),0)</f>
        <v>0</v>
      </c>
      <c r="I1820" s="2">
        <f>+IFERROR(VLOOKUP(A1820,semanasanta!$A$1:$E$29,5,FALSE),0)</f>
        <v>0</v>
      </c>
      <c r="J1820" s="2">
        <f>+IFERROR(VLOOKUP(A1820,navidad!$A$1:$E$8,5,FALSE),0)</f>
        <v>0</v>
      </c>
      <c r="K1820" s="2">
        <f t="shared" si="260"/>
        <v>0</v>
      </c>
      <c r="L1820" s="2">
        <f t="shared" si="257"/>
        <v>0</v>
      </c>
      <c r="M1820" s="2">
        <f>+IFERROR(VLOOKUP(A1820,new_year!$A$1:$E$8,5,FALSE),0)</f>
        <v>0</v>
      </c>
      <c r="N1820" s="2">
        <f t="shared" si="259"/>
        <v>0</v>
      </c>
      <c r="O1820" s="2">
        <f t="shared" si="258"/>
        <v>0</v>
      </c>
      <c r="P1820">
        <v>0</v>
      </c>
      <c r="Q1820">
        <f>+IFERROR(VLOOKUP(A1820,final_f1!$A$1:$E$8,5,FALSE),0)</f>
        <v>0</v>
      </c>
    </row>
    <row r="1821" spans="1:17" x14ac:dyDescent="0.25">
      <c r="A1821" s="1">
        <v>42728</v>
      </c>
      <c r="B1821">
        <v>334</v>
      </c>
      <c r="C1821" s="2">
        <f t="shared" si="252"/>
        <v>24</v>
      </c>
      <c r="D1821" s="2">
        <f t="shared" si="253"/>
        <v>12</v>
      </c>
      <c r="E1821" s="2">
        <f t="shared" si="254"/>
        <v>2016</v>
      </c>
      <c r="F1821" s="2" t="str">
        <f t="shared" si="255"/>
        <v>sábado</v>
      </c>
      <c r="G1821" s="2" t="str">
        <f t="shared" si="256"/>
        <v>diciembre</v>
      </c>
      <c r="H1821" s="2">
        <f>+IFERROR(VLOOKUP(A1821,festivos!$A$1:$E$105,5,FALSE),0)</f>
        <v>0</v>
      </c>
      <c r="I1821" s="2">
        <f>+IFERROR(VLOOKUP(A1821,semanasanta!$A$1:$E$29,5,FALSE),0)</f>
        <v>0</v>
      </c>
      <c r="J1821" s="2">
        <f>+IFERROR(VLOOKUP(A1821,navidad!$A$1:$E$8,5,FALSE),0)</f>
        <v>0</v>
      </c>
      <c r="K1821" s="2">
        <f t="shared" si="260"/>
        <v>0</v>
      </c>
      <c r="L1821" s="2">
        <f t="shared" si="257"/>
        <v>1</v>
      </c>
      <c r="M1821" s="2">
        <f>+IFERROR(VLOOKUP(A1821,new_year!$A$1:$E$8,5,FALSE),0)</f>
        <v>0</v>
      </c>
      <c r="N1821" s="2">
        <f t="shared" si="259"/>
        <v>0</v>
      </c>
      <c r="O1821" s="2">
        <f t="shared" si="258"/>
        <v>0</v>
      </c>
      <c r="P1821">
        <v>0</v>
      </c>
      <c r="Q1821">
        <f>+IFERROR(VLOOKUP(A1821,final_f1!$A$1:$E$8,5,FALSE),0)</f>
        <v>0</v>
      </c>
    </row>
    <row r="1822" spans="1:17" x14ac:dyDescent="0.25">
      <c r="A1822" s="1">
        <v>42729</v>
      </c>
      <c r="B1822">
        <v>0</v>
      </c>
      <c r="C1822" s="2">
        <f t="shared" si="252"/>
        <v>25</v>
      </c>
      <c r="D1822" s="2">
        <f t="shared" si="253"/>
        <v>12</v>
      </c>
      <c r="E1822" s="2">
        <f t="shared" si="254"/>
        <v>2016</v>
      </c>
      <c r="F1822" s="2" t="str">
        <f t="shared" si="255"/>
        <v>domingo</v>
      </c>
      <c r="G1822" s="2" t="str">
        <f t="shared" si="256"/>
        <v>diciembre</v>
      </c>
      <c r="H1822" s="2">
        <f>+IFERROR(VLOOKUP(A1822,festivos!$A$1:$E$105,5,FALSE),0)</f>
        <v>1</v>
      </c>
      <c r="I1822" s="2">
        <f>+IFERROR(VLOOKUP(A1822,semanasanta!$A$1:$E$29,5,FALSE),0)</f>
        <v>0</v>
      </c>
      <c r="J1822" s="2">
        <f>+IFERROR(VLOOKUP(A1822,navidad!$A$1:$E$8,5,FALSE),0)</f>
        <v>1</v>
      </c>
      <c r="K1822" s="2">
        <f t="shared" si="260"/>
        <v>0</v>
      </c>
      <c r="L1822" s="2">
        <f t="shared" si="257"/>
        <v>0</v>
      </c>
      <c r="M1822" s="2">
        <f>+IFERROR(VLOOKUP(A1822,new_year!$A$1:$E$8,5,FALSE),0)</f>
        <v>0</v>
      </c>
      <c r="N1822" s="2">
        <f t="shared" si="259"/>
        <v>0</v>
      </c>
      <c r="O1822" s="2">
        <f t="shared" si="258"/>
        <v>0</v>
      </c>
      <c r="P1822">
        <v>0</v>
      </c>
      <c r="Q1822">
        <f>+IFERROR(VLOOKUP(A1822,final_f1!$A$1:$E$8,5,FALSE),0)</f>
        <v>0</v>
      </c>
    </row>
    <row r="1823" spans="1:17" x14ac:dyDescent="0.25">
      <c r="A1823" s="1">
        <v>42730</v>
      </c>
      <c r="B1823">
        <v>1234</v>
      </c>
      <c r="C1823" s="2">
        <f t="shared" si="252"/>
        <v>26</v>
      </c>
      <c r="D1823" s="2">
        <f t="shared" si="253"/>
        <v>12</v>
      </c>
      <c r="E1823" s="2">
        <f t="shared" si="254"/>
        <v>2016</v>
      </c>
      <c r="F1823" s="2" t="str">
        <f t="shared" si="255"/>
        <v>lunes</v>
      </c>
      <c r="G1823" s="2" t="str">
        <f t="shared" si="256"/>
        <v>diciembre</v>
      </c>
      <c r="H1823" s="2">
        <f>+IFERROR(VLOOKUP(A1823,festivos!$A$1:$E$105,5,FALSE),0)</f>
        <v>0</v>
      </c>
      <c r="I1823" s="2">
        <f>+IFERROR(VLOOKUP(A1823,semanasanta!$A$1:$E$29,5,FALSE),0)</f>
        <v>0</v>
      </c>
      <c r="J1823" s="2">
        <f>+IFERROR(VLOOKUP(A1823,navidad!$A$1:$E$8,5,FALSE),0)</f>
        <v>0</v>
      </c>
      <c r="K1823" s="2">
        <f t="shared" si="260"/>
        <v>1</v>
      </c>
      <c r="L1823" s="2">
        <f t="shared" si="257"/>
        <v>0</v>
      </c>
      <c r="M1823" s="2">
        <f>+IFERROR(VLOOKUP(A1823,new_year!$A$1:$E$8,5,FALSE),0)</f>
        <v>0</v>
      </c>
      <c r="N1823" s="2">
        <f t="shared" si="259"/>
        <v>0</v>
      </c>
      <c r="O1823" s="2">
        <f t="shared" si="258"/>
        <v>0</v>
      </c>
      <c r="P1823">
        <v>0</v>
      </c>
      <c r="Q1823">
        <f>+IFERROR(VLOOKUP(A1823,final_f1!$A$1:$E$8,5,FALSE),0)</f>
        <v>0</v>
      </c>
    </row>
    <row r="1824" spans="1:17" x14ac:dyDescent="0.25">
      <c r="A1824" s="1">
        <v>42731</v>
      </c>
      <c r="B1824">
        <v>1922</v>
      </c>
      <c r="C1824" s="2">
        <f t="shared" si="252"/>
        <v>27</v>
      </c>
      <c r="D1824" s="2">
        <f t="shared" si="253"/>
        <v>12</v>
      </c>
      <c r="E1824" s="2">
        <f t="shared" si="254"/>
        <v>2016</v>
      </c>
      <c r="F1824" s="2" t="str">
        <f t="shared" si="255"/>
        <v>martes</v>
      </c>
      <c r="G1824" s="2" t="str">
        <f t="shared" si="256"/>
        <v>diciembre</v>
      </c>
      <c r="H1824" s="2">
        <f>+IFERROR(VLOOKUP(A1824,festivos!$A$1:$E$105,5,FALSE),0)</f>
        <v>0</v>
      </c>
      <c r="I1824" s="2">
        <f>+IFERROR(VLOOKUP(A1824,semanasanta!$A$1:$E$29,5,FALSE),0)</f>
        <v>0</v>
      </c>
      <c r="J1824" s="2">
        <f>+IFERROR(VLOOKUP(A1824,navidad!$A$1:$E$8,5,FALSE),0)</f>
        <v>0</v>
      </c>
      <c r="K1824" s="2">
        <f t="shared" si="260"/>
        <v>0</v>
      </c>
      <c r="L1824" s="2">
        <f t="shared" si="257"/>
        <v>0</v>
      </c>
      <c r="M1824" s="2">
        <f>+IFERROR(VLOOKUP(A1824,new_year!$A$1:$E$8,5,FALSE),0)</f>
        <v>0</v>
      </c>
      <c r="N1824" s="2">
        <f t="shared" si="259"/>
        <v>0</v>
      </c>
      <c r="O1824" s="2">
        <f t="shared" si="258"/>
        <v>0</v>
      </c>
      <c r="P1824">
        <v>0</v>
      </c>
      <c r="Q1824">
        <f>+IFERROR(VLOOKUP(A1824,final_f1!$A$1:$E$8,5,FALSE),0)</f>
        <v>0</v>
      </c>
    </row>
    <row r="1825" spans="1:17" x14ac:dyDescent="0.25">
      <c r="A1825" s="1">
        <v>42732</v>
      </c>
      <c r="B1825">
        <v>2409</v>
      </c>
      <c r="C1825" s="2">
        <f t="shared" si="252"/>
        <v>28</v>
      </c>
      <c r="D1825" s="2">
        <f t="shared" si="253"/>
        <v>12</v>
      </c>
      <c r="E1825" s="2">
        <f t="shared" si="254"/>
        <v>2016</v>
      </c>
      <c r="F1825" s="2" t="str">
        <f t="shared" si="255"/>
        <v>miércoles</v>
      </c>
      <c r="G1825" s="2" t="str">
        <f t="shared" si="256"/>
        <v>diciembre</v>
      </c>
      <c r="H1825" s="2">
        <f>+IFERROR(VLOOKUP(A1825,festivos!$A$1:$E$105,5,FALSE),0)</f>
        <v>0</v>
      </c>
      <c r="I1825" s="2">
        <f>+IFERROR(VLOOKUP(A1825,semanasanta!$A$1:$E$29,5,FALSE),0)</f>
        <v>0</v>
      </c>
      <c r="J1825" s="2">
        <f>+IFERROR(VLOOKUP(A1825,navidad!$A$1:$E$8,5,FALSE),0)</f>
        <v>0</v>
      </c>
      <c r="K1825" s="2">
        <f t="shared" si="260"/>
        <v>0</v>
      </c>
      <c r="L1825" s="2">
        <f t="shared" si="257"/>
        <v>0</v>
      </c>
      <c r="M1825" s="2">
        <f>+IFERROR(VLOOKUP(A1825,new_year!$A$1:$E$8,5,FALSE),0)</f>
        <v>0</v>
      </c>
      <c r="N1825" s="2">
        <f t="shared" si="259"/>
        <v>0</v>
      </c>
      <c r="O1825" s="2">
        <f t="shared" si="258"/>
        <v>0</v>
      </c>
      <c r="P1825">
        <v>0</v>
      </c>
      <c r="Q1825">
        <f>+IFERROR(VLOOKUP(A1825,final_f1!$A$1:$E$8,5,FALSE),0)</f>
        <v>0</v>
      </c>
    </row>
    <row r="1826" spans="1:17" x14ac:dyDescent="0.25">
      <c r="A1826" s="1">
        <v>42733</v>
      </c>
      <c r="B1826">
        <v>3603</v>
      </c>
      <c r="C1826" s="2">
        <f t="shared" si="252"/>
        <v>29</v>
      </c>
      <c r="D1826" s="2">
        <f t="shared" si="253"/>
        <v>12</v>
      </c>
      <c r="E1826" s="2">
        <f t="shared" si="254"/>
        <v>2016</v>
      </c>
      <c r="F1826" s="2" t="str">
        <f t="shared" si="255"/>
        <v>jueves</v>
      </c>
      <c r="G1826" s="2" t="str">
        <f t="shared" si="256"/>
        <v>diciembre</v>
      </c>
      <c r="H1826" s="2">
        <f>+IFERROR(VLOOKUP(A1826,festivos!$A$1:$E$105,5,FALSE),0)</f>
        <v>0</v>
      </c>
      <c r="I1826" s="2">
        <f>+IFERROR(VLOOKUP(A1826,semanasanta!$A$1:$E$29,5,FALSE),0)</f>
        <v>0</v>
      </c>
      <c r="J1826" s="2">
        <f>+IFERROR(VLOOKUP(A1826,navidad!$A$1:$E$8,5,FALSE),0)</f>
        <v>0</v>
      </c>
      <c r="K1826" s="2">
        <f t="shared" si="260"/>
        <v>0</v>
      </c>
      <c r="L1826" s="2">
        <f t="shared" si="257"/>
        <v>0</v>
      </c>
      <c r="M1826" s="2">
        <f>+IFERROR(VLOOKUP(A1826,new_year!$A$1:$E$8,5,FALSE),0)</f>
        <v>0</v>
      </c>
      <c r="N1826" s="2">
        <f t="shared" si="259"/>
        <v>0</v>
      </c>
      <c r="O1826" s="2">
        <f t="shared" si="258"/>
        <v>0</v>
      </c>
      <c r="P1826">
        <v>0</v>
      </c>
      <c r="Q1826">
        <f>+IFERROR(VLOOKUP(A1826,final_f1!$A$1:$E$8,5,FALSE),0)</f>
        <v>0</v>
      </c>
    </row>
    <row r="1827" spans="1:17" x14ac:dyDescent="0.25">
      <c r="A1827" s="1">
        <v>42734</v>
      </c>
      <c r="B1827">
        <v>965</v>
      </c>
      <c r="C1827" s="2">
        <f t="shared" si="252"/>
        <v>30</v>
      </c>
      <c r="D1827" s="2">
        <f t="shared" si="253"/>
        <v>12</v>
      </c>
      <c r="E1827" s="2">
        <f t="shared" si="254"/>
        <v>2016</v>
      </c>
      <c r="F1827" s="2" t="str">
        <f t="shared" si="255"/>
        <v>viernes</v>
      </c>
      <c r="G1827" s="2" t="str">
        <f t="shared" si="256"/>
        <v>diciembre</v>
      </c>
      <c r="H1827" s="2">
        <f>+IFERROR(VLOOKUP(A1827,festivos!$A$1:$E$105,5,FALSE),0)</f>
        <v>0</v>
      </c>
      <c r="I1827" s="2">
        <f>+IFERROR(VLOOKUP(A1827,semanasanta!$A$1:$E$29,5,FALSE),0)</f>
        <v>0</v>
      </c>
      <c r="J1827" s="2">
        <f>+IFERROR(VLOOKUP(A1827,navidad!$A$1:$E$8,5,FALSE),0)</f>
        <v>0</v>
      </c>
      <c r="K1827" s="2">
        <f t="shared" si="260"/>
        <v>0</v>
      </c>
      <c r="L1827" s="2">
        <f t="shared" si="257"/>
        <v>0</v>
      </c>
      <c r="M1827" s="2">
        <f>+IFERROR(VLOOKUP(A1827,new_year!$A$1:$E$8,5,FALSE),0)</f>
        <v>0</v>
      </c>
      <c r="N1827" s="2">
        <f t="shared" si="259"/>
        <v>0</v>
      </c>
      <c r="O1827" s="2">
        <f t="shared" si="258"/>
        <v>0</v>
      </c>
      <c r="P1827">
        <v>0</v>
      </c>
      <c r="Q1827">
        <f>+IFERROR(VLOOKUP(A1827,final_f1!$A$1:$E$8,5,FALSE),0)</f>
        <v>0</v>
      </c>
    </row>
    <row r="1828" spans="1:17" x14ac:dyDescent="0.25">
      <c r="A1828" s="1">
        <v>42735</v>
      </c>
      <c r="B1828">
        <v>46</v>
      </c>
      <c r="C1828" s="2">
        <f t="shared" si="252"/>
        <v>31</v>
      </c>
      <c r="D1828" s="2">
        <f t="shared" si="253"/>
        <v>12</v>
      </c>
      <c r="E1828" s="2">
        <f t="shared" si="254"/>
        <v>2016</v>
      </c>
      <c r="F1828" s="2" t="str">
        <f t="shared" si="255"/>
        <v>sábado</v>
      </c>
      <c r="G1828" s="2" t="str">
        <f t="shared" si="256"/>
        <v>diciembre</v>
      </c>
      <c r="H1828" s="2">
        <f>+IFERROR(VLOOKUP(A1828,festivos!$A$1:$E$105,5,FALSE),0)</f>
        <v>0</v>
      </c>
      <c r="I1828" s="2">
        <f>+IFERROR(VLOOKUP(A1828,semanasanta!$A$1:$E$29,5,FALSE),0)</f>
        <v>0</v>
      </c>
      <c r="J1828" s="2">
        <f>+IFERROR(VLOOKUP(A1828,navidad!$A$1:$E$8,5,FALSE),0)</f>
        <v>0</v>
      </c>
      <c r="K1828" s="2">
        <f t="shared" si="260"/>
        <v>0</v>
      </c>
      <c r="L1828" s="2">
        <f t="shared" si="257"/>
        <v>0</v>
      </c>
      <c r="M1828" s="2">
        <f>+IFERROR(VLOOKUP(A1828,new_year!$A$1:$E$8,5,FALSE),0)</f>
        <v>0</v>
      </c>
      <c r="N1828" s="2">
        <f t="shared" si="259"/>
        <v>0</v>
      </c>
      <c r="O1828" s="2">
        <f t="shared" si="258"/>
        <v>1</v>
      </c>
      <c r="P1828">
        <v>0</v>
      </c>
      <c r="Q1828">
        <f>+IFERROR(VLOOKUP(A1828,final_f1!$A$1:$E$8,5,FALSE),0)</f>
        <v>0</v>
      </c>
    </row>
    <row r="1829" spans="1:17" x14ac:dyDescent="0.25">
      <c r="A1829" s="1">
        <v>42736</v>
      </c>
      <c r="B1829">
        <v>0</v>
      </c>
      <c r="C1829" s="2">
        <f t="shared" si="252"/>
        <v>1</v>
      </c>
      <c r="D1829" s="2">
        <f t="shared" si="253"/>
        <v>1</v>
      </c>
      <c r="E1829" s="2">
        <f t="shared" si="254"/>
        <v>2017</v>
      </c>
      <c r="F1829" s="2" t="str">
        <f t="shared" si="255"/>
        <v>domingo</v>
      </c>
      <c r="G1829" s="2" t="str">
        <f t="shared" si="256"/>
        <v>enero</v>
      </c>
      <c r="H1829" s="2">
        <f>+IFERROR(VLOOKUP(A1829,festivos!$A$1:$E$105,5,FALSE),0)</f>
        <v>1</v>
      </c>
      <c r="I1829" s="2">
        <f>+IFERROR(VLOOKUP(A1829,semanasanta!$A$1:$E$29,5,FALSE),0)</f>
        <v>0</v>
      </c>
      <c r="J1829" s="2">
        <f>+IFERROR(VLOOKUP(A1829,navidad!$A$1:$E$8,5,FALSE),0)</f>
        <v>0</v>
      </c>
      <c r="K1829" s="2">
        <f t="shared" si="260"/>
        <v>0</v>
      </c>
      <c r="L1829" s="2">
        <f t="shared" si="257"/>
        <v>0</v>
      </c>
      <c r="M1829" s="2">
        <f>+IFERROR(VLOOKUP(A1829,new_year!$A$1:$E$8,5,FALSE),0)</f>
        <v>1</v>
      </c>
      <c r="N1829" s="2">
        <f t="shared" si="259"/>
        <v>0</v>
      </c>
      <c r="O1829" s="2">
        <f t="shared" si="258"/>
        <v>0</v>
      </c>
      <c r="P1829">
        <v>0</v>
      </c>
      <c r="Q1829">
        <f>+IFERROR(VLOOKUP(A1829,final_f1!$A$1:$E$8,5,FALSE),0)</f>
        <v>0</v>
      </c>
    </row>
    <row r="1830" spans="1:17" x14ac:dyDescent="0.25">
      <c r="A1830" s="1">
        <v>42737</v>
      </c>
      <c r="B1830">
        <v>45</v>
      </c>
      <c r="C1830" s="2">
        <f t="shared" si="252"/>
        <v>2</v>
      </c>
      <c r="D1830" s="2">
        <f t="shared" si="253"/>
        <v>1</v>
      </c>
      <c r="E1830" s="2">
        <f t="shared" si="254"/>
        <v>2017</v>
      </c>
      <c r="F1830" s="2" t="str">
        <f t="shared" si="255"/>
        <v>lunes</v>
      </c>
      <c r="G1830" s="2" t="str">
        <f t="shared" si="256"/>
        <v>enero</v>
      </c>
      <c r="H1830" s="2">
        <f>+IFERROR(VLOOKUP(A1830,festivos!$A$1:$E$105,5,FALSE),0)</f>
        <v>0</v>
      </c>
      <c r="I1830" s="2">
        <f>+IFERROR(VLOOKUP(A1830,semanasanta!$A$1:$E$29,5,FALSE),0)</f>
        <v>0</v>
      </c>
      <c r="J1830" s="2">
        <f>+IFERROR(VLOOKUP(A1830,navidad!$A$1:$E$8,5,FALSE),0)</f>
        <v>0</v>
      </c>
      <c r="K1830" s="2">
        <f t="shared" si="260"/>
        <v>0</v>
      </c>
      <c r="L1830" s="2">
        <f t="shared" si="257"/>
        <v>0</v>
      </c>
      <c r="M1830" s="2">
        <f>+IFERROR(VLOOKUP(A1830,new_year!$A$1:$E$8,5,FALSE),0)</f>
        <v>0</v>
      </c>
      <c r="N1830" s="2">
        <f t="shared" si="259"/>
        <v>1</v>
      </c>
      <c r="O1830" s="2">
        <f t="shared" si="258"/>
        <v>0</v>
      </c>
      <c r="P1830">
        <v>0</v>
      </c>
      <c r="Q1830">
        <f>+IFERROR(VLOOKUP(A1830,final_f1!$A$1:$E$8,5,FALSE),0)</f>
        <v>0</v>
      </c>
    </row>
    <row r="1831" spans="1:17" x14ac:dyDescent="0.25">
      <c r="A1831" s="1">
        <v>42738</v>
      </c>
      <c r="B1831">
        <v>116</v>
      </c>
      <c r="C1831" s="2">
        <f t="shared" si="252"/>
        <v>3</v>
      </c>
      <c r="D1831" s="2">
        <f t="shared" si="253"/>
        <v>1</v>
      </c>
      <c r="E1831" s="2">
        <f t="shared" si="254"/>
        <v>2017</v>
      </c>
      <c r="F1831" s="2" t="str">
        <f t="shared" si="255"/>
        <v>martes</v>
      </c>
      <c r="G1831" s="2" t="str">
        <f t="shared" si="256"/>
        <v>enero</v>
      </c>
      <c r="H1831" s="2">
        <f>+IFERROR(VLOOKUP(A1831,festivos!$A$1:$E$105,5,FALSE),0)</f>
        <v>0</v>
      </c>
      <c r="I1831" s="2">
        <f>+IFERROR(VLOOKUP(A1831,semanasanta!$A$1:$E$29,5,FALSE),0)</f>
        <v>0</v>
      </c>
      <c r="J1831" s="2">
        <f>+IFERROR(VLOOKUP(A1831,navidad!$A$1:$E$8,5,FALSE),0)</f>
        <v>0</v>
      </c>
      <c r="K1831" s="2">
        <f t="shared" si="260"/>
        <v>0</v>
      </c>
      <c r="L1831" s="2">
        <f t="shared" si="257"/>
        <v>0</v>
      </c>
      <c r="M1831" s="2">
        <f>+IFERROR(VLOOKUP(A1831,new_year!$A$1:$E$8,5,FALSE),0)</f>
        <v>0</v>
      </c>
      <c r="N1831" s="2">
        <f t="shared" si="259"/>
        <v>0</v>
      </c>
      <c r="O1831" s="2">
        <f t="shared" si="258"/>
        <v>0</v>
      </c>
      <c r="P1831">
        <v>0</v>
      </c>
      <c r="Q1831">
        <f>+IFERROR(VLOOKUP(A1831,final_f1!$A$1:$E$8,5,FALSE),0)</f>
        <v>0</v>
      </c>
    </row>
    <row r="1832" spans="1:17" x14ac:dyDescent="0.25">
      <c r="A1832" s="1">
        <v>42739</v>
      </c>
      <c r="B1832">
        <v>232</v>
      </c>
      <c r="C1832" s="2">
        <f t="shared" si="252"/>
        <v>4</v>
      </c>
      <c r="D1832" s="2">
        <f t="shared" si="253"/>
        <v>1</v>
      </c>
      <c r="E1832" s="2">
        <f t="shared" si="254"/>
        <v>2017</v>
      </c>
      <c r="F1832" s="2" t="str">
        <f t="shared" si="255"/>
        <v>miércoles</v>
      </c>
      <c r="G1832" s="2" t="str">
        <f t="shared" si="256"/>
        <v>enero</v>
      </c>
      <c r="H1832" s="2">
        <f>+IFERROR(VLOOKUP(A1832,festivos!$A$1:$E$105,5,FALSE),0)</f>
        <v>0</v>
      </c>
      <c r="I1832" s="2">
        <f>+IFERROR(VLOOKUP(A1832,semanasanta!$A$1:$E$29,5,FALSE),0)</f>
        <v>0</v>
      </c>
      <c r="J1832" s="2">
        <f>+IFERROR(VLOOKUP(A1832,navidad!$A$1:$E$8,5,FALSE),0)</f>
        <v>0</v>
      </c>
      <c r="K1832" s="2">
        <f t="shared" si="260"/>
        <v>0</v>
      </c>
      <c r="L1832" s="2">
        <f t="shared" si="257"/>
        <v>0</v>
      </c>
      <c r="M1832" s="2">
        <f>+IFERROR(VLOOKUP(A1832,new_year!$A$1:$E$8,5,FALSE),0)</f>
        <v>0</v>
      </c>
      <c r="N1832" s="2">
        <f t="shared" si="259"/>
        <v>0</v>
      </c>
      <c r="O1832" s="2">
        <f t="shared" si="258"/>
        <v>0</v>
      </c>
      <c r="P1832">
        <v>0</v>
      </c>
      <c r="Q1832">
        <f>+IFERROR(VLOOKUP(A1832,final_f1!$A$1:$E$8,5,FALSE),0)</f>
        <v>0</v>
      </c>
    </row>
    <row r="1833" spans="1:17" x14ac:dyDescent="0.25">
      <c r="A1833" s="1">
        <v>42740</v>
      </c>
      <c r="B1833">
        <v>455</v>
      </c>
      <c r="C1833" s="2">
        <f t="shared" si="252"/>
        <v>5</v>
      </c>
      <c r="D1833" s="2">
        <f t="shared" si="253"/>
        <v>1</v>
      </c>
      <c r="E1833" s="2">
        <f t="shared" si="254"/>
        <v>2017</v>
      </c>
      <c r="F1833" s="2" t="str">
        <f t="shared" si="255"/>
        <v>jueves</v>
      </c>
      <c r="G1833" s="2" t="str">
        <f t="shared" si="256"/>
        <v>enero</v>
      </c>
      <c r="H1833" s="2">
        <f>+IFERROR(VLOOKUP(A1833,festivos!$A$1:$E$105,5,FALSE),0)</f>
        <v>0</v>
      </c>
      <c r="I1833" s="2">
        <f>+IFERROR(VLOOKUP(A1833,semanasanta!$A$1:$E$29,5,FALSE),0)</f>
        <v>0</v>
      </c>
      <c r="J1833" s="2">
        <f>+IFERROR(VLOOKUP(A1833,navidad!$A$1:$E$8,5,FALSE),0)</f>
        <v>0</v>
      </c>
      <c r="K1833" s="2">
        <f t="shared" si="260"/>
        <v>0</v>
      </c>
      <c r="L1833" s="2">
        <f t="shared" si="257"/>
        <v>0</v>
      </c>
      <c r="M1833" s="2">
        <f>+IFERROR(VLOOKUP(A1833,new_year!$A$1:$E$8,5,FALSE),0)</f>
        <v>0</v>
      </c>
      <c r="N1833" s="2">
        <f t="shared" si="259"/>
        <v>0</v>
      </c>
      <c r="O1833" s="2">
        <f t="shared" si="258"/>
        <v>0</v>
      </c>
      <c r="P1833">
        <v>0</v>
      </c>
      <c r="Q1833">
        <f>+IFERROR(VLOOKUP(A1833,final_f1!$A$1:$E$8,5,FALSE),0)</f>
        <v>0</v>
      </c>
    </row>
    <row r="1834" spans="1:17" x14ac:dyDescent="0.25">
      <c r="A1834" s="1">
        <v>42741</v>
      </c>
      <c r="B1834">
        <v>776</v>
      </c>
      <c r="C1834" s="2">
        <f t="shared" si="252"/>
        <v>6</v>
      </c>
      <c r="D1834" s="2">
        <f t="shared" si="253"/>
        <v>1</v>
      </c>
      <c r="E1834" s="2">
        <f t="shared" si="254"/>
        <v>2017</v>
      </c>
      <c r="F1834" s="2" t="str">
        <f t="shared" si="255"/>
        <v>viernes</v>
      </c>
      <c r="G1834" s="2" t="str">
        <f t="shared" si="256"/>
        <v>enero</v>
      </c>
      <c r="H1834" s="2">
        <f>+IFERROR(VLOOKUP(A1834,festivos!$A$1:$E$105,5,FALSE),0)</f>
        <v>0</v>
      </c>
      <c r="I1834" s="2">
        <f>+IFERROR(VLOOKUP(A1834,semanasanta!$A$1:$E$29,5,FALSE),0)</f>
        <v>0</v>
      </c>
      <c r="J1834" s="2">
        <f>+IFERROR(VLOOKUP(A1834,navidad!$A$1:$E$8,5,FALSE),0)</f>
        <v>0</v>
      </c>
      <c r="K1834" s="2">
        <f t="shared" si="260"/>
        <v>0</v>
      </c>
      <c r="L1834" s="2">
        <f t="shared" si="257"/>
        <v>0</v>
      </c>
      <c r="M1834" s="2">
        <f>+IFERROR(VLOOKUP(A1834,new_year!$A$1:$E$8,5,FALSE),0)</f>
        <v>0</v>
      </c>
      <c r="N1834" s="2">
        <f t="shared" si="259"/>
        <v>0</v>
      </c>
      <c r="O1834" s="2">
        <f t="shared" si="258"/>
        <v>0</v>
      </c>
      <c r="P1834">
        <v>0</v>
      </c>
      <c r="Q1834">
        <f>+IFERROR(VLOOKUP(A1834,final_f1!$A$1:$E$8,5,FALSE),0)</f>
        <v>0</v>
      </c>
    </row>
    <row r="1835" spans="1:17" x14ac:dyDescent="0.25">
      <c r="A1835" s="1">
        <v>42742</v>
      </c>
      <c r="B1835">
        <v>192</v>
      </c>
      <c r="C1835" s="2">
        <f t="shared" si="252"/>
        <v>7</v>
      </c>
      <c r="D1835" s="2">
        <f t="shared" si="253"/>
        <v>1</v>
      </c>
      <c r="E1835" s="2">
        <f t="shared" si="254"/>
        <v>2017</v>
      </c>
      <c r="F1835" s="2" t="str">
        <f t="shared" si="255"/>
        <v>sábado</v>
      </c>
      <c r="G1835" s="2" t="str">
        <f t="shared" si="256"/>
        <v>enero</v>
      </c>
      <c r="H1835" s="2">
        <f>+IFERROR(VLOOKUP(A1835,festivos!$A$1:$E$105,5,FALSE),0)</f>
        <v>0</v>
      </c>
      <c r="I1835" s="2">
        <f>+IFERROR(VLOOKUP(A1835,semanasanta!$A$1:$E$29,5,FALSE),0)</f>
        <v>0</v>
      </c>
      <c r="J1835" s="2">
        <f>+IFERROR(VLOOKUP(A1835,navidad!$A$1:$E$8,5,FALSE),0)</f>
        <v>0</v>
      </c>
      <c r="K1835" s="2">
        <f t="shared" si="260"/>
        <v>0</v>
      </c>
      <c r="L1835" s="2">
        <f t="shared" si="257"/>
        <v>0</v>
      </c>
      <c r="M1835" s="2">
        <f>+IFERROR(VLOOKUP(A1835,new_year!$A$1:$E$8,5,FALSE),0)</f>
        <v>0</v>
      </c>
      <c r="N1835" s="2">
        <f t="shared" si="259"/>
        <v>0</v>
      </c>
      <c r="O1835" s="2">
        <f t="shared" si="258"/>
        <v>0</v>
      </c>
      <c r="P1835">
        <v>0</v>
      </c>
      <c r="Q1835">
        <f>+IFERROR(VLOOKUP(A1835,final_f1!$A$1:$E$8,5,FALSE),0)</f>
        <v>0</v>
      </c>
    </row>
    <row r="1836" spans="1:17" x14ac:dyDescent="0.25">
      <c r="A1836" s="1">
        <v>42743</v>
      </c>
      <c r="B1836">
        <v>0</v>
      </c>
      <c r="C1836" s="2">
        <f t="shared" si="252"/>
        <v>8</v>
      </c>
      <c r="D1836" s="2">
        <f t="shared" si="253"/>
        <v>1</v>
      </c>
      <c r="E1836" s="2">
        <f t="shared" si="254"/>
        <v>2017</v>
      </c>
      <c r="F1836" s="2" t="str">
        <f t="shared" si="255"/>
        <v>domingo</v>
      </c>
      <c r="G1836" s="2" t="str">
        <f t="shared" si="256"/>
        <v>enero</v>
      </c>
      <c r="H1836" s="2">
        <f>+IFERROR(VLOOKUP(A1836,festivos!$A$1:$E$105,5,FALSE),0)</f>
        <v>0</v>
      </c>
      <c r="I1836" s="2">
        <f>+IFERROR(VLOOKUP(A1836,semanasanta!$A$1:$E$29,5,FALSE),0)</f>
        <v>0</v>
      </c>
      <c r="J1836" s="2">
        <f>+IFERROR(VLOOKUP(A1836,navidad!$A$1:$E$8,5,FALSE),0)</f>
        <v>0</v>
      </c>
      <c r="K1836" s="2">
        <f t="shared" si="260"/>
        <v>0</v>
      </c>
      <c r="L1836" s="2">
        <f t="shared" si="257"/>
        <v>0</v>
      </c>
      <c r="M1836" s="2">
        <f>+IFERROR(VLOOKUP(A1836,new_year!$A$1:$E$8,5,FALSE),0)</f>
        <v>0</v>
      </c>
      <c r="N1836" s="2">
        <f t="shared" si="259"/>
        <v>0</v>
      </c>
      <c r="O1836" s="2">
        <f t="shared" si="258"/>
        <v>0</v>
      </c>
      <c r="P1836">
        <v>0</v>
      </c>
      <c r="Q1836">
        <f>+IFERROR(VLOOKUP(A1836,final_f1!$A$1:$E$8,5,FALSE),0)</f>
        <v>0</v>
      </c>
    </row>
    <row r="1837" spans="1:17" x14ac:dyDescent="0.25">
      <c r="A1837" s="1">
        <v>42744</v>
      </c>
      <c r="B1837">
        <v>0</v>
      </c>
      <c r="C1837" s="2">
        <f t="shared" si="252"/>
        <v>9</v>
      </c>
      <c r="D1837" s="2">
        <f t="shared" si="253"/>
        <v>1</v>
      </c>
      <c r="E1837" s="2">
        <f t="shared" si="254"/>
        <v>2017</v>
      </c>
      <c r="F1837" s="2" t="str">
        <f t="shared" si="255"/>
        <v>lunes</v>
      </c>
      <c r="G1837" s="2" t="str">
        <f t="shared" si="256"/>
        <v>enero</v>
      </c>
      <c r="H1837" s="2">
        <f>+IFERROR(VLOOKUP(A1837,festivos!$A$1:$E$105,5,FALSE),0)</f>
        <v>1</v>
      </c>
      <c r="I1837" s="2">
        <f>+IFERROR(VLOOKUP(A1837,semanasanta!$A$1:$E$29,5,FALSE),0)</f>
        <v>0</v>
      </c>
      <c r="J1837" s="2">
        <f>+IFERROR(VLOOKUP(A1837,navidad!$A$1:$E$8,5,FALSE),0)</f>
        <v>0</v>
      </c>
      <c r="K1837" s="2">
        <f t="shared" si="260"/>
        <v>0</v>
      </c>
      <c r="L1837" s="2">
        <f t="shared" si="257"/>
        <v>0</v>
      </c>
      <c r="M1837" s="2">
        <f>+IFERROR(VLOOKUP(A1837,new_year!$A$1:$E$8,5,FALSE),0)</f>
        <v>0</v>
      </c>
      <c r="N1837" s="2">
        <f t="shared" si="259"/>
        <v>0</v>
      </c>
      <c r="O1837" s="2">
        <f t="shared" si="258"/>
        <v>0</v>
      </c>
      <c r="P1837">
        <v>0</v>
      </c>
      <c r="Q1837">
        <f>+IFERROR(VLOOKUP(A1837,final_f1!$A$1:$E$8,5,FALSE),0)</f>
        <v>0</v>
      </c>
    </row>
    <row r="1838" spans="1:17" x14ac:dyDescent="0.25">
      <c r="A1838" s="1">
        <v>42745</v>
      </c>
      <c r="B1838">
        <v>609</v>
      </c>
      <c r="C1838" s="2">
        <f t="shared" si="252"/>
        <v>10</v>
      </c>
      <c r="D1838" s="2">
        <f t="shared" si="253"/>
        <v>1</v>
      </c>
      <c r="E1838" s="2">
        <f t="shared" si="254"/>
        <v>2017</v>
      </c>
      <c r="F1838" s="2" t="str">
        <f t="shared" si="255"/>
        <v>martes</v>
      </c>
      <c r="G1838" s="2" t="str">
        <f t="shared" si="256"/>
        <v>enero</v>
      </c>
      <c r="H1838" s="2">
        <f>+IFERROR(VLOOKUP(A1838,festivos!$A$1:$E$105,5,FALSE),0)</f>
        <v>0</v>
      </c>
      <c r="I1838" s="2">
        <f>+IFERROR(VLOOKUP(A1838,semanasanta!$A$1:$E$29,5,FALSE),0)</f>
        <v>0</v>
      </c>
      <c r="J1838" s="2">
        <f>+IFERROR(VLOOKUP(A1838,navidad!$A$1:$E$8,5,FALSE),0)</f>
        <v>0</v>
      </c>
      <c r="K1838" s="2">
        <f t="shared" si="260"/>
        <v>0</v>
      </c>
      <c r="L1838" s="2">
        <f t="shared" si="257"/>
        <v>0</v>
      </c>
      <c r="M1838" s="2">
        <f>+IFERROR(VLOOKUP(A1838,new_year!$A$1:$E$8,5,FALSE),0)</f>
        <v>0</v>
      </c>
      <c r="N1838" s="2">
        <f t="shared" si="259"/>
        <v>0</v>
      </c>
      <c r="O1838" s="2">
        <f t="shared" si="258"/>
        <v>0</v>
      </c>
      <c r="P1838">
        <v>0</v>
      </c>
      <c r="Q1838">
        <f>+IFERROR(VLOOKUP(A1838,final_f1!$A$1:$E$8,5,FALSE),0)</f>
        <v>0</v>
      </c>
    </row>
    <row r="1839" spans="1:17" x14ac:dyDescent="0.25">
      <c r="A1839" s="1">
        <v>42746</v>
      </c>
      <c r="B1839">
        <v>727</v>
      </c>
      <c r="C1839" s="2">
        <f t="shared" si="252"/>
        <v>11</v>
      </c>
      <c r="D1839" s="2">
        <f t="shared" si="253"/>
        <v>1</v>
      </c>
      <c r="E1839" s="2">
        <f t="shared" si="254"/>
        <v>2017</v>
      </c>
      <c r="F1839" s="2" t="str">
        <f t="shared" si="255"/>
        <v>miércoles</v>
      </c>
      <c r="G1839" s="2" t="str">
        <f t="shared" si="256"/>
        <v>enero</v>
      </c>
      <c r="H1839" s="2">
        <f>+IFERROR(VLOOKUP(A1839,festivos!$A$1:$E$105,5,FALSE),0)</f>
        <v>0</v>
      </c>
      <c r="I1839" s="2">
        <f>+IFERROR(VLOOKUP(A1839,semanasanta!$A$1:$E$29,5,FALSE),0)</f>
        <v>0</v>
      </c>
      <c r="J1839" s="2">
        <f>+IFERROR(VLOOKUP(A1839,navidad!$A$1:$E$8,5,FALSE),0)</f>
        <v>0</v>
      </c>
      <c r="K1839" s="2">
        <f t="shared" si="260"/>
        <v>0</v>
      </c>
      <c r="L1839" s="2">
        <f t="shared" si="257"/>
        <v>0</v>
      </c>
      <c r="M1839" s="2">
        <f>+IFERROR(VLOOKUP(A1839,new_year!$A$1:$E$8,5,FALSE),0)</f>
        <v>0</v>
      </c>
      <c r="N1839" s="2">
        <f t="shared" si="259"/>
        <v>0</v>
      </c>
      <c r="O1839" s="2">
        <f t="shared" si="258"/>
        <v>0</v>
      </c>
      <c r="P1839">
        <v>0</v>
      </c>
      <c r="Q1839">
        <f>+IFERROR(VLOOKUP(A1839,final_f1!$A$1:$E$8,5,FALSE),0)</f>
        <v>0</v>
      </c>
    </row>
    <row r="1840" spans="1:17" x14ac:dyDescent="0.25">
      <c r="A1840" s="1">
        <v>42747</v>
      </c>
      <c r="B1840">
        <v>955</v>
      </c>
      <c r="C1840" s="2">
        <f t="shared" si="252"/>
        <v>12</v>
      </c>
      <c r="D1840" s="2">
        <f t="shared" si="253"/>
        <v>1</v>
      </c>
      <c r="E1840" s="2">
        <f t="shared" si="254"/>
        <v>2017</v>
      </c>
      <c r="F1840" s="2" t="str">
        <f t="shared" si="255"/>
        <v>jueves</v>
      </c>
      <c r="G1840" s="2" t="str">
        <f t="shared" si="256"/>
        <v>enero</v>
      </c>
      <c r="H1840" s="2">
        <f>+IFERROR(VLOOKUP(A1840,festivos!$A$1:$E$105,5,FALSE),0)</f>
        <v>0</v>
      </c>
      <c r="I1840" s="2">
        <f>+IFERROR(VLOOKUP(A1840,semanasanta!$A$1:$E$29,5,FALSE),0)</f>
        <v>0</v>
      </c>
      <c r="J1840" s="2">
        <f>+IFERROR(VLOOKUP(A1840,navidad!$A$1:$E$8,5,FALSE),0)</f>
        <v>0</v>
      </c>
      <c r="K1840" s="2">
        <f t="shared" si="260"/>
        <v>0</v>
      </c>
      <c r="L1840" s="2">
        <f t="shared" si="257"/>
        <v>0</v>
      </c>
      <c r="M1840" s="2">
        <f>+IFERROR(VLOOKUP(A1840,new_year!$A$1:$E$8,5,FALSE),0)</f>
        <v>0</v>
      </c>
      <c r="N1840" s="2">
        <f t="shared" si="259"/>
        <v>0</v>
      </c>
      <c r="O1840" s="2">
        <f t="shared" si="258"/>
        <v>0</v>
      </c>
      <c r="P1840">
        <v>0</v>
      </c>
      <c r="Q1840">
        <f>+IFERROR(VLOOKUP(A1840,final_f1!$A$1:$E$8,5,FALSE),0)</f>
        <v>0</v>
      </c>
    </row>
    <row r="1841" spans="1:17" x14ac:dyDescent="0.25">
      <c r="A1841" s="1">
        <v>42748</v>
      </c>
      <c r="B1841">
        <v>1110</v>
      </c>
      <c r="C1841" s="2">
        <f t="shared" si="252"/>
        <v>13</v>
      </c>
      <c r="D1841" s="2">
        <f t="shared" si="253"/>
        <v>1</v>
      </c>
      <c r="E1841" s="2">
        <f t="shared" si="254"/>
        <v>2017</v>
      </c>
      <c r="F1841" s="2" t="str">
        <f t="shared" si="255"/>
        <v>viernes</v>
      </c>
      <c r="G1841" s="2" t="str">
        <f t="shared" si="256"/>
        <v>enero</v>
      </c>
      <c r="H1841" s="2">
        <f>+IFERROR(VLOOKUP(A1841,festivos!$A$1:$E$105,5,FALSE),0)</f>
        <v>0</v>
      </c>
      <c r="I1841" s="2">
        <f>+IFERROR(VLOOKUP(A1841,semanasanta!$A$1:$E$29,5,FALSE),0)</f>
        <v>0</v>
      </c>
      <c r="J1841" s="2">
        <f>+IFERROR(VLOOKUP(A1841,navidad!$A$1:$E$8,5,FALSE),0)</f>
        <v>0</v>
      </c>
      <c r="K1841" s="2">
        <f t="shared" si="260"/>
        <v>0</v>
      </c>
      <c r="L1841" s="2">
        <f t="shared" si="257"/>
        <v>0</v>
      </c>
      <c r="M1841" s="2">
        <f>+IFERROR(VLOOKUP(A1841,new_year!$A$1:$E$8,5,FALSE),0)</f>
        <v>0</v>
      </c>
      <c r="N1841" s="2">
        <f t="shared" si="259"/>
        <v>0</v>
      </c>
      <c r="O1841" s="2">
        <f t="shared" si="258"/>
        <v>0</v>
      </c>
      <c r="P1841">
        <v>0</v>
      </c>
      <c r="Q1841">
        <f>+IFERROR(VLOOKUP(A1841,final_f1!$A$1:$E$8,5,FALSE),0)</f>
        <v>0</v>
      </c>
    </row>
    <row r="1842" spans="1:17" x14ac:dyDescent="0.25">
      <c r="A1842" s="1">
        <v>42749</v>
      </c>
      <c r="B1842">
        <v>237</v>
      </c>
      <c r="C1842" s="2">
        <f t="shared" si="252"/>
        <v>14</v>
      </c>
      <c r="D1842" s="2">
        <f t="shared" si="253"/>
        <v>1</v>
      </c>
      <c r="E1842" s="2">
        <f t="shared" si="254"/>
        <v>2017</v>
      </c>
      <c r="F1842" s="2" t="str">
        <f t="shared" si="255"/>
        <v>sábado</v>
      </c>
      <c r="G1842" s="2" t="str">
        <f t="shared" si="256"/>
        <v>enero</v>
      </c>
      <c r="H1842" s="2">
        <f>+IFERROR(VLOOKUP(A1842,festivos!$A$1:$E$105,5,FALSE),0)</f>
        <v>0</v>
      </c>
      <c r="I1842" s="2">
        <f>+IFERROR(VLOOKUP(A1842,semanasanta!$A$1:$E$29,5,FALSE),0)</f>
        <v>0</v>
      </c>
      <c r="J1842" s="2">
        <f>+IFERROR(VLOOKUP(A1842,navidad!$A$1:$E$8,5,FALSE),0)</f>
        <v>0</v>
      </c>
      <c r="K1842" s="2">
        <f t="shared" si="260"/>
        <v>0</v>
      </c>
      <c r="L1842" s="2">
        <f t="shared" si="257"/>
        <v>0</v>
      </c>
      <c r="M1842" s="2">
        <f>+IFERROR(VLOOKUP(A1842,new_year!$A$1:$E$8,5,FALSE),0)</f>
        <v>0</v>
      </c>
      <c r="N1842" s="2">
        <f t="shared" si="259"/>
        <v>0</v>
      </c>
      <c r="O1842" s="2">
        <f t="shared" si="258"/>
        <v>0</v>
      </c>
      <c r="P1842">
        <v>0</v>
      </c>
      <c r="Q1842">
        <f>+IFERROR(VLOOKUP(A1842,final_f1!$A$1:$E$8,5,FALSE),0)</f>
        <v>0</v>
      </c>
    </row>
    <row r="1843" spans="1:17" x14ac:dyDescent="0.25">
      <c r="A1843" s="1">
        <v>42750</v>
      </c>
      <c r="B1843">
        <v>0</v>
      </c>
      <c r="C1843" s="2">
        <f t="shared" si="252"/>
        <v>15</v>
      </c>
      <c r="D1843" s="2">
        <f t="shared" si="253"/>
        <v>1</v>
      </c>
      <c r="E1843" s="2">
        <f t="shared" si="254"/>
        <v>2017</v>
      </c>
      <c r="F1843" s="2" t="str">
        <f t="shared" si="255"/>
        <v>domingo</v>
      </c>
      <c r="G1843" s="2" t="str">
        <f t="shared" si="256"/>
        <v>enero</v>
      </c>
      <c r="H1843" s="2">
        <f>+IFERROR(VLOOKUP(A1843,festivos!$A$1:$E$105,5,FALSE),0)</f>
        <v>0</v>
      </c>
      <c r="I1843" s="2">
        <f>+IFERROR(VLOOKUP(A1843,semanasanta!$A$1:$E$29,5,FALSE),0)</f>
        <v>0</v>
      </c>
      <c r="J1843" s="2">
        <f>+IFERROR(VLOOKUP(A1843,navidad!$A$1:$E$8,5,FALSE),0)</f>
        <v>0</v>
      </c>
      <c r="K1843" s="2">
        <f t="shared" si="260"/>
        <v>0</v>
      </c>
      <c r="L1843" s="2">
        <f t="shared" si="257"/>
        <v>0</v>
      </c>
      <c r="M1843" s="2">
        <f>+IFERROR(VLOOKUP(A1843,new_year!$A$1:$E$8,5,FALSE),0)</f>
        <v>0</v>
      </c>
      <c r="N1843" s="2">
        <f t="shared" si="259"/>
        <v>0</v>
      </c>
      <c r="O1843" s="2">
        <f t="shared" si="258"/>
        <v>0</v>
      </c>
      <c r="P1843">
        <v>0</v>
      </c>
      <c r="Q1843">
        <f>+IFERROR(VLOOKUP(A1843,final_f1!$A$1:$E$8,5,FALSE),0)</f>
        <v>0</v>
      </c>
    </row>
    <row r="1844" spans="1:17" x14ac:dyDescent="0.25">
      <c r="A1844" s="1">
        <v>42751</v>
      </c>
      <c r="B1844">
        <v>853</v>
      </c>
      <c r="C1844" s="2">
        <f t="shared" si="252"/>
        <v>16</v>
      </c>
      <c r="D1844" s="2">
        <f t="shared" si="253"/>
        <v>1</v>
      </c>
      <c r="E1844" s="2">
        <f t="shared" si="254"/>
        <v>2017</v>
      </c>
      <c r="F1844" s="2" t="str">
        <f t="shared" si="255"/>
        <v>lunes</v>
      </c>
      <c r="G1844" s="2" t="str">
        <f t="shared" si="256"/>
        <v>enero</v>
      </c>
      <c r="H1844" s="2">
        <f>+IFERROR(VLOOKUP(A1844,festivos!$A$1:$E$105,5,FALSE),0)</f>
        <v>0</v>
      </c>
      <c r="I1844" s="2">
        <f>+IFERROR(VLOOKUP(A1844,semanasanta!$A$1:$E$29,5,FALSE),0)</f>
        <v>0</v>
      </c>
      <c r="J1844" s="2">
        <f>+IFERROR(VLOOKUP(A1844,navidad!$A$1:$E$8,5,FALSE),0)</f>
        <v>0</v>
      </c>
      <c r="K1844" s="2">
        <f t="shared" si="260"/>
        <v>0</v>
      </c>
      <c r="L1844" s="2">
        <f t="shared" si="257"/>
        <v>0</v>
      </c>
      <c r="M1844" s="2">
        <f>+IFERROR(VLOOKUP(A1844,new_year!$A$1:$E$8,5,FALSE),0)</f>
        <v>0</v>
      </c>
      <c r="N1844" s="2">
        <f t="shared" si="259"/>
        <v>0</v>
      </c>
      <c r="O1844" s="2">
        <f t="shared" si="258"/>
        <v>0</v>
      </c>
      <c r="P1844">
        <v>0</v>
      </c>
      <c r="Q1844">
        <f>+IFERROR(VLOOKUP(A1844,final_f1!$A$1:$E$8,5,FALSE),0)</f>
        <v>0</v>
      </c>
    </row>
    <row r="1845" spans="1:17" x14ac:dyDescent="0.25">
      <c r="A1845" s="1">
        <v>42752</v>
      </c>
      <c r="B1845">
        <v>927</v>
      </c>
      <c r="C1845" s="2">
        <f t="shared" si="252"/>
        <v>17</v>
      </c>
      <c r="D1845" s="2">
        <f t="shared" si="253"/>
        <v>1</v>
      </c>
      <c r="E1845" s="2">
        <f t="shared" si="254"/>
        <v>2017</v>
      </c>
      <c r="F1845" s="2" t="str">
        <f t="shared" si="255"/>
        <v>martes</v>
      </c>
      <c r="G1845" s="2" t="str">
        <f t="shared" si="256"/>
        <v>enero</v>
      </c>
      <c r="H1845" s="2">
        <f>+IFERROR(VLOOKUP(A1845,festivos!$A$1:$E$105,5,FALSE),0)</f>
        <v>0</v>
      </c>
      <c r="I1845" s="2">
        <f>+IFERROR(VLOOKUP(A1845,semanasanta!$A$1:$E$29,5,FALSE),0)</f>
        <v>0</v>
      </c>
      <c r="J1845" s="2">
        <f>+IFERROR(VLOOKUP(A1845,navidad!$A$1:$E$8,5,FALSE),0)</f>
        <v>0</v>
      </c>
      <c r="K1845" s="2">
        <f t="shared" si="260"/>
        <v>0</v>
      </c>
      <c r="L1845" s="2">
        <f t="shared" si="257"/>
        <v>0</v>
      </c>
      <c r="M1845" s="2">
        <f>+IFERROR(VLOOKUP(A1845,new_year!$A$1:$E$8,5,FALSE),0)</f>
        <v>0</v>
      </c>
      <c r="N1845" s="2">
        <f t="shared" si="259"/>
        <v>0</v>
      </c>
      <c r="O1845" s="2">
        <f t="shared" si="258"/>
        <v>0</v>
      </c>
      <c r="P1845">
        <v>0</v>
      </c>
      <c r="Q1845">
        <f>+IFERROR(VLOOKUP(A1845,final_f1!$A$1:$E$8,5,FALSE),0)</f>
        <v>0</v>
      </c>
    </row>
    <row r="1846" spans="1:17" x14ac:dyDescent="0.25">
      <c r="A1846" s="1">
        <v>42753</v>
      </c>
      <c r="B1846">
        <v>868</v>
      </c>
      <c r="C1846" s="2">
        <f t="shared" si="252"/>
        <v>18</v>
      </c>
      <c r="D1846" s="2">
        <f t="shared" si="253"/>
        <v>1</v>
      </c>
      <c r="E1846" s="2">
        <f t="shared" si="254"/>
        <v>2017</v>
      </c>
      <c r="F1846" s="2" t="str">
        <f t="shared" si="255"/>
        <v>miércoles</v>
      </c>
      <c r="G1846" s="2" t="str">
        <f t="shared" si="256"/>
        <v>enero</v>
      </c>
      <c r="H1846" s="2">
        <f>+IFERROR(VLOOKUP(A1846,festivos!$A$1:$E$105,5,FALSE),0)</f>
        <v>0</v>
      </c>
      <c r="I1846" s="2">
        <f>+IFERROR(VLOOKUP(A1846,semanasanta!$A$1:$E$29,5,FALSE),0)</f>
        <v>0</v>
      </c>
      <c r="J1846" s="2">
        <f>+IFERROR(VLOOKUP(A1846,navidad!$A$1:$E$8,5,FALSE),0)</f>
        <v>0</v>
      </c>
      <c r="K1846" s="2">
        <f t="shared" si="260"/>
        <v>0</v>
      </c>
      <c r="L1846" s="2">
        <f t="shared" si="257"/>
        <v>0</v>
      </c>
      <c r="M1846" s="2">
        <f>+IFERROR(VLOOKUP(A1846,new_year!$A$1:$E$8,5,FALSE),0)</f>
        <v>0</v>
      </c>
      <c r="N1846" s="2">
        <f t="shared" si="259"/>
        <v>0</v>
      </c>
      <c r="O1846" s="2">
        <f t="shared" si="258"/>
        <v>0</v>
      </c>
      <c r="P1846">
        <v>0</v>
      </c>
      <c r="Q1846">
        <f>+IFERROR(VLOOKUP(A1846,final_f1!$A$1:$E$8,5,FALSE),0)</f>
        <v>0</v>
      </c>
    </row>
    <row r="1847" spans="1:17" x14ac:dyDescent="0.25">
      <c r="A1847" s="1">
        <v>42754</v>
      </c>
      <c r="B1847">
        <v>937</v>
      </c>
      <c r="C1847" s="2">
        <f t="shared" si="252"/>
        <v>19</v>
      </c>
      <c r="D1847" s="2">
        <f t="shared" si="253"/>
        <v>1</v>
      </c>
      <c r="E1847" s="2">
        <f t="shared" si="254"/>
        <v>2017</v>
      </c>
      <c r="F1847" s="2" t="str">
        <f t="shared" si="255"/>
        <v>jueves</v>
      </c>
      <c r="G1847" s="2" t="str">
        <f t="shared" si="256"/>
        <v>enero</v>
      </c>
      <c r="H1847" s="2">
        <f>+IFERROR(VLOOKUP(A1847,festivos!$A$1:$E$105,5,FALSE),0)</f>
        <v>0</v>
      </c>
      <c r="I1847" s="2">
        <f>+IFERROR(VLOOKUP(A1847,semanasanta!$A$1:$E$29,5,FALSE),0)</f>
        <v>0</v>
      </c>
      <c r="J1847" s="2">
        <f>+IFERROR(VLOOKUP(A1847,navidad!$A$1:$E$8,5,FALSE),0)</f>
        <v>0</v>
      </c>
      <c r="K1847" s="2">
        <f t="shared" si="260"/>
        <v>0</v>
      </c>
      <c r="L1847" s="2">
        <f t="shared" si="257"/>
        <v>0</v>
      </c>
      <c r="M1847" s="2">
        <f>+IFERROR(VLOOKUP(A1847,new_year!$A$1:$E$8,5,FALSE),0)</f>
        <v>0</v>
      </c>
      <c r="N1847" s="2">
        <f t="shared" si="259"/>
        <v>0</v>
      </c>
      <c r="O1847" s="2">
        <f t="shared" si="258"/>
        <v>0</v>
      </c>
      <c r="P1847">
        <v>0</v>
      </c>
      <c r="Q1847">
        <f>+IFERROR(VLOOKUP(A1847,final_f1!$A$1:$E$8,5,FALSE),0)</f>
        <v>0</v>
      </c>
    </row>
    <row r="1848" spans="1:17" x14ac:dyDescent="0.25">
      <c r="A1848" s="1">
        <v>42755</v>
      </c>
      <c r="B1848">
        <v>850</v>
      </c>
      <c r="C1848" s="2">
        <f t="shared" si="252"/>
        <v>20</v>
      </c>
      <c r="D1848" s="2">
        <f t="shared" si="253"/>
        <v>1</v>
      </c>
      <c r="E1848" s="2">
        <f t="shared" si="254"/>
        <v>2017</v>
      </c>
      <c r="F1848" s="2" t="str">
        <f t="shared" si="255"/>
        <v>viernes</v>
      </c>
      <c r="G1848" s="2" t="str">
        <f t="shared" si="256"/>
        <v>enero</v>
      </c>
      <c r="H1848" s="2">
        <f>+IFERROR(VLOOKUP(A1848,festivos!$A$1:$E$105,5,FALSE),0)</f>
        <v>0</v>
      </c>
      <c r="I1848" s="2">
        <f>+IFERROR(VLOOKUP(A1848,semanasanta!$A$1:$E$29,5,FALSE),0)</f>
        <v>0</v>
      </c>
      <c r="J1848" s="2">
        <f>+IFERROR(VLOOKUP(A1848,navidad!$A$1:$E$8,5,FALSE),0)</f>
        <v>0</v>
      </c>
      <c r="K1848" s="2">
        <f t="shared" si="260"/>
        <v>0</v>
      </c>
      <c r="L1848" s="2">
        <f t="shared" si="257"/>
        <v>0</v>
      </c>
      <c r="M1848" s="2">
        <f>+IFERROR(VLOOKUP(A1848,new_year!$A$1:$E$8,5,FALSE),0)</f>
        <v>0</v>
      </c>
      <c r="N1848" s="2">
        <f t="shared" si="259"/>
        <v>0</v>
      </c>
      <c r="O1848" s="2">
        <f t="shared" si="258"/>
        <v>0</v>
      </c>
      <c r="P1848">
        <v>0</v>
      </c>
      <c r="Q1848">
        <f>+IFERROR(VLOOKUP(A1848,final_f1!$A$1:$E$8,5,FALSE),0)</f>
        <v>0</v>
      </c>
    </row>
    <row r="1849" spans="1:17" x14ac:dyDescent="0.25">
      <c r="A1849" s="1">
        <v>42756</v>
      </c>
      <c r="B1849">
        <v>208</v>
      </c>
      <c r="C1849" s="2">
        <f t="shared" si="252"/>
        <v>21</v>
      </c>
      <c r="D1849" s="2">
        <f t="shared" si="253"/>
        <v>1</v>
      </c>
      <c r="E1849" s="2">
        <f t="shared" si="254"/>
        <v>2017</v>
      </c>
      <c r="F1849" s="2" t="str">
        <f t="shared" si="255"/>
        <v>sábado</v>
      </c>
      <c r="G1849" s="2" t="str">
        <f t="shared" si="256"/>
        <v>enero</v>
      </c>
      <c r="H1849" s="2">
        <f>+IFERROR(VLOOKUP(A1849,festivos!$A$1:$E$105,5,FALSE),0)</f>
        <v>0</v>
      </c>
      <c r="I1849" s="2">
        <f>+IFERROR(VLOOKUP(A1849,semanasanta!$A$1:$E$29,5,FALSE),0)</f>
        <v>0</v>
      </c>
      <c r="J1849" s="2">
        <f>+IFERROR(VLOOKUP(A1849,navidad!$A$1:$E$8,5,FALSE),0)</f>
        <v>0</v>
      </c>
      <c r="K1849" s="2">
        <f t="shared" si="260"/>
        <v>0</v>
      </c>
      <c r="L1849" s="2">
        <f t="shared" si="257"/>
        <v>0</v>
      </c>
      <c r="M1849" s="2">
        <f>+IFERROR(VLOOKUP(A1849,new_year!$A$1:$E$8,5,FALSE),0)</f>
        <v>0</v>
      </c>
      <c r="N1849" s="2">
        <f t="shared" si="259"/>
        <v>0</v>
      </c>
      <c r="O1849" s="2">
        <f t="shared" si="258"/>
        <v>0</v>
      </c>
      <c r="P1849">
        <v>0</v>
      </c>
      <c r="Q1849">
        <f>+IFERROR(VLOOKUP(A1849,final_f1!$A$1:$E$8,5,FALSE),0)</f>
        <v>0</v>
      </c>
    </row>
    <row r="1850" spans="1:17" x14ac:dyDescent="0.25">
      <c r="A1850" s="1">
        <v>42757</v>
      </c>
      <c r="B1850">
        <v>0</v>
      </c>
      <c r="C1850" s="2">
        <f t="shared" si="252"/>
        <v>22</v>
      </c>
      <c r="D1850" s="2">
        <f t="shared" si="253"/>
        <v>1</v>
      </c>
      <c r="E1850" s="2">
        <f t="shared" si="254"/>
        <v>2017</v>
      </c>
      <c r="F1850" s="2" t="str">
        <f t="shared" si="255"/>
        <v>domingo</v>
      </c>
      <c r="G1850" s="2" t="str">
        <f t="shared" si="256"/>
        <v>enero</v>
      </c>
      <c r="H1850" s="2">
        <f>+IFERROR(VLOOKUP(A1850,festivos!$A$1:$E$105,5,FALSE),0)</f>
        <v>0</v>
      </c>
      <c r="I1850" s="2">
        <f>+IFERROR(VLOOKUP(A1850,semanasanta!$A$1:$E$29,5,FALSE),0)</f>
        <v>0</v>
      </c>
      <c r="J1850" s="2">
        <f>+IFERROR(VLOOKUP(A1850,navidad!$A$1:$E$8,5,FALSE),0)</f>
        <v>0</v>
      </c>
      <c r="K1850" s="2">
        <f t="shared" si="260"/>
        <v>0</v>
      </c>
      <c r="L1850" s="2">
        <f t="shared" si="257"/>
        <v>0</v>
      </c>
      <c r="M1850" s="2">
        <f>+IFERROR(VLOOKUP(A1850,new_year!$A$1:$E$8,5,FALSE),0)</f>
        <v>0</v>
      </c>
      <c r="N1850" s="2">
        <f t="shared" si="259"/>
        <v>0</v>
      </c>
      <c r="O1850" s="2">
        <f t="shared" si="258"/>
        <v>0</v>
      </c>
      <c r="P1850">
        <v>0</v>
      </c>
      <c r="Q1850">
        <f>+IFERROR(VLOOKUP(A1850,final_f1!$A$1:$E$8,5,FALSE),0)</f>
        <v>0</v>
      </c>
    </row>
    <row r="1851" spans="1:17" x14ac:dyDescent="0.25">
      <c r="A1851" s="1">
        <v>42758</v>
      </c>
      <c r="B1851">
        <v>666</v>
      </c>
      <c r="C1851" s="2">
        <f t="shared" si="252"/>
        <v>23</v>
      </c>
      <c r="D1851" s="2">
        <f t="shared" si="253"/>
        <v>1</v>
      </c>
      <c r="E1851" s="2">
        <f t="shared" si="254"/>
        <v>2017</v>
      </c>
      <c r="F1851" s="2" t="str">
        <f t="shared" si="255"/>
        <v>lunes</v>
      </c>
      <c r="G1851" s="2" t="str">
        <f t="shared" si="256"/>
        <v>enero</v>
      </c>
      <c r="H1851" s="2">
        <f>+IFERROR(VLOOKUP(A1851,festivos!$A$1:$E$105,5,FALSE),0)</f>
        <v>0</v>
      </c>
      <c r="I1851" s="2">
        <f>+IFERROR(VLOOKUP(A1851,semanasanta!$A$1:$E$29,5,FALSE),0)</f>
        <v>0</v>
      </c>
      <c r="J1851" s="2">
        <f>+IFERROR(VLOOKUP(A1851,navidad!$A$1:$E$8,5,FALSE),0)</f>
        <v>0</v>
      </c>
      <c r="K1851" s="2">
        <f t="shared" si="260"/>
        <v>0</v>
      </c>
      <c r="L1851" s="2">
        <f t="shared" si="257"/>
        <v>0</v>
      </c>
      <c r="M1851" s="2">
        <f>+IFERROR(VLOOKUP(A1851,new_year!$A$1:$E$8,5,FALSE),0)</f>
        <v>0</v>
      </c>
      <c r="N1851" s="2">
        <f t="shared" si="259"/>
        <v>0</v>
      </c>
      <c r="O1851" s="2">
        <f t="shared" si="258"/>
        <v>0</v>
      </c>
      <c r="P1851">
        <v>0</v>
      </c>
      <c r="Q1851">
        <f>+IFERROR(VLOOKUP(A1851,final_f1!$A$1:$E$8,5,FALSE),0)</f>
        <v>0</v>
      </c>
    </row>
    <row r="1852" spans="1:17" x14ac:dyDescent="0.25">
      <c r="A1852" s="1">
        <v>42759</v>
      </c>
      <c r="B1852">
        <v>842</v>
      </c>
      <c r="C1852" s="2">
        <f t="shared" si="252"/>
        <v>24</v>
      </c>
      <c r="D1852" s="2">
        <f t="shared" si="253"/>
        <v>1</v>
      </c>
      <c r="E1852" s="2">
        <f t="shared" si="254"/>
        <v>2017</v>
      </c>
      <c r="F1852" s="2" t="str">
        <f t="shared" si="255"/>
        <v>martes</v>
      </c>
      <c r="G1852" s="2" t="str">
        <f t="shared" si="256"/>
        <v>enero</v>
      </c>
      <c r="H1852" s="2">
        <f>+IFERROR(VLOOKUP(A1852,festivos!$A$1:$E$105,5,FALSE),0)</f>
        <v>0</v>
      </c>
      <c r="I1852" s="2">
        <f>+IFERROR(VLOOKUP(A1852,semanasanta!$A$1:$E$29,5,FALSE),0)</f>
        <v>0</v>
      </c>
      <c r="J1852" s="2">
        <f>+IFERROR(VLOOKUP(A1852,navidad!$A$1:$E$8,5,FALSE),0)</f>
        <v>0</v>
      </c>
      <c r="K1852" s="2">
        <f t="shared" si="260"/>
        <v>0</v>
      </c>
      <c r="L1852" s="2">
        <f t="shared" si="257"/>
        <v>0</v>
      </c>
      <c r="M1852" s="2">
        <f>+IFERROR(VLOOKUP(A1852,new_year!$A$1:$E$8,5,FALSE),0)</f>
        <v>0</v>
      </c>
      <c r="N1852" s="2">
        <f t="shared" si="259"/>
        <v>0</v>
      </c>
      <c r="O1852" s="2">
        <f t="shared" si="258"/>
        <v>0</v>
      </c>
      <c r="P1852">
        <v>0</v>
      </c>
      <c r="Q1852">
        <f>+IFERROR(VLOOKUP(A1852,final_f1!$A$1:$E$8,5,FALSE),0)</f>
        <v>0</v>
      </c>
    </row>
    <row r="1853" spans="1:17" x14ac:dyDescent="0.25">
      <c r="A1853" s="1">
        <v>42760</v>
      </c>
      <c r="B1853">
        <v>798</v>
      </c>
      <c r="C1853" s="2">
        <f t="shared" si="252"/>
        <v>25</v>
      </c>
      <c r="D1853" s="2">
        <f t="shared" si="253"/>
        <v>1</v>
      </c>
      <c r="E1853" s="2">
        <f t="shared" si="254"/>
        <v>2017</v>
      </c>
      <c r="F1853" s="2" t="str">
        <f t="shared" si="255"/>
        <v>miércoles</v>
      </c>
      <c r="G1853" s="2" t="str">
        <f t="shared" si="256"/>
        <v>enero</v>
      </c>
      <c r="H1853" s="2">
        <f>+IFERROR(VLOOKUP(A1853,festivos!$A$1:$E$105,5,FALSE),0)</f>
        <v>0</v>
      </c>
      <c r="I1853" s="2">
        <f>+IFERROR(VLOOKUP(A1853,semanasanta!$A$1:$E$29,5,FALSE),0)</f>
        <v>0</v>
      </c>
      <c r="J1853" s="2">
        <f>+IFERROR(VLOOKUP(A1853,navidad!$A$1:$E$8,5,FALSE),0)</f>
        <v>0</v>
      </c>
      <c r="K1853" s="2">
        <f t="shared" si="260"/>
        <v>0</v>
      </c>
      <c r="L1853" s="2">
        <f t="shared" si="257"/>
        <v>0</v>
      </c>
      <c r="M1853" s="2">
        <f>+IFERROR(VLOOKUP(A1853,new_year!$A$1:$E$8,5,FALSE),0)</f>
        <v>0</v>
      </c>
      <c r="N1853" s="2">
        <f t="shared" si="259"/>
        <v>0</v>
      </c>
      <c r="O1853" s="2">
        <f t="shared" si="258"/>
        <v>0</v>
      </c>
      <c r="P1853">
        <v>0</v>
      </c>
      <c r="Q1853">
        <f>+IFERROR(VLOOKUP(A1853,final_f1!$A$1:$E$8,5,FALSE),0)</f>
        <v>0</v>
      </c>
    </row>
    <row r="1854" spans="1:17" x14ac:dyDescent="0.25">
      <c r="A1854" s="1">
        <v>42761</v>
      </c>
      <c r="B1854">
        <v>950</v>
      </c>
      <c r="C1854" s="2">
        <f t="shared" si="252"/>
        <v>26</v>
      </c>
      <c r="D1854" s="2">
        <f t="shared" si="253"/>
        <v>1</v>
      </c>
      <c r="E1854" s="2">
        <f t="shared" si="254"/>
        <v>2017</v>
      </c>
      <c r="F1854" s="2" t="str">
        <f t="shared" si="255"/>
        <v>jueves</v>
      </c>
      <c r="G1854" s="2" t="str">
        <f t="shared" si="256"/>
        <v>enero</v>
      </c>
      <c r="H1854" s="2">
        <f>+IFERROR(VLOOKUP(A1854,festivos!$A$1:$E$105,5,FALSE),0)</f>
        <v>0</v>
      </c>
      <c r="I1854" s="2">
        <f>+IFERROR(VLOOKUP(A1854,semanasanta!$A$1:$E$29,5,FALSE),0)</f>
        <v>0</v>
      </c>
      <c r="J1854" s="2">
        <f>+IFERROR(VLOOKUP(A1854,navidad!$A$1:$E$8,5,FALSE),0)</f>
        <v>0</v>
      </c>
      <c r="K1854" s="2">
        <f t="shared" si="260"/>
        <v>0</v>
      </c>
      <c r="L1854" s="2">
        <f t="shared" si="257"/>
        <v>0</v>
      </c>
      <c r="M1854" s="2">
        <f>+IFERROR(VLOOKUP(A1854,new_year!$A$1:$E$8,5,FALSE),0)</f>
        <v>0</v>
      </c>
      <c r="N1854" s="2">
        <f t="shared" si="259"/>
        <v>0</v>
      </c>
      <c r="O1854" s="2">
        <f t="shared" si="258"/>
        <v>0</v>
      </c>
      <c r="P1854">
        <v>0</v>
      </c>
      <c r="Q1854">
        <f>+IFERROR(VLOOKUP(A1854,final_f1!$A$1:$E$8,5,FALSE),0)</f>
        <v>0</v>
      </c>
    </row>
    <row r="1855" spans="1:17" x14ac:dyDescent="0.25">
      <c r="A1855" s="1">
        <v>42762</v>
      </c>
      <c r="B1855">
        <v>923</v>
      </c>
      <c r="C1855" s="2">
        <f t="shared" si="252"/>
        <v>27</v>
      </c>
      <c r="D1855" s="2">
        <f t="shared" si="253"/>
        <v>1</v>
      </c>
      <c r="E1855" s="2">
        <f t="shared" si="254"/>
        <v>2017</v>
      </c>
      <c r="F1855" s="2" t="str">
        <f t="shared" si="255"/>
        <v>viernes</v>
      </c>
      <c r="G1855" s="2" t="str">
        <f t="shared" si="256"/>
        <v>enero</v>
      </c>
      <c r="H1855" s="2">
        <f>+IFERROR(VLOOKUP(A1855,festivos!$A$1:$E$105,5,FALSE),0)</f>
        <v>0</v>
      </c>
      <c r="I1855" s="2">
        <f>+IFERROR(VLOOKUP(A1855,semanasanta!$A$1:$E$29,5,FALSE),0)</f>
        <v>0</v>
      </c>
      <c r="J1855" s="2">
        <f>+IFERROR(VLOOKUP(A1855,navidad!$A$1:$E$8,5,FALSE),0)</f>
        <v>0</v>
      </c>
      <c r="K1855" s="2">
        <f t="shared" si="260"/>
        <v>0</v>
      </c>
      <c r="L1855" s="2">
        <f t="shared" si="257"/>
        <v>0</v>
      </c>
      <c r="M1855" s="2">
        <f>+IFERROR(VLOOKUP(A1855,new_year!$A$1:$E$8,5,FALSE),0)</f>
        <v>0</v>
      </c>
      <c r="N1855" s="2">
        <f t="shared" si="259"/>
        <v>0</v>
      </c>
      <c r="O1855" s="2">
        <f t="shared" si="258"/>
        <v>0</v>
      </c>
      <c r="P1855">
        <v>0</v>
      </c>
      <c r="Q1855">
        <f>+IFERROR(VLOOKUP(A1855,final_f1!$A$1:$E$8,5,FALSE),0)</f>
        <v>0</v>
      </c>
    </row>
    <row r="1856" spans="1:17" x14ac:dyDescent="0.25">
      <c r="A1856" s="1">
        <v>42763</v>
      </c>
      <c r="B1856">
        <v>244</v>
      </c>
      <c r="C1856" s="2">
        <f t="shared" si="252"/>
        <v>28</v>
      </c>
      <c r="D1856" s="2">
        <f t="shared" si="253"/>
        <v>1</v>
      </c>
      <c r="E1856" s="2">
        <f t="shared" si="254"/>
        <v>2017</v>
      </c>
      <c r="F1856" s="2" t="str">
        <f t="shared" si="255"/>
        <v>sábado</v>
      </c>
      <c r="G1856" s="2" t="str">
        <f t="shared" si="256"/>
        <v>enero</v>
      </c>
      <c r="H1856" s="2">
        <f>+IFERROR(VLOOKUP(A1856,festivos!$A$1:$E$105,5,FALSE),0)</f>
        <v>0</v>
      </c>
      <c r="I1856" s="2">
        <f>+IFERROR(VLOOKUP(A1856,semanasanta!$A$1:$E$29,5,FALSE),0)</f>
        <v>0</v>
      </c>
      <c r="J1856" s="2">
        <f>+IFERROR(VLOOKUP(A1856,navidad!$A$1:$E$8,5,FALSE),0)</f>
        <v>0</v>
      </c>
      <c r="K1856" s="2">
        <f t="shared" si="260"/>
        <v>0</v>
      </c>
      <c r="L1856" s="2">
        <f t="shared" si="257"/>
        <v>0</v>
      </c>
      <c r="M1856" s="2">
        <f>+IFERROR(VLOOKUP(A1856,new_year!$A$1:$E$8,5,FALSE),0)</f>
        <v>0</v>
      </c>
      <c r="N1856" s="2">
        <f t="shared" si="259"/>
        <v>0</v>
      </c>
      <c r="O1856" s="2">
        <f t="shared" si="258"/>
        <v>0</v>
      </c>
      <c r="P1856">
        <v>0</v>
      </c>
      <c r="Q1856">
        <f>+IFERROR(VLOOKUP(A1856,final_f1!$A$1:$E$8,5,FALSE),0)</f>
        <v>0</v>
      </c>
    </row>
    <row r="1857" spans="1:17" x14ac:dyDescent="0.25">
      <c r="A1857" s="1">
        <v>42764</v>
      </c>
      <c r="B1857">
        <v>0</v>
      </c>
      <c r="C1857" s="2">
        <f t="shared" si="252"/>
        <v>29</v>
      </c>
      <c r="D1857" s="2">
        <f t="shared" si="253"/>
        <v>1</v>
      </c>
      <c r="E1857" s="2">
        <f t="shared" si="254"/>
        <v>2017</v>
      </c>
      <c r="F1857" s="2" t="str">
        <f t="shared" si="255"/>
        <v>domingo</v>
      </c>
      <c r="G1857" s="2" t="str">
        <f t="shared" si="256"/>
        <v>enero</v>
      </c>
      <c r="H1857" s="2">
        <f>+IFERROR(VLOOKUP(A1857,festivos!$A$1:$E$105,5,FALSE),0)</f>
        <v>0</v>
      </c>
      <c r="I1857" s="2">
        <f>+IFERROR(VLOOKUP(A1857,semanasanta!$A$1:$E$29,5,FALSE),0)</f>
        <v>0</v>
      </c>
      <c r="J1857" s="2">
        <f>+IFERROR(VLOOKUP(A1857,navidad!$A$1:$E$8,5,FALSE),0)</f>
        <v>0</v>
      </c>
      <c r="K1857" s="2">
        <f t="shared" si="260"/>
        <v>0</v>
      </c>
      <c r="L1857" s="2">
        <f t="shared" si="257"/>
        <v>0</v>
      </c>
      <c r="M1857" s="2">
        <f>+IFERROR(VLOOKUP(A1857,new_year!$A$1:$E$8,5,FALSE),0)</f>
        <v>0</v>
      </c>
      <c r="N1857" s="2">
        <f t="shared" si="259"/>
        <v>0</v>
      </c>
      <c r="O1857" s="2">
        <f t="shared" si="258"/>
        <v>0</v>
      </c>
      <c r="P1857">
        <v>0</v>
      </c>
      <c r="Q1857">
        <f>+IFERROR(VLOOKUP(A1857,final_f1!$A$1:$E$8,5,FALSE),0)</f>
        <v>0</v>
      </c>
    </row>
    <row r="1858" spans="1:17" x14ac:dyDescent="0.25">
      <c r="A1858" s="1">
        <v>42765</v>
      </c>
      <c r="B1858">
        <v>941</v>
      </c>
      <c r="C1858" s="2">
        <f t="shared" si="252"/>
        <v>30</v>
      </c>
      <c r="D1858" s="2">
        <f t="shared" si="253"/>
        <v>1</v>
      </c>
      <c r="E1858" s="2">
        <f t="shared" si="254"/>
        <v>2017</v>
      </c>
      <c r="F1858" s="2" t="str">
        <f t="shared" si="255"/>
        <v>lunes</v>
      </c>
      <c r="G1858" s="2" t="str">
        <f t="shared" si="256"/>
        <v>enero</v>
      </c>
      <c r="H1858" s="2">
        <f>+IFERROR(VLOOKUP(A1858,festivos!$A$1:$E$105,5,FALSE),0)</f>
        <v>0</v>
      </c>
      <c r="I1858" s="2">
        <f>+IFERROR(VLOOKUP(A1858,semanasanta!$A$1:$E$29,5,FALSE),0)</f>
        <v>0</v>
      </c>
      <c r="J1858" s="2">
        <f>+IFERROR(VLOOKUP(A1858,navidad!$A$1:$E$8,5,FALSE),0)</f>
        <v>0</v>
      </c>
      <c r="K1858" s="2">
        <f t="shared" si="260"/>
        <v>0</v>
      </c>
      <c r="L1858" s="2">
        <f t="shared" si="257"/>
        <v>0</v>
      </c>
      <c r="M1858" s="2">
        <f>+IFERROR(VLOOKUP(A1858,new_year!$A$1:$E$8,5,FALSE),0)</f>
        <v>0</v>
      </c>
      <c r="N1858" s="2">
        <f t="shared" si="259"/>
        <v>0</v>
      </c>
      <c r="O1858" s="2">
        <f t="shared" si="258"/>
        <v>0</v>
      </c>
      <c r="P1858">
        <v>0</v>
      </c>
      <c r="Q1858">
        <f>+IFERROR(VLOOKUP(A1858,final_f1!$A$1:$E$8,5,FALSE),0)</f>
        <v>0</v>
      </c>
    </row>
    <row r="1859" spans="1:17" x14ac:dyDescent="0.25">
      <c r="A1859" s="1">
        <v>42766</v>
      </c>
      <c r="B1859">
        <v>1846</v>
      </c>
      <c r="C1859" s="2">
        <f t="shared" ref="C1859:C1922" si="261">+DAY(A1859)</f>
        <v>31</v>
      </c>
      <c r="D1859" s="2">
        <f t="shared" ref="D1859:D1922" si="262">+MONTH(A1859)</f>
        <v>1</v>
      </c>
      <c r="E1859" s="2">
        <f t="shared" ref="E1859:E1922" si="263">+YEAR(A1859)</f>
        <v>2017</v>
      </c>
      <c r="F1859" s="2" t="str">
        <f t="shared" ref="F1859:F1922" si="264">+TEXT(A1859,"dddd")</f>
        <v>martes</v>
      </c>
      <c r="G1859" s="2" t="str">
        <f t="shared" ref="G1859:G1922" si="265">+TEXT(A1859,"MMMM")</f>
        <v>enero</v>
      </c>
      <c r="H1859" s="2">
        <f>+IFERROR(VLOOKUP(A1859,festivos!$A$1:$E$105,5,FALSE),0)</f>
        <v>0</v>
      </c>
      <c r="I1859" s="2">
        <f>+IFERROR(VLOOKUP(A1859,semanasanta!$A$1:$E$29,5,FALSE),0)</f>
        <v>0</v>
      </c>
      <c r="J1859" s="2">
        <f>+IFERROR(VLOOKUP(A1859,navidad!$A$1:$E$8,5,FALSE),0)</f>
        <v>0</v>
      </c>
      <c r="K1859" s="2">
        <f t="shared" si="260"/>
        <v>0</v>
      </c>
      <c r="L1859" s="2">
        <f t="shared" ref="L1859:L1922" si="266">+IF(J1860=1,1,0)</f>
        <v>0</v>
      </c>
      <c r="M1859" s="2">
        <f>+IFERROR(VLOOKUP(A1859,new_year!$A$1:$E$8,5,FALSE),0)</f>
        <v>0</v>
      </c>
      <c r="N1859" s="2">
        <f t="shared" si="259"/>
        <v>0</v>
      </c>
      <c r="O1859" s="2">
        <f t="shared" ref="O1859:O1922" si="267">+IF(M1860=1,1,0)</f>
        <v>0</v>
      </c>
      <c r="P1859">
        <v>0</v>
      </c>
      <c r="Q1859">
        <f>+IFERROR(VLOOKUP(A1859,final_f1!$A$1:$E$8,5,FALSE),0)</f>
        <v>0</v>
      </c>
    </row>
    <row r="1860" spans="1:17" x14ac:dyDescent="0.25">
      <c r="A1860" s="1">
        <v>42767</v>
      </c>
      <c r="B1860">
        <v>583</v>
      </c>
      <c r="C1860" s="2">
        <f t="shared" si="261"/>
        <v>1</v>
      </c>
      <c r="D1860" s="2">
        <f t="shared" si="262"/>
        <v>2</v>
      </c>
      <c r="E1860" s="2">
        <f t="shared" si="263"/>
        <v>2017</v>
      </c>
      <c r="F1860" s="2" t="str">
        <f t="shared" si="264"/>
        <v>miércoles</v>
      </c>
      <c r="G1860" s="2" t="str">
        <f t="shared" si="265"/>
        <v>febrero</v>
      </c>
      <c r="H1860" s="2">
        <f>+IFERROR(VLOOKUP(A1860,festivos!$A$1:$E$105,5,FALSE),0)</f>
        <v>0</v>
      </c>
      <c r="I1860" s="2">
        <f>+IFERROR(VLOOKUP(A1860,semanasanta!$A$1:$E$29,5,FALSE),0)</f>
        <v>0</v>
      </c>
      <c r="J1860" s="2">
        <f>+IFERROR(VLOOKUP(A1860,navidad!$A$1:$E$8,5,FALSE),0)</f>
        <v>0</v>
      </c>
      <c r="K1860" s="2">
        <f t="shared" si="260"/>
        <v>0</v>
      </c>
      <c r="L1860" s="2">
        <f t="shared" si="266"/>
        <v>0</v>
      </c>
      <c r="M1860" s="2">
        <f>+IFERROR(VLOOKUP(A1860,new_year!$A$1:$E$8,5,FALSE),0)</f>
        <v>0</v>
      </c>
      <c r="N1860" s="2">
        <f t="shared" ref="N1860:N1923" si="268">+IF(M1859=1,1,0)</f>
        <v>0</v>
      </c>
      <c r="O1860" s="2">
        <f t="shared" si="267"/>
        <v>0</v>
      </c>
      <c r="P1860">
        <v>0</v>
      </c>
      <c r="Q1860">
        <f>+IFERROR(VLOOKUP(A1860,final_f1!$A$1:$E$8,5,FALSE),0)</f>
        <v>0</v>
      </c>
    </row>
    <row r="1861" spans="1:17" x14ac:dyDescent="0.25">
      <c r="A1861" s="1">
        <v>42768</v>
      </c>
      <c r="B1861">
        <v>723</v>
      </c>
      <c r="C1861" s="2">
        <f t="shared" si="261"/>
        <v>2</v>
      </c>
      <c r="D1861" s="2">
        <f t="shared" si="262"/>
        <v>2</v>
      </c>
      <c r="E1861" s="2">
        <f t="shared" si="263"/>
        <v>2017</v>
      </c>
      <c r="F1861" s="2" t="str">
        <f t="shared" si="264"/>
        <v>jueves</v>
      </c>
      <c r="G1861" s="2" t="str">
        <f t="shared" si="265"/>
        <v>febrero</v>
      </c>
      <c r="H1861" s="2">
        <f>+IFERROR(VLOOKUP(A1861,festivos!$A$1:$E$105,5,FALSE),0)</f>
        <v>0</v>
      </c>
      <c r="I1861" s="2">
        <f>+IFERROR(VLOOKUP(A1861,semanasanta!$A$1:$E$29,5,FALSE),0)</f>
        <v>0</v>
      </c>
      <c r="J1861" s="2">
        <f>+IFERROR(VLOOKUP(A1861,navidad!$A$1:$E$8,5,FALSE),0)</f>
        <v>0</v>
      </c>
      <c r="K1861" s="2">
        <f t="shared" ref="K1861:K1924" si="269">+IF(J1860=1,1,0)</f>
        <v>0</v>
      </c>
      <c r="L1861" s="2">
        <f t="shared" si="266"/>
        <v>0</v>
      </c>
      <c r="M1861" s="2">
        <f>+IFERROR(VLOOKUP(A1861,new_year!$A$1:$E$8,5,FALSE),0)</f>
        <v>0</v>
      </c>
      <c r="N1861" s="2">
        <f t="shared" si="268"/>
        <v>0</v>
      </c>
      <c r="O1861" s="2">
        <f t="shared" si="267"/>
        <v>0</v>
      </c>
      <c r="P1861">
        <v>0</v>
      </c>
      <c r="Q1861">
        <f>+IFERROR(VLOOKUP(A1861,final_f1!$A$1:$E$8,5,FALSE),0)</f>
        <v>0</v>
      </c>
    </row>
    <row r="1862" spans="1:17" x14ac:dyDescent="0.25">
      <c r="A1862" s="1">
        <v>42769</v>
      </c>
      <c r="B1862">
        <v>742</v>
      </c>
      <c r="C1862" s="2">
        <f t="shared" si="261"/>
        <v>3</v>
      </c>
      <c r="D1862" s="2">
        <f t="shared" si="262"/>
        <v>2</v>
      </c>
      <c r="E1862" s="2">
        <f t="shared" si="263"/>
        <v>2017</v>
      </c>
      <c r="F1862" s="2" t="str">
        <f t="shared" si="264"/>
        <v>viernes</v>
      </c>
      <c r="G1862" s="2" t="str">
        <f t="shared" si="265"/>
        <v>febrero</v>
      </c>
      <c r="H1862" s="2">
        <f>+IFERROR(VLOOKUP(A1862,festivos!$A$1:$E$105,5,FALSE),0)</f>
        <v>0</v>
      </c>
      <c r="I1862" s="2">
        <f>+IFERROR(VLOOKUP(A1862,semanasanta!$A$1:$E$29,5,FALSE),0)</f>
        <v>0</v>
      </c>
      <c r="J1862" s="2">
        <f>+IFERROR(VLOOKUP(A1862,navidad!$A$1:$E$8,5,FALSE),0)</f>
        <v>0</v>
      </c>
      <c r="K1862" s="2">
        <f t="shared" si="269"/>
        <v>0</v>
      </c>
      <c r="L1862" s="2">
        <f t="shared" si="266"/>
        <v>0</v>
      </c>
      <c r="M1862" s="2">
        <f>+IFERROR(VLOOKUP(A1862,new_year!$A$1:$E$8,5,FALSE),0)</f>
        <v>0</v>
      </c>
      <c r="N1862" s="2">
        <f t="shared" si="268"/>
        <v>0</v>
      </c>
      <c r="O1862" s="2">
        <f t="shared" si="267"/>
        <v>0</v>
      </c>
      <c r="P1862">
        <v>0</v>
      </c>
      <c r="Q1862">
        <f>+IFERROR(VLOOKUP(A1862,final_f1!$A$1:$E$8,5,FALSE),0)</f>
        <v>0</v>
      </c>
    </row>
    <row r="1863" spans="1:17" x14ac:dyDescent="0.25">
      <c r="A1863" s="1">
        <v>42770</v>
      </c>
      <c r="B1863">
        <v>211</v>
      </c>
      <c r="C1863" s="2">
        <f t="shared" si="261"/>
        <v>4</v>
      </c>
      <c r="D1863" s="2">
        <f t="shared" si="262"/>
        <v>2</v>
      </c>
      <c r="E1863" s="2">
        <f t="shared" si="263"/>
        <v>2017</v>
      </c>
      <c r="F1863" s="2" t="str">
        <f t="shared" si="264"/>
        <v>sábado</v>
      </c>
      <c r="G1863" s="2" t="str">
        <f t="shared" si="265"/>
        <v>febrero</v>
      </c>
      <c r="H1863" s="2">
        <f>+IFERROR(VLOOKUP(A1863,festivos!$A$1:$E$105,5,FALSE),0)</f>
        <v>0</v>
      </c>
      <c r="I1863" s="2">
        <f>+IFERROR(VLOOKUP(A1863,semanasanta!$A$1:$E$29,5,FALSE),0)</f>
        <v>0</v>
      </c>
      <c r="J1863" s="2">
        <f>+IFERROR(VLOOKUP(A1863,navidad!$A$1:$E$8,5,FALSE),0)</f>
        <v>0</v>
      </c>
      <c r="K1863" s="2">
        <f t="shared" si="269"/>
        <v>0</v>
      </c>
      <c r="L1863" s="2">
        <f t="shared" si="266"/>
        <v>0</v>
      </c>
      <c r="M1863" s="2">
        <f>+IFERROR(VLOOKUP(A1863,new_year!$A$1:$E$8,5,FALSE),0)</f>
        <v>0</v>
      </c>
      <c r="N1863" s="2">
        <f t="shared" si="268"/>
        <v>0</v>
      </c>
      <c r="O1863" s="2">
        <f t="shared" si="267"/>
        <v>0</v>
      </c>
      <c r="P1863">
        <v>0</v>
      </c>
      <c r="Q1863">
        <f>+IFERROR(VLOOKUP(A1863,final_f1!$A$1:$E$8,5,FALSE),0)</f>
        <v>0</v>
      </c>
    </row>
    <row r="1864" spans="1:17" x14ac:dyDescent="0.25">
      <c r="A1864" s="1">
        <v>42771</v>
      </c>
      <c r="B1864">
        <v>0</v>
      </c>
      <c r="C1864" s="2">
        <f t="shared" si="261"/>
        <v>5</v>
      </c>
      <c r="D1864" s="2">
        <f t="shared" si="262"/>
        <v>2</v>
      </c>
      <c r="E1864" s="2">
        <f t="shared" si="263"/>
        <v>2017</v>
      </c>
      <c r="F1864" s="2" t="str">
        <f t="shared" si="264"/>
        <v>domingo</v>
      </c>
      <c r="G1864" s="2" t="str">
        <f t="shared" si="265"/>
        <v>febrero</v>
      </c>
      <c r="H1864" s="2">
        <f>+IFERROR(VLOOKUP(A1864,festivos!$A$1:$E$105,5,FALSE),0)</f>
        <v>0</v>
      </c>
      <c r="I1864" s="2">
        <f>+IFERROR(VLOOKUP(A1864,semanasanta!$A$1:$E$29,5,FALSE),0)</f>
        <v>0</v>
      </c>
      <c r="J1864" s="2">
        <f>+IFERROR(VLOOKUP(A1864,navidad!$A$1:$E$8,5,FALSE),0)</f>
        <v>0</v>
      </c>
      <c r="K1864" s="2">
        <f t="shared" si="269"/>
        <v>0</v>
      </c>
      <c r="L1864" s="2">
        <f t="shared" si="266"/>
        <v>0</v>
      </c>
      <c r="M1864" s="2">
        <f>+IFERROR(VLOOKUP(A1864,new_year!$A$1:$E$8,5,FALSE),0)</f>
        <v>0</v>
      </c>
      <c r="N1864" s="2">
        <f t="shared" si="268"/>
        <v>0</v>
      </c>
      <c r="O1864" s="2">
        <f t="shared" si="267"/>
        <v>0</v>
      </c>
      <c r="P1864">
        <v>0</v>
      </c>
      <c r="Q1864">
        <f>+IFERROR(VLOOKUP(A1864,final_f1!$A$1:$E$8,5,FALSE),0)</f>
        <v>0</v>
      </c>
    </row>
    <row r="1865" spans="1:17" x14ac:dyDescent="0.25">
      <c r="A1865" s="1">
        <v>42772</v>
      </c>
      <c r="B1865">
        <v>590</v>
      </c>
      <c r="C1865" s="2">
        <f t="shared" si="261"/>
        <v>6</v>
      </c>
      <c r="D1865" s="2">
        <f t="shared" si="262"/>
        <v>2</v>
      </c>
      <c r="E1865" s="2">
        <f t="shared" si="263"/>
        <v>2017</v>
      </c>
      <c r="F1865" s="2" t="str">
        <f t="shared" si="264"/>
        <v>lunes</v>
      </c>
      <c r="G1865" s="2" t="str">
        <f t="shared" si="265"/>
        <v>febrero</v>
      </c>
      <c r="H1865" s="2">
        <f>+IFERROR(VLOOKUP(A1865,festivos!$A$1:$E$105,5,FALSE),0)</f>
        <v>0</v>
      </c>
      <c r="I1865" s="2">
        <f>+IFERROR(VLOOKUP(A1865,semanasanta!$A$1:$E$29,5,FALSE),0)</f>
        <v>0</v>
      </c>
      <c r="J1865" s="2">
        <f>+IFERROR(VLOOKUP(A1865,navidad!$A$1:$E$8,5,FALSE),0)</f>
        <v>0</v>
      </c>
      <c r="K1865" s="2">
        <f t="shared" si="269"/>
        <v>0</v>
      </c>
      <c r="L1865" s="2">
        <f t="shared" si="266"/>
        <v>0</v>
      </c>
      <c r="M1865" s="2">
        <f>+IFERROR(VLOOKUP(A1865,new_year!$A$1:$E$8,5,FALSE),0)</f>
        <v>0</v>
      </c>
      <c r="N1865" s="2">
        <f t="shared" si="268"/>
        <v>0</v>
      </c>
      <c r="O1865" s="2">
        <f t="shared" si="267"/>
        <v>0</v>
      </c>
      <c r="P1865">
        <v>0</v>
      </c>
      <c r="Q1865">
        <f>+IFERROR(VLOOKUP(A1865,final_f1!$A$1:$E$8,5,FALSE),0)</f>
        <v>0</v>
      </c>
    </row>
    <row r="1866" spans="1:17" x14ac:dyDescent="0.25">
      <c r="A1866" s="1">
        <v>42773</v>
      </c>
      <c r="B1866">
        <v>781</v>
      </c>
      <c r="C1866" s="2">
        <f t="shared" si="261"/>
        <v>7</v>
      </c>
      <c r="D1866" s="2">
        <f t="shared" si="262"/>
        <v>2</v>
      </c>
      <c r="E1866" s="2">
        <f t="shared" si="263"/>
        <v>2017</v>
      </c>
      <c r="F1866" s="2" t="str">
        <f t="shared" si="264"/>
        <v>martes</v>
      </c>
      <c r="G1866" s="2" t="str">
        <f t="shared" si="265"/>
        <v>febrero</v>
      </c>
      <c r="H1866" s="2">
        <f>+IFERROR(VLOOKUP(A1866,festivos!$A$1:$E$105,5,FALSE),0)</f>
        <v>0</v>
      </c>
      <c r="I1866" s="2">
        <f>+IFERROR(VLOOKUP(A1866,semanasanta!$A$1:$E$29,5,FALSE),0)</f>
        <v>0</v>
      </c>
      <c r="J1866" s="2">
        <f>+IFERROR(VLOOKUP(A1866,navidad!$A$1:$E$8,5,FALSE),0)</f>
        <v>0</v>
      </c>
      <c r="K1866" s="2">
        <f t="shared" si="269"/>
        <v>0</v>
      </c>
      <c r="L1866" s="2">
        <f t="shared" si="266"/>
        <v>0</v>
      </c>
      <c r="M1866" s="2">
        <f>+IFERROR(VLOOKUP(A1866,new_year!$A$1:$E$8,5,FALSE),0)</f>
        <v>0</v>
      </c>
      <c r="N1866" s="2">
        <f t="shared" si="268"/>
        <v>0</v>
      </c>
      <c r="O1866" s="2">
        <f t="shared" si="267"/>
        <v>0</v>
      </c>
      <c r="P1866">
        <v>0</v>
      </c>
      <c r="Q1866">
        <f>+IFERROR(VLOOKUP(A1866,final_f1!$A$1:$E$8,5,FALSE),0)</f>
        <v>0</v>
      </c>
    </row>
    <row r="1867" spans="1:17" x14ac:dyDescent="0.25">
      <c r="A1867" s="1">
        <v>42774</v>
      </c>
      <c r="B1867">
        <v>833</v>
      </c>
      <c r="C1867" s="2">
        <f t="shared" si="261"/>
        <v>8</v>
      </c>
      <c r="D1867" s="2">
        <f t="shared" si="262"/>
        <v>2</v>
      </c>
      <c r="E1867" s="2">
        <f t="shared" si="263"/>
        <v>2017</v>
      </c>
      <c r="F1867" s="2" t="str">
        <f t="shared" si="264"/>
        <v>miércoles</v>
      </c>
      <c r="G1867" s="2" t="str">
        <f t="shared" si="265"/>
        <v>febrero</v>
      </c>
      <c r="H1867" s="2">
        <f>+IFERROR(VLOOKUP(A1867,festivos!$A$1:$E$105,5,FALSE),0)</f>
        <v>0</v>
      </c>
      <c r="I1867" s="2">
        <f>+IFERROR(VLOOKUP(A1867,semanasanta!$A$1:$E$29,5,FALSE),0)</f>
        <v>0</v>
      </c>
      <c r="J1867" s="2">
        <f>+IFERROR(VLOOKUP(A1867,navidad!$A$1:$E$8,5,FALSE),0)</f>
        <v>0</v>
      </c>
      <c r="K1867" s="2">
        <f t="shared" si="269"/>
        <v>0</v>
      </c>
      <c r="L1867" s="2">
        <f t="shared" si="266"/>
        <v>0</v>
      </c>
      <c r="M1867" s="2">
        <f>+IFERROR(VLOOKUP(A1867,new_year!$A$1:$E$8,5,FALSE),0)</f>
        <v>0</v>
      </c>
      <c r="N1867" s="2">
        <f t="shared" si="268"/>
        <v>0</v>
      </c>
      <c r="O1867" s="2">
        <f t="shared" si="267"/>
        <v>0</v>
      </c>
      <c r="P1867">
        <v>0</v>
      </c>
      <c r="Q1867">
        <f>+IFERROR(VLOOKUP(A1867,final_f1!$A$1:$E$8,5,FALSE),0)</f>
        <v>0</v>
      </c>
    </row>
    <row r="1868" spans="1:17" x14ac:dyDescent="0.25">
      <c r="A1868" s="1">
        <v>42775</v>
      </c>
      <c r="B1868">
        <v>896</v>
      </c>
      <c r="C1868" s="2">
        <f t="shared" si="261"/>
        <v>9</v>
      </c>
      <c r="D1868" s="2">
        <f t="shared" si="262"/>
        <v>2</v>
      </c>
      <c r="E1868" s="2">
        <f t="shared" si="263"/>
        <v>2017</v>
      </c>
      <c r="F1868" s="2" t="str">
        <f t="shared" si="264"/>
        <v>jueves</v>
      </c>
      <c r="G1868" s="2" t="str">
        <f t="shared" si="265"/>
        <v>febrero</v>
      </c>
      <c r="H1868" s="2">
        <f>+IFERROR(VLOOKUP(A1868,festivos!$A$1:$E$105,5,FALSE),0)</f>
        <v>0</v>
      </c>
      <c r="I1868" s="2">
        <f>+IFERROR(VLOOKUP(A1868,semanasanta!$A$1:$E$29,5,FALSE),0)</f>
        <v>0</v>
      </c>
      <c r="J1868" s="2">
        <f>+IFERROR(VLOOKUP(A1868,navidad!$A$1:$E$8,5,FALSE),0)</f>
        <v>0</v>
      </c>
      <c r="K1868" s="2">
        <f t="shared" si="269"/>
        <v>0</v>
      </c>
      <c r="L1868" s="2">
        <f t="shared" si="266"/>
        <v>0</v>
      </c>
      <c r="M1868" s="2">
        <f>+IFERROR(VLOOKUP(A1868,new_year!$A$1:$E$8,5,FALSE),0)</f>
        <v>0</v>
      </c>
      <c r="N1868" s="2">
        <f t="shared" si="268"/>
        <v>0</v>
      </c>
      <c r="O1868" s="2">
        <f t="shared" si="267"/>
        <v>0</v>
      </c>
      <c r="P1868">
        <v>0</v>
      </c>
      <c r="Q1868">
        <f>+IFERROR(VLOOKUP(A1868,final_f1!$A$1:$E$8,5,FALSE),0)</f>
        <v>0</v>
      </c>
    </row>
    <row r="1869" spans="1:17" x14ac:dyDescent="0.25">
      <c r="A1869" s="1">
        <v>42776</v>
      </c>
      <c r="B1869">
        <v>849</v>
      </c>
      <c r="C1869" s="2">
        <f t="shared" si="261"/>
        <v>10</v>
      </c>
      <c r="D1869" s="2">
        <f t="shared" si="262"/>
        <v>2</v>
      </c>
      <c r="E1869" s="2">
        <f t="shared" si="263"/>
        <v>2017</v>
      </c>
      <c r="F1869" s="2" t="str">
        <f t="shared" si="264"/>
        <v>viernes</v>
      </c>
      <c r="G1869" s="2" t="str">
        <f t="shared" si="265"/>
        <v>febrero</v>
      </c>
      <c r="H1869" s="2">
        <f>+IFERROR(VLOOKUP(A1869,festivos!$A$1:$E$105,5,FALSE),0)</f>
        <v>0</v>
      </c>
      <c r="I1869" s="2">
        <f>+IFERROR(VLOOKUP(A1869,semanasanta!$A$1:$E$29,5,FALSE),0)</f>
        <v>0</v>
      </c>
      <c r="J1869" s="2">
        <f>+IFERROR(VLOOKUP(A1869,navidad!$A$1:$E$8,5,FALSE),0)</f>
        <v>0</v>
      </c>
      <c r="K1869" s="2">
        <f t="shared" si="269"/>
        <v>0</v>
      </c>
      <c r="L1869" s="2">
        <f t="shared" si="266"/>
        <v>0</v>
      </c>
      <c r="M1869" s="2">
        <f>+IFERROR(VLOOKUP(A1869,new_year!$A$1:$E$8,5,FALSE),0)</f>
        <v>0</v>
      </c>
      <c r="N1869" s="2">
        <f t="shared" si="268"/>
        <v>0</v>
      </c>
      <c r="O1869" s="2">
        <f t="shared" si="267"/>
        <v>0</v>
      </c>
      <c r="P1869">
        <v>0</v>
      </c>
      <c r="Q1869">
        <f>+IFERROR(VLOOKUP(A1869,final_f1!$A$1:$E$8,5,FALSE),0)</f>
        <v>0</v>
      </c>
    </row>
    <row r="1870" spans="1:17" x14ac:dyDescent="0.25">
      <c r="A1870" s="1">
        <v>42777</v>
      </c>
      <c r="B1870">
        <v>206</v>
      </c>
      <c r="C1870" s="2">
        <f t="shared" si="261"/>
        <v>11</v>
      </c>
      <c r="D1870" s="2">
        <f t="shared" si="262"/>
        <v>2</v>
      </c>
      <c r="E1870" s="2">
        <f t="shared" si="263"/>
        <v>2017</v>
      </c>
      <c r="F1870" s="2" t="str">
        <f t="shared" si="264"/>
        <v>sábado</v>
      </c>
      <c r="G1870" s="2" t="str">
        <f t="shared" si="265"/>
        <v>febrero</v>
      </c>
      <c r="H1870" s="2">
        <f>+IFERROR(VLOOKUP(A1870,festivos!$A$1:$E$105,5,FALSE),0)</f>
        <v>0</v>
      </c>
      <c r="I1870" s="2">
        <f>+IFERROR(VLOOKUP(A1870,semanasanta!$A$1:$E$29,5,FALSE),0)</f>
        <v>0</v>
      </c>
      <c r="J1870" s="2">
        <f>+IFERROR(VLOOKUP(A1870,navidad!$A$1:$E$8,5,FALSE),0)</f>
        <v>0</v>
      </c>
      <c r="K1870" s="2">
        <f t="shared" si="269"/>
        <v>0</v>
      </c>
      <c r="L1870" s="2">
        <f t="shared" si="266"/>
        <v>0</v>
      </c>
      <c r="M1870" s="2">
        <f>+IFERROR(VLOOKUP(A1870,new_year!$A$1:$E$8,5,FALSE),0)</f>
        <v>0</v>
      </c>
      <c r="N1870" s="2">
        <f t="shared" si="268"/>
        <v>0</v>
      </c>
      <c r="O1870" s="2">
        <f t="shared" si="267"/>
        <v>0</v>
      </c>
      <c r="P1870">
        <v>0</v>
      </c>
      <c r="Q1870">
        <f>+IFERROR(VLOOKUP(A1870,final_f1!$A$1:$E$8,5,FALSE),0)</f>
        <v>0</v>
      </c>
    </row>
    <row r="1871" spans="1:17" x14ac:dyDescent="0.25">
      <c r="A1871" s="1">
        <v>42778</v>
      </c>
      <c r="B1871">
        <v>3</v>
      </c>
      <c r="C1871" s="2">
        <f t="shared" si="261"/>
        <v>12</v>
      </c>
      <c r="D1871" s="2">
        <f t="shared" si="262"/>
        <v>2</v>
      </c>
      <c r="E1871" s="2">
        <f t="shared" si="263"/>
        <v>2017</v>
      </c>
      <c r="F1871" s="2" t="str">
        <f t="shared" si="264"/>
        <v>domingo</v>
      </c>
      <c r="G1871" s="2" t="str">
        <f t="shared" si="265"/>
        <v>febrero</v>
      </c>
      <c r="H1871" s="2">
        <f>+IFERROR(VLOOKUP(A1871,festivos!$A$1:$E$105,5,FALSE),0)</f>
        <v>0</v>
      </c>
      <c r="I1871" s="2">
        <f>+IFERROR(VLOOKUP(A1871,semanasanta!$A$1:$E$29,5,FALSE),0)</f>
        <v>0</v>
      </c>
      <c r="J1871" s="2">
        <f>+IFERROR(VLOOKUP(A1871,navidad!$A$1:$E$8,5,FALSE),0)</f>
        <v>0</v>
      </c>
      <c r="K1871" s="2">
        <f t="shared" si="269"/>
        <v>0</v>
      </c>
      <c r="L1871" s="2">
        <f t="shared" si="266"/>
        <v>0</v>
      </c>
      <c r="M1871" s="2">
        <f>+IFERROR(VLOOKUP(A1871,new_year!$A$1:$E$8,5,FALSE),0)</f>
        <v>0</v>
      </c>
      <c r="N1871" s="2">
        <f t="shared" si="268"/>
        <v>0</v>
      </c>
      <c r="O1871" s="2">
        <f t="shared" si="267"/>
        <v>0</v>
      </c>
      <c r="P1871">
        <v>0</v>
      </c>
      <c r="Q1871">
        <f>+IFERROR(VLOOKUP(A1871,final_f1!$A$1:$E$8,5,FALSE),0)</f>
        <v>0</v>
      </c>
    </row>
    <row r="1872" spans="1:17" x14ac:dyDescent="0.25">
      <c r="A1872" s="1">
        <v>42779</v>
      </c>
      <c r="B1872">
        <v>735</v>
      </c>
      <c r="C1872" s="2">
        <f t="shared" si="261"/>
        <v>13</v>
      </c>
      <c r="D1872" s="2">
        <f t="shared" si="262"/>
        <v>2</v>
      </c>
      <c r="E1872" s="2">
        <f t="shared" si="263"/>
        <v>2017</v>
      </c>
      <c r="F1872" s="2" t="str">
        <f t="shared" si="264"/>
        <v>lunes</v>
      </c>
      <c r="G1872" s="2" t="str">
        <f t="shared" si="265"/>
        <v>febrero</v>
      </c>
      <c r="H1872" s="2">
        <f>+IFERROR(VLOOKUP(A1872,festivos!$A$1:$E$105,5,FALSE),0)</f>
        <v>0</v>
      </c>
      <c r="I1872" s="2">
        <f>+IFERROR(VLOOKUP(A1872,semanasanta!$A$1:$E$29,5,FALSE),0)</f>
        <v>0</v>
      </c>
      <c r="J1872" s="2">
        <f>+IFERROR(VLOOKUP(A1872,navidad!$A$1:$E$8,5,FALSE),0)</f>
        <v>0</v>
      </c>
      <c r="K1872" s="2">
        <f t="shared" si="269"/>
        <v>0</v>
      </c>
      <c r="L1872" s="2">
        <f t="shared" si="266"/>
        <v>0</v>
      </c>
      <c r="M1872" s="2">
        <f>+IFERROR(VLOOKUP(A1872,new_year!$A$1:$E$8,5,FALSE),0)</f>
        <v>0</v>
      </c>
      <c r="N1872" s="2">
        <f t="shared" si="268"/>
        <v>0</v>
      </c>
      <c r="O1872" s="2">
        <f t="shared" si="267"/>
        <v>0</v>
      </c>
      <c r="P1872">
        <v>0</v>
      </c>
      <c r="Q1872">
        <f>+IFERROR(VLOOKUP(A1872,final_f1!$A$1:$E$8,5,FALSE),0)</f>
        <v>0</v>
      </c>
    </row>
    <row r="1873" spans="1:17" x14ac:dyDescent="0.25">
      <c r="A1873" s="1">
        <v>42780</v>
      </c>
      <c r="B1873">
        <v>810</v>
      </c>
      <c r="C1873" s="2">
        <f t="shared" si="261"/>
        <v>14</v>
      </c>
      <c r="D1873" s="2">
        <f t="shared" si="262"/>
        <v>2</v>
      </c>
      <c r="E1873" s="2">
        <f t="shared" si="263"/>
        <v>2017</v>
      </c>
      <c r="F1873" s="2" t="str">
        <f t="shared" si="264"/>
        <v>martes</v>
      </c>
      <c r="G1873" s="2" t="str">
        <f t="shared" si="265"/>
        <v>febrero</v>
      </c>
      <c r="H1873" s="2">
        <f>+IFERROR(VLOOKUP(A1873,festivos!$A$1:$E$105,5,FALSE),0)</f>
        <v>0</v>
      </c>
      <c r="I1873" s="2">
        <f>+IFERROR(VLOOKUP(A1873,semanasanta!$A$1:$E$29,5,FALSE),0)</f>
        <v>0</v>
      </c>
      <c r="J1873" s="2">
        <f>+IFERROR(VLOOKUP(A1873,navidad!$A$1:$E$8,5,FALSE),0)</f>
        <v>0</v>
      </c>
      <c r="K1873" s="2">
        <f t="shared" si="269"/>
        <v>0</v>
      </c>
      <c r="L1873" s="2">
        <f t="shared" si="266"/>
        <v>0</v>
      </c>
      <c r="M1873" s="2">
        <f>+IFERROR(VLOOKUP(A1873,new_year!$A$1:$E$8,5,FALSE),0)</f>
        <v>0</v>
      </c>
      <c r="N1873" s="2">
        <f t="shared" si="268"/>
        <v>0</v>
      </c>
      <c r="O1873" s="2">
        <f t="shared" si="267"/>
        <v>0</v>
      </c>
      <c r="P1873">
        <v>0</v>
      </c>
      <c r="Q1873">
        <f>+IFERROR(VLOOKUP(A1873,final_f1!$A$1:$E$8,5,FALSE),0)</f>
        <v>0</v>
      </c>
    </row>
    <row r="1874" spans="1:17" x14ac:dyDescent="0.25">
      <c r="A1874" s="1">
        <v>42781</v>
      </c>
      <c r="B1874">
        <v>820</v>
      </c>
      <c r="C1874" s="2">
        <f t="shared" si="261"/>
        <v>15</v>
      </c>
      <c r="D1874" s="2">
        <f t="shared" si="262"/>
        <v>2</v>
      </c>
      <c r="E1874" s="2">
        <f t="shared" si="263"/>
        <v>2017</v>
      </c>
      <c r="F1874" s="2" t="str">
        <f t="shared" si="264"/>
        <v>miércoles</v>
      </c>
      <c r="G1874" s="2" t="str">
        <f t="shared" si="265"/>
        <v>febrero</v>
      </c>
      <c r="H1874" s="2">
        <f>+IFERROR(VLOOKUP(A1874,festivos!$A$1:$E$105,5,FALSE),0)</f>
        <v>0</v>
      </c>
      <c r="I1874" s="2">
        <f>+IFERROR(VLOOKUP(A1874,semanasanta!$A$1:$E$29,5,FALSE),0)</f>
        <v>0</v>
      </c>
      <c r="J1874" s="2">
        <f>+IFERROR(VLOOKUP(A1874,navidad!$A$1:$E$8,5,FALSE),0)</f>
        <v>0</v>
      </c>
      <c r="K1874" s="2">
        <f t="shared" si="269"/>
        <v>0</v>
      </c>
      <c r="L1874" s="2">
        <f t="shared" si="266"/>
        <v>0</v>
      </c>
      <c r="M1874" s="2">
        <f>+IFERROR(VLOOKUP(A1874,new_year!$A$1:$E$8,5,FALSE),0)</f>
        <v>0</v>
      </c>
      <c r="N1874" s="2">
        <f t="shared" si="268"/>
        <v>0</v>
      </c>
      <c r="O1874" s="2">
        <f t="shared" si="267"/>
        <v>0</v>
      </c>
      <c r="P1874">
        <v>0</v>
      </c>
      <c r="Q1874">
        <f>+IFERROR(VLOOKUP(A1874,final_f1!$A$1:$E$8,5,FALSE),0)</f>
        <v>0</v>
      </c>
    </row>
    <row r="1875" spans="1:17" x14ac:dyDescent="0.25">
      <c r="A1875" s="1">
        <v>42782</v>
      </c>
      <c r="B1875">
        <v>808</v>
      </c>
      <c r="C1875" s="2">
        <f t="shared" si="261"/>
        <v>16</v>
      </c>
      <c r="D1875" s="2">
        <f t="shared" si="262"/>
        <v>2</v>
      </c>
      <c r="E1875" s="2">
        <f t="shared" si="263"/>
        <v>2017</v>
      </c>
      <c r="F1875" s="2" t="str">
        <f t="shared" si="264"/>
        <v>jueves</v>
      </c>
      <c r="G1875" s="2" t="str">
        <f t="shared" si="265"/>
        <v>febrero</v>
      </c>
      <c r="H1875" s="2">
        <f>+IFERROR(VLOOKUP(A1875,festivos!$A$1:$E$105,5,FALSE),0)</f>
        <v>0</v>
      </c>
      <c r="I1875" s="2">
        <f>+IFERROR(VLOOKUP(A1875,semanasanta!$A$1:$E$29,5,FALSE),0)</f>
        <v>0</v>
      </c>
      <c r="J1875" s="2">
        <f>+IFERROR(VLOOKUP(A1875,navidad!$A$1:$E$8,5,FALSE),0)</f>
        <v>0</v>
      </c>
      <c r="K1875" s="2">
        <f t="shared" si="269"/>
        <v>0</v>
      </c>
      <c r="L1875" s="2">
        <f t="shared" si="266"/>
        <v>0</v>
      </c>
      <c r="M1875" s="2">
        <f>+IFERROR(VLOOKUP(A1875,new_year!$A$1:$E$8,5,FALSE),0)</f>
        <v>0</v>
      </c>
      <c r="N1875" s="2">
        <f t="shared" si="268"/>
        <v>0</v>
      </c>
      <c r="O1875" s="2">
        <f t="shared" si="267"/>
        <v>0</v>
      </c>
      <c r="P1875">
        <v>0</v>
      </c>
      <c r="Q1875">
        <f>+IFERROR(VLOOKUP(A1875,final_f1!$A$1:$E$8,5,FALSE),0)</f>
        <v>0</v>
      </c>
    </row>
    <row r="1876" spans="1:17" x14ac:dyDescent="0.25">
      <c r="A1876" s="1">
        <v>42783</v>
      </c>
      <c r="B1876">
        <v>767</v>
      </c>
      <c r="C1876" s="2">
        <f t="shared" si="261"/>
        <v>17</v>
      </c>
      <c r="D1876" s="2">
        <f t="shared" si="262"/>
        <v>2</v>
      </c>
      <c r="E1876" s="2">
        <f t="shared" si="263"/>
        <v>2017</v>
      </c>
      <c r="F1876" s="2" t="str">
        <f t="shared" si="264"/>
        <v>viernes</v>
      </c>
      <c r="G1876" s="2" t="str">
        <f t="shared" si="265"/>
        <v>febrero</v>
      </c>
      <c r="H1876" s="2">
        <f>+IFERROR(VLOOKUP(A1876,festivos!$A$1:$E$105,5,FALSE),0)</f>
        <v>0</v>
      </c>
      <c r="I1876" s="2">
        <f>+IFERROR(VLOOKUP(A1876,semanasanta!$A$1:$E$29,5,FALSE),0)</f>
        <v>0</v>
      </c>
      <c r="J1876" s="2">
        <f>+IFERROR(VLOOKUP(A1876,navidad!$A$1:$E$8,5,FALSE),0)</f>
        <v>0</v>
      </c>
      <c r="K1876" s="2">
        <f t="shared" si="269"/>
        <v>0</v>
      </c>
      <c r="L1876" s="2">
        <f t="shared" si="266"/>
        <v>0</v>
      </c>
      <c r="M1876" s="2">
        <f>+IFERROR(VLOOKUP(A1876,new_year!$A$1:$E$8,5,FALSE),0)</f>
        <v>0</v>
      </c>
      <c r="N1876" s="2">
        <f t="shared" si="268"/>
        <v>0</v>
      </c>
      <c r="O1876" s="2">
        <f t="shared" si="267"/>
        <v>0</v>
      </c>
      <c r="P1876">
        <v>0</v>
      </c>
      <c r="Q1876">
        <f>+IFERROR(VLOOKUP(A1876,final_f1!$A$1:$E$8,5,FALSE),0)</f>
        <v>0</v>
      </c>
    </row>
    <row r="1877" spans="1:17" x14ac:dyDescent="0.25">
      <c r="A1877" s="1">
        <v>42784</v>
      </c>
      <c r="B1877">
        <v>200</v>
      </c>
      <c r="C1877" s="2">
        <f t="shared" si="261"/>
        <v>18</v>
      </c>
      <c r="D1877" s="2">
        <f t="shared" si="262"/>
        <v>2</v>
      </c>
      <c r="E1877" s="2">
        <f t="shared" si="263"/>
        <v>2017</v>
      </c>
      <c r="F1877" s="2" t="str">
        <f t="shared" si="264"/>
        <v>sábado</v>
      </c>
      <c r="G1877" s="2" t="str">
        <f t="shared" si="265"/>
        <v>febrero</v>
      </c>
      <c r="H1877" s="2">
        <f>+IFERROR(VLOOKUP(A1877,festivos!$A$1:$E$105,5,FALSE),0)</f>
        <v>0</v>
      </c>
      <c r="I1877" s="2">
        <f>+IFERROR(VLOOKUP(A1877,semanasanta!$A$1:$E$29,5,FALSE),0)</f>
        <v>0</v>
      </c>
      <c r="J1877" s="2">
        <f>+IFERROR(VLOOKUP(A1877,navidad!$A$1:$E$8,5,FALSE),0)</f>
        <v>0</v>
      </c>
      <c r="K1877" s="2">
        <f t="shared" si="269"/>
        <v>0</v>
      </c>
      <c r="L1877" s="2">
        <f t="shared" si="266"/>
        <v>0</v>
      </c>
      <c r="M1877" s="2">
        <f>+IFERROR(VLOOKUP(A1877,new_year!$A$1:$E$8,5,FALSE),0)</f>
        <v>0</v>
      </c>
      <c r="N1877" s="2">
        <f t="shared" si="268"/>
        <v>0</v>
      </c>
      <c r="O1877" s="2">
        <f t="shared" si="267"/>
        <v>0</v>
      </c>
      <c r="P1877">
        <v>0</v>
      </c>
      <c r="Q1877">
        <f>+IFERROR(VLOOKUP(A1877,final_f1!$A$1:$E$8,5,FALSE),0)</f>
        <v>0</v>
      </c>
    </row>
    <row r="1878" spans="1:17" x14ac:dyDescent="0.25">
      <c r="A1878" s="1">
        <v>42785</v>
      </c>
      <c r="B1878">
        <v>0</v>
      </c>
      <c r="C1878" s="2">
        <f t="shared" si="261"/>
        <v>19</v>
      </c>
      <c r="D1878" s="2">
        <f t="shared" si="262"/>
        <v>2</v>
      </c>
      <c r="E1878" s="2">
        <f t="shared" si="263"/>
        <v>2017</v>
      </c>
      <c r="F1878" s="2" t="str">
        <f t="shared" si="264"/>
        <v>domingo</v>
      </c>
      <c r="G1878" s="2" t="str">
        <f t="shared" si="265"/>
        <v>febrero</v>
      </c>
      <c r="H1878" s="2">
        <f>+IFERROR(VLOOKUP(A1878,festivos!$A$1:$E$105,5,FALSE),0)</f>
        <v>0</v>
      </c>
      <c r="I1878" s="2">
        <f>+IFERROR(VLOOKUP(A1878,semanasanta!$A$1:$E$29,5,FALSE),0)</f>
        <v>0</v>
      </c>
      <c r="J1878" s="2">
        <f>+IFERROR(VLOOKUP(A1878,navidad!$A$1:$E$8,5,FALSE),0)</f>
        <v>0</v>
      </c>
      <c r="K1878" s="2">
        <f t="shared" si="269"/>
        <v>0</v>
      </c>
      <c r="L1878" s="2">
        <f t="shared" si="266"/>
        <v>0</v>
      </c>
      <c r="M1878" s="2">
        <f>+IFERROR(VLOOKUP(A1878,new_year!$A$1:$E$8,5,FALSE),0)</f>
        <v>0</v>
      </c>
      <c r="N1878" s="2">
        <f t="shared" si="268"/>
        <v>0</v>
      </c>
      <c r="O1878" s="2">
        <f t="shared" si="267"/>
        <v>0</v>
      </c>
      <c r="P1878">
        <v>0</v>
      </c>
      <c r="Q1878">
        <f>+IFERROR(VLOOKUP(A1878,final_f1!$A$1:$E$8,5,FALSE),0)</f>
        <v>0</v>
      </c>
    </row>
    <row r="1879" spans="1:17" x14ac:dyDescent="0.25">
      <c r="A1879" s="1">
        <v>42786</v>
      </c>
      <c r="B1879">
        <v>633</v>
      </c>
      <c r="C1879" s="2">
        <f t="shared" si="261"/>
        <v>20</v>
      </c>
      <c r="D1879" s="2">
        <f t="shared" si="262"/>
        <v>2</v>
      </c>
      <c r="E1879" s="2">
        <f t="shared" si="263"/>
        <v>2017</v>
      </c>
      <c r="F1879" s="2" t="str">
        <f t="shared" si="264"/>
        <v>lunes</v>
      </c>
      <c r="G1879" s="2" t="str">
        <f t="shared" si="265"/>
        <v>febrero</v>
      </c>
      <c r="H1879" s="2">
        <f>+IFERROR(VLOOKUP(A1879,festivos!$A$1:$E$105,5,FALSE),0)</f>
        <v>0</v>
      </c>
      <c r="I1879" s="2">
        <f>+IFERROR(VLOOKUP(A1879,semanasanta!$A$1:$E$29,5,FALSE),0)</f>
        <v>0</v>
      </c>
      <c r="J1879" s="2">
        <f>+IFERROR(VLOOKUP(A1879,navidad!$A$1:$E$8,5,FALSE),0)</f>
        <v>0</v>
      </c>
      <c r="K1879" s="2">
        <f t="shared" si="269"/>
        <v>0</v>
      </c>
      <c r="L1879" s="2">
        <f t="shared" si="266"/>
        <v>0</v>
      </c>
      <c r="M1879" s="2">
        <f>+IFERROR(VLOOKUP(A1879,new_year!$A$1:$E$8,5,FALSE),0)</f>
        <v>0</v>
      </c>
      <c r="N1879" s="2">
        <f t="shared" si="268"/>
        <v>0</v>
      </c>
      <c r="O1879" s="2">
        <f t="shared" si="267"/>
        <v>0</v>
      </c>
      <c r="P1879">
        <v>0</v>
      </c>
      <c r="Q1879">
        <f>+IFERROR(VLOOKUP(A1879,final_f1!$A$1:$E$8,5,FALSE),0)</f>
        <v>0</v>
      </c>
    </row>
    <row r="1880" spans="1:17" x14ac:dyDescent="0.25">
      <c r="A1880" s="1">
        <v>42787</v>
      </c>
      <c r="B1880">
        <v>845</v>
      </c>
      <c r="C1880" s="2">
        <f t="shared" si="261"/>
        <v>21</v>
      </c>
      <c r="D1880" s="2">
        <f t="shared" si="262"/>
        <v>2</v>
      </c>
      <c r="E1880" s="2">
        <f t="shared" si="263"/>
        <v>2017</v>
      </c>
      <c r="F1880" s="2" t="str">
        <f t="shared" si="264"/>
        <v>martes</v>
      </c>
      <c r="G1880" s="2" t="str">
        <f t="shared" si="265"/>
        <v>febrero</v>
      </c>
      <c r="H1880" s="2">
        <f>+IFERROR(VLOOKUP(A1880,festivos!$A$1:$E$105,5,FALSE),0)</f>
        <v>0</v>
      </c>
      <c r="I1880" s="2">
        <f>+IFERROR(VLOOKUP(A1880,semanasanta!$A$1:$E$29,5,FALSE),0)</f>
        <v>0</v>
      </c>
      <c r="J1880" s="2">
        <f>+IFERROR(VLOOKUP(A1880,navidad!$A$1:$E$8,5,FALSE),0)</f>
        <v>0</v>
      </c>
      <c r="K1880" s="2">
        <f t="shared" si="269"/>
        <v>0</v>
      </c>
      <c r="L1880" s="2">
        <f t="shared" si="266"/>
        <v>0</v>
      </c>
      <c r="M1880" s="2">
        <f>+IFERROR(VLOOKUP(A1880,new_year!$A$1:$E$8,5,FALSE),0)</f>
        <v>0</v>
      </c>
      <c r="N1880" s="2">
        <f t="shared" si="268"/>
        <v>0</v>
      </c>
      <c r="O1880" s="2">
        <f t="shared" si="267"/>
        <v>0</v>
      </c>
      <c r="P1880">
        <v>0</v>
      </c>
      <c r="Q1880">
        <f>+IFERROR(VLOOKUP(A1880,final_f1!$A$1:$E$8,5,FALSE),0)</f>
        <v>0</v>
      </c>
    </row>
    <row r="1881" spans="1:17" x14ac:dyDescent="0.25">
      <c r="A1881" s="1">
        <v>42788</v>
      </c>
      <c r="B1881">
        <v>911</v>
      </c>
      <c r="C1881" s="2">
        <f t="shared" si="261"/>
        <v>22</v>
      </c>
      <c r="D1881" s="2">
        <f t="shared" si="262"/>
        <v>2</v>
      </c>
      <c r="E1881" s="2">
        <f t="shared" si="263"/>
        <v>2017</v>
      </c>
      <c r="F1881" s="2" t="str">
        <f t="shared" si="264"/>
        <v>miércoles</v>
      </c>
      <c r="G1881" s="2" t="str">
        <f t="shared" si="265"/>
        <v>febrero</v>
      </c>
      <c r="H1881" s="2">
        <f>+IFERROR(VLOOKUP(A1881,festivos!$A$1:$E$105,5,FALSE),0)</f>
        <v>0</v>
      </c>
      <c r="I1881" s="2">
        <f>+IFERROR(VLOOKUP(A1881,semanasanta!$A$1:$E$29,5,FALSE),0)</f>
        <v>0</v>
      </c>
      <c r="J1881" s="2">
        <f>+IFERROR(VLOOKUP(A1881,navidad!$A$1:$E$8,5,FALSE),0)</f>
        <v>0</v>
      </c>
      <c r="K1881" s="2">
        <f t="shared" si="269"/>
        <v>0</v>
      </c>
      <c r="L1881" s="2">
        <f t="shared" si="266"/>
        <v>0</v>
      </c>
      <c r="M1881" s="2">
        <f>+IFERROR(VLOOKUP(A1881,new_year!$A$1:$E$8,5,FALSE),0)</f>
        <v>0</v>
      </c>
      <c r="N1881" s="2">
        <f t="shared" si="268"/>
        <v>0</v>
      </c>
      <c r="O1881" s="2">
        <f t="shared" si="267"/>
        <v>0</v>
      </c>
      <c r="P1881">
        <v>0</v>
      </c>
      <c r="Q1881">
        <f>+IFERROR(VLOOKUP(A1881,final_f1!$A$1:$E$8,5,FALSE),0)</f>
        <v>0</v>
      </c>
    </row>
    <row r="1882" spans="1:17" x14ac:dyDescent="0.25">
      <c r="A1882" s="1">
        <v>42789</v>
      </c>
      <c r="B1882">
        <v>818</v>
      </c>
      <c r="C1882" s="2">
        <f t="shared" si="261"/>
        <v>23</v>
      </c>
      <c r="D1882" s="2">
        <f t="shared" si="262"/>
        <v>2</v>
      </c>
      <c r="E1882" s="2">
        <f t="shared" si="263"/>
        <v>2017</v>
      </c>
      <c r="F1882" s="2" t="str">
        <f t="shared" si="264"/>
        <v>jueves</v>
      </c>
      <c r="G1882" s="2" t="str">
        <f t="shared" si="265"/>
        <v>febrero</v>
      </c>
      <c r="H1882" s="2">
        <f>+IFERROR(VLOOKUP(A1882,festivos!$A$1:$E$105,5,FALSE),0)</f>
        <v>0</v>
      </c>
      <c r="I1882" s="2">
        <f>+IFERROR(VLOOKUP(A1882,semanasanta!$A$1:$E$29,5,FALSE),0)</f>
        <v>0</v>
      </c>
      <c r="J1882" s="2">
        <f>+IFERROR(VLOOKUP(A1882,navidad!$A$1:$E$8,5,FALSE),0)</f>
        <v>0</v>
      </c>
      <c r="K1882" s="2">
        <f t="shared" si="269"/>
        <v>0</v>
      </c>
      <c r="L1882" s="2">
        <f t="shared" si="266"/>
        <v>0</v>
      </c>
      <c r="M1882" s="2">
        <f>+IFERROR(VLOOKUP(A1882,new_year!$A$1:$E$8,5,FALSE),0)</f>
        <v>0</v>
      </c>
      <c r="N1882" s="2">
        <f t="shared" si="268"/>
        <v>0</v>
      </c>
      <c r="O1882" s="2">
        <f t="shared" si="267"/>
        <v>0</v>
      </c>
      <c r="P1882">
        <v>0</v>
      </c>
      <c r="Q1882">
        <f>+IFERROR(VLOOKUP(A1882,final_f1!$A$1:$E$8,5,FALSE),0)</f>
        <v>0</v>
      </c>
    </row>
    <row r="1883" spans="1:17" x14ac:dyDescent="0.25">
      <c r="A1883" s="1">
        <v>42790</v>
      </c>
      <c r="B1883">
        <v>1052</v>
      </c>
      <c r="C1883" s="2">
        <f t="shared" si="261"/>
        <v>24</v>
      </c>
      <c r="D1883" s="2">
        <f t="shared" si="262"/>
        <v>2</v>
      </c>
      <c r="E1883" s="2">
        <f t="shared" si="263"/>
        <v>2017</v>
      </c>
      <c r="F1883" s="2" t="str">
        <f t="shared" si="264"/>
        <v>viernes</v>
      </c>
      <c r="G1883" s="2" t="str">
        <f t="shared" si="265"/>
        <v>febrero</v>
      </c>
      <c r="H1883" s="2">
        <f>+IFERROR(VLOOKUP(A1883,festivos!$A$1:$E$105,5,FALSE),0)</f>
        <v>0</v>
      </c>
      <c r="I1883" s="2">
        <f>+IFERROR(VLOOKUP(A1883,semanasanta!$A$1:$E$29,5,FALSE),0)</f>
        <v>0</v>
      </c>
      <c r="J1883" s="2">
        <f>+IFERROR(VLOOKUP(A1883,navidad!$A$1:$E$8,5,FALSE),0)</f>
        <v>0</v>
      </c>
      <c r="K1883" s="2">
        <f t="shared" si="269"/>
        <v>0</v>
      </c>
      <c r="L1883" s="2">
        <f t="shared" si="266"/>
        <v>0</v>
      </c>
      <c r="M1883" s="2">
        <f>+IFERROR(VLOOKUP(A1883,new_year!$A$1:$E$8,5,FALSE),0)</f>
        <v>0</v>
      </c>
      <c r="N1883" s="2">
        <f t="shared" si="268"/>
        <v>0</v>
      </c>
      <c r="O1883" s="2">
        <f t="shared" si="267"/>
        <v>0</v>
      </c>
      <c r="P1883">
        <v>0</v>
      </c>
      <c r="Q1883">
        <f>+IFERROR(VLOOKUP(A1883,final_f1!$A$1:$E$8,5,FALSE),0)</f>
        <v>0</v>
      </c>
    </row>
    <row r="1884" spans="1:17" x14ac:dyDescent="0.25">
      <c r="A1884" s="1">
        <v>42791</v>
      </c>
      <c r="B1884">
        <v>275</v>
      </c>
      <c r="C1884" s="2">
        <f t="shared" si="261"/>
        <v>25</v>
      </c>
      <c r="D1884" s="2">
        <f t="shared" si="262"/>
        <v>2</v>
      </c>
      <c r="E1884" s="2">
        <f t="shared" si="263"/>
        <v>2017</v>
      </c>
      <c r="F1884" s="2" t="str">
        <f t="shared" si="264"/>
        <v>sábado</v>
      </c>
      <c r="G1884" s="2" t="str">
        <f t="shared" si="265"/>
        <v>febrero</v>
      </c>
      <c r="H1884" s="2">
        <f>+IFERROR(VLOOKUP(A1884,festivos!$A$1:$E$105,5,FALSE),0)</f>
        <v>0</v>
      </c>
      <c r="I1884" s="2">
        <f>+IFERROR(VLOOKUP(A1884,semanasanta!$A$1:$E$29,5,FALSE),0)</f>
        <v>0</v>
      </c>
      <c r="J1884" s="2">
        <f>+IFERROR(VLOOKUP(A1884,navidad!$A$1:$E$8,5,FALSE),0)</f>
        <v>0</v>
      </c>
      <c r="K1884" s="2">
        <f t="shared" si="269"/>
        <v>0</v>
      </c>
      <c r="L1884" s="2">
        <f t="shared" si="266"/>
        <v>0</v>
      </c>
      <c r="M1884" s="2">
        <f>+IFERROR(VLOOKUP(A1884,new_year!$A$1:$E$8,5,FALSE),0)</f>
        <v>0</v>
      </c>
      <c r="N1884" s="2">
        <f t="shared" si="268"/>
        <v>0</v>
      </c>
      <c r="O1884" s="2">
        <f t="shared" si="267"/>
        <v>0</v>
      </c>
      <c r="P1884">
        <v>0</v>
      </c>
      <c r="Q1884">
        <f>+IFERROR(VLOOKUP(A1884,final_f1!$A$1:$E$8,5,FALSE),0)</f>
        <v>0</v>
      </c>
    </row>
    <row r="1885" spans="1:17" x14ac:dyDescent="0.25">
      <c r="A1885" s="1">
        <v>42792</v>
      </c>
      <c r="B1885">
        <v>0</v>
      </c>
      <c r="C1885" s="2">
        <f t="shared" si="261"/>
        <v>26</v>
      </c>
      <c r="D1885" s="2">
        <f t="shared" si="262"/>
        <v>2</v>
      </c>
      <c r="E1885" s="2">
        <f t="shared" si="263"/>
        <v>2017</v>
      </c>
      <c r="F1885" s="2" t="str">
        <f t="shared" si="264"/>
        <v>domingo</v>
      </c>
      <c r="G1885" s="2" t="str">
        <f t="shared" si="265"/>
        <v>febrero</v>
      </c>
      <c r="H1885" s="2">
        <f>+IFERROR(VLOOKUP(A1885,festivos!$A$1:$E$105,5,FALSE),0)</f>
        <v>0</v>
      </c>
      <c r="I1885" s="2">
        <f>+IFERROR(VLOOKUP(A1885,semanasanta!$A$1:$E$29,5,FALSE),0)</f>
        <v>0</v>
      </c>
      <c r="J1885" s="2">
        <f>+IFERROR(VLOOKUP(A1885,navidad!$A$1:$E$8,5,FALSE),0)</f>
        <v>0</v>
      </c>
      <c r="K1885" s="2">
        <f t="shared" si="269"/>
        <v>0</v>
      </c>
      <c r="L1885" s="2">
        <f t="shared" si="266"/>
        <v>0</v>
      </c>
      <c r="M1885" s="2">
        <f>+IFERROR(VLOOKUP(A1885,new_year!$A$1:$E$8,5,FALSE),0)</f>
        <v>0</v>
      </c>
      <c r="N1885" s="2">
        <f t="shared" si="268"/>
        <v>0</v>
      </c>
      <c r="O1885" s="2">
        <f t="shared" si="267"/>
        <v>0</v>
      </c>
      <c r="P1885">
        <v>0</v>
      </c>
      <c r="Q1885">
        <f>+IFERROR(VLOOKUP(A1885,final_f1!$A$1:$E$8,5,FALSE),0)</f>
        <v>0</v>
      </c>
    </row>
    <row r="1886" spans="1:17" x14ac:dyDescent="0.25">
      <c r="A1886" s="1">
        <v>42793</v>
      </c>
      <c r="B1886">
        <v>1014</v>
      </c>
      <c r="C1886" s="2">
        <f t="shared" si="261"/>
        <v>27</v>
      </c>
      <c r="D1886" s="2">
        <f t="shared" si="262"/>
        <v>2</v>
      </c>
      <c r="E1886" s="2">
        <f t="shared" si="263"/>
        <v>2017</v>
      </c>
      <c r="F1886" s="2" t="str">
        <f t="shared" si="264"/>
        <v>lunes</v>
      </c>
      <c r="G1886" s="2" t="str">
        <f t="shared" si="265"/>
        <v>febrero</v>
      </c>
      <c r="H1886" s="2">
        <f>+IFERROR(VLOOKUP(A1886,festivos!$A$1:$E$105,5,FALSE),0)</f>
        <v>0</v>
      </c>
      <c r="I1886" s="2">
        <f>+IFERROR(VLOOKUP(A1886,semanasanta!$A$1:$E$29,5,FALSE),0)</f>
        <v>0</v>
      </c>
      <c r="J1886" s="2">
        <f>+IFERROR(VLOOKUP(A1886,navidad!$A$1:$E$8,5,FALSE),0)</f>
        <v>0</v>
      </c>
      <c r="K1886" s="2">
        <f t="shared" si="269"/>
        <v>0</v>
      </c>
      <c r="L1886" s="2">
        <f t="shared" si="266"/>
        <v>0</v>
      </c>
      <c r="M1886" s="2">
        <f>+IFERROR(VLOOKUP(A1886,new_year!$A$1:$E$8,5,FALSE),0)</f>
        <v>0</v>
      </c>
      <c r="N1886" s="2">
        <f t="shared" si="268"/>
        <v>0</v>
      </c>
      <c r="O1886" s="2">
        <f t="shared" si="267"/>
        <v>0</v>
      </c>
      <c r="P1886">
        <v>0</v>
      </c>
      <c r="Q1886">
        <f>+IFERROR(VLOOKUP(A1886,final_f1!$A$1:$E$8,5,FALSE),0)</f>
        <v>0</v>
      </c>
    </row>
    <row r="1887" spans="1:17" x14ac:dyDescent="0.25">
      <c r="A1887" s="1">
        <v>42794</v>
      </c>
      <c r="B1887">
        <v>1931</v>
      </c>
      <c r="C1887" s="2">
        <f t="shared" si="261"/>
        <v>28</v>
      </c>
      <c r="D1887" s="2">
        <f t="shared" si="262"/>
        <v>2</v>
      </c>
      <c r="E1887" s="2">
        <f t="shared" si="263"/>
        <v>2017</v>
      </c>
      <c r="F1887" s="2" t="str">
        <f t="shared" si="264"/>
        <v>martes</v>
      </c>
      <c r="G1887" s="2" t="str">
        <f t="shared" si="265"/>
        <v>febrero</v>
      </c>
      <c r="H1887" s="2">
        <f>+IFERROR(VLOOKUP(A1887,festivos!$A$1:$E$105,5,FALSE),0)</f>
        <v>0</v>
      </c>
      <c r="I1887" s="2">
        <f>+IFERROR(VLOOKUP(A1887,semanasanta!$A$1:$E$29,5,FALSE),0)</f>
        <v>0</v>
      </c>
      <c r="J1887" s="2">
        <f>+IFERROR(VLOOKUP(A1887,navidad!$A$1:$E$8,5,FALSE),0)</f>
        <v>0</v>
      </c>
      <c r="K1887" s="2">
        <f t="shared" si="269"/>
        <v>0</v>
      </c>
      <c r="L1887" s="2">
        <f t="shared" si="266"/>
        <v>0</v>
      </c>
      <c r="M1887" s="2">
        <f>+IFERROR(VLOOKUP(A1887,new_year!$A$1:$E$8,5,FALSE),0)</f>
        <v>0</v>
      </c>
      <c r="N1887" s="2">
        <f t="shared" si="268"/>
        <v>0</v>
      </c>
      <c r="O1887" s="2">
        <f t="shared" si="267"/>
        <v>0</v>
      </c>
      <c r="P1887">
        <v>0</v>
      </c>
      <c r="Q1887">
        <f>+IFERROR(VLOOKUP(A1887,final_f1!$A$1:$E$8,5,FALSE),0)</f>
        <v>0</v>
      </c>
    </row>
    <row r="1888" spans="1:17" x14ac:dyDescent="0.25">
      <c r="A1888" s="1">
        <v>42795</v>
      </c>
      <c r="B1888">
        <v>485</v>
      </c>
      <c r="C1888" s="2">
        <f t="shared" si="261"/>
        <v>1</v>
      </c>
      <c r="D1888" s="2">
        <f t="shared" si="262"/>
        <v>3</v>
      </c>
      <c r="E1888" s="2">
        <f t="shared" si="263"/>
        <v>2017</v>
      </c>
      <c r="F1888" s="2" t="str">
        <f t="shared" si="264"/>
        <v>miércoles</v>
      </c>
      <c r="G1888" s="2" t="str">
        <f t="shared" si="265"/>
        <v>marzo</v>
      </c>
      <c r="H1888" s="2">
        <f>+IFERROR(VLOOKUP(A1888,festivos!$A$1:$E$105,5,FALSE),0)</f>
        <v>0</v>
      </c>
      <c r="I1888" s="2">
        <f>+IFERROR(VLOOKUP(A1888,semanasanta!$A$1:$E$29,5,FALSE),0)</f>
        <v>0</v>
      </c>
      <c r="J1888" s="2">
        <f>+IFERROR(VLOOKUP(A1888,navidad!$A$1:$E$8,5,FALSE),0)</f>
        <v>0</v>
      </c>
      <c r="K1888" s="2">
        <f t="shared" si="269"/>
        <v>0</v>
      </c>
      <c r="L1888" s="2">
        <f t="shared" si="266"/>
        <v>0</v>
      </c>
      <c r="M1888" s="2">
        <f>+IFERROR(VLOOKUP(A1888,new_year!$A$1:$E$8,5,FALSE),0)</f>
        <v>0</v>
      </c>
      <c r="N1888" s="2">
        <f t="shared" si="268"/>
        <v>0</v>
      </c>
      <c r="O1888" s="2">
        <f t="shared" si="267"/>
        <v>0</v>
      </c>
      <c r="P1888">
        <v>0</v>
      </c>
      <c r="Q1888">
        <f>+IFERROR(VLOOKUP(A1888,final_f1!$A$1:$E$8,5,FALSE),0)</f>
        <v>0</v>
      </c>
    </row>
    <row r="1889" spans="1:17" x14ac:dyDescent="0.25">
      <c r="A1889" s="1">
        <v>42796</v>
      </c>
      <c r="B1889">
        <v>708</v>
      </c>
      <c r="C1889" s="2">
        <f t="shared" si="261"/>
        <v>2</v>
      </c>
      <c r="D1889" s="2">
        <f t="shared" si="262"/>
        <v>3</v>
      </c>
      <c r="E1889" s="2">
        <f t="shared" si="263"/>
        <v>2017</v>
      </c>
      <c r="F1889" s="2" t="str">
        <f t="shared" si="264"/>
        <v>jueves</v>
      </c>
      <c r="G1889" s="2" t="str">
        <f t="shared" si="265"/>
        <v>marzo</v>
      </c>
      <c r="H1889" s="2">
        <f>+IFERROR(VLOOKUP(A1889,festivos!$A$1:$E$105,5,FALSE),0)</f>
        <v>0</v>
      </c>
      <c r="I1889" s="2">
        <f>+IFERROR(VLOOKUP(A1889,semanasanta!$A$1:$E$29,5,FALSE),0)</f>
        <v>0</v>
      </c>
      <c r="J1889" s="2">
        <f>+IFERROR(VLOOKUP(A1889,navidad!$A$1:$E$8,5,FALSE),0)</f>
        <v>0</v>
      </c>
      <c r="K1889" s="2">
        <f t="shared" si="269"/>
        <v>0</v>
      </c>
      <c r="L1889" s="2">
        <f t="shared" si="266"/>
        <v>0</v>
      </c>
      <c r="M1889" s="2">
        <f>+IFERROR(VLOOKUP(A1889,new_year!$A$1:$E$8,5,FALSE),0)</f>
        <v>0</v>
      </c>
      <c r="N1889" s="2">
        <f t="shared" si="268"/>
        <v>0</v>
      </c>
      <c r="O1889" s="2">
        <f t="shared" si="267"/>
        <v>0</v>
      </c>
      <c r="P1889">
        <v>0</v>
      </c>
      <c r="Q1889">
        <f>+IFERROR(VLOOKUP(A1889,final_f1!$A$1:$E$8,5,FALSE),0)</f>
        <v>0</v>
      </c>
    </row>
    <row r="1890" spans="1:17" x14ac:dyDescent="0.25">
      <c r="A1890" s="1">
        <v>42797</v>
      </c>
      <c r="B1890">
        <v>697</v>
      </c>
      <c r="C1890" s="2">
        <f t="shared" si="261"/>
        <v>3</v>
      </c>
      <c r="D1890" s="2">
        <f t="shared" si="262"/>
        <v>3</v>
      </c>
      <c r="E1890" s="2">
        <f t="shared" si="263"/>
        <v>2017</v>
      </c>
      <c r="F1890" s="2" t="str">
        <f t="shared" si="264"/>
        <v>viernes</v>
      </c>
      <c r="G1890" s="2" t="str">
        <f t="shared" si="265"/>
        <v>marzo</v>
      </c>
      <c r="H1890" s="2">
        <f>+IFERROR(VLOOKUP(A1890,festivos!$A$1:$E$105,5,FALSE),0)</f>
        <v>0</v>
      </c>
      <c r="I1890" s="2">
        <f>+IFERROR(VLOOKUP(A1890,semanasanta!$A$1:$E$29,5,FALSE),0)</f>
        <v>0</v>
      </c>
      <c r="J1890" s="2">
        <f>+IFERROR(VLOOKUP(A1890,navidad!$A$1:$E$8,5,FALSE),0)</f>
        <v>0</v>
      </c>
      <c r="K1890" s="2">
        <f t="shared" si="269"/>
        <v>0</v>
      </c>
      <c r="L1890" s="2">
        <f t="shared" si="266"/>
        <v>0</v>
      </c>
      <c r="M1890" s="2">
        <f>+IFERROR(VLOOKUP(A1890,new_year!$A$1:$E$8,5,FALSE),0)</f>
        <v>0</v>
      </c>
      <c r="N1890" s="2">
        <f t="shared" si="268"/>
        <v>0</v>
      </c>
      <c r="O1890" s="2">
        <f t="shared" si="267"/>
        <v>0</v>
      </c>
      <c r="P1890">
        <v>0</v>
      </c>
      <c r="Q1890">
        <f>+IFERROR(VLOOKUP(A1890,final_f1!$A$1:$E$8,5,FALSE),0)</f>
        <v>0</v>
      </c>
    </row>
    <row r="1891" spans="1:17" x14ac:dyDescent="0.25">
      <c r="A1891" s="1">
        <v>42798</v>
      </c>
      <c r="B1891">
        <v>164</v>
      </c>
      <c r="C1891" s="2">
        <f t="shared" si="261"/>
        <v>4</v>
      </c>
      <c r="D1891" s="2">
        <f t="shared" si="262"/>
        <v>3</v>
      </c>
      <c r="E1891" s="2">
        <f t="shared" si="263"/>
        <v>2017</v>
      </c>
      <c r="F1891" s="2" t="str">
        <f t="shared" si="264"/>
        <v>sábado</v>
      </c>
      <c r="G1891" s="2" t="str">
        <f t="shared" si="265"/>
        <v>marzo</v>
      </c>
      <c r="H1891" s="2">
        <f>+IFERROR(VLOOKUP(A1891,festivos!$A$1:$E$105,5,FALSE),0)</f>
        <v>0</v>
      </c>
      <c r="I1891" s="2">
        <f>+IFERROR(VLOOKUP(A1891,semanasanta!$A$1:$E$29,5,FALSE),0)</f>
        <v>0</v>
      </c>
      <c r="J1891" s="2">
        <f>+IFERROR(VLOOKUP(A1891,navidad!$A$1:$E$8,5,FALSE),0)</f>
        <v>0</v>
      </c>
      <c r="K1891" s="2">
        <f t="shared" si="269"/>
        <v>0</v>
      </c>
      <c r="L1891" s="2">
        <f t="shared" si="266"/>
        <v>0</v>
      </c>
      <c r="M1891" s="2">
        <f>+IFERROR(VLOOKUP(A1891,new_year!$A$1:$E$8,5,FALSE),0)</f>
        <v>0</v>
      </c>
      <c r="N1891" s="2">
        <f t="shared" si="268"/>
        <v>0</v>
      </c>
      <c r="O1891" s="2">
        <f t="shared" si="267"/>
        <v>0</v>
      </c>
      <c r="P1891">
        <v>0</v>
      </c>
      <c r="Q1891">
        <f>+IFERROR(VLOOKUP(A1891,final_f1!$A$1:$E$8,5,FALSE),0)</f>
        <v>0</v>
      </c>
    </row>
    <row r="1892" spans="1:17" x14ac:dyDescent="0.25">
      <c r="A1892" s="1">
        <v>42799</v>
      </c>
      <c r="B1892">
        <v>0</v>
      </c>
      <c r="C1892" s="2">
        <f t="shared" si="261"/>
        <v>5</v>
      </c>
      <c r="D1892" s="2">
        <f t="shared" si="262"/>
        <v>3</v>
      </c>
      <c r="E1892" s="2">
        <f t="shared" si="263"/>
        <v>2017</v>
      </c>
      <c r="F1892" s="2" t="str">
        <f t="shared" si="264"/>
        <v>domingo</v>
      </c>
      <c r="G1892" s="2" t="str">
        <f t="shared" si="265"/>
        <v>marzo</v>
      </c>
      <c r="H1892" s="2">
        <f>+IFERROR(VLOOKUP(A1892,festivos!$A$1:$E$105,5,FALSE),0)</f>
        <v>0</v>
      </c>
      <c r="I1892" s="2">
        <f>+IFERROR(VLOOKUP(A1892,semanasanta!$A$1:$E$29,5,FALSE),0)</f>
        <v>0</v>
      </c>
      <c r="J1892" s="2">
        <f>+IFERROR(VLOOKUP(A1892,navidad!$A$1:$E$8,5,FALSE),0)</f>
        <v>0</v>
      </c>
      <c r="K1892" s="2">
        <f t="shared" si="269"/>
        <v>0</v>
      </c>
      <c r="L1892" s="2">
        <f t="shared" si="266"/>
        <v>0</v>
      </c>
      <c r="M1892" s="2">
        <f>+IFERROR(VLOOKUP(A1892,new_year!$A$1:$E$8,5,FALSE),0)</f>
        <v>0</v>
      </c>
      <c r="N1892" s="2">
        <f t="shared" si="268"/>
        <v>0</v>
      </c>
      <c r="O1892" s="2">
        <f t="shared" si="267"/>
        <v>0</v>
      </c>
      <c r="P1892">
        <v>0</v>
      </c>
      <c r="Q1892">
        <f>+IFERROR(VLOOKUP(A1892,final_f1!$A$1:$E$8,5,FALSE),0)</f>
        <v>0</v>
      </c>
    </row>
    <row r="1893" spans="1:17" x14ac:dyDescent="0.25">
      <c r="A1893" s="1">
        <v>42800</v>
      </c>
      <c r="B1893">
        <v>680</v>
      </c>
      <c r="C1893" s="2">
        <f t="shared" si="261"/>
        <v>6</v>
      </c>
      <c r="D1893" s="2">
        <f t="shared" si="262"/>
        <v>3</v>
      </c>
      <c r="E1893" s="2">
        <f t="shared" si="263"/>
        <v>2017</v>
      </c>
      <c r="F1893" s="2" t="str">
        <f t="shared" si="264"/>
        <v>lunes</v>
      </c>
      <c r="G1893" s="2" t="str">
        <f t="shared" si="265"/>
        <v>marzo</v>
      </c>
      <c r="H1893" s="2">
        <f>+IFERROR(VLOOKUP(A1893,festivos!$A$1:$E$105,5,FALSE),0)</f>
        <v>0</v>
      </c>
      <c r="I1893" s="2">
        <f>+IFERROR(VLOOKUP(A1893,semanasanta!$A$1:$E$29,5,FALSE),0)</f>
        <v>0</v>
      </c>
      <c r="J1893" s="2">
        <f>+IFERROR(VLOOKUP(A1893,navidad!$A$1:$E$8,5,FALSE),0)</f>
        <v>0</v>
      </c>
      <c r="K1893" s="2">
        <f t="shared" si="269"/>
        <v>0</v>
      </c>
      <c r="L1893" s="2">
        <f t="shared" si="266"/>
        <v>0</v>
      </c>
      <c r="M1893" s="2">
        <f>+IFERROR(VLOOKUP(A1893,new_year!$A$1:$E$8,5,FALSE),0)</f>
        <v>0</v>
      </c>
      <c r="N1893" s="2">
        <f t="shared" si="268"/>
        <v>0</v>
      </c>
      <c r="O1893" s="2">
        <f t="shared" si="267"/>
        <v>0</v>
      </c>
      <c r="P1893">
        <v>0</v>
      </c>
      <c r="Q1893">
        <f>+IFERROR(VLOOKUP(A1893,final_f1!$A$1:$E$8,5,FALSE),0)</f>
        <v>0</v>
      </c>
    </row>
    <row r="1894" spans="1:17" x14ac:dyDescent="0.25">
      <c r="A1894" s="1">
        <v>42801</v>
      </c>
      <c r="B1894">
        <v>826</v>
      </c>
      <c r="C1894" s="2">
        <f t="shared" si="261"/>
        <v>7</v>
      </c>
      <c r="D1894" s="2">
        <f t="shared" si="262"/>
        <v>3</v>
      </c>
      <c r="E1894" s="2">
        <f t="shared" si="263"/>
        <v>2017</v>
      </c>
      <c r="F1894" s="2" t="str">
        <f t="shared" si="264"/>
        <v>martes</v>
      </c>
      <c r="G1894" s="2" t="str">
        <f t="shared" si="265"/>
        <v>marzo</v>
      </c>
      <c r="H1894" s="2">
        <f>+IFERROR(VLOOKUP(A1894,festivos!$A$1:$E$105,5,FALSE),0)</f>
        <v>0</v>
      </c>
      <c r="I1894" s="2">
        <f>+IFERROR(VLOOKUP(A1894,semanasanta!$A$1:$E$29,5,FALSE),0)</f>
        <v>0</v>
      </c>
      <c r="J1894" s="2">
        <f>+IFERROR(VLOOKUP(A1894,navidad!$A$1:$E$8,5,FALSE),0)</f>
        <v>0</v>
      </c>
      <c r="K1894" s="2">
        <f t="shared" si="269"/>
        <v>0</v>
      </c>
      <c r="L1894" s="2">
        <f t="shared" si="266"/>
        <v>0</v>
      </c>
      <c r="M1894" s="2">
        <f>+IFERROR(VLOOKUP(A1894,new_year!$A$1:$E$8,5,FALSE),0)</f>
        <v>0</v>
      </c>
      <c r="N1894" s="2">
        <f t="shared" si="268"/>
        <v>0</v>
      </c>
      <c r="O1894" s="2">
        <f t="shared" si="267"/>
        <v>0</v>
      </c>
      <c r="P1894">
        <v>0</v>
      </c>
      <c r="Q1894">
        <f>+IFERROR(VLOOKUP(A1894,final_f1!$A$1:$E$8,5,FALSE),0)</f>
        <v>0</v>
      </c>
    </row>
    <row r="1895" spans="1:17" x14ac:dyDescent="0.25">
      <c r="A1895" s="1">
        <v>42802</v>
      </c>
      <c r="B1895">
        <v>866</v>
      </c>
      <c r="C1895" s="2">
        <f t="shared" si="261"/>
        <v>8</v>
      </c>
      <c r="D1895" s="2">
        <f t="shared" si="262"/>
        <v>3</v>
      </c>
      <c r="E1895" s="2">
        <f t="shared" si="263"/>
        <v>2017</v>
      </c>
      <c r="F1895" s="2" t="str">
        <f t="shared" si="264"/>
        <v>miércoles</v>
      </c>
      <c r="G1895" s="2" t="str">
        <f t="shared" si="265"/>
        <v>marzo</v>
      </c>
      <c r="H1895" s="2">
        <f>+IFERROR(VLOOKUP(A1895,festivos!$A$1:$E$105,5,FALSE),0)</f>
        <v>0</v>
      </c>
      <c r="I1895" s="2">
        <f>+IFERROR(VLOOKUP(A1895,semanasanta!$A$1:$E$29,5,FALSE),0)</f>
        <v>0</v>
      </c>
      <c r="J1895" s="2">
        <f>+IFERROR(VLOOKUP(A1895,navidad!$A$1:$E$8,5,FALSE),0)</f>
        <v>0</v>
      </c>
      <c r="K1895" s="2">
        <f t="shared" si="269"/>
        <v>0</v>
      </c>
      <c r="L1895" s="2">
        <f t="shared" si="266"/>
        <v>0</v>
      </c>
      <c r="M1895" s="2">
        <f>+IFERROR(VLOOKUP(A1895,new_year!$A$1:$E$8,5,FALSE),0)</f>
        <v>0</v>
      </c>
      <c r="N1895" s="2">
        <f t="shared" si="268"/>
        <v>0</v>
      </c>
      <c r="O1895" s="2">
        <f t="shared" si="267"/>
        <v>0</v>
      </c>
      <c r="P1895">
        <v>0</v>
      </c>
      <c r="Q1895">
        <f>+IFERROR(VLOOKUP(A1895,final_f1!$A$1:$E$8,5,FALSE),0)</f>
        <v>0</v>
      </c>
    </row>
    <row r="1896" spans="1:17" x14ac:dyDescent="0.25">
      <c r="A1896" s="1">
        <v>42803</v>
      </c>
      <c r="B1896">
        <v>884</v>
      </c>
      <c r="C1896" s="2">
        <f t="shared" si="261"/>
        <v>9</v>
      </c>
      <c r="D1896" s="2">
        <f t="shared" si="262"/>
        <v>3</v>
      </c>
      <c r="E1896" s="2">
        <f t="shared" si="263"/>
        <v>2017</v>
      </c>
      <c r="F1896" s="2" t="str">
        <f t="shared" si="264"/>
        <v>jueves</v>
      </c>
      <c r="G1896" s="2" t="str">
        <f t="shared" si="265"/>
        <v>marzo</v>
      </c>
      <c r="H1896" s="2">
        <f>+IFERROR(VLOOKUP(A1896,festivos!$A$1:$E$105,5,FALSE),0)</f>
        <v>0</v>
      </c>
      <c r="I1896" s="2">
        <f>+IFERROR(VLOOKUP(A1896,semanasanta!$A$1:$E$29,5,FALSE),0)</f>
        <v>0</v>
      </c>
      <c r="J1896" s="2">
        <f>+IFERROR(VLOOKUP(A1896,navidad!$A$1:$E$8,5,FALSE),0)</f>
        <v>0</v>
      </c>
      <c r="K1896" s="2">
        <f t="shared" si="269"/>
        <v>0</v>
      </c>
      <c r="L1896" s="2">
        <f t="shared" si="266"/>
        <v>0</v>
      </c>
      <c r="M1896" s="2">
        <f>+IFERROR(VLOOKUP(A1896,new_year!$A$1:$E$8,5,FALSE),0)</f>
        <v>0</v>
      </c>
      <c r="N1896" s="2">
        <f t="shared" si="268"/>
        <v>0</v>
      </c>
      <c r="O1896" s="2">
        <f t="shared" si="267"/>
        <v>0</v>
      </c>
      <c r="P1896">
        <v>0</v>
      </c>
      <c r="Q1896">
        <f>+IFERROR(VLOOKUP(A1896,final_f1!$A$1:$E$8,5,FALSE),0)</f>
        <v>0</v>
      </c>
    </row>
    <row r="1897" spans="1:17" x14ac:dyDescent="0.25">
      <c r="A1897" s="1">
        <v>42804</v>
      </c>
      <c r="B1897">
        <v>888</v>
      </c>
      <c r="C1897" s="2">
        <f t="shared" si="261"/>
        <v>10</v>
      </c>
      <c r="D1897" s="2">
        <f t="shared" si="262"/>
        <v>3</v>
      </c>
      <c r="E1897" s="2">
        <f t="shared" si="263"/>
        <v>2017</v>
      </c>
      <c r="F1897" s="2" t="str">
        <f t="shared" si="264"/>
        <v>viernes</v>
      </c>
      <c r="G1897" s="2" t="str">
        <f t="shared" si="265"/>
        <v>marzo</v>
      </c>
      <c r="H1897" s="2">
        <f>+IFERROR(VLOOKUP(A1897,festivos!$A$1:$E$105,5,FALSE),0)</f>
        <v>0</v>
      </c>
      <c r="I1897" s="2">
        <f>+IFERROR(VLOOKUP(A1897,semanasanta!$A$1:$E$29,5,FALSE),0)</f>
        <v>0</v>
      </c>
      <c r="J1897" s="2">
        <f>+IFERROR(VLOOKUP(A1897,navidad!$A$1:$E$8,5,FALSE),0)</f>
        <v>0</v>
      </c>
      <c r="K1897" s="2">
        <f t="shared" si="269"/>
        <v>0</v>
      </c>
      <c r="L1897" s="2">
        <f t="shared" si="266"/>
        <v>0</v>
      </c>
      <c r="M1897" s="2">
        <f>+IFERROR(VLOOKUP(A1897,new_year!$A$1:$E$8,5,FALSE),0)</f>
        <v>0</v>
      </c>
      <c r="N1897" s="2">
        <f t="shared" si="268"/>
        <v>0</v>
      </c>
      <c r="O1897" s="2">
        <f t="shared" si="267"/>
        <v>0</v>
      </c>
      <c r="P1897">
        <v>0</v>
      </c>
      <c r="Q1897">
        <f>+IFERROR(VLOOKUP(A1897,final_f1!$A$1:$E$8,5,FALSE),0)</f>
        <v>0</v>
      </c>
    </row>
    <row r="1898" spans="1:17" x14ac:dyDescent="0.25">
      <c r="A1898" s="1">
        <v>42805</v>
      </c>
      <c r="B1898">
        <v>259</v>
      </c>
      <c r="C1898" s="2">
        <f t="shared" si="261"/>
        <v>11</v>
      </c>
      <c r="D1898" s="2">
        <f t="shared" si="262"/>
        <v>3</v>
      </c>
      <c r="E1898" s="2">
        <f t="shared" si="263"/>
        <v>2017</v>
      </c>
      <c r="F1898" s="2" t="str">
        <f t="shared" si="264"/>
        <v>sábado</v>
      </c>
      <c r="G1898" s="2" t="str">
        <f t="shared" si="265"/>
        <v>marzo</v>
      </c>
      <c r="H1898" s="2">
        <f>+IFERROR(VLOOKUP(A1898,festivos!$A$1:$E$105,5,FALSE),0)</f>
        <v>0</v>
      </c>
      <c r="I1898" s="2">
        <f>+IFERROR(VLOOKUP(A1898,semanasanta!$A$1:$E$29,5,FALSE),0)</f>
        <v>0</v>
      </c>
      <c r="J1898" s="2">
        <f>+IFERROR(VLOOKUP(A1898,navidad!$A$1:$E$8,5,FALSE),0)</f>
        <v>0</v>
      </c>
      <c r="K1898" s="2">
        <f t="shared" si="269"/>
        <v>0</v>
      </c>
      <c r="L1898" s="2">
        <f t="shared" si="266"/>
        <v>0</v>
      </c>
      <c r="M1898" s="2">
        <f>+IFERROR(VLOOKUP(A1898,new_year!$A$1:$E$8,5,FALSE),0)</f>
        <v>0</v>
      </c>
      <c r="N1898" s="2">
        <f t="shared" si="268"/>
        <v>0</v>
      </c>
      <c r="O1898" s="2">
        <f t="shared" si="267"/>
        <v>0</v>
      </c>
      <c r="P1898">
        <v>0</v>
      </c>
      <c r="Q1898">
        <f>+IFERROR(VLOOKUP(A1898,final_f1!$A$1:$E$8,5,FALSE),0)</f>
        <v>0</v>
      </c>
    </row>
    <row r="1899" spans="1:17" x14ac:dyDescent="0.25">
      <c r="A1899" s="1">
        <v>42806</v>
      </c>
      <c r="B1899">
        <v>1</v>
      </c>
      <c r="C1899" s="2">
        <f t="shared" si="261"/>
        <v>12</v>
      </c>
      <c r="D1899" s="2">
        <f t="shared" si="262"/>
        <v>3</v>
      </c>
      <c r="E1899" s="2">
        <f t="shared" si="263"/>
        <v>2017</v>
      </c>
      <c r="F1899" s="2" t="str">
        <f t="shared" si="264"/>
        <v>domingo</v>
      </c>
      <c r="G1899" s="2" t="str">
        <f t="shared" si="265"/>
        <v>marzo</v>
      </c>
      <c r="H1899" s="2">
        <f>+IFERROR(VLOOKUP(A1899,festivos!$A$1:$E$105,5,FALSE),0)</f>
        <v>0</v>
      </c>
      <c r="I1899" s="2">
        <f>+IFERROR(VLOOKUP(A1899,semanasanta!$A$1:$E$29,5,FALSE),0)</f>
        <v>0</v>
      </c>
      <c r="J1899" s="2">
        <f>+IFERROR(VLOOKUP(A1899,navidad!$A$1:$E$8,5,FALSE),0)</f>
        <v>0</v>
      </c>
      <c r="K1899" s="2">
        <f t="shared" si="269"/>
        <v>0</v>
      </c>
      <c r="L1899" s="2">
        <f t="shared" si="266"/>
        <v>0</v>
      </c>
      <c r="M1899" s="2">
        <f>+IFERROR(VLOOKUP(A1899,new_year!$A$1:$E$8,5,FALSE),0)</f>
        <v>0</v>
      </c>
      <c r="N1899" s="2">
        <f t="shared" si="268"/>
        <v>0</v>
      </c>
      <c r="O1899" s="2">
        <f t="shared" si="267"/>
        <v>0</v>
      </c>
      <c r="P1899">
        <v>0</v>
      </c>
      <c r="Q1899">
        <f>+IFERROR(VLOOKUP(A1899,final_f1!$A$1:$E$8,5,FALSE),0)</f>
        <v>0</v>
      </c>
    </row>
    <row r="1900" spans="1:17" x14ac:dyDescent="0.25">
      <c r="A1900" s="1">
        <v>42807</v>
      </c>
      <c r="B1900">
        <v>714</v>
      </c>
      <c r="C1900" s="2">
        <f t="shared" si="261"/>
        <v>13</v>
      </c>
      <c r="D1900" s="2">
        <f t="shared" si="262"/>
        <v>3</v>
      </c>
      <c r="E1900" s="2">
        <f t="shared" si="263"/>
        <v>2017</v>
      </c>
      <c r="F1900" s="2" t="str">
        <f t="shared" si="264"/>
        <v>lunes</v>
      </c>
      <c r="G1900" s="2" t="str">
        <f t="shared" si="265"/>
        <v>marzo</v>
      </c>
      <c r="H1900" s="2">
        <f>+IFERROR(VLOOKUP(A1900,festivos!$A$1:$E$105,5,FALSE),0)</f>
        <v>0</v>
      </c>
      <c r="I1900" s="2">
        <f>+IFERROR(VLOOKUP(A1900,semanasanta!$A$1:$E$29,5,FALSE),0)</f>
        <v>0</v>
      </c>
      <c r="J1900" s="2">
        <f>+IFERROR(VLOOKUP(A1900,navidad!$A$1:$E$8,5,FALSE),0)</f>
        <v>0</v>
      </c>
      <c r="K1900" s="2">
        <f t="shared" si="269"/>
        <v>0</v>
      </c>
      <c r="L1900" s="2">
        <f t="shared" si="266"/>
        <v>0</v>
      </c>
      <c r="M1900" s="2">
        <f>+IFERROR(VLOOKUP(A1900,new_year!$A$1:$E$8,5,FALSE),0)</f>
        <v>0</v>
      </c>
      <c r="N1900" s="2">
        <f t="shared" si="268"/>
        <v>0</v>
      </c>
      <c r="O1900" s="2">
        <f t="shared" si="267"/>
        <v>0</v>
      </c>
      <c r="P1900">
        <v>0</v>
      </c>
      <c r="Q1900">
        <f>+IFERROR(VLOOKUP(A1900,final_f1!$A$1:$E$8,5,FALSE),0)</f>
        <v>0</v>
      </c>
    </row>
    <row r="1901" spans="1:17" x14ac:dyDescent="0.25">
      <c r="A1901" s="1">
        <v>42808</v>
      </c>
      <c r="B1901">
        <v>893</v>
      </c>
      <c r="C1901" s="2">
        <f t="shared" si="261"/>
        <v>14</v>
      </c>
      <c r="D1901" s="2">
        <f t="shared" si="262"/>
        <v>3</v>
      </c>
      <c r="E1901" s="2">
        <f t="shared" si="263"/>
        <v>2017</v>
      </c>
      <c r="F1901" s="2" t="str">
        <f t="shared" si="264"/>
        <v>martes</v>
      </c>
      <c r="G1901" s="2" t="str">
        <f t="shared" si="265"/>
        <v>marzo</v>
      </c>
      <c r="H1901" s="2">
        <f>+IFERROR(VLOOKUP(A1901,festivos!$A$1:$E$105,5,FALSE),0)</f>
        <v>0</v>
      </c>
      <c r="I1901" s="2">
        <f>+IFERROR(VLOOKUP(A1901,semanasanta!$A$1:$E$29,5,FALSE),0)</f>
        <v>0</v>
      </c>
      <c r="J1901" s="2">
        <f>+IFERROR(VLOOKUP(A1901,navidad!$A$1:$E$8,5,FALSE),0)</f>
        <v>0</v>
      </c>
      <c r="K1901" s="2">
        <f t="shared" si="269"/>
        <v>0</v>
      </c>
      <c r="L1901" s="2">
        <f t="shared" si="266"/>
        <v>0</v>
      </c>
      <c r="M1901" s="2">
        <f>+IFERROR(VLOOKUP(A1901,new_year!$A$1:$E$8,5,FALSE),0)</f>
        <v>0</v>
      </c>
      <c r="N1901" s="2">
        <f t="shared" si="268"/>
        <v>0</v>
      </c>
      <c r="O1901" s="2">
        <f t="shared" si="267"/>
        <v>0</v>
      </c>
      <c r="P1901">
        <v>0</v>
      </c>
      <c r="Q1901">
        <f>+IFERROR(VLOOKUP(A1901,final_f1!$A$1:$E$8,5,FALSE),0)</f>
        <v>0</v>
      </c>
    </row>
    <row r="1902" spans="1:17" x14ac:dyDescent="0.25">
      <c r="A1902" s="1">
        <v>42809</v>
      </c>
      <c r="B1902">
        <v>922</v>
      </c>
      <c r="C1902" s="2">
        <f t="shared" si="261"/>
        <v>15</v>
      </c>
      <c r="D1902" s="2">
        <f t="shared" si="262"/>
        <v>3</v>
      </c>
      <c r="E1902" s="2">
        <f t="shared" si="263"/>
        <v>2017</v>
      </c>
      <c r="F1902" s="2" t="str">
        <f t="shared" si="264"/>
        <v>miércoles</v>
      </c>
      <c r="G1902" s="2" t="str">
        <f t="shared" si="265"/>
        <v>marzo</v>
      </c>
      <c r="H1902" s="2">
        <f>+IFERROR(VLOOKUP(A1902,festivos!$A$1:$E$105,5,FALSE),0)</f>
        <v>0</v>
      </c>
      <c r="I1902" s="2">
        <f>+IFERROR(VLOOKUP(A1902,semanasanta!$A$1:$E$29,5,FALSE),0)</f>
        <v>0</v>
      </c>
      <c r="J1902" s="2">
        <f>+IFERROR(VLOOKUP(A1902,navidad!$A$1:$E$8,5,FALSE),0)</f>
        <v>0</v>
      </c>
      <c r="K1902" s="2">
        <f t="shared" si="269"/>
        <v>0</v>
      </c>
      <c r="L1902" s="2">
        <f t="shared" si="266"/>
        <v>0</v>
      </c>
      <c r="M1902" s="2">
        <f>+IFERROR(VLOOKUP(A1902,new_year!$A$1:$E$8,5,FALSE),0)</f>
        <v>0</v>
      </c>
      <c r="N1902" s="2">
        <f t="shared" si="268"/>
        <v>0</v>
      </c>
      <c r="O1902" s="2">
        <f t="shared" si="267"/>
        <v>0</v>
      </c>
      <c r="P1902">
        <v>0</v>
      </c>
      <c r="Q1902">
        <f>+IFERROR(VLOOKUP(A1902,final_f1!$A$1:$E$8,5,FALSE),0)</f>
        <v>0</v>
      </c>
    </row>
    <row r="1903" spans="1:17" x14ac:dyDescent="0.25">
      <c r="A1903" s="1">
        <v>42810</v>
      </c>
      <c r="B1903">
        <v>981</v>
      </c>
      <c r="C1903" s="2">
        <f t="shared" si="261"/>
        <v>16</v>
      </c>
      <c r="D1903" s="2">
        <f t="shared" si="262"/>
        <v>3</v>
      </c>
      <c r="E1903" s="2">
        <f t="shared" si="263"/>
        <v>2017</v>
      </c>
      <c r="F1903" s="2" t="str">
        <f t="shared" si="264"/>
        <v>jueves</v>
      </c>
      <c r="G1903" s="2" t="str">
        <f t="shared" si="265"/>
        <v>marzo</v>
      </c>
      <c r="H1903" s="2">
        <f>+IFERROR(VLOOKUP(A1903,festivos!$A$1:$E$105,5,FALSE),0)</f>
        <v>0</v>
      </c>
      <c r="I1903" s="2">
        <f>+IFERROR(VLOOKUP(A1903,semanasanta!$A$1:$E$29,5,FALSE),0)</f>
        <v>0</v>
      </c>
      <c r="J1903" s="2">
        <f>+IFERROR(VLOOKUP(A1903,navidad!$A$1:$E$8,5,FALSE),0)</f>
        <v>0</v>
      </c>
      <c r="K1903" s="2">
        <f t="shared" si="269"/>
        <v>0</v>
      </c>
      <c r="L1903" s="2">
        <f t="shared" si="266"/>
        <v>0</v>
      </c>
      <c r="M1903" s="2">
        <f>+IFERROR(VLOOKUP(A1903,new_year!$A$1:$E$8,5,FALSE),0)</f>
        <v>0</v>
      </c>
      <c r="N1903" s="2">
        <f t="shared" si="268"/>
        <v>0</v>
      </c>
      <c r="O1903" s="2">
        <f t="shared" si="267"/>
        <v>0</v>
      </c>
      <c r="P1903">
        <v>0</v>
      </c>
      <c r="Q1903">
        <f>+IFERROR(VLOOKUP(A1903,final_f1!$A$1:$E$8,5,FALSE),0)</f>
        <v>0</v>
      </c>
    </row>
    <row r="1904" spans="1:17" x14ac:dyDescent="0.25">
      <c r="A1904" s="1">
        <v>42811</v>
      </c>
      <c r="B1904">
        <v>851</v>
      </c>
      <c r="C1904" s="2">
        <f t="shared" si="261"/>
        <v>17</v>
      </c>
      <c r="D1904" s="2">
        <f t="shared" si="262"/>
        <v>3</v>
      </c>
      <c r="E1904" s="2">
        <f t="shared" si="263"/>
        <v>2017</v>
      </c>
      <c r="F1904" s="2" t="str">
        <f t="shared" si="264"/>
        <v>viernes</v>
      </c>
      <c r="G1904" s="2" t="str">
        <f t="shared" si="265"/>
        <v>marzo</v>
      </c>
      <c r="H1904" s="2">
        <f>+IFERROR(VLOOKUP(A1904,festivos!$A$1:$E$105,5,FALSE),0)</f>
        <v>0</v>
      </c>
      <c r="I1904" s="2">
        <f>+IFERROR(VLOOKUP(A1904,semanasanta!$A$1:$E$29,5,FALSE),0)</f>
        <v>0</v>
      </c>
      <c r="J1904" s="2">
        <f>+IFERROR(VLOOKUP(A1904,navidad!$A$1:$E$8,5,FALSE),0)</f>
        <v>0</v>
      </c>
      <c r="K1904" s="2">
        <f t="shared" si="269"/>
        <v>0</v>
      </c>
      <c r="L1904" s="2">
        <f t="shared" si="266"/>
        <v>0</v>
      </c>
      <c r="M1904" s="2">
        <f>+IFERROR(VLOOKUP(A1904,new_year!$A$1:$E$8,5,FALSE),0)</f>
        <v>0</v>
      </c>
      <c r="N1904" s="2">
        <f t="shared" si="268"/>
        <v>0</v>
      </c>
      <c r="O1904" s="2">
        <f t="shared" si="267"/>
        <v>0</v>
      </c>
      <c r="P1904">
        <v>0</v>
      </c>
      <c r="Q1904">
        <f>+IFERROR(VLOOKUP(A1904,final_f1!$A$1:$E$8,5,FALSE),0)</f>
        <v>0</v>
      </c>
    </row>
    <row r="1905" spans="1:17" x14ac:dyDescent="0.25">
      <c r="A1905" s="1">
        <v>42812</v>
      </c>
      <c r="B1905">
        <v>143</v>
      </c>
      <c r="C1905" s="2">
        <f t="shared" si="261"/>
        <v>18</v>
      </c>
      <c r="D1905" s="2">
        <f t="shared" si="262"/>
        <v>3</v>
      </c>
      <c r="E1905" s="2">
        <f t="shared" si="263"/>
        <v>2017</v>
      </c>
      <c r="F1905" s="2" t="str">
        <f t="shared" si="264"/>
        <v>sábado</v>
      </c>
      <c r="G1905" s="2" t="str">
        <f t="shared" si="265"/>
        <v>marzo</v>
      </c>
      <c r="H1905" s="2">
        <f>+IFERROR(VLOOKUP(A1905,festivos!$A$1:$E$105,5,FALSE),0)</f>
        <v>0</v>
      </c>
      <c r="I1905" s="2">
        <f>+IFERROR(VLOOKUP(A1905,semanasanta!$A$1:$E$29,5,FALSE),0)</f>
        <v>0</v>
      </c>
      <c r="J1905" s="2">
        <f>+IFERROR(VLOOKUP(A1905,navidad!$A$1:$E$8,5,FALSE),0)</f>
        <v>0</v>
      </c>
      <c r="K1905" s="2">
        <f t="shared" si="269"/>
        <v>0</v>
      </c>
      <c r="L1905" s="2">
        <f t="shared" si="266"/>
        <v>0</v>
      </c>
      <c r="M1905" s="2">
        <f>+IFERROR(VLOOKUP(A1905,new_year!$A$1:$E$8,5,FALSE),0)</f>
        <v>0</v>
      </c>
      <c r="N1905" s="2">
        <f t="shared" si="268"/>
        <v>0</v>
      </c>
      <c r="O1905" s="2">
        <f t="shared" si="267"/>
        <v>0</v>
      </c>
      <c r="P1905">
        <v>0</v>
      </c>
      <c r="Q1905">
        <f>+IFERROR(VLOOKUP(A1905,final_f1!$A$1:$E$8,5,FALSE),0)</f>
        <v>0</v>
      </c>
    </row>
    <row r="1906" spans="1:17" x14ac:dyDescent="0.25">
      <c r="A1906" s="1">
        <v>42813</v>
      </c>
      <c r="B1906">
        <v>0</v>
      </c>
      <c r="C1906" s="2">
        <f t="shared" si="261"/>
        <v>19</v>
      </c>
      <c r="D1906" s="2">
        <f t="shared" si="262"/>
        <v>3</v>
      </c>
      <c r="E1906" s="2">
        <f t="shared" si="263"/>
        <v>2017</v>
      </c>
      <c r="F1906" s="2" t="str">
        <f t="shared" si="264"/>
        <v>domingo</v>
      </c>
      <c r="G1906" s="2" t="str">
        <f t="shared" si="265"/>
        <v>marzo</v>
      </c>
      <c r="H1906" s="2">
        <f>+IFERROR(VLOOKUP(A1906,festivos!$A$1:$E$105,5,FALSE),0)</f>
        <v>0</v>
      </c>
      <c r="I1906" s="2">
        <f>+IFERROR(VLOOKUP(A1906,semanasanta!$A$1:$E$29,5,FALSE),0)</f>
        <v>0</v>
      </c>
      <c r="J1906" s="2">
        <f>+IFERROR(VLOOKUP(A1906,navidad!$A$1:$E$8,5,FALSE),0)</f>
        <v>0</v>
      </c>
      <c r="K1906" s="2">
        <f t="shared" si="269"/>
        <v>0</v>
      </c>
      <c r="L1906" s="2">
        <f t="shared" si="266"/>
        <v>0</v>
      </c>
      <c r="M1906" s="2">
        <f>+IFERROR(VLOOKUP(A1906,new_year!$A$1:$E$8,5,FALSE),0)</f>
        <v>0</v>
      </c>
      <c r="N1906" s="2">
        <f t="shared" si="268"/>
        <v>0</v>
      </c>
      <c r="O1906" s="2">
        <f t="shared" si="267"/>
        <v>0</v>
      </c>
      <c r="P1906">
        <v>0</v>
      </c>
      <c r="Q1906">
        <f>+IFERROR(VLOOKUP(A1906,final_f1!$A$1:$E$8,5,FALSE),0)</f>
        <v>0</v>
      </c>
    </row>
    <row r="1907" spans="1:17" x14ac:dyDescent="0.25">
      <c r="A1907" s="1">
        <v>42814</v>
      </c>
      <c r="B1907">
        <v>0</v>
      </c>
      <c r="C1907" s="2">
        <f t="shared" si="261"/>
        <v>20</v>
      </c>
      <c r="D1907" s="2">
        <f t="shared" si="262"/>
        <v>3</v>
      </c>
      <c r="E1907" s="2">
        <f t="shared" si="263"/>
        <v>2017</v>
      </c>
      <c r="F1907" s="2" t="str">
        <f t="shared" si="264"/>
        <v>lunes</v>
      </c>
      <c r="G1907" s="2" t="str">
        <f t="shared" si="265"/>
        <v>marzo</v>
      </c>
      <c r="H1907" s="2">
        <f>+IFERROR(VLOOKUP(A1907,festivos!$A$1:$E$105,5,FALSE),0)</f>
        <v>1</v>
      </c>
      <c r="I1907" s="2">
        <f>+IFERROR(VLOOKUP(A1907,semanasanta!$A$1:$E$29,5,FALSE),0)</f>
        <v>0</v>
      </c>
      <c r="J1907" s="2">
        <f>+IFERROR(VLOOKUP(A1907,navidad!$A$1:$E$8,5,FALSE),0)</f>
        <v>0</v>
      </c>
      <c r="K1907" s="2">
        <f t="shared" si="269"/>
        <v>0</v>
      </c>
      <c r="L1907" s="2">
        <f t="shared" si="266"/>
        <v>0</v>
      </c>
      <c r="M1907" s="2">
        <f>+IFERROR(VLOOKUP(A1907,new_year!$A$1:$E$8,5,FALSE),0)</f>
        <v>0</v>
      </c>
      <c r="N1907" s="2">
        <f t="shared" si="268"/>
        <v>0</v>
      </c>
      <c r="O1907" s="2">
        <f t="shared" si="267"/>
        <v>0</v>
      </c>
      <c r="P1907">
        <v>0</v>
      </c>
      <c r="Q1907">
        <f>+IFERROR(VLOOKUP(A1907,final_f1!$A$1:$E$8,5,FALSE),0)</f>
        <v>0</v>
      </c>
    </row>
    <row r="1908" spans="1:17" x14ac:dyDescent="0.25">
      <c r="A1908" s="1">
        <v>42815</v>
      </c>
      <c r="B1908">
        <v>616</v>
      </c>
      <c r="C1908" s="2">
        <f t="shared" si="261"/>
        <v>21</v>
      </c>
      <c r="D1908" s="2">
        <f t="shared" si="262"/>
        <v>3</v>
      </c>
      <c r="E1908" s="2">
        <f t="shared" si="263"/>
        <v>2017</v>
      </c>
      <c r="F1908" s="2" t="str">
        <f t="shared" si="264"/>
        <v>martes</v>
      </c>
      <c r="G1908" s="2" t="str">
        <f t="shared" si="265"/>
        <v>marzo</v>
      </c>
      <c r="H1908" s="2">
        <f>+IFERROR(VLOOKUP(A1908,festivos!$A$1:$E$105,5,FALSE),0)</f>
        <v>0</v>
      </c>
      <c r="I1908" s="2">
        <f>+IFERROR(VLOOKUP(A1908,semanasanta!$A$1:$E$29,5,FALSE),0)</f>
        <v>0</v>
      </c>
      <c r="J1908" s="2">
        <f>+IFERROR(VLOOKUP(A1908,navidad!$A$1:$E$8,5,FALSE),0)</f>
        <v>0</v>
      </c>
      <c r="K1908" s="2">
        <f t="shared" si="269"/>
        <v>0</v>
      </c>
      <c r="L1908" s="2">
        <f t="shared" si="266"/>
        <v>0</v>
      </c>
      <c r="M1908" s="2">
        <f>+IFERROR(VLOOKUP(A1908,new_year!$A$1:$E$8,5,FALSE),0)</f>
        <v>0</v>
      </c>
      <c r="N1908" s="2">
        <f t="shared" si="268"/>
        <v>0</v>
      </c>
      <c r="O1908" s="2">
        <f t="shared" si="267"/>
        <v>0</v>
      </c>
      <c r="P1908">
        <v>0</v>
      </c>
      <c r="Q1908">
        <f>+IFERROR(VLOOKUP(A1908,final_f1!$A$1:$E$8,5,FALSE),0)</f>
        <v>0</v>
      </c>
    </row>
    <row r="1909" spans="1:17" x14ac:dyDescent="0.25">
      <c r="A1909" s="1">
        <v>42816</v>
      </c>
      <c r="B1909">
        <v>840</v>
      </c>
      <c r="C1909" s="2">
        <f t="shared" si="261"/>
        <v>22</v>
      </c>
      <c r="D1909" s="2">
        <f t="shared" si="262"/>
        <v>3</v>
      </c>
      <c r="E1909" s="2">
        <f t="shared" si="263"/>
        <v>2017</v>
      </c>
      <c r="F1909" s="2" t="str">
        <f t="shared" si="264"/>
        <v>miércoles</v>
      </c>
      <c r="G1909" s="2" t="str">
        <f t="shared" si="265"/>
        <v>marzo</v>
      </c>
      <c r="H1909" s="2">
        <f>+IFERROR(VLOOKUP(A1909,festivos!$A$1:$E$105,5,FALSE),0)</f>
        <v>0</v>
      </c>
      <c r="I1909" s="2">
        <f>+IFERROR(VLOOKUP(A1909,semanasanta!$A$1:$E$29,5,FALSE),0)</f>
        <v>0</v>
      </c>
      <c r="J1909" s="2">
        <f>+IFERROR(VLOOKUP(A1909,navidad!$A$1:$E$8,5,FALSE),0)</f>
        <v>0</v>
      </c>
      <c r="K1909" s="2">
        <f t="shared" si="269"/>
        <v>0</v>
      </c>
      <c r="L1909" s="2">
        <f t="shared" si="266"/>
        <v>0</v>
      </c>
      <c r="M1909" s="2">
        <f>+IFERROR(VLOOKUP(A1909,new_year!$A$1:$E$8,5,FALSE),0)</f>
        <v>0</v>
      </c>
      <c r="N1909" s="2">
        <f t="shared" si="268"/>
        <v>0</v>
      </c>
      <c r="O1909" s="2">
        <f t="shared" si="267"/>
        <v>0</v>
      </c>
      <c r="P1909">
        <v>0</v>
      </c>
      <c r="Q1909">
        <f>+IFERROR(VLOOKUP(A1909,final_f1!$A$1:$E$8,5,FALSE),0)</f>
        <v>0</v>
      </c>
    </row>
    <row r="1910" spans="1:17" x14ac:dyDescent="0.25">
      <c r="A1910" s="1">
        <v>42817</v>
      </c>
      <c r="B1910">
        <v>908</v>
      </c>
      <c r="C1910" s="2">
        <f t="shared" si="261"/>
        <v>23</v>
      </c>
      <c r="D1910" s="2">
        <f t="shared" si="262"/>
        <v>3</v>
      </c>
      <c r="E1910" s="2">
        <f t="shared" si="263"/>
        <v>2017</v>
      </c>
      <c r="F1910" s="2" t="str">
        <f t="shared" si="264"/>
        <v>jueves</v>
      </c>
      <c r="G1910" s="2" t="str">
        <f t="shared" si="265"/>
        <v>marzo</v>
      </c>
      <c r="H1910" s="2">
        <f>+IFERROR(VLOOKUP(A1910,festivos!$A$1:$E$105,5,FALSE),0)</f>
        <v>0</v>
      </c>
      <c r="I1910" s="2">
        <f>+IFERROR(VLOOKUP(A1910,semanasanta!$A$1:$E$29,5,FALSE),0)</f>
        <v>0</v>
      </c>
      <c r="J1910" s="2">
        <f>+IFERROR(VLOOKUP(A1910,navidad!$A$1:$E$8,5,FALSE),0)</f>
        <v>0</v>
      </c>
      <c r="K1910" s="2">
        <f t="shared" si="269"/>
        <v>0</v>
      </c>
      <c r="L1910" s="2">
        <f t="shared" si="266"/>
        <v>0</v>
      </c>
      <c r="M1910" s="2">
        <f>+IFERROR(VLOOKUP(A1910,new_year!$A$1:$E$8,5,FALSE),0)</f>
        <v>0</v>
      </c>
      <c r="N1910" s="2">
        <f t="shared" si="268"/>
        <v>0</v>
      </c>
      <c r="O1910" s="2">
        <f t="shared" si="267"/>
        <v>0</v>
      </c>
      <c r="P1910">
        <v>0</v>
      </c>
      <c r="Q1910">
        <f>+IFERROR(VLOOKUP(A1910,final_f1!$A$1:$E$8,5,FALSE),0)</f>
        <v>0</v>
      </c>
    </row>
    <row r="1911" spans="1:17" x14ac:dyDescent="0.25">
      <c r="A1911" s="1">
        <v>42818</v>
      </c>
      <c r="B1911">
        <v>1007</v>
      </c>
      <c r="C1911" s="2">
        <f t="shared" si="261"/>
        <v>24</v>
      </c>
      <c r="D1911" s="2">
        <f t="shared" si="262"/>
        <v>3</v>
      </c>
      <c r="E1911" s="2">
        <f t="shared" si="263"/>
        <v>2017</v>
      </c>
      <c r="F1911" s="2" t="str">
        <f t="shared" si="264"/>
        <v>viernes</v>
      </c>
      <c r="G1911" s="2" t="str">
        <f t="shared" si="265"/>
        <v>marzo</v>
      </c>
      <c r="H1911" s="2">
        <f>+IFERROR(VLOOKUP(A1911,festivos!$A$1:$E$105,5,FALSE),0)</f>
        <v>0</v>
      </c>
      <c r="I1911" s="2">
        <f>+IFERROR(VLOOKUP(A1911,semanasanta!$A$1:$E$29,5,FALSE),0)</f>
        <v>0</v>
      </c>
      <c r="J1911" s="2">
        <f>+IFERROR(VLOOKUP(A1911,navidad!$A$1:$E$8,5,FALSE),0)</f>
        <v>0</v>
      </c>
      <c r="K1911" s="2">
        <f t="shared" si="269"/>
        <v>0</v>
      </c>
      <c r="L1911" s="2">
        <f t="shared" si="266"/>
        <v>0</v>
      </c>
      <c r="M1911" s="2">
        <f>+IFERROR(VLOOKUP(A1911,new_year!$A$1:$E$8,5,FALSE),0)</f>
        <v>0</v>
      </c>
      <c r="N1911" s="2">
        <f t="shared" si="268"/>
        <v>0</v>
      </c>
      <c r="O1911" s="2">
        <f t="shared" si="267"/>
        <v>0</v>
      </c>
      <c r="P1911">
        <v>0</v>
      </c>
      <c r="Q1911">
        <f>+IFERROR(VLOOKUP(A1911,final_f1!$A$1:$E$8,5,FALSE),0)</f>
        <v>0</v>
      </c>
    </row>
    <row r="1912" spans="1:17" x14ac:dyDescent="0.25">
      <c r="A1912" s="1">
        <v>42819</v>
      </c>
      <c r="B1912">
        <v>302</v>
      </c>
      <c r="C1912" s="2">
        <f t="shared" si="261"/>
        <v>25</v>
      </c>
      <c r="D1912" s="2">
        <f t="shared" si="262"/>
        <v>3</v>
      </c>
      <c r="E1912" s="2">
        <f t="shared" si="263"/>
        <v>2017</v>
      </c>
      <c r="F1912" s="2" t="str">
        <f t="shared" si="264"/>
        <v>sábado</v>
      </c>
      <c r="G1912" s="2" t="str">
        <f t="shared" si="265"/>
        <v>marzo</v>
      </c>
      <c r="H1912" s="2">
        <f>+IFERROR(VLOOKUP(A1912,festivos!$A$1:$E$105,5,FALSE),0)</f>
        <v>0</v>
      </c>
      <c r="I1912" s="2">
        <f>+IFERROR(VLOOKUP(A1912,semanasanta!$A$1:$E$29,5,FALSE),0)</f>
        <v>0</v>
      </c>
      <c r="J1912" s="2">
        <f>+IFERROR(VLOOKUP(A1912,navidad!$A$1:$E$8,5,FALSE),0)</f>
        <v>0</v>
      </c>
      <c r="K1912" s="2">
        <f t="shared" si="269"/>
        <v>0</v>
      </c>
      <c r="L1912" s="2">
        <f t="shared" si="266"/>
        <v>0</v>
      </c>
      <c r="M1912" s="2">
        <f>+IFERROR(VLOOKUP(A1912,new_year!$A$1:$E$8,5,FALSE),0)</f>
        <v>0</v>
      </c>
      <c r="N1912" s="2">
        <f t="shared" si="268"/>
        <v>0</v>
      </c>
      <c r="O1912" s="2">
        <f t="shared" si="267"/>
        <v>0</v>
      </c>
      <c r="P1912">
        <v>0</v>
      </c>
      <c r="Q1912">
        <f>+IFERROR(VLOOKUP(A1912,final_f1!$A$1:$E$8,5,FALSE),0)</f>
        <v>0</v>
      </c>
    </row>
    <row r="1913" spans="1:17" x14ac:dyDescent="0.25">
      <c r="A1913" s="1">
        <v>42820</v>
      </c>
      <c r="B1913">
        <v>3</v>
      </c>
      <c r="C1913" s="2">
        <f t="shared" si="261"/>
        <v>26</v>
      </c>
      <c r="D1913" s="2">
        <f t="shared" si="262"/>
        <v>3</v>
      </c>
      <c r="E1913" s="2">
        <f t="shared" si="263"/>
        <v>2017</v>
      </c>
      <c r="F1913" s="2" t="str">
        <f t="shared" si="264"/>
        <v>domingo</v>
      </c>
      <c r="G1913" s="2" t="str">
        <f t="shared" si="265"/>
        <v>marzo</v>
      </c>
      <c r="H1913" s="2">
        <f>+IFERROR(VLOOKUP(A1913,festivos!$A$1:$E$105,5,FALSE),0)</f>
        <v>0</v>
      </c>
      <c r="I1913" s="2">
        <f>+IFERROR(VLOOKUP(A1913,semanasanta!$A$1:$E$29,5,FALSE),0)</f>
        <v>0</v>
      </c>
      <c r="J1913" s="2">
        <f>+IFERROR(VLOOKUP(A1913,navidad!$A$1:$E$8,5,FALSE),0)</f>
        <v>0</v>
      </c>
      <c r="K1913" s="2">
        <f t="shared" si="269"/>
        <v>0</v>
      </c>
      <c r="L1913" s="2">
        <f t="shared" si="266"/>
        <v>0</v>
      </c>
      <c r="M1913" s="2">
        <f>+IFERROR(VLOOKUP(A1913,new_year!$A$1:$E$8,5,FALSE),0)</f>
        <v>0</v>
      </c>
      <c r="N1913" s="2">
        <f t="shared" si="268"/>
        <v>0</v>
      </c>
      <c r="O1913" s="2">
        <f t="shared" si="267"/>
        <v>0</v>
      </c>
      <c r="P1913">
        <v>0</v>
      </c>
      <c r="Q1913">
        <f>+IFERROR(VLOOKUP(A1913,final_f1!$A$1:$E$8,5,FALSE),0)</f>
        <v>0</v>
      </c>
    </row>
    <row r="1914" spans="1:17" x14ac:dyDescent="0.25">
      <c r="A1914" s="1">
        <v>42821</v>
      </c>
      <c r="B1914">
        <v>720</v>
      </c>
      <c r="C1914" s="2">
        <f t="shared" si="261"/>
        <v>27</v>
      </c>
      <c r="D1914" s="2">
        <f t="shared" si="262"/>
        <v>3</v>
      </c>
      <c r="E1914" s="2">
        <f t="shared" si="263"/>
        <v>2017</v>
      </c>
      <c r="F1914" s="2" t="str">
        <f t="shared" si="264"/>
        <v>lunes</v>
      </c>
      <c r="G1914" s="2" t="str">
        <f t="shared" si="265"/>
        <v>marzo</v>
      </c>
      <c r="H1914" s="2">
        <f>+IFERROR(VLOOKUP(A1914,festivos!$A$1:$E$105,5,FALSE),0)</f>
        <v>0</v>
      </c>
      <c r="I1914" s="2">
        <f>+IFERROR(VLOOKUP(A1914,semanasanta!$A$1:$E$29,5,FALSE),0)</f>
        <v>0</v>
      </c>
      <c r="J1914" s="2">
        <f>+IFERROR(VLOOKUP(A1914,navidad!$A$1:$E$8,5,FALSE),0)</f>
        <v>0</v>
      </c>
      <c r="K1914" s="2">
        <f t="shared" si="269"/>
        <v>0</v>
      </c>
      <c r="L1914" s="2">
        <f t="shared" si="266"/>
        <v>0</v>
      </c>
      <c r="M1914" s="2">
        <f>+IFERROR(VLOOKUP(A1914,new_year!$A$1:$E$8,5,FALSE),0)</f>
        <v>0</v>
      </c>
      <c r="N1914" s="2">
        <f t="shared" si="268"/>
        <v>0</v>
      </c>
      <c r="O1914" s="2">
        <f t="shared" si="267"/>
        <v>0</v>
      </c>
      <c r="P1914">
        <v>0</v>
      </c>
      <c r="Q1914">
        <f>+IFERROR(VLOOKUP(A1914,final_f1!$A$1:$E$8,5,FALSE),0)</f>
        <v>0</v>
      </c>
    </row>
    <row r="1915" spans="1:17" x14ac:dyDescent="0.25">
      <c r="A1915" s="1">
        <v>42822</v>
      </c>
      <c r="B1915">
        <v>1065</v>
      </c>
      <c r="C1915" s="2">
        <f t="shared" si="261"/>
        <v>28</v>
      </c>
      <c r="D1915" s="2">
        <f t="shared" si="262"/>
        <v>3</v>
      </c>
      <c r="E1915" s="2">
        <f t="shared" si="263"/>
        <v>2017</v>
      </c>
      <c r="F1915" s="2" t="str">
        <f t="shared" si="264"/>
        <v>martes</v>
      </c>
      <c r="G1915" s="2" t="str">
        <f t="shared" si="265"/>
        <v>marzo</v>
      </c>
      <c r="H1915" s="2">
        <f>+IFERROR(VLOOKUP(A1915,festivos!$A$1:$E$105,5,FALSE),0)</f>
        <v>0</v>
      </c>
      <c r="I1915" s="2">
        <f>+IFERROR(VLOOKUP(A1915,semanasanta!$A$1:$E$29,5,FALSE),0)</f>
        <v>0</v>
      </c>
      <c r="J1915" s="2">
        <f>+IFERROR(VLOOKUP(A1915,navidad!$A$1:$E$8,5,FALSE),0)</f>
        <v>0</v>
      </c>
      <c r="K1915" s="2">
        <f t="shared" si="269"/>
        <v>0</v>
      </c>
      <c r="L1915" s="2">
        <f t="shared" si="266"/>
        <v>0</v>
      </c>
      <c r="M1915" s="2">
        <f>+IFERROR(VLOOKUP(A1915,new_year!$A$1:$E$8,5,FALSE),0)</f>
        <v>0</v>
      </c>
      <c r="N1915" s="2">
        <f t="shared" si="268"/>
        <v>0</v>
      </c>
      <c r="O1915" s="2">
        <f t="shared" si="267"/>
        <v>0</v>
      </c>
      <c r="P1915">
        <v>0</v>
      </c>
      <c r="Q1915">
        <f>+IFERROR(VLOOKUP(A1915,final_f1!$A$1:$E$8,5,FALSE),0)</f>
        <v>0</v>
      </c>
    </row>
    <row r="1916" spans="1:17" x14ac:dyDescent="0.25">
      <c r="A1916" s="1">
        <v>42823</v>
      </c>
      <c r="B1916">
        <v>1210</v>
      </c>
      <c r="C1916" s="2">
        <f t="shared" si="261"/>
        <v>29</v>
      </c>
      <c r="D1916" s="2">
        <f t="shared" si="262"/>
        <v>3</v>
      </c>
      <c r="E1916" s="2">
        <f t="shared" si="263"/>
        <v>2017</v>
      </c>
      <c r="F1916" s="2" t="str">
        <f t="shared" si="264"/>
        <v>miércoles</v>
      </c>
      <c r="G1916" s="2" t="str">
        <f t="shared" si="265"/>
        <v>marzo</v>
      </c>
      <c r="H1916" s="2">
        <f>+IFERROR(VLOOKUP(A1916,festivos!$A$1:$E$105,5,FALSE),0)</f>
        <v>0</v>
      </c>
      <c r="I1916" s="2">
        <f>+IFERROR(VLOOKUP(A1916,semanasanta!$A$1:$E$29,5,FALSE),0)</f>
        <v>0</v>
      </c>
      <c r="J1916" s="2">
        <f>+IFERROR(VLOOKUP(A1916,navidad!$A$1:$E$8,5,FALSE),0)</f>
        <v>0</v>
      </c>
      <c r="K1916" s="2">
        <f t="shared" si="269"/>
        <v>0</v>
      </c>
      <c r="L1916" s="2">
        <f t="shared" si="266"/>
        <v>0</v>
      </c>
      <c r="M1916" s="2">
        <f>+IFERROR(VLOOKUP(A1916,new_year!$A$1:$E$8,5,FALSE),0)</f>
        <v>0</v>
      </c>
      <c r="N1916" s="2">
        <f t="shared" si="268"/>
        <v>0</v>
      </c>
      <c r="O1916" s="2">
        <f t="shared" si="267"/>
        <v>0</v>
      </c>
      <c r="P1916">
        <v>0</v>
      </c>
      <c r="Q1916">
        <f>+IFERROR(VLOOKUP(A1916,final_f1!$A$1:$E$8,5,FALSE),0)</f>
        <v>0</v>
      </c>
    </row>
    <row r="1917" spans="1:17" x14ac:dyDescent="0.25">
      <c r="A1917" s="1">
        <v>42824</v>
      </c>
      <c r="B1917">
        <v>1475</v>
      </c>
      <c r="C1917" s="2">
        <f t="shared" si="261"/>
        <v>30</v>
      </c>
      <c r="D1917" s="2">
        <f t="shared" si="262"/>
        <v>3</v>
      </c>
      <c r="E1917" s="2">
        <f t="shared" si="263"/>
        <v>2017</v>
      </c>
      <c r="F1917" s="2" t="str">
        <f t="shared" si="264"/>
        <v>jueves</v>
      </c>
      <c r="G1917" s="2" t="str">
        <f t="shared" si="265"/>
        <v>marzo</v>
      </c>
      <c r="H1917" s="2">
        <f>+IFERROR(VLOOKUP(A1917,festivos!$A$1:$E$105,5,FALSE),0)</f>
        <v>0</v>
      </c>
      <c r="I1917" s="2">
        <f>+IFERROR(VLOOKUP(A1917,semanasanta!$A$1:$E$29,5,FALSE),0)</f>
        <v>0</v>
      </c>
      <c r="J1917" s="2">
        <f>+IFERROR(VLOOKUP(A1917,navidad!$A$1:$E$8,5,FALSE),0)</f>
        <v>0</v>
      </c>
      <c r="K1917" s="2">
        <f t="shared" si="269"/>
        <v>0</v>
      </c>
      <c r="L1917" s="2">
        <f t="shared" si="266"/>
        <v>0</v>
      </c>
      <c r="M1917" s="2">
        <f>+IFERROR(VLOOKUP(A1917,new_year!$A$1:$E$8,5,FALSE),0)</f>
        <v>0</v>
      </c>
      <c r="N1917" s="2">
        <f t="shared" si="268"/>
        <v>0</v>
      </c>
      <c r="O1917" s="2">
        <f t="shared" si="267"/>
        <v>0</v>
      </c>
      <c r="P1917">
        <v>0</v>
      </c>
      <c r="Q1917">
        <f>+IFERROR(VLOOKUP(A1917,final_f1!$A$1:$E$8,5,FALSE),0)</f>
        <v>0</v>
      </c>
    </row>
    <row r="1918" spans="1:17" x14ac:dyDescent="0.25">
      <c r="A1918" s="1">
        <v>42825</v>
      </c>
      <c r="B1918">
        <v>2092</v>
      </c>
      <c r="C1918" s="2">
        <f t="shared" si="261"/>
        <v>31</v>
      </c>
      <c r="D1918" s="2">
        <f t="shared" si="262"/>
        <v>3</v>
      </c>
      <c r="E1918" s="2">
        <f t="shared" si="263"/>
        <v>2017</v>
      </c>
      <c r="F1918" s="2" t="str">
        <f t="shared" si="264"/>
        <v>viernes</v>
      </c>
      <c r="G1918" s="2" t="str">
        <f t="shared" si="265"/>
        <v>marzo</v>
      </c>
      <c r="H1918" s="2">
        <f>+IFERROR(VLOOKUP(A1918,festivos!$A$1:$E$105,5,FALSE),0)</f>
        <v>0</v>
      </c>
      <c r="I1918" s="2">
        <f>+IFERROR(VLOOKUP(A1918,semanasanta!$A$1:$E$29,5,FALSE),0)</f>
        <v>0</v>
      </c>
      <c r="J1918" s="2">
        <f>+IFERROR(VLOOKUP(A1918,navidad!$A$1:$E$8,5,FALSE),0)</f>
        <v>0</v>
      </c>
      <c r="K1918" s="2">
        <f t="shared" si="269"/>
        <v>0</v>
      </c>
      <c r="L1918" s="2">
        <f t="shared" si="266"/>
        <v>0</v>
      </c>
      <c r="M1918" s="2">
        <f>+IFERROR(VLOOKUP(A1918,new_year!$A$1:$E$8,5,FALSE),0)</f>
        <v>0</v>
      </c>
      <c r="N1918" s="2">
        <f t="shared" si="268"/>
        <v>0</v>
      </c>
      <c r="O1918" s="2">
        <f t="shared" si="267"/>
        <v>0</v>
      </c>
      <c r="P1918">
        <v>0</v>
      </c>
      <c r="Q1918">
        <f>+IFERROR(VLOOKUP(A1918,final_f1!$A$1:$E$8,5,FALSE),0)</f>
        <v>0</v>
      </c>
    </row>
    <row r="1919" spans="1:17" x14ac:dyDescent="0.25">
      <c r="A1919" s="1">
        <v>42826</v>
      </c>
      <c r="B1919">
        <v>130</v>
      </c>
      <c r="C1919" s="2">
        <f t="shared" si="261"/>
        <v>1</v>
      </c>
      <c r="D1919" s="2">
        <f t="shared" si="262"/>
        <v>4</v>
      </c>
      <c r="E1919" s="2">
        <f t="shared" si="263"/>
        <v>2017</v>
      </c>
      <c r="F1919" s="2" t="str">
        <f t="shared" si="264"/>
        <v>sábado</v>
      </c>
      <c r="G1919" s="2" t="str">
        <f t="shared" si="265"/>
        <v>abril</v>
      </c>
      <c r="H1919" s="2">
        <f>+IFERROR(VLOOKUP(A1919,festivos!$A$1:$E$105,5,FALSE),0)</f>
        <v>0</v>
      </c>
      <c r="I1919" s="2">
        <f>+IFERROR(VLOOKUP(A1919,semanasanta!$A$1:$E$29,5,FALSE),0)</f>
        <v>0</v>
      </c>
      <c r="J1919" s="2">
        <f>+IFERROR(VLOOKUP(A1919,navidad!$A$1:$E$8,5,FALSE),0)</f>
        <v>0</v>
      </c>
      <c r="K1919" s="2">
        <f t="shared" si="269"/>
        <v>0</v>
      </c>
      <c r="L1919" s="2">
        <f t="shared" si="266"/>
        <v>0</v>
      </c>
      <c r="M1919" s="2">
        <f>+IFERROR(VLOOKUP(A1919,new_year!$A$1:$E$8,5,FALSE),0)</f>
        <v>0</v>
      </c>
      <c r="N1919" s="2">
        <f t="shared" si="268"/>
        <v>0</v>
      </c>
      <c r="O1919" s="2">
        <f t="shared" si="267"/>
        <v>0</v>
      </c>
      <c r="P1919">
        <v>0</v>
      </c>
      <c r="Q1919">
        <f>+IFERROR(VLOOKUP(A1919,final_f1!$A$1:$E$8,5,FALSE),0)</f>
        <v>0</v>
      </c>
    </row>
    <row r="1920" spans="1:17" x14ac:dyDescent="0.25">
      <c r="A1920" s="1">
        <v>42827</v>
      </c>
      <c r="B1920">
        <v>1</v>
      </c>
      <c r="C1920" s="2">
        <f t="shared" si="261"/>
        <v>2</v>
      </c>
      <c r="D1920" s="2">
        <f t="shared" si="262"/>
        <v>4</v>
      </c>
      <c r="E1920" s="2">
        <f t="shared" si="263"/>
        <v>2017</v>
      </c>
      <c r="F1920" s="2" t="str">
        <f t="shared" si="264"/>
        <v>domingo</v>
      </c>
      <c r="G1920" s="2" t="str">
        <f t="shared" si="265"/>
        <v>abril</v>
      </c>
      <c r="H1920" s="2">
        <f>+IFERROR(VLOOKUP(A1920,festivos!$A$1:$E$105,5,FALSE),0)</f>
        <v>0</v>
      </c>
      <c r="I1920" s="2">
        <f>+IFERROR(VLOOKUP(A1920,semanasanta!$A$1:$E$29,5,FALSE),0)</f>
        <v>0</v>
      </c>
      <c r="J1920" s="2">
        <f>+IFERROR(VLOOKUP(A1920,navidad!$A$1:$E$8,5,FALSE),0)</f>
        <v>0</v>
      </c>
      <c r="K1920" s="2">
        <f t="shared" si="269"/>
        <v>0</v>
      </c>
      <c r="L1920" s="2">
        <f t="shared" si="266"/>
        <v>0</v>
      </c>
      <c r="M1920" s="2">
        <f>+IFERROR(VLOOKUP(A1920,new_year!$A$1:$E$8,5,FALSE),0)</f>
        <v>0</v>
      </c>
      <c r="N1920" s="2">
        <f t="shared" si="268"/>
        <v>0</v>
      </c>
      <c r="O1920" s="2">
        <f t="shared" si="267"/>
        <v>0</v>
      </c>
      <c r="P1920">
        <v>0</v>
      </c>
      <c r="Q1920">
        <f>+IFERROR(VLOOKUP(A1920,final_f1!$A$1:$E$8,5,FALSE),0)</f>
        <v>0</v>
      </c>
    </row>
    <row r="1921" spans="1:17" x14ac:dyDescent="0.25">
      <c r="A1921" s="1">
        <v>42828</v>
      </c>
      <c r="B1921">
        <v>393</v>
      </c>
      <c r="C1921" s="2">
        <f t="shared" si="261"/>
        <v>3</v>
      </c>
      <c r="D1921" s="2">
        <f t="shared" si="262"/>
        <v>4</v>
      </c>
      <c r="E1921" s="2">
        <f t="shared" si="263"/>
        <v>2017</v>
      </c>
      <c r="F1921" s="2" t="str">
        <f t="shared" si="264"/>
        <v>lunes</v>
      </c>
      <c r="G1921" s="2" t="str">
        <f t="shared" si="265"/>
        <v>abril</v>
      </c>
      <c r="H1921" s="2">
        <f>+IFERROR(VLOOKUP(A1921,festivos!$A$1:$E$105,5,FALSE),0)</f>
        <v>0</v>
      </c>
      <c r="I1921" s="2">
        <f>+IFERROR(VLOOKUP(A1921,semanasanta!$A$1:$E$29,5,FALSE),0)</f>
        <v>0</v>
      </c>
      <c r="J1921" s="2">
        <f>+IFERROR(VLOOKUP(A1921,navidad!$A$1:$E$8,5,FALSE),0)</f>
        <v>0</v>
      </c>
      <c r="K1921" s="2">
        <f t="shared" si="269"/>
        <v>0</v>
      </c>
      <c r="L1921" s="2">
        <f t="shared" si="266"/>
        <v>0</v>
      </c>
      <c r="M1921" s="2">
        <f>+IFERROR(VLOOKUP(A1921,new_year!$A$1:$E$8,5,FALSE),0)</f>
        <v>0</v>
      </c>
      <c r="N1921" s="2">
        <f t="shared" si="268"/>
        <v>0</v>
      </c>
      <c r="O1921" s="2">
        <f t="shared" si="267"/>
        <v>0</v>
      </c>
      <c r="P1921">
        <v>0</v>
      </c>
      <c r="Q1921">
        <f>+IFERROR(VLOOKUP(A1921,final_f1!$A$1:$E$8,5,FALSE),0)</f>
        <v>0</v>
      </c>
    </row>
    <row r="1922" spans="1:17" x14ac:dyDescent="0.25">
      <c r="A1922" s="1">
        <v>42829</v>
      </c>
      <c r="B1922">
        <v>642</v>
      </c>
      <c r="C1922" s="2">
        <f t="shared" si="261"/>
        <v>4</v>
      </c>
      <c r="D1922" s="2">
        <f t="shared" si="262"/>
        <v>4</v>
      </c>
      <c r="E1922" s="2">
        <f t="shared" si="263"/>
        <v>2017</v>
      </c>
      <c r="F1922" s="2" t="str">
        <f t="shared" si="264"/>
        <v>martes</v>
      </c>
      <c r="G1922" s="2" t="str">
        <f t="shared" si="265"/>
        <v>abril</v>
      </c>
      <c r="H1922" s="2">
        <f>+IFERROR(VLOOKUP(A1922,festivos!$A$1:$E$105,5,FALSE),0)</f>
        <v>0</v>
      </c>
      <c r="I1922" s="2">
        <f>+IFERROR(VLOOKUP(A1922,semanasanta!$A$1:$E$29,5,FALSE),0)</f>
        <v>0</v>
      </c>
      <c r="J1922" s="2">
        <f>+IFERROR(VLOOKUP(A1922,navidad!$A$1:$E$8,5,FALSE),0)</f>
        <v>0</v>
      </c>
      <c r="K1922" s="2">
        <f t="shared" si="269"/>
        <v>0</v>
      </c>
      <c r="L1922" s="2">
        <f t="shared" si="266"/>
        <v>0</v>
      </c>
      <c r="M1922" s="2">
        <f>+IFERROR(VLOOKUP(A1922,new_year!$A$1:$E$8,5,FALSE),0)</f>
        <v>0</v>
      </c>
      <c r="N1922" s="2">
        <f t="shared" si="268"/>
        <v>0</v>
      </c>
      <c r="O1922" s="2">
        <f t="shared" si="267"/>
        <v>0</v>
      </c>
      <c r="P1922">
        <v>0</v>
      </c>
      <c r="Q1922">
        <f>+IFERROR(VLOOKUP(A1922,final_f1!$A$1:$E$8,5,FALSE),0)</f>
        <v>0</v>
      </c>
    </row>
    <row r="1923" spans="1:17" x14ac:dyDescent="0.25">
      <c r="A1923" s="1">
        <v>42830</v>
      </c>
      <c r="B1923">
        <v>808</v>
      </c>
      <c r="C1923" s="2">
        <f t="shared" ref="C1923:C1986" si="270">+DAY(A1923)</f>
        <v>5</v>
      </c>
      <c r="D1923" s="2">
        <f t="shared" ref="D1923:D1986" si="271">+MONTH(A1923)</f>
        <v>4</v>
      </c>
      <c r="E1923" s="2">
        <f t="shared" ref="E1923:E1986" si="272">+YEAR(A1923)</f>
        <v>2017</v>
      </c>
      <c r="F1923" s="2" t="str">
        <f t="shared" ref="F1923:F1986" si="273">+TEXT(A1923,"dddd")</f>
        <v>miércoles</v>
      </c>
      <c r="G1923" s="2" t="str">
        <f t="shared" ref="G1923:G1986" si="274">+TEXT(A1923,"MMMM")</f>
        <v>abril</v>
      </c>
      <c r="H1923" s="2">
        <f>+IFERROR(VLOOKUP(A1923,festivos!$A$1:$E$105,5,FALSE),0)</f>
        <v>0</v>
      </c>
      <c r="I1923" s="2">
        <f>+IFERROR(VLOOKUP(A1923,semanasanta!$A$1:$E$29,5,FALSE),0)</f>
        <v>0</v>
      </c>
      <c r="J1923" s="2">
        <f>+IFERROR(VLOOKUP(A1923,navidad!$A$1:$E$8,5,FALSE),0)</f>
        <v>0</v>
      </c>
      <c r="K1923" s="2">
        <f t="shared" si="269"/>
        <v>0</v>
      </c>
      <c r="L1923" s="2">
        <f t="shared" ref="L1923:L1986" si="275">+IF(J1924=1,1,0)</f>
        <v>0</v>
      </c>
      <c r="M1923" s="2">
        <f>+IFERROR(VLOOKUP(A1923,new_year!$A$1:$E$8,5,FALSE),0)</f>
        <v>0</v>
      </c>
      <c r="N1923" s="2">
        <f t="shared" si="268"/>
        <v>0</v>
      </c>
      <c r="O1923" s="2">
        <f t="shared" ref="O1923:O1986" si="276">+IF(M1924=1,1,0)</f>
        <v>0</v>
      </c>
      <c r="P1923">
        <v>0</v>
      </c>
      <c r="Q1923">
        <f>+IFERROR(VLOOKUP(A1923,final_f1!$A$1:$E$8,5,FALSE),0)</f>
        <v>0</v>
      </c>
    </row>
    <row r="1924" spans="1:17" x14ac:dyDescent="0.25">
      <c r="A1924" s="1">
        <v>42831</v>
      </c>
      <c r="B1924">
        <v>964</v>
      </c>
      <c r="C1924" s="2">
        <f t="shared" si="270"/>
        <v>6</v>
      </c>
      <c r="D1924" s="2">
        <f t="shared" si="271"/>
        <v>4</v>
      </c>
      <c r="E1924" s="2">
        <f t="shared" si="272"/>
        <v>2017</v>
      </c>
      <c r="F1924" s="2" t="str">
        <f t="shared" si="273"/>
        <v>jueves</v>
      </c>
      <c r="G1924" s="2" t="str">
        <f t="shared" si="274"/>
        <v>abril</v>
      </c>
      <c r="H1924" s="2">
        <f>+IFERROR(VLOOKUP(A1924,festivos!$A$1:$E$105,5,FALSE),0)</f>
        <v>0</v>
      </c>
      <c r="I1924" s="2">
        <f>+IFERROR(VLOOKUP(A1924,semanasanta!$A$1:$E$29,5,FALSE),0)</f>
        <v>0</v>
      </c>
      <c r="J1924" s="2">
        <f>+IFERROR(VLOOKUP(A1924,navidad!$A$1:$E$8,5,FALSE),0)</f>
        <v>0</v>
      </c>
      <c r="K1924" s="2">
        <f t="shared" si="269"/>
        <v>0</v>
      </c>
      <c r="L1924" s="2">
        <f t="shared" si="275"/>
        <v>0</v>
      </c>
      <c r="M1924" s="2">
        <f>+IFERROR(VLOOKUP(A1924,new_year!$A$1:$E$8,5,FALSE),0)</f>
        <v>0</v>
      </c>
      <c r="N1924" s="2">
        <f t="shared" ref="N1924:N1987" si="277">+IF(M1923=1,1,0)</f>
        <v>0</v>
      </c>
      <c r="O1924" s="2">
        <f t="shared" si="276"/>
        <v>0</v>
      </c>
      <c r="P1924">
        <v>0</v>
      </c>
      <c r="Q1924">
        <f>+IFERROR(VLOOKUP(A1924,final_f1!$A$1:$E$8,5,FALSE),0)</f>
        <v>0</v>
      </c>
    </row>
    <row r="1925" spans="1:17" x14ac:dyDescent="0.25">
      <c r="A1925" s="1">
        <v>42832</v>
      </c>
      <c r="B1925">
        <v>974</v>
      </c>
      <c r="C1925" s="2">
        <f t="shared" si="270"/>
        <v>7</v>
      </c>
      <c r="D1925" s="2">
        <f t="shared" si="271"/>
        <v>4</v>
      </c>
      <c r="E1925" s="2">
        <f t="shared" si="272"/>
        <v>2017</v>
      </c>
      <c r="F1925" s="2" t="str">
        <f t="shared" si="273"/>
        <v>viernes</v>
      </c>
      <c r="G1925" s="2" t="str">
        <f t="shared" si="274"/>
        <v>abril</v>
      </c>
      <c r="H1925" s="2">
        <f>+IFERROR(VLOOKUP(A1925,festivos!$A$1:$E$105,5,FALSE),0)</f>
        <v>0</v>
      </c>
      <c r="I1925" s="2">
        <f>+IFERROR(VLOOKUP(A1925,semanasanta!$A$1:$E$29,5,FALSE),0)</f>
        <v>0</v>
      </c>
      <c r="J1925" s="2">
        <f>+IFERROR(VLOOKUP(A1925,navidad!$A$1:$E$8,5,FALSE),0)</f>
        <v>0</v>
      </c>
      <c r="K1925" s="2">
        <f t="shared" ref="K1925:K1988" si="278">+IF(J1924=1,1,0)</f>
        <v>0</v>
      </c>
      <c r="L1925" s="2">
        <f t="shared" si="275"/>
        <v>0</v>
      </c>
      <c r="M1925" s="2">
        <f>+IFERROR(VLOOKUP(A1925,new_year!$A$1:$E$8,5,FALSE),0)</f>
        <v>0</v>
      </c>
      <c r="N1925" s="2">
        <f t="shared" si="277"/>
        <v>0</v>
      </c>
      <c r="O1925" s="2">
        <f t="shared" si="276"/>
        <v>0</v>
      </c>
      <c r="P1925">
        <v>0</v>
      </c>
      <c r="Q1925">
        <f>+IFERROR(VLOOKUP(A1925,final_f1!$A$1:$E$8,5,FALSE),0)</f>
        <v>0</v>
      </c>
    </row>
    <row r="1926" spans="1:17" x14ac:dyDescent="0.25">
      <c r="A1926" s="1">
        <v>42833</v>
      </c>
      <c r="B1926">
        <v>271</v>
      </c>
      <c r="C1926" s="2">
        <f t="shared" si="270"/>
        <v>8</v>
      </c>
      <c r="D1926" s="2">
        <f t="shared" si="271"/>
        <v>4</v>
      </c>
      <c r="E1926" s="2">
        <f t="shared" si="272"/>
        <v>2017</v>
      </c>
      <c r="F1926" s="2" t="str">
        <f t="shared" si="273"/>
        <v>sábado</v>
      </c>
      <c r="G1926" s="2" t="str">
        <f t="shared" si="274"/>
        <v>abril</v>
      </c>
      <c r="H1926" s="2">
        <f>+IFERROR(VLOOKUP(A1926,festivos!$A$1:$E$105,5,FALSE),0)</f>
        <v>0</v>
      </c>
      <c r="I1926" s="2">
        <f>+IFERROR(VLOOKUP(A1926,semanasanta!$A$1:$E$29,5,FALSE),0)</f>
        <v>0</v>
      </c>
      <c r="J1926" s="2">
        <f>+IFERROR(VLOOKUP(A1926,navidad!$A$1:$E$8,5,FALSE),0)</f>
        <v>0</v>
      </c>
      <c r="K1926" s="2">
        <f t="shared" si="278"/>
        <v>0</v>
      </c>
      <c r="L1926" s="2">
        <f t="shared" si="275"/>
        <v>0</v>
      </c>
      <c r="M1926" s="2">
        <f>+IFERROR(VLOOKUP(A1926,new_year!$A$1:$E$8,5,FALSE),0)</f>
        <v>0</v>
      </c>
      <c r="N1926" s="2">
        <f t="shared" si="277"/>
        <v>0</v>
      </c>
      <c r="O1926" s="2">
        <f t="shared" si="276"/>
        <v>0</v>
      </c>
      <c r="P1926">
        <v>0</v>
      </c>
      <c r="Q1926">
        <f>+IFERROR(VLOOKUP(A1926,final_f1!$A$1:$E$8,5,FALSE),0)</f>
        <v>0</v>
      </c>
    </row>
    <row r="1927" spans="1:17" x14ac:dyDescent="0.25">
      <c r="A1927" s="1">
        <v>42834</v>
      </c>
      <c r="B1927">
        <v>0</v>
      </c>
      <c r="C1927" s="2">
        <f t="shared" si="270"/>
        <v>9</v>
      </c>
      <c r="D1927" s="2">
        <f t="shared" si="271"/>
        <v>4</v>
      </c>
      <c r="E1927" s="2">
        <f t="shared" si="272"/>
        <v>2017</v>
      </c>
      <c r="F1927" s="2" t="str">
        <f t="shared" si="273"/>
        <v>domingo</v>
      </c>
      <c r="G1927" s="2" t="str">
        <f t="shared" si="274"/>
        <v>abril</v>
      </c>
      <c r="H1927" s="2">
        <f>+IFERROR(VLOOKUP(A1927,festivos!$A$1:$E$105,5,FALSE),0)</f>
        <v>0</v>
      </c>
      <c r="I1927" s="2">
        <f>+IFERROR(VLOOKUP(A1927,semanasanta!$A$1:$E$29,5,FALSE),0)</f>
        <v>1</v>
      </c>
      <c r="J1927" s="2">
        <f>+IFERROR(VLOOKUP(A1927,navidad!$A$1:$E$8,5,FALSE),0)</f>
        <v>0</v>
      </c>
      <c r="K1927" s="2">
        <f t="shared" si="278"/>
        <v>0</v>
      </c>
      <c r="L1927" s="2">
        <f t="shared" si="275"/>
        <v>0</v>
      </c>
      <c r="M1927" s="2">
        <f>+IFERROR(VLOOKUP(A1927,new_year!$A$1:$E$8,5,FALSE),0)</f>
        <v>0</v>
      </c>
      <c r="N1927" s="2">
        <f t="shared" si="277"/>
        <v>0</v>
      </c>
      <c r="O1927" s="2">
        <f t="shared" si="276"/>
        <v>0</v>
      </c>
      <c r="P1927">
        <v>0</v>
      </c>
      <c r="Q1927">
        <f>+IFERROR(VLOOKUP(A1927,final_f1!$A$1:$E$8,5,FALSE),0)</f>
        <v>0</v>
      </c>
    </row>
    <row r="1928" spans="1:17" x14ac:dyDescent="0.25">
      <c r="A1928" s="1">
        <v>42835</v>
      </c>
      <c r="B1928">
        <v>663</v>
      </c>
      <c r="C1928" s="2">
        <f t="shared" si="270"/>
        <v>10</v>
      </c>
      <c r="D1928" s="2">
        <f t="shared" si="271"/>
        <v>4</v>
      </c>
      <c r="E1928" s="2">
        <f t="shared" si="272"/>
        <v>2017</v>
      </c>
      <c r="F1928" s="2" t="str">
        <f t="shared" si="273"/>
        <v>lunes</v>
      </c>
      <c r="G1928" s="2" t="str">
        <f t="shared" si="274"/>
        <v>abril</v>
      </c>
      <c r="H1928" s="2">
        <f>+IFERROR(VLOOKUP(A1928,festivos!$A$1:$E$105,5,FALSE),0)</f>
        <v>0</v>
      </c>
      <c r="I1928" s="2">
        <f>+IFERROR(VLOOKUP(A1928,semanasanta!$A$1:$E$29,5,FALSE),0)</f>
        <v>0</v>
      </c>
      <c r="J1928" s="2">
        <f>+IFERROR(VLOOKUP(A1928,navidad!$A$1:$E$8,5,FALSE),0)</f>
        <v>0</v>
      </c>
      <c r="K1928" s="2">
        <f t="shared" si="278"/>
        <v>0</v>
      </c>
      <c r="L1928" s="2">
        <f t="shared" si="275"/>
        <v>0</v>
      </c>
      <c r="M1928" s="2">
        <f>+IFERROR(VLOOKUP(A1928,new_year!$A$1:$E$8,5,FALSE),0)</f>
        <v>0</v>
      </c>
      <c r="N1928" s="2">
        <f t="shared" si="277"/>
        <v>0</v>
      </c>
      <c r="O1928" s="2">
        <f t="shared" si="276"/>
        <v>0</v>
      </c>
      <c r="P1928">
        <v>0</v>
      </c>
      <c r="Q1928">
        <f>+IFERROR(VLOOKUP(A1928,final_f1!$A$1:$E$8,5,FALSE),0)</f>
        <v>0</v>
      </c>
    </row>
    <row r="1929" spans="1:17" x14ac:dyDescent="0.25">
      <c r="A1929" s="1">
        <v>42836</v>
      </c>
      <c r="B1929">
        <v>957</v>
      </c>
      <c r="C1929" s="2">
        <f t="shared" si="270"/>
        <v>11</v>
      </c>
      <c r="D1929" s="2">
        <f t="shared" si="271"/>
        <v>4</v>
      </c>
      <c r="E1929" s="2">
        <f t="shared" si="272"/>
        <v>2017</v>
      </c>
      <c r="F1929" s="2" t="str">
        <f t="shared" si="273"/>
        <v>martes</v>
      </c>
      <c r="G1929" s="2" t="str">
        <f t="shared" si="274"/>
        <v>abril</v>
      </c>
      <c r="H1929" s="2">
        <f>+IFERROR(VLOOKUP(A1929,festivos!$A$1:$E$105,5,FALSE),0)</f>
        <v>0</v>
      </c>
      <c r="I1929" s="2">
        <f>+IFERROR(VLOOKUP(A1929,semanasanta!$A$1:$E$29,5,FALSE),0)</f>
        <v>0</v>
      </c>
      <c r="J1929" s="2">
        <f>+IFERROR(VLOOKUP(A1929,navidad!$A$1:$E$8,5,FALSE),0)</f>
        <v>0</v>
      </c>
      <c r="K1929" s="2">
        <f t="shared" si="278"/>
        <v>0</v>
      </c>
      <c r="L1929" s="2">
        <f t="shared" si="275"/>
        <v>0</v>
      </c>
      <c r="M1929" s="2">
        <f>+IFERROR(VLOOKUP(A1929,new_year!$A$1:$E$8,5,FALSE),0)</f>
        <v>0</v>
      </c>
      <c r="N1929" s="2">
        <f t="shared" si="277"/>
        <v>0</v>
      </c>
      <c r="O1929" s="2">
        <f t="shared" si="276"/>
        <v>0</v>
      </c>
      <c r="P1929">
        <v>0</v>
      </c>
      <c r="Q1929">
        <f>+IFERROR(VLOOKUP(A1929,final_f1!$A$1:$E$8,5,FALSE),0)</f>
        <v>0</v>
      </c>
    </row>
    <row r="1930" spans="1:17" x14ac:dyDescent="0.25">
      <c r="A1930" s="1">
        <v>42837</v>
      </c>
      <c r="B1930">
        <v>646</v>
      </c>
      <c r="C1930" s="2">
        <f t="shared" si="270"/>
        <v>12</v>
      </c>
      <c r="D1930" s="2">
        <f t="shared" si="271"/>
        <v>4</v>
      </c>
      <c r="E1930" s="2">
        <f t="shared" si="272"/>
        <v>2017</v>
      </c>
      <c r="F1930" s="2" t="str">
        <f t="shared" si="273"/>
        <v>miércoles</v>
      </c>
      <c r="G1930" s="2" t="str">
        <f t="shared" si="274"/>
        <v>abril</v>
      </c>
      <c r="H1930" s="2">
        <f>+IFERROR(VLOOKUP(A1930,festivos!$A$1:$E$105,5,FALSE),0)</f>
        <v>0</v>
      </c>
      <c r="I1930" s="2">
        <f>+IFERROR(VLOOKUP(A1930,semanasanta!$A$1:$E$29,5,FALSE),0)</f>
        <v>0</v>
      </c>
      <c r="J1930" s="2">
        <f>+IFERROR(VLOOKUP(A1930,navidad!$A$1:$E$8,5,FALSE),0)</f>
        <v>0</v>
      </c>
      <c r="K1930" s="2">
        <f t="shared" si="278"/>
        <v>0</v>
      </c>
      <c r="L1930" s="2">
        <f t="shared" si="275"/>
        <v>0</v>
      </c>
      <c r="M1930" s="2">
        <f>+IFERROR(VLOOKUP(A1930,new_year!$A$1:$E$8,5,FALSE),0)</f>
        <v>0</v>
      </c>
      <c r="N1930" s="2">
        <f t="shared" si="277"/>
        <v>0</v>
      </c>
      <c r="O1930" s="2">
        <f t="shared" si="276"/>
        <v>0</v>
      </c>
      <c r="P1930">
        <v>0</v>
      </c>
      <c r="Q1930">
        <f>+IFERROR(VLOOKUP(A1930,final_f1!$A$1:$E$8,5,FALSE),0)</f>
        <v>0</v>
      </c>
    </row>
    <row r="1931" spans="1:17" x14ac:dyDescent="0.25">
      <c r="A1931" s="1">
        <v>42838</v>
      </c>
      <c r="B1931">
        <v>0</v>
      </c>
      <c r="C1931" s="2">
        <f t="shared" si="270"/>
        <v>13</v>
      </c>
      <c r="D1931" s="2">
        <f t="shared" si="271"/>
        <v>4</v>
      </c>
      <c r="E1931" s="2">
        <f t="shared" si="272"/>
        <v>2017</v>
      </c>
      <c r="F1931" s="2" t="str">
        <f t="shared" si="273"/>
        <v>jueves</v>
      </c>
      <c r="G1931" s="2" t="str">
        <f t="shared" si="274"/>
        <v>abril</v>
      </c>
      <c r="H1931" s="2">
        <f>+IFERROR(VLOOKUP(A1931,festivos!$A$1:$E$105,5,FALSE),0)</f>
        <v>0</v>
      </c>
      <c r="I1931" s="2">
        <f>+IFERROR(VLOOKUP(A1931,semanasanta!$A$1:$E$29,5,FALSE),0)</f>
        <v>1</v>
      </c>
      <c r="J1931" s="2">
        <f>+IFERROR(VLOOKUP(A1931,navidad!$A$1:$E$8,5,FALSE),0)</f>
        <v>0</v>
      </c>
      <c r="K1931" s="2">
        <f t="shared" si="278"/>
        <v>0</v>
      </c>
      <c r="L1931" s="2">
        <f t="shared" si="275"/>
        <v>0</v>
      </c>
      <c r="M1931" s="2">
        <f>+IFERROR(VLOOKUP(A1931,new_year!$A$1:$E$8,5,FALSE),0)</f>
        <v>0</v>
      </c>
      <c r="N1931" s="2">
        <f t="shared" si="277"/>
        <v>0</v>
      </c>
      <c r="O1931" s="2">
        <f t="shared" si="276"/>
        <v>0</v>
      </c>
      <c r="P1931">
        <v>0</v>
      </c>
      <c r="Q1931">
        <f>+IFERROR(VLOOKUP(A1931,final_f1!$A$1:$E$8,5,FALSE),0)</f>
        <v>0</v>
      </c>
    </row>
    <row r="1932" spans="1:17" x14ac:dyDescent="0.25">
      <c r="A1932" s="1">
        <v>42839</v>
      </c>
      <c r="B1932">
        <v>0</v>
      </c>
      <c r="C1932" s="2">
        <f t="shared" si="270"/>
        <v>14</v>
      </c>
      <c r="D1932" s="2">
        <f t="shared" si="271"/>
        <v>4</v>
      </c>
      <c r="E1932" s="2">
        <f t="shared" si="272"/>
        <v>2017</v>
      </c>
      <c r="F1932" s="2" t="str">
        <f t="shared" si="273"/>
        <v>viernes</v>
      </c>
      <c r="G1932" s="2" t="str">
        <f t="shared" si="274"/>
        <v>abril</v>
      </c>
      <c r="H1932" s="2">
        <f>+IFERROR(VLOOKUP(A1932,festivos!$A$1:$E$105,5,FALSE),0)</f>
        <v>0</v>
      </c>
      <c r="I1932" s="2">
        <f>+IFERROR(VLOOKUP(A1932,semanasanta!$A$1:$E$29,5,FALSE),0)</f>
        <v>1</v>
      </c>
      <c r="J1932" s="2">
        <f>+IFERROR(VLOOKUP(A1932,navidad!$A$1:$E$8,5,FALSE),0)</f>
        <v>0</v>
      </c>
      <c r="K1932" s="2">
        <f t="shared" si="278"/>
        <v>0</v>
      </c>
      <c r="L1932" s="2">
        <f t="shared" si="275"/>
        <v>0</v>
      </c>
      <c r="M1932" s="2">
        <f>+IFERROR(VLOOKUP(A1932,new_year!$A$1:$E$8,5,FALSE),0)</f>
        <v>0</v>
      </c>
      <c r="N1932" s="2">
        <f t="shared" si="277"/>
        <v>0</v>
      </c>
      <c r="O1932" s="2">
        <f t="shared" si="276"/>
        <v>0</v>
      </c>
      <c r="P1932">
        <v>0</v>
      </c>
      <c r="Q1932">
        <f>+IFERROR(VLOOKUP(A1932,final_f1!$A$1:$E$8,5,FALSE),0)</f>
        <v>0</v>
      </c>
    </row>
    <row r="1933" spans="1:17" x14ac:dyDescent="0.25">
      <c r="A1933" s="1">
        <v>42840</v>
      </c>
      <c r="B1933">
        <v>0</v>
      </c>
      <c r="C1933" s="2">
        <f t="shared" si="270"/>
        <v>15</v>
      </c>
      <c r="D1933" s="2">
        <f t="shared" si="271"/>
        <v>4</v>
      </c>
      <c r="E1933" s="2">
        <f t="shared" si="272"/>
        <v>2017</v>
      </c>
      <c r="F1933" s="2" t="str">
        <f t="shared" si="273"/>
        <v>sábado</v>
      </c>
      <c r="G1933" s="2" t="str">
        <f t="shared" si="274"/>
        <v>abril</v>
      </c>
      <c r="H1933" s="2">
        <f>+IFERROR(VLOOKUP(A1933,festivos!$A$1:$E$105,5,FALSE),0)</f>
        <v>0</v>
      </c>
      <c r="I1933" s="2">
        <f>+IFERROR(VLOOKUP(A1933,semanasanta!$A$1:$E$29,5,FALSE),0)</f>
        <v>0</v>
      </c>
      <c r="J1933" s="2">
        <f>+IFERROR(VLOOKUP(A1933,navidad!$A$1:$E$8,5,FALSE),0)</f>
        <v>0</v>
      </c>
      <c r="K1933" s="2">
        <f t="shared" si="278"/>
        <v>0</v>
      </c>
      <c r="L1933" s="2">
        <f t="shared" si="275"/>
        <v>0</v>
      </c>
      <c r="M1933" s="2">
        <f>+IFERROR(VLOOKUP(A1933,new_year!$A$1:$E$8,5,FALSE),0)</f>
        <v>0</v>
      </c>
      <c r="N1933" s="2">
        <f t="shared" si="277"/>
        <v>0</v>
      </c>
      <c r="O1933" s="2">
        <f t="shared" si="276"/>
        <v>0</v>
      </c>
      <c r="P1933">
        <v>0</v>
      </c>
      <c r="Q1933">
        <f>+IFERROR(VLOOKUP(A1933,final_f1!$A$1:$E$8,5,FALSE),0)</f>
        <v>0</v>
      </c>
    </row>
    <row r="1934" spans="1:17" x14ac:dyDescent="0.25">
      <c r="A1934" s="1">
        <v>42841</v>
      </c>
      <c r="B1934">
        <v>0</v>
      </c>
      <c r="C1934" s="2">
        <f t="shared" si="270"/>
        <v>16</v>
      </c>
      <c r="D1934" s="2">
        <f t="shared" si="271"/>
        <v>4</v>
      </c>
      <c r="E1934" s="2">
        <f t="shared" si="272"/>
        <v>2017</v>
      </c>
      <c r="F1934" s="2" t="str">
        <f t="shared" si="273"/>
        <v>domingo</v>
      </c>
      <c r="G1934" s="2" t="str">
        <f t="shared" si="274"/>
        <v>abril</v>
      </c>
      <c r="H1934" s="2">
        <f>+IFERROR(VLOOKUP(A1934,festivos!$A$1:$E$105,5,FALSE),0)</f>
        <v>0</v>
      </c>
      <c r="I1934" s="2">
        <f>+IFERROR(VLOOKUP(A1934,semanasanta!$A$1:$E$29,5,FALSE),0)</f>
        <v>1</v>
      </c>
      <c r="J1934" s="2">
        <f>+IFERROR(VLOOKUP(A1934,navidad!$A$1:$E$8,5,FALSE),0)</f>
        <v>0</v>
      </c>
      <c r="K1934" s="2">
        <f t="shared" si="278"/>
        <v>0</v>
      </c>
      <c r="L1934" s="2">
        <f t="shared" si="275"/>
        <v>0</v>
      </c>
      <c r="M1934" s="2">
        <f>+IFERROR(VLOOKUP(A1934,new_year!$A$1:$E$8,5,FALSE),0)</f>
        <v>0</v>
      </c>
      <c r="N1934" s="2">
        <f t="shared" si="277"/>
        <v>0</v>
      </c>
      <c r="O1934" s="2">
        <f t="shared" si="276"/>
        <v>0</v>
      </c>
      <c r="P1934">
        <v>0</v>
      </c>
      <c r="Q1934">
        <f>+IFERROR(VLOOKUP(A1934,final_f1!$A$1:$E$8,5,FALSE),0)</f>
        <v>0</v>
      </c>
    </row>
    <row r="1935" spans="1:17" x14ac:dyDescent="0.25">
      <c r="A1935" s="1">
        <v>42842</v>
      </c>
      <c r="B1935">
        <v>642</v>
      </c>
      <c r="C1935" s="2">
        <f t="shared" si="270"/>
        <v>17</v>
      </c>
      <c r="D1935" s="2">
        <f t="shared" si="271"/>
        <v>4</v>
      </c>
      <c r="E1935" s="2">
        <f t="shared" si="272"/>
        <v>2017</v>
      </c>
      <c r="F1935" s="2" t="str">
        <f t="shared" si="273"/>
        <v>lunes</v>
      </c>
      <c r="G1935" s="2" t="str">
        <f t="shared" si="274"/>
        <v>abril</v>
      </c>
      <c r="H1935" s="2">
        <f>+IFERROR(VLOOKUP(A1935,festivos!$A$1:$E$105,5,FALSE),0)</f>
        <v>0</v>
      </c>
      <c r="I1935" s="2">
        <f>+IFERROR(VLOOKUP(A1935,semanasanta!$A$1:$E$29,5,FALSE),0)</f>
        <v>0</v>
      </c>
      <c r="J1935" s="2">
        <f>+IFERROR(VLOOKUP(A1935,navidad!$A$1:$E$8,5,FALSE),0)</f>
        <v>0</v>
      </c>
      <c r="K1935" s="2">
        <f t="shared" si="278"/>
        <v>0</v>
      </c>
      <c r="L1935" s="2">
        <f t="shared" si="275"/>
        <v>0</v>
      </c>
      <c r="M1935" s="2">
        <f>+IFERROR(VLOOKUP(A1935,new_year!$A$1:$E$8,5,FALSE),0)</f>
        <v>0</v>
      </c>
      <c r="N1935" s="2">
        <f t="shared" si="277"/>
        <v>0</v>
      </c>
      <c r="O1935" s="2">
        <f t="shared" si="276"/>
        <v>0</v>
      </c>
      <c r="P1935">
        <v>0</v>
      </c>
      <c r="Q1935">
        <f>+IFERROR(VLOOKUP(A1935,final_f1!$A$1:$E$8,5,FALSE),0)</f>
        <v>0</v>
      </c>
    </row>
    <row r="1936" spans="1:17" x14ac:dyDescent="0.25">
      <c r="A1936" s="1">
        <v>42843</v>
      </c>
      <c r="B1936">
        <v>691</v>
      </c>
      <c r="C1936" s="2">
        <f t="shared" si="270"/>
        <v>18</v>
      </c>
      <c r="D1936" s="2">
        <f t="shared" si="271"/>
        <v>4</v>
      </c>
      <c r="E1936" s="2">
        <f t="shared" si="272"/>
        <v>2017</v>
      </c>
      <c r="F1936" s="2" t="str">
        <f t="shared" si="273"/>
        <v>martes</v>
      </c>
      <c r="G1936" s="2" t="str">
        <f t="shared" si="274"/>
        <v>abril</v>
      </c>
      <c r="H1936" s="2">
        <f>+IFERROR(VLOOKUP(A1936,festivos!$A$1:$E$105,5,FALSE),0)</f>
        <v>0</v>
      </c>
      <c r="I1936" s="2">
        <f>+IFERROR(VLOOKUP(A1936,semanasanta!$A$1:$E$29,5,FALSE),0)</f>
        <v>0</v>
      </c>
      <c r="J1936" s="2">
        <f>+IFERROR(VLOOKUP(A1936,navidad!$A$1:$E$8,5,FALSE),0)</f>
        <v>0</v>
      </c>
      <c r="K1936" s="2">
        <f t="shared" si="278"/>
        <v>0</v>
      </c>
      <c r="L1936" s="2">
        <f t="shared" si="275"/>
        <v>0</v>
      </c>
      <c r="M1936" s="2">
        <f>+IFERROR(VLOOKUP(A1936,new_year!$A$1:$E$8,5,FALSE),0)</f>
        <v>0</v>
      </c>
      <c r="N1936" s="2">
        <f t="shared" si="277"/>
        <v>0</v>
      </c>
      <c r="O1936" s="2">
        <f t="shared" si="276"/>
        <v>0</v>
      </c>
      <c r="P1936">
        <v>0</v>
      </c>
      <c r="Q1936">
        <f>+IFERROR(VLOOKUP(A1936,final_f1!$A$1:$E$8,5,FALSE),0)</f>
        <v>0</v>
      </c>
    </row>
    <row r="1937" spans="1:17" x14ac:dyDescent="0.25">
      <c r="A1937" s="1">
        <v>42844</v>
      </c>
      <c r="B1937">
        <v>803</v>
      </c>
      <c r="C1937" s="2">
        <f t="shared" si="270"/>
        <v>19</v>
      </c>
      <c r="D1937" s="2">
        <f t="shared" si="271"/>
        <v>4</v>
      </c>
      <c r="E1937" s="2">
        <f t="shared" si="272"/>
        <v>2017</v>
      </c>
      <c r="F1937" s="2" t="str">
        <f t="shared" si="273"/>
        <v>miércoles</v>
      </c>
      <c r="G1937" s="2" t="str">
        <f t="shared" si="274"/>
        <v>abril</v>
      </c>
      <c r="H1937" s="2">
        <f>+IFERROR(VLOOKUP(A1937,festivos!$A$1:$E$105,5,FALSE),0)</f>
        <v>0</v>
      </c>
      <c r="I1937" s="2">
        <f>+IFERROR(VLOOKUP(A1937,semanasanta!$A$1:$E$29,5,FALSE),0)</f>
        <v>0</v>
      </c>
      <c r="J1937" s="2">
        <f>+IFERROR(VLOOKUP(A1937,navidad!$A$1:$E$8,5,FALSE),0)</f>
        <v>0</v>
      </c>
      <c r="K1937" s="2">
        <f t="shared" si="278"/>
        <v>0</v>
      </c>
      <c r="L1937" s="2">
        <f t="shared" si="275"/>
        <v>0</v>
      </c>
      <c r="M1937" s="2">
        <f>+IFERROR(VLOOKUP(A1937,new_year!$A$1:$E$8,5,FALSE),0)</f>
        <v>0</v>
      </c>
      <c r="N1937" s="2">
        <f t="shared" si="277"/>
        <v>0</v>
      </c>
      <c r="O1937" s="2">
        <f t="shared" si="276"/>
        <v>0</v>
      </c>
      <c r="P1937">
        <v>0</v>
      </c>
      <c r="Q1937">
        <f>+IFERROR(VLOOKUP(A1937,final_f1!$A$1:$E$8,5,FALSE),0)</f>
        <v>0</v>
      </c>
    </row>
    <row r="1938" spans="1:17" x14ac:dyDescent="0.25">
      <c r="A1938" s="1">
        <v>42845</v>
      </c>
      <c r="B1938">
        <v>778</v>
      </c>
      <c r="C1938" s="2">
        <f t="shared" si="270"/>
        <v>20</v>
      </c>
      <c r="D1938" s="2">
        <f t="shared" si="271"/>
        <v>4</v>
      </c>
      <c r="E1938" s="2">
        <f t="shared" si="272"/>
        <v>2017</v>
      </c>
      <c r="F1938" s="2" t="str">
        <f t="shared" si="273"/>
        <v>jueves</v>
      </c>
      <c r="G1938" s="2" t="str">
        <f t="shared" si="274"/>
        <v>abril</v>
      </c>
      <c r="H1938" s="2">
        <f>+IFERROR(VLOOKUP(A1938,festivos!$A$1:$E$105,5,FALSE),0)</f>
        <v>0</v>
      </c>
      <c r="I1938" s="2">
        <f>+IFERROR(VLOOKUP(A1938,semanasanta!$A$1:$E$29,5,FALSE),0)</f>
        <v>0</v>
      </c>
      <c r="J1938" s="2">
        <f>+IFERROR(VLOOKUP(A1938,navidad!$A$1:$E$8,5,FALSE),0)</f>
        <v>0</v>
      </c>
      <c r="K1938" s="2">
        <f t="shared" si="278"/>
        <v>0</v>
      </c>
      <c r="L1938" s="2">
        <f t="shared" si="275"/>
        <v>0</v>
      </c>
      <c r="M1938" s="2">
        <f>+IFERROR(VLOOKUP(A1938,new_year!$A$1:$E$8,5,FALSE),0)</f>
        <v>0</v>
      </c>
      <c r="N1938" s="2">
        <f t="shared" si="277"/>
        <v>0</v>
      </c>
      <c r="O1938" s="2">
        <f t="shared" si="276"/>
        <v>0</v>
      </c>
      <c r="P1938">
        <v>0</v>
      </c>
      <c r="Q1938">
        <f>+IFERROR(VLOOKUP(A1938,final_f1!$A$1:$E$8,5,FALSE),0)</f>
        <v>0</v>
      </c>
    </row>
    <row r="1939" spans="1:17" x14ac:dyDescent="0.25">
      <c r="A1939" s="1">
        <v>42846</v>
      </c>
      <c r="B1939">
        <v>891</v>
      </c>
      <c r="C1939" s="2">
        <f t="shared" si="270"/>
        <v>21</v>
      </c>
      <c r="D1939" s="2">
        <f t="shared" si="271"/>
        <v>4</v>
      </c>
      <c r="E1939" s="2">
        <f t="shared" si="272"/>
        <v>2017</v>
      </c>
      <c r="F1939" s="2" t="str">
        <f t="shared" si="273"/>
        <v>viernes</v>
      </c>
      <c r="G1939" s="2" t="str">
        <f t="shared" si="274"/>
        <v>abril</v>
      </c>
      <c r="H1939" s="2">
        <f>+IFERROR(VLOOKUP(A1939,festivos!$A$1:$E$105,5,FALSE),0)</f>
        <v>0</v>
      </c>
      <c r="I1939" s="2">
        <f>+IFERROR(VLOOKUP(A1939,semanasanta!$A$1:$E$29,5,FALSE),0)</f>
        <v>0</v>
      </c>
      <c r="J1939" s="2">
        <f>+IFERROR(VLOOKUP(A1939,navidad!$A$1:$E$8,5,FALSE),0)</f>
        <v>0</v>
      </c>
      <c r="K1939" s="2">
        <f t="shared" si="278"/>
        <v>0</v>
      </c>
      <c r="L1939" s="2">
        <f t="shared" si="275"/>
        <v>0</v>
      </c>
      <c r="M1939" s="2">
        <f>+IFERROR(VLOOKUP(A1939,new_year!$A$1:$E$8,5,FALSE),0)</f>
        <v>0</v>
      </c>
      <c r="N1939" s="2">
        <f t="shared" si="277"/>
        <v>0</v>
      </c>
      <c r="O1939" s="2">
        <f t="shared" si="276"/>
        <v>0</v>
      </c>
      <c r="P1939">
        <v>0</v>
      </c>
      <c r="Q1939">
        <f>+IFERROR(VLOOKUP(A1939,final_f1!$A$1:$E$8,5,FALSE),0)</f>
        <v>0</v>
      </c>
    </row>
    <row r="1940" spans="1:17" x14ac:dyDescent="0.25">
      <c r="A1940" s="1">
        <v>42847</v>
      </c>
      <c r="B1940">
        <v>204</v>
      </c>
      <c r="C1940" s="2">
        <f t="shared" si="270"/>
        <v>22</v>
      </c>
      <c r="D1940" s="2">
        <f t="shared" si="271"/>
        <v>4</v>
      </c>
      <c r="E1940" s="2">
        <f t="shared" si="272"/>
        <v>2017</v>
      </c>
      <c r="F1940" s="2" t="str">
        <f t="shared" si="273"/>
        <v>sábado</v>
      </c>
      <c r="G1940" s="2" t="str">
        <f t="shared" si="274"/>
        <v>abril</v>
      </c>
      <c r="H1940" s="2">
        <f>+IFERROR(VLOOKUP(A1940,festivos!$A$1:$E$105,5,FALSE),0)</f>
        <v>0</v>
      </c>
      <c r="I1940" s="2">
        <f>+IFERROR(VLOOKUP(A1940,semanasanta!$A$1:$E$29,5,FALSE),0)</f>
        <v>0</v>
      </c>
      <c r="J1940" s="2">
        <f>+IFERROR(VLOOKUP(A1940,navidad!$A$1:$E$8,5,FALSE),0)</f>
        <v>0</v>
      </c>
      <c r="K1940" s="2">
        <f t="shared" si="278"/>
        <v>0</v>
      </c>
      <c r="L1940" s="2">
        <f t="shared" si="275"/>
        <v>0</v>
      </c>
      <c r="M1940" s="2">
        <f>+IFERROR(VLOOKUP(A1940,new_year!$A$1:$E$8,5,FALSE),0)</f>
        <v>0</v>
      </c>
      <c r="N1940" s="2">
        <f t="shared" si="277"/>
        <v>0</v>
      </c>
      <c r="O1940" s="2">
        <f t="shared" si="276"/>
        <v>0</v>
      </c>
      <c r="P1940">
        <v>0</v>
      </c>
      <c r="Q1940">
        <f>+IFERROR(VLOOKUP(A1940,final_f1!$A$1:$E$8,5,FALSE),0)</f>
        <v>0</v>
      </c>
    </row>
    <row r="1941" spans="1:17" x14ac:dyDescent="0.25">
      <c r="A1941" s="1">
        <v>42848</v>
      </c>
      <c r="B1941">
        <v>0</v>
      </c>
      <c r="C1941" s="2">
        <f t="shared" si="270"/>
        <v>23</v>
      </c>
      <c r="D1941" s="2">
        <f t="shared" si="271"/>
        <v>4</v>
      </c>
      <c r="E1941" s="2">
        <f t="shared" si="272"/>
        <v>2017</v>
      </c>
      <c r="F1941" s="2" t="str">
        <f t="shared" si="273"/>
        <v>domingo</v>
      </c>
      <c r="G1941" s="2" t="str">
        <f t="shared" si="274"/>
        <v>abril</v>
      </c>
      <c r="H1941" s="2">
        <f>+IFERROR(VLOOKUP(A1941,festivos!$A$1:$E$105,5,FALSE),0)</f>
        <v>0</v>
      </c>
      <c r="I1941" s="2">
        <f>+IFERROR(VLOOKUP(A1941,semanasanta!$A$1:$E$29,5,FALSE),0)</f>
        <v>0</v>
      </c>
      <c r="J1941" s="2">
        <f>+IFERROR(VLOOKUP(A1941,navidad!$A$1:$E$8,5,FALSE),0)</f>
        <v>0</v>
      </c>
      <c r="K1941" s="2">
        <f t="shared" si="278"/>
        <v>0</v>
      </c>
      <c r="L1941" s="2">
        <f t="shared" si="275"/>
        <v>0</v>
      </c>
      <c r="M1941" s="2">
        <f>+IFERROR(VLOOKUP(A1941,new_year!$A$1:$E$8,5,FALSE),0)</f>
        <v>0</v>
      </c>
      <c r="N1941" s="2">
        <f t="shared" si="277"/>
        <v>0</v>
      </c>
      <c r="O1941" s="2">
        <f t="shared" si="276"/>
        <v>0</v>
      </c>
      <c r="P1941">
        <v>0</v>
      </c>
      <c r="Q1941">
        <f>+IFERROR(VLOOKUP(A1941,final_f1!$A$1:$E$8,5,FALSE),0)</f>
        <v>0</v>
      </c>
    </row>
    <row r="1942" spans="1:17" x14ac:dyDescent="0.25">
      <c r="A1942" s="1">
        <v>42849</v>
      </c>
      <c r="B1942">
        <v>672</v>
      </c>
      <c r="C1942" s="2">
        <f t="shared" si="270"/>
        <v>24</v>
      </c>
      <c r="D1942" s="2">
        <f t="shared" si="271"/>
        <v>4</v>
      </c>
      <c r="E1942" s="2">
        <f t="shared" si="272"/>
        <v>2017</v>
      </c>
      <c r="F1942" s="2" t="str">
        <f t="shared" si="273"/>
        <v>lunes</v>
      </c>
      <c r="G1942" s="2" t="str">
        <f t="shared" si="274"/>
        <v>abril</v>
      </c>
      <c r="H1942" s="2">
        <f>+IFERROR(VLOOKUP(A1942,festivos!$A$1:$E$105,5,FALSE),0)</f>
        <v>0</v>
      </c>
      <c r="I1942" s="2">
        <f>+IFERROR(VLOOKUP(A1942,semanasanta!$A$1:$E$29,5,FALSE),0)</f>
        <v>0</v>
      </c>
      <c r="J1942" s="2">
        <f>+IFERROR(VLOOKUP(A1942,navidad!$A$1:$E$8,5,FALSE),0)</f>
        <v>0</v>
      </c>
      <c r="K1942" s="2">
        <f t="shared" si="278"/>
        <v>0</v>
      </c>
      <c r="L1942" s="2">
        <f t="shared" si="275"/>
        <v>0</v>
      </c>
      <c r="M1942" s="2">
        <f>+IFERROR(VLOOKUP(A1942,new_year!$A$1:$E$8,5,FALSE),0)</f>
        <v>0</v>
      </c>
      <c r="N1942" s="2">
        <f t="shared" si="277"/>
        <v>0</v>
      </c>
      <c r="O1942" s="2">
        <f t="shared" si="276"/>
        <v>0</v>
      </c>
      <c r="P1942">
        <v>0</v>
      </c>
      <c r="Q1942">
        <f>+IFERROR(VLOOKUP(A1942,final_f1!$A$1:$E$8,5,FALSE),0)</f>
        <v>0</v>
      </c>
    </row>
    <row r="1943" spans="1:17" x14ac:dyDescent="0.25">
      <c r="A1943" s="1">
        <v>42850</v>
      </c>
      <c r="B1943">
        <v>1015</v>
      </c>
      <c r="C1943" s="2">
        <f t="shared" si="270"/>
        <v>25</v>
      </c>
      <c r="D1943" s="2">
        <f t="shared" si="271"/>
        <v>4</v>
      </c>
      <c r="E1943" s="2">
        <f t="shared" si="272"/>
        <v>2017</v>
      </c>
      <c r="F1943" s="2" t="str">
        <f t="shared" si="273"/>
        <v>martes</v>
      </c>
      <c r="G1943" s="2" t="str">
        <f t="shared" si="274"/>
        <v>abril</v>
      </c>
      <c r="H1943" s="2">
        <f>+IFERROR(VLOOKUP(A1943,festivos!$A$1:$E$105,5,FALSE),0)</f>
        <v>0</v>
      </c>
      <c r="I1943" s="2">
        <f>+IFERROR(VLOOKUP(A1943,semanasanta!$A$1:$E$29,5,FALSE),0)</f>
        <v>0</v>
      </c>
      <c r="J1943" s="2">
        <f>+IFERROR(VLOOKUP(A1943,navidad!$A$1:$E$8,5,FALSE),0)</f>
        <v>0</v>
      </c>
      <c r="K1943" s="2">
        <f t="shared" si="278"/>
        <v>0</v>
      </c>
      <c r="L1943" s="2">
        <f t="shared" si="275"/>
        <v>0</v>
      </c>
      <c r="M1943" s="2">
        <f>+IFERROR(VLOOKUP(A1943,new_year!$A$1:$E$8,5,FALSE),0)</f>
        <v>0</v>
      </c>
      <c r="N1943" s="2">
        <f t="shared" si="277"/>
        <v>0</v>
      </c>
      <c r="O1943" s="2">
        <f t="shared" si="276"/>
        <v>0</v>
      </c>
      <c r="P1943">
        <v>0</v>
      </c>
      <c r="Q1943">
        <f>+IFERROR(VLOOKUP(A1943,final_f1!$A$1:$E$8,5,FALSE),0)</f>
        <v>0</v>
      </c>
    </row>
    <row r="1944" spans="1:17" x14ac:dyDescent="0.25">
      <c r="A1944" s="1">
        <v>42851</v>
      </c>
      <c r="B1944">
        <v>1100</v>
      </c>
      <c r="C1944" s="2">
        <f t="shared" si="270"/>
        <v>26</v>
      </c>
      <c r="D1944" s="2">
        <f t="shared" si="271"/>
        <v>4</v>
      </c>
      <c r="E1944" s="2">
        <f t="shared" si="272"/>
        <v>2017</v>
      </c>
      <c r="F1944" s="2" t="str">
        <f t="shared" si="273"/>
        <v>miércoles</v>
      </c>
      <c r="G1944" s="2" t="str">
        <f t="shared" si="274"/>
        <v>abril</v>
      </c>
      <c r="H1944" s="2">
        <f>+IFERROR(VLOOKUP(A1944,festivos!$A$1:$E$105,5,FALSE),0)</f>
        <v>0</v>
      </c>
      <c r="I1944" s="2">
        <f>+IFERROR(VLOOKUP(A1944,semanasanta!$A$1:$E$29,5,FALSE),0)</f>
        <v>0</v>
      </c>
      <c r="J1944" s="2">
        <f>+IFERROR(VLOOKUP(A1944,navidad!$A$1:$E$8,5,FALSE),0)</f>
        <v>0</v>
      </c>
      <c r="K1944" s="2">
        <f t="shared" si="278"/>
        <v>0</v>
      </c>
      <c r="L1944" s="2">
        <f t="shared" si="275"/>
        <v>0</v>
      </c>
      <c r="M1944" s="2">
        <f>+IFERROR(VLOOKUP(A1944,new_year!$A$1:$E$8,5,FALSE),0)</f>
        <v>0</v>
      </c>
      <c r="N1944" s="2">
        <f t="shared" si="277"/>
        <v>0</v>
      </c>
      <c r="O1944" s="2">
        <f t="shared" si="276"/>
        <v>0</v>
      </c>
      <c r="P1944">
        <v>0</v>
      </c>
      <c r="Q1944">
        <f>+IFERROR(VLOOKUP(A1944,final_f1!$A$1:$E$8,5,FALSE),0)</f>
        <v>0</v>
      </c>
    </row>
    <row r="1945" spans="1:17" x14ac:dyDescent="0.25">
      <c r="A1945" s="1">
        <v>42852</v>
      </c>
      <c r="B1945">
        <v>1265</v>
      </c>
      <c r="C1945" s="2">
        <f t="shared" si="270"/>
        <v>27</v>
      </c>
      <c r="D1945" s="2">
        <f t="shared" si="271"/>
        <v>4</v>
      </c>
      <c r="E1945" s="2">
        <f t="shared" si="272"/>
        <v>2017</v>
      </c>
      <c r="F1945" s="2" t="str">
        <f t="shared" si="273"/>
        <v>jueves</v>
      </c>
      <c r="G1945" s="2" t="str">
        <f t="shared" si="274"/>
        <v>abril</v>
      </c>
      <c r="H1945" s="2">
        <f>+IFERROR(VLOOKUP(A1945,festivos!$A$1:$E$105,5,FALSE),0)</f>
        <v>0</v>
      </c>
      <c r="I1945" s="2">
        <f>+IFERROR(VLOOKUP(A1945,semanasanta!$A$1:$E$29,5,FALSE),0)</f>
        <v>0</v>
      </c>
      <c r="J1945" s="2">
        <f>+IFERROR(VLOOKUP(A1945,navidad!$A$1:$E$8,5,FALSE),0)</f>
        <v>0</v>
      </c>
      <c r="K1945" s="2">
        <f t="shared" si="278"/>
        <v>0</v>
      </c>
      <c r="L1945" s="2">
        <f t="shared" si="275"/>
        <v>0</v>
      </c>
      <c r="M1945" s="2">
        <f>+IFERROR(VLOOKUP(A1945,new_year!$A$1:$E$8,5,FALSE),0)</f>
        <v>0</v>
      </c>
      <c r="N1945" s="2">
        <f t="shared" si="277"/>
        <v>0</v>
      </c>
      <c r="O1945" s="2">
        <f t="shared" si="276"/>
        <v>0</v>
      </c>
      <c r="P1945">
        <v>0</v>
      </c>
      <c r="Q1945">
        <f>+IFERROR(VLOOKUP(A1945,final_f1!$A$1:$E$8,5,FALSE),0)</f>
        <v>0</v>
      </c>
    </row>
    <row r="1946" spans="1:17" x14ac:dyDescent="0.25">
      <c r="A1946" s="1">
        <v>42853</v>
      </c>
      <c r="B1946">
        <v>1781</v>
      </c>
      <c r="C1946" s="2">
        <f t="shared" si="270"/>
        <v>28</v>
      </c>
      <c r="D1946" s="2">
        <f t="shared" si="271"/>
        <v>4</v>
      </c>
      <c r="E1946" s="2">
        <f t="shared" si="272"/>
        <v>2017</v>
      </c>
      <c r="F1946" s="2" t="str">
        <f t="shared" si="273"/>
        <v>viernes</v>
      </c>
      <c r="G1946" s="2" t="str">
        <f t="shared" si="274"/>
        <v>abril</v>
      </c>
      <c r="H1946" s="2">
        <f>+IFERROR(VLOOKUP(A1946,festivos!$A$1:$E$105,5,FALSE),0)</f>
        <v>0</v>
      </c>
      <c r="I1946" s="2">
        <f>+IFERROR(VLOOKUP(A1946,semanasanta!$A$1:$E$29,5,FALSE),0)</f>
        <v>0</v>
      </c>
      <c r="J1946" s="2">
        <f>+IFERROR(VLOOKUP(A1946,navidad!$A$1:$E$8,5,FALSE),0)</f>
        <v>0</v>
      </c>
      <c r="K1946" s="2">
        <f t="shared" si="278"/>
        <v>0</v>
      </c>
      <c r="L1946" s="2">
        <f t="shared" si="275"/>
        <v>0</v>
      </c>
      <c r="M1946" s="2">
        <f>+IFERROR(VLOOKUP(A1946,new_year!$A$1:$E$8,5,FALSE),0)</f>
        <v>0</v>
      </c>
      <c r="N1946" s="2">
        <f t="shared" si="277"/>
        <v>0</v>
      </c>
      <c r="O1946" s="2">
        <f t="shared" si="276"/>
        <v>0</v>
      </c>
      <c r="P1946">
        <v>0</v>
      </c>
      <c r="Q1946">
        <f>+IFERROR(VLOOKUP(A1946,final_f1!$A$1:$E$8,5,FALSE),0)</f>
        <v>0</v>
      </c>
    </row>
    <row r="1947" spans="1:17" x14ac:dyDescent="0.25">
      <c r="A1947" s="1">
        <v>42854</v>
      </c>
      <c r="B1947">
        <v>881</v>
      </c>
      <c r="C1947" s="2">
        <f t="shared" si="270"/>
        <v>29</v>
      </c>
      <c r="D1947" s="2">
        <f t="shared" si="271"/>
        <v>4</v>
      </c>
      <c r="E1947" s="2">
        <f t="shared" si="272"/>
        <v>2017</v>
      </c>
      <c r="F1947" s="2" t="str">
        <f t="shared" si="273"/>
        <v>sábado</v>
      </c>
      <c r="G1947" s="2" t="str">
        <f t="shared" si="274"/>
        <v>abril</v>
      </c>
      <c r="H1947" s="2">
        <f>+IFERROR(VLOOKUP(A1947,festivos!$A$1:$E$105,5,FALSE),0)</f>
        <v>0</v>
      </c>
      <c r="I1947" s="2">
        <f>+IFERROR(VLOOKUP(A1947,semanasanta!$A$1:$E$29,5,FALSE),0)</f>
        <v>0</v>
      </c>
      <c r="J1947" s="2">
        <f>+IFERROR(VLOOKUP(A1947,navidad!$A$1:$E$8,5,FALSE),0)</f>
        <v>0</v>
      </c>
      <c r="K1947" s="2">
        <f t="shared" si="278"/>
        <v>0</v>
      </c>
      <c r="L1947" s="2">
        <f t="shared" si="275"/>
        <v>0</v>
      </c>
      <c r="M1947" s="2">
        <f>+IFERROR(VLOOKUP(A1947,new_year!$A$1:$E$8,5,FALSE),0)</f>
        <v>0</v>
      </c>
      <c r="N1947" s="2">
        <f t="shared" si="277"/>
        <v>0</v>
      </c>
      <c r="O1947" s="2">
        <f t="shared" si="276"/>
        <v>0</v>
      </c>
      <c r="P1947">
        <v>0</v>
      </c>
      <c r="Q1947">
        <f>+IFERROR(VLOOKUP(A1947,final_f1!$A$1:$E$8,5,FALSE),0)</f>
        <v>0</v>
      </c>
    </row>
    <row r="1948" spans="1:17" x14ac:dyDescent="0.25">
      <c r="A1948" s="1">
        <v>42855</v>
      </c>
      <c r="B1948">
        <v>12</v>
      </c>
      <c r="C1948" s="2">
        <f t="shared" si="270"/>
        <v>30</v>
      </c>
      <c r="D1948" s="2">
        <f t="shared" si="271"/>
        <v>4</v>
      </c>
      <c r="E1948" s="2">
        <f t="shared" si="272"/>
        <v>2017</v>
      </c>
      <c r="F1948" s="2" t="str">
        <f t="shared" si="273"/>
        <v>domingo</v>
      </c>
      <c r="G1948" s="2" t="str">
        <f t="shared" si="274"/>
        <v>abril</v>
      </c>
      <c r="H1948" s="2">
        <f>+IFERROR(VLOOKUP(A1948,festivos!$A$1:$E$105,5,FALSE),0)</f>
        <v>0</v>
      </c>
      <c r="I1948" s="2">
        <f>+IFERROR(VLOOKUP(A1948,semanasanta!$A$1:$E$29,5,FALSE),0)</f>
        <v>0</v>
      </c>
      <c r="J1948" s="2">
        <f>+IFERROR(VLOOKUP(A1948,navidad!$A$1:$E$8,5,FALSE),0)</f>
        <v>0</v>
      </c>
      <c r="K1948" s="2">
        <f t="shared" si="278"/>
        <v>0</v>
      </c>
      <c r="L1948" s="2">
        <f t="shared" si="275"/>
        <v>0</v>
      </c>
      <c r="M1948" s="2">
        <f>+IFERROR(VLOOKUP(A1948,new_year!$A$1:$E$8,5,FALSE),0)</f>
        <v>0</v>
      </c>
      <c r="N1948" s="2">
        <f t="shared" si="277"/>
        <v>0</v>
      </c>
      <c r="O1948" s="2">
        <f t="shared" si="276"/>
        <v>0</v>
      </c>
      <c r="P1948">
        <v>0</v>
      </c>
      <c r="Q1948">
        <f>+IFERROR(VLOOKUP(A1948,final_f1!$A$1:$E$8,5,FALSE),0)</f>
        <v>0</v>
      </c>
    </row>
    <row r="1949" spans="1:17" x14ac:dyDescent="0.25">
      <c r="A1949" s="1">
        <v>42856</v>
      </c>
      <c r="B1949">
        <v>0</v>
      </c>
      <c r="C1949" s="2">
        <f t="shared" si="270"/>
        <v>1</v>
      </c>
      <c r="D1949" s="2">
        <f t="shared" si="271"/>
        <v>5</v>
      </c>
      <c r="E1949" s="2">
        <f t="shared" si="272"/>
        <v>2017</v>
      </c>
      <c r="F1949" s="2" t="str">
        <f t="shared" si="273"/>
        <v>lunes</v>
      </c>
      <c r="G1949" s="2" t="str">
        <f t="shared" si="274"/>
        <v>mayo</v>
      </c>
      <c r="H1949" s="2">
        <f>+IFERROR(VLOOKUP(A1949,festivos!$A$1:$E$105,5,FALSE),0)</f>
        <v>1</v>
      </c>
      <c r="I1949" s="2">
        <f>+IFERROR(VLOOKUP(A1949,semanasanta!$A$1:$E$29,5,FALSE),0)</f>
        <v>0</v>
      </c>
      <c r="J1949" s="2">
        <f>+IFERROR(VLOOKUP(A1949,navidad!$A$1:$E$8,5,FALSE),0)</f>
        <v>0</v>
      </c>
      <c r="K1949" s="2">
        <f t="shared" si="278"/>
        <v>0</v>
      </c>
      <c r="L1949" s="2">
        <f t="shared" si="275"/>
        <v>0</v>
      </c>
      <c r="M1949" s="2">
        <f>+IFERROR(VLOOKUP(A1949,new_year!$A$1:$E$8,5,FALSE),0)</f>
        <v>0</v>
      </c>
      <c r="N1949" s="2">
        <f t="shared" si="277"/>
        <v>0</v>
      </c>
      <c r="O1949" s="2">
        <f t="shared" si="276"/>
        <v>0</v>
      </c>
      <c r="P1949">
        <v>0</v>
      </c>
      <c r="Q1949">
        <f>+IFERROR(VLOOKUP(A1949,final_f1!$A$1:$E$8,5,FALSE),0)</f>
        <v>0</v>
      </c>
    </row>
    <row r="1950" spans="1:17" x14ac:dyDescent="0.25">
      <c r="A1950" s="1">
        <v>42857</v>
      </c>
      <c r="B1950">
        <v>378</v>
      </c>
      <c r="C1950" s="2">
        <f t="shared" si="270"/>
        <v>2</v>
      </c>
      <c r="D1950" s="2">
        <f t="shared" si="271"/>
        <v>5</v>
      </c>
      <c r="E1950" s="2">
        <f t="shared" si="272"/>
        <v>2017</v>
      </c>
      <c r="F1950" s="2" t="str">
        <f t="shared" si="273"/>
        <v>martes</v>
      </c>
      <c r="G1950" s="2" t="str">
        <f t="shared" si="274"/>
        <v>mayo</v>
      </c>
      <c r="H1950" s="2">
        <f>+IFERROR(VLOOKUP(A1950,festivos!$A$1:$E$105,5,FALSE),0)</f>
        <v>0</v>
      </c>
      <c r="I1950" s="2">
        <f>+IFERROR(VLOOKUP(A1950,semanasanta!$A$1:$E$29,5,FALSE),0)</f>
        <v>0</v>
      </c>
      <c r="J1950" s="2">
        <f>+IFERROR(VLOOKUP(A1950,navidad!$A$1:$E$8,5,FALSE),0)</f>
        <v>0</v>
      </c>
      <c r="K1950" s="2">
        <f t="shared" si="278"/>
        <v>0</v>
      </c>
      <c r="L1950" s="2">
        <f t="shared" si="275"/>
        <v>0</v>
      </c>
      <c r="M1950" s="2">
        <f>+IFERROR(VLOOKUP(A1950,new_year!$A$1:$E$8,5,FALSE),0)</f>
        <v>0</v>
      </c>
      <c r="N1950" s="2">
        <f t="shared" si="277"/>
        <v>0</v>
      </c>
      <c r="O1950" s="2">
        <f t="shared" si="276"/>
        <v>0</v>
      </c>
      <c r="P1950">
        <v>0</v>
      </c>
      <c r="Q1950">
        <f>+IFERROR(VLOOKUP(A1950,final_f1!$A$1:$E$8,5,FALSE),0)</f>
        <v>0</v>
      </c>
    </row>
    <row r="1951" spans="1:17" x14ac:dyDescent="0.25">
      <c r="A1951" s="1">
        <v>42858</v>
      </c>
      <c r="B1951">
        <v>596</v>
      </c>
      <c r="C1951" s="2">
        <f t="shared" si="270"/>
        <v>3</v>
      </c>
      <c r="D1951" s="2">
        <f t="shared" si="271"/>
        <v>5</v>
      </c>
      <c r="E1951" s="2">
        <f t="shared" si="272"/>
        <v>2017</v>
      </c>
      <c r="F1951" s="2" t="str">
        <f t="shared" si="273"/>
        <v>miércoles</v>
      </c>
      <c r="G1951" s="2" t="str">
        <f t="shared" si="274"/>
        <v>mayo</v>
      </c>
      <c r="H1951" s="2">
        <f>+IFERROR(VLOOKUP(A1951,festivos!$A$1:$E$105,5,FALSE),0)</f>
        <v>0</v>
      </c>
      <c r="I1951" s="2">
        <f>+IFERROR(VLOOKUP(A1951,semanasanta!$A$1:$E$29,5,FALSE),0)</f>
        <v>0</v>
      </c>
      <c r="J1951" s="2">
        <f>+IFERROR(VLOOKUP(A1951,navidad!$A$1:$E$8,5,FALSE),0)</f>
        <v>0</v>
      </c>
      <c r="K1951" s="2">
        <f t="shared" si="278"/>
        <v>0</v>
      </c>
      <c r="L1951" s="2">
        <f t="shared" si="275"/>
        <v>0</v>
      </c>
      <c r="M1951" s="2">
        <f>+IFERROR(VLOOKUP(A1951,new_year!$A$1:$E$8,5,FALSE),0)</f>
        <v>0</v>
      </c>
      <c r="N1951" s="2">
        <f t="shared" si="277"/>
        <v>0</v>
      </c>
      <c r="O1951" s="2">
        <f t="shared" si="276"/>
        <v>0</v>
      </c>
      <c r="P1951">
        <v>0</v>
      </c>
      <c r="Q1951">
        <f>+IFERROR(VLOOKUP(A1951,final_f1!$A$1:$E$8,5,FALSE),0)</f>
        <v>0</v>
      </c>
    </row>
    <row r="1952" spans="1:17" x14ac:dyDescent="0.25">
      <c r="A1952" s="1">
        <v>42859</v>
      </c>
      <c r="B1952">
        <v>784</v>
      </c>
      <c r="C1952" s="2">
        <f t="shared" si="270"/>
        <v>4</v>
      </c>
      <c r="D1952" s="2">
        <f t="shared" si="271"/>
        <v>5</v>
      </c>
      <c r="E1952" s="2">
        <f t="shared" si="272"/>
        <v>2017</v>
      </c>
      <c r="F1952" s="2" t="str">
        <f t="shared" si="273"/>
        <v>jueves</v>
      </c>
      <c r="G1952" s="2" t="str">
        <f t="shared" si="274"/>
        <v>mayo</v>
      </c>
      <c r="H1952" s="2">
        <f>+IFERROR(VLOOKUP(A1952,festivos!$A$1:$E$105,5,FALSE),0)</f>
        <v>0</v>
      </c>
      <c r="I1952" s="2">
        <f>+IFERROR(VLOOKUP(A1952,semanasanta!$A$1:$E$29,5,FALSE),0)</f>
        <v>0</v>
      </c>
      <c r="J1952" s="2">
        <f>+IFERROR(VLOOKUP(A1952,navidad!$A$1:$E$8,5,FALSE),0)</f>
        <v>0</v>
      </c>
      <c r="K1952" s="2">
        <f t="shared" si="278"/>
        <v>0</v>
      </c>
      <c r="L1952" s="2">
        <f t="shared" si="275"/>
        <v>0</v>
      </c>
      <c r="M1952" s="2">
        <f>+IFERROR(VLOOKUP(A1952,new_year!$A$1:$E$8,5,FALSE),0)</f>
        <v>0</v>
      </c>
      <c r="N1952" s="2">
        <f t="shared" si="277"/>
        <v>0</v>
      </c>
      <c r="O1952" s="2">
        <f t="shared" si="276"/>
        <v>0</v>
      </c>
      <c r="P1952">
        <v>0</v>
      </c>
      <c r="Q1952">
        <f>+IFERROR(VLOOKUP(A1952,final_f1!$A$1:$E$8,5,FALSE),0)</f>
        <v>0</v>
      </c>
    </row>
    <row r="1953" spans="1:17" x14ac:dyDescent="0.25">
      <c r="A1953" s="1">
        <v>42860</v>
      </c>
      <c r="B1953">
        <v>869</v>
      </c>
      <c r="C1953" s="2">
        <f t="shared" si="270"/>
        <v>5</v>
      </c>
      <c r="D1953" s="2">
        <f t="shared" si="271"/>
        <v>5</v>
      </c>
      <c r="E1953" s="2">
        <f t="shared" si="272"/>
        <v>2017</v>
      </c>
      <c r="F1953" s="2" t="str">
        <f t="shared" si="273"/>
        <v>viernes</v>
      </c>
      <c r="G1953" s="2" t="str">
        <f t="shared" si="274"/>
        <v>mayo</v>
      </c>
      <c r="H1953" s="2">
        <f>+IFERROR(VLOOKUP(A1953,festivos!$A$1:$E$105,5,FALSE),0)</f>
        <v>0</v>
      </c>
      <c r="I1953" s="2">
        <f>+IFERROR(VLOOKUP(A1953,semanasanta!$A$1:$E$29,5,FALSE),0)</f>
        <v>0</v>
      </c>
      <c r="J1953" s="2">
        <f>+IFERROR(VLOOKUP(A1953,navidad!$A$1:$E$8,5,FALSE),0)</f>
        <v>0</v>
      </c>
      <c r="K1953" s="2">
        <f t="shared" si="278"/>
        <v>0</v>
      </c>
      <c r="L1953" s="2">
        <f t="shared" si="275"/>
        <v>0</v>
      </c>
      <c r="M1953" s="2">
        <f>+IFERROR(VLOOKUP(A1953,new_year!$A$1:$E$8,5,FALSE),0)</f>
        <v>0</v>
      </c>
      <c r="N1953" s="2">
        <f t="shared" si="277"/>
        <v>0</v>
      </c>
      <c r="O1953" s="2">
        <f t="shared" si="276"/>
        <v>0</v>
      </c>
      <c r="P1953">
        <v>0</v>
      </c>
      <c r="Q1953">
        <f>+IFERROR(VLOOKUP(A1953,final_f1!$A$1:$E$8,5,FALSE),0)</f>
        <v>0</v>
      </c>
    </row>
    <row r="1954" spans="1:17" x14ac:dyDescent="0.25">
      <c r="A1954" s="1">
        <v>42861</v>
      </c>
      <c r="B1954">
        <v>199</v>
      </c>
      <c r="C1954" s="2">
        <f t="shared" si="270"/>
        <v>6</v>
      </c>
      <c r="D1954" s="2">
        <f t="shared" si="271"/>
        <v>5</v>
      </c>
      <c r="E1954" s="2">
        <f t="shared" si="272"/>
        <v>2017</v>
      </c>
      <c r="F1954" s="2" t="str">
        <f t="shared" si="273"/>
        <v>sábado</v>
      </c>
      <c r="G1954" s="2" t="str">
        <f t="shared" si="274"/>
        <v>mayo</v>
      </c>
      <c r="H1954" s="2">
        <f>+IFERROR(VLOOKUP(A1954,festivos!$A$1:$E$105,5,FALSE),0)</f>
        <v>0</v>
      </c>
      <c r="I1954" s="2">
        <f>+IFERROR(VLOOKUP(A1954,semanasanta!$A$1:$E$29,5,FALSE),0)</f>
        <v>0</v>
      </c>
      <c r="J1954" s="2">
        <f>+IFERROR(VLOOKUP(A1954,navidad!$A$1:$E$8,5,FALSE),0)</f>
        <v>0</v>
      </c>
      <c r="K1954" s="2">
        <f t="shared" si="278"/>
        <v>0</v>
      </c>
      <c r="L1954" s="2">
        <f t="shared" si="275"/>
        <v>0</v>
      </c>
      <c r="M1954" s="2">
        <f>+IFERROR(VLOOKUP(A1954,new_year!$A$1:$E$8,5,FALSE),0)</f>
        <v>0</v>
      </c>
      <c r="N1954" s="2">
        <f t="shared" si="277"/>
        <v>0</v>
      </c>
      <c r="O1954" s="2">
        <f t="shared" si="276"/>
        <v>0</v>
      </c>
      <c r="P1954">
        <v>0</v>
      </c>
      <c r="Q1954">
        <f>+IFERROR(VLOOKUP(A1954,final_f1!$A$1:$E$8,5,FALSE),0)</f>
        <v>0</v>
      </c>
    </row>
    <row r="1955" spans="1:17" x14ac:dyDescent="0.25">
      <c r="A1955" s="1">
        <v>42862</v>
      </c>
      <c r="B1955">
        <v>0</v>
      </c>
      <c r="C1955" s="2">
        <f t="shared" si="270"/>
        <v>7</v>
      </c>
      <c r="D1955" s="2">
        <f t="shared" si="271"/>
        <v>5</v>
      </c>
      <c r="E1955" s="2">
        <f t="shared" si="272"/>
        <v>2017</v>
      </c>
      <c r="F1955" s="2" t="str">
        <f t="shared" si="273"/>
        <v>domingo</v>
      </c>
      <c r="G1955" s="2" t="str">
        <f t="shared" si="274"/>
        <v>mayo</v>
      </c>
      <c r="H1955" s="2">
        <f>+IFERROR(VLOOKUP(A1955,festivos!$A$1:$E$105,5,FALSE),0)</f>
        <v>0</v>
      </c>
      <c r="I1955" s="2">
        <f>+IFERROR(VLOOKUP(A1955,semanasanta!$A$1:$E$29,5,FALSE),0)</f>
        <v>0</v>
      </c>
      <c r="J1955" s="2">
        <f>+IFERROR(VLOOKUP(A1955,navidad!$A$1:$E$8,5,FALSE),0)</f>
        <v>0</v>
      </c>
      <c r="K1955" s="2">
        <f t="shared" si="278"/>
        <v>0</v>
      </c>
      <c r="L1955" s="2">
        <f t="shared" si="275"/>
        <v>0</v>
      </c>
      <c r="M1955" s="2">
        <f>+IFERROR(VLOOKUP(A1955,new_year!$A$1:$E$8,5,FALSE),0)</f>
        <v>0</v>
      </c>
      <c r="N1955" s="2">
        <f t="shared" si="277"/>
        <v>0</v>
      </c>
      <c r="O1955" s="2">
        <f t="shared" si="276"/>
        <v>0</v>
      </c>
      <c r="P1955">
        <v>0</v>
      </c>
      <c r="Q1955">
        <f>+IFERROR(VLOOKUP(A1955,final_f1!$A$1:$E$8,5,FALSE),0)</f>
        <v>0</v>
      </c>
    </row>
    <row r="1956" spans="1:17" x14ac:dyDescent="0.25">
      <c r="A1956" s="1">
        <v>42863</v>
      </c>
      <c r="B1956">
        <v>637</v>
      </c>
      <c r="C1956" s="2">
        <f t="shared" si="270"/>
        <v>8</v>
      </c>
      <c r="D1956" s="2">
        <f t="shared" si="271"/>
        <v>5</v>
      </c>
      <c r="E1956" s="2">
        <f t="shared" si="272"/>
        <v>2017</v>
      </c>
      <c r="F1956" s="2" t="str">
        <f t="shared" si="273"/>
        <v>lunes</v>
      </c>
      <c r="G1956" s="2" t="str">
        <f t="shared" si="274"/>
        <v>mayo</v>
      </c>
      <c r="H1956" s="2">
        <f>+IFERROR(VLOOKUP(A1956,festivos!$A$1:$E$105,5,FALSE),0)</f>
        <v>0</v>
      </c>
      <c r="I1956" s="2">
        <f>+IFERROR(VLOOKUP(A1956,semanasanta!$A$1:$E$29,5,FALSE),0)</f>
        <v>0</v>
      </c>
      <c r="J1956" s="2">
        <f>+IFERROR(VLOOKUP(A1956,navidad!$A$1:$E$8,5,FALSE),0)</f>
        <v>0</v>
      </c>
      <c r="K1956" s="2">
        <f t="shared" si="278"/>
        <v>0</v>
      </c>
      <c r="L1956" s="2">
        <f t="shared" si="275"/>
        <v>0</v>
      </c>
      <c r="M1956" s="2">
        <f>+IFERROR(VLOOKUP(A1956,new_year!$A$1:$E$8,5,FALSE),0)</f>
        <v>0</v>
      </c>
      <c r="N1956" s="2">
        <f t="shared" si="277"/>
        <v>0</v>
      </c>
      <c r="O1956" s="2">
        <f t="shared" si="276"/>
        <v>0</v>
      </c>
      <c r="P1956">
        <v>0</v>
      </c>
      <c r="Q1956">
        <f>+IFERROR(VLOOKUP(A1956,final_f1!$A$1:$E$8,5,FALSE),0)</f>
        <v>0</v>
      </c>
    </row>
    <row r="1957" spans="1:17" x14ac:dyDescent="0.25">
      <c r="A1957" s="1">
        <v>42864</v>
      </c>
      <c r="B1957">
        <v>778</v>
      </c>
      <c r="C1957" s="2">
        <f t="shared" si="270"/>
        <v>9</v>
      </c>
      <c r="D1957" s="2">
        <f t="shared" si="271"/>
        <v>5</v>
      </c>
      <c r="E1957" s="2">
        <f t="shared" si="272"/>
        <v>2017</v>
      </c>
      <c r="F1957" s="2" t="str">
        <f t="shared" si="273"/>
        <v>martes</v>
      </c>
      <c r="G1957" s="2" t="str">
        <f t="shared" si="274"/>
        <v>mayo</v>
      </c>
      <c r="H1957" s="2">
        <f>+IFERROR(VLOOKUP(A1957,festivos!$A$1:$E$105,5,FALSE),0)</f>
        <v>0</v>
      </c>
      <c r="I1957" s="2">
        <f>+IFERROR(VLOOKUP(A1957,semanasanta!$A$1:$E$29,5,FALSE),0)</f>
        <v>0</v>
      </c>
      <c r="J1957" s="2">
        <f>+IFERROR(VLOOKUP(A1957,navidad!$A$1:$E$8,5,FALSE),0)</f>
        <v>0</v>
      </c>
      <c r="K1957" s="2">
        <f t="shared" si="278"/>
        <v>0</v>
      </c>
      <c r="L1957" s="2">
        <f t="shared" si="275"/>
        <v>0</v>
      </c>
      <c r="M1957" s="2">
        <f>+IFERROR(VLOOKUP(A1957,new_year!$A$1:$E$8,5,FALSE),0)</f>
        <v>0</v>
      </c>
      <c r="N1957" s="2">
        <f t="shared" si="277"/>
        <v>0</v>
      </c>
      <c r="O1957" s="2">
        <f t="shared" si="276"/>
        <v>0</v>
      </c>
      <c r="P1957">
        <v>0</v>
      </c>
      <c r="Q1957">
        <f>+IFERROR(VLOOKUP(A1957,final_f1!$A$1:$E$8,5,FALSE),0)</f>
        <v>0</v>
      </c>
    </row>
    <row r="1958" spans="1:17" x14ac:dyDescent="0.25">
      <c r="A1958" s="1">
        <v>42865</v>
      </c>
      <c r="B1958">
        <v>931</v>
      </c>
      <c r="C1958" s="2">
        <f t="shared" si="270"/>
        <v>10</v>
      </c>
      <c r="D1958" s="2">
        <f t="shared" si="271"/>
        <v>5</v>
      </c>
      <c r="E1958" s="2">
        <f t="shared" si="272"/>
        <v>2017</v>
      </c>
      <c r="F1958" s="2" t="str">
        <f t="shared" si="273"/>
        <v>miércoles</v>
      </c>
      <c r="G1958" s="2" t="str">
        <f t="shared" si="274"/>
        <v>mayo</v>
      </c>
      <c r="H1958" s="2">
        <f>+IFERROR(VLOOKUP(A1958,festivos!$A$1:$E$105,5,FALSE),0)</f>
        <v>0</v>
      </c>
      <c r="I1958" s="2">
        <f>+IFERROR(VLOOKUP(A1958,semanasanta!$A$1:$E$29,5,FALSE),0)</f>
        <v>0</v>
      </c>
      <c r="J1958" s="2">
        <f>+IFERROR(VLOOKUP(A1958,navidad!$A$1:$E$8,5,FALSE),0)</f>
        <v>0</v>
      </c>
      <c r="K1958" s="2">
        <f t="shared" si="278"/>
        <v>0</v>
      </c>
      <c r="L1958" s="2">
        <f t="shared" si="275"/>
        <v>0</v>
      </c>
      <c r="M1958" s="2">
        <f>+IFERROR(VLOOKUP(A1958,new_year!$A$1:$E$8,5,FALSE),0)</f>
        <v>0</v>
      </c>
      <c r="N1958" s="2">
        <f t="shared" si="277"/>
        <v>0</v>
      </c>
      <c r="O1958" s="2">
        <f t="shared" si="276"/>
        <v>0</v>
      </c>
      <c r="P1958">
        <v>0</v>
      </c>
      <c r="Q1958">
        <f>+IFERROR(VLOOKUP(A1958,final_f1!$A$1:$E$8,5,FALSE),0)</f>
        <v>0</v>
      </c>
    </row>
    <row r="1959" spans="1:17" x14ac:dyDescent="0.25">
      <c r="A1959" s="1">
        <v>42866</v>
      </c>
      <c r="B1959">
        <v>880</v>
      </c>
      <c r="C1959" s="2">
        <f t="shared" si="270"/>
        <v>11</v>
      </c>
      <c r="D1959" s="2">
        <f t="shared" si="271"/>
        <v>5</v>
      </c>
      <c r="E1959" s="2">
        <f t="shared" si="272"/>
        <v>2017</v>
      </c>
      <c r="F1959" s="2" t="str">
        <f t="shared" si="273"/>
        <v>jueves</v>
      </c>
      <c r="G1959" s="2" t="str">
        <f t="shared" si="274"/>
        <v>mayo</v>
      </c>
      <c r="H1959" s="2">
        <f>+IFERROR(VLOOKUP(A1959,festivos!$A$1:$E$105,5,FALSE),0)</f>
        <v>0</v>
      </c>
      <c r="I1959" s="2">
        <f>+IFERROR(VLOOKUP(A1959,semanasanta!$A$1:$E$29,5,FALSE),0)</f>
        <v>0</v>
      </c>
      <c r="J1959" s="2">
        <f>+IFERROR(VLOOKUP(A1959,navidad!$A$1:$E$8,5,FALSE),0)</f>
        <v>0</v>
      </c>
      <c r="K1959" s="2">
        <f t="shared" si="278"/>
        <v>0</v>
      </c>
      <c r="L1959" s="2">
        <f t="shared" si="275"/>
        <v>0</v>
      </c>
      <c r="M1959" s="2">
        <f>+IFERROR(VLOOKUP(A1959,new_year!$A$1:$E$8,5,FALSE),0)</f>
        <v>0</v>
      </c>
      <c r="N1959" s="2">
        <f t="shared" si="277"/>
        <v>0</v>
      </c>
      <c r="O1959" s="2">
        <f t="shared" si="276"/>
        <v>0</v>
      </c>
      <c r="P1959">
        <v>0</v>
      </c>
      <c r="Q1959">
        <f>+IFERROR(VLOOKUP(A1959,final_f1!$A$1:$E$8,5,FALSE),0)</f>
        <v>0</v>
      </c>
    </row>
    <row r="1960" spans="1:17" x14ac:dyDescent="0.25">
      <c r="A1960" s="1">
        <v>42867</v>
      </c>
      <c r="B1960">
        <v>855</v>
      </c>
      <c r="C1960" s="2">
        <f t="shared" si="270"/>
        <v>12</v>
      </c>
      <c r="D1960" s="2">
        <f t="shared" si="271"/>
        <v>5</v>
      </c>
      <c r="E1960" s="2">
        <f t="shared" si="272"/>
        <v>2017</v>
      </c>
      <c r="F1960" s="2" t="str">
        <f t="shared" si="273"/>
        <v>viernes</v>
      </c>
      <c r="G1960" s="2" t="str">
        <f t="shared" si="274"/>
        <v>mayo</v>
      </c>
      <c r="H1960" s="2">
        <f>+IFERROR(VLOOKUP(A1960,festivos!$A$1:$E$105,5,FALSE),0)</f>
        <v>0</v>
      </c>
      <c r="I1960" s="2">
        <f>+IFERROR(VLOOKUP(A1960,semanasanta!$A$1:$E$29,5,FALSE),0)</f>
        <v>0</v>
      </c>
      <c r="J1960" s="2">
        <f>+IFERROR(VLOOKUP(A1960,navidad!$A$1:$E$8,5,FALSE),0)</f>
        <v>0</v>
      </c>
      <c r="K1960" s="2">
        <f t="shared" si="278"/>
        <v>0</v>
      </c>
      <c r="L1960" s="2">
        <f t="shared" si="275"/>
        <v>0</v>
      </c>
      <c r="M1960" s="2">
        <f>+IFERROR(VLOOKUP(A1960,new_year!$A$1:$E$8,5,FALSE),0)</f>
        <v>0</v>
      </c>
      <c r="N1960" s="2">
        <f t="shared" si="277"/>
        <v>0</v>
      </c>
      <c r="O1960" s="2">
        <f t="shared" si="276"/>
        <v>0</v>
      </c>
      <c r="P1960">
        <v>0</v>
      </c>
      <c r="Q1960">
        <f>+IFERROR(VLOOKUP(A1960,final_f1!$A$1:$E$8,5,FALSE),0)</f>
        <v>0</v>
      </c>
    </row>
    <row r="1961" spans="1:17" x14ac:dyDescent="0.25">
      <c r="A1961" s="1">
        <v>42868</v>
      </c>
      <c r="B1961">
        <v>225</v>
      </c>
      <c r="C1961" s="2">
        <f t="shared" si="270"/>
        <v>13</v>
      </c>
      <c r="D1961" s="2">
        <f t="shared" si="271"/>
        <v>5</v>
      </c>
      <c r="E1961" s="2">
        <f t="shared" si="272"/>
        <v>2017</v>
      </c>
      <c r="F1961" s="2" t="str">
        <f t="shared" si="273"/>
        <v>sábado</v>
      </c>
      <c r="G1961" s="2" t="str">
        <f t="shared" si="274"/>
        <v>mayo</v>
      </c>
      <c r="H1961" s="2">
        <f>+IFERROR(VLOOKUP(A1961,festivos!$A$1:$E$105,5,FALSE),0)</f>
        <v>0</v>
      </c>
      <c r="I1961" s="2">
        <f>+IFERROR(VLOOKUP(A1961,semanasanta!$A$1:$E$29,5,FALSE),0)</f>
        <v>0</v>
      </c>
      <c r="J1961" s="2">
        <f>+IFERROR(VLOOKUP(A1961,navidad!$A$1:$E$8,5,FALSE),0)</f>
        <v>0</v>
      </c>
      <c r="K1961" s="2">
        <f t="shared" si="278"/>
        <v>0</v>
      </c>
      <c r="L1961" s="2">
        <f t="shared" si="275"/>
        <v>0</v>
      </c>
      <c r="M1961" s="2">
        <f>+IFERROR(VLOOKUP(A1961,new_year!$A$1:$E$8,5,FALSE),0)</f>
        <v>0</v>
      </c>
      <c r="N1961" s="2">
        <f t="shared" si="277"/>
        <v>0</v>
      </c>
      <c r="O1961" s="2">
        <f t="shared" si="276"/>
        <v>0</v>
      </c>
      <c r="P1961">
        <v>0</v>
      </c>
      <c r="Q1961">
        <f>+IFERROR(VLOOKUP(A1961,final_f1!$A$1:$E$8,5,FALSE),0)</f>
        <v>0</v>
      </c>
    </row>
    <row r="1962" spans="1:17" x14ac:dyDescent="0.25">
      <c r="A1962" s="1">
        <v>42869</v>
      </c>
      <c r="B1962">
        <v>0</v>
      </c>
      <c r="C1962" s="2">
        <f t="shared" si="270"/>
        <v>14</v>
      </c>
      <c r="D1962" s="2">
        <f t="shared" si="271"/>
        <v>5</v>
      </c>
      <c r="E1962" s="2">
        <f t="shared" si="272"/>
        <v>2017</v>
      </c>
      <c r="F1962" s="2" t="str">
        <f t="shared" si="273"/>
        <v>domingo</v>
      </c>
      <c r="G1962" s="2" t="str">
        <f t="shared" si="274"/>
        <v>mayo</v>
      </c>
      <c r="H1962" s="2">
        <f>+IFERROR(VLOOKUP(A1962,festivos!$A$1:$E$105,5,FALSE),0)</f>
        <v>0</v>
      </c>
      <c r="I1962" s="2">
        <f>+IFERROR(VLOOKUP(A1962,semanasanta!$A$1:$E$29,5,FALSE),0)</f>
        <v>0</v>
      </c>
      <c r="J1962" s="2">
        <f>+IFERROR(VLOOKUP(A1962,navidad!$A$1:$E$8,5,FALSE),0)</f>
        <v>0</v>
      </c>
      <c r="K1962" s="2">
        <f t="shared" si="278"/>
        <v>0</v>
      </c>
      <c r="L1962" s="2">
        <f t="shared" si="275"/>
        <v>0</v>
      </c>
      <c r="M1962" s="2">
        <f>+IFERROR(VLOOKUP(A1962,new_year!$A$1:$E$8,5,FALSE),0)</f>
        <v>0</v>
      </c>
      <c r="N1962" s="2">
        <f t="shared" si="277"/>
        <v>0</v>
      </c>
      <c r="O1962" s="2">
        <f t="shared" si="276"/>
        <v>0</v>
      </c>
      <c r="P1962">
        <v>0</v>
      </c>
      <c r="Q1962">
        <f>+IFERROR(VLOOKUP(A1962,final_f1!$A$1:$E$8,5,FALSE),0)</f>
        <v>0</v>
      </c>
    </row>
    <row r="1963" spans="1:17" x14ac:dyDescent="0.25">
      <c r="A1963" s="1">
        <v>42870</v>
      </c>
      <c r="B1963">
        <v>629</v>
      </c>
      <c r="C1963" s="2">
        <f t="shared" si="270"/>
        <v>15</v>
      </c>
      <c r="D1963" s="2">
        <f t="shared" si="271"/>
        <v>5</v>
      </c>
      <c r="E1963" s="2">
        <f t="shared" si="272"/>
        <v>2017</v>
      </c>
      <c r="F1963" s="2" t="str">
        <f t="shared" si="273"/>
        <v>lunes</v>
      </c>
      <c r="G1963" s="2" t="str">
        <f t="shared" si="274"/>
        <v>mayo</v>
      </c>
      <c r="H1963" s="2">
        <f>+IFERROR(VLOOKUP(A1963,festivos!$A$1:$E$105,5,FALSE),0)</f>
        <v>0</v>
      </c>
      <c r="I1963" s="2">
        <f>+IFERROR(VLOOKUP(A1963,semanasanta!$A$1:$E$29,5,FALSE),0)</f>
        <v>0</v>
      </c>
      <c r="J1963" s="2">
        <f>+IFERROR(VLOOKUP(A1963,navidad!$A$1:$E$8,5,FALSE),0)</f>
        <v>0</v>
      </c>
      <c r="K1963" s="2">
        <f t="shared" si="278"/>
        <v>0</v>
      </c>
      <c r="L1963" s="2">
        <f t="shared" si="275"/>
        <v>0</v>
      </c>
      <c r="M1963" s="2">
        <f>+IFERROR(VLOOKUP(A1963,new_year!$A$1:$E$8,5,FALSE),0)</f>
        <v>0</v>
      </c>
      <c r="N1963" s="2">
        <f t="shared" si="277"/>
        <v>0</v>
      </c>
      <c r="O1963" s="2">
        <f t="shared" si="276"/>
        <v>0</v>
      </c>
      <c r="P1963">
        <v>0</v>
      </c>
      <c r="Q1963">
        <f>+IFERROR(VLOOKUP(A1963,final_f1!$A$1:$E$8,5,FALSE),0)</f>
        <v>0</v>
      </c>
    </row>
    <row r="1964" spans="1:17" x14ac:dyDescent="0.25">
      <c r="A1964" s="1">
        <v>42871</v>
      </c>
      <c r="B1964">
        <v>770</v>
      </c>
      <c r="C1964" s="2">
        <f t="shared" si="270"/>
        <v>16</v>
      </c>
      <c r="D1964" s="2">
        <f t="shared" si="271"/>
        <v>5</v>
      </c>
      <c r="E1964" s="2">
        <f t="shared" si="272"/>
        <v>2017</v>
      </c>
      <c r="F1964" s="2" t="str">
        <f t="shared" si="273"/>
        <v>martes</v>
      </c>
      <c r="G1964" s="2" t="str">
        <f t="shared" si="274"/>
        <v>mayo</v>
      </c>
      <c r="H1964" s="2">
        <f>+IFERROR(VLOOKUP(A1964,festivos!$A$1:$E$105,5,FALSE),0)</f>
        <v>0</v>
      </c>
      <c r="I1964" s="2">
        <f>+IFERROR(VLOOKUP(A1964,semanasanta!$A$1:$E$29,5,FALSE),0)</f>
        <v>0</v>
      </c>
      <c r="J1964" s="2">
        <f>+IFERROR(VLOOKUP(A1964,navidad!$A$1:$E$8,5,FALSE),0)</f>
        <v>0</v>
      </c>
      <c r="K1964" s="2">
        <f t="shared" si="278"/>
        <v>0</v>
      </c>
      <c r="L1964" s="2">
        <f t="shared" si="275"/>
        <v>0</v>
      </c>
      <c r="M1964" s="2">
        <f>+IFERROR(VLOOKUP(A1964,new_year!$A$1:$E$8,5,FALSE),0)</f>
        <v>0</v>
      </c>
      <c r="N1964" s="2">
        <f t="shared" si="277"/>
        <v>0</v>
      </c>
      <c r="O1964" s="2">
        <f t="shared" si="276"/>
        <v>0</v>
      </c>
      <c r="P1964">
        <v>0</v>
      </c>
      <c r="Q1964">
        <f>+IFERROR(VLOOKUP(A1964,final_f1!$A$1:$E$8,5,FALSE),0)</f>
        <v>0</v>
      </c>
    </row>
    <row r="1965" spans="1:17" x14ac:dyDescent="0.25">
      <c r="A1965" s="1">
        <v>42872</v>
      </c>
      <c r="B1965">
        <v>812</v>
      </c>
      <c r="C1965" s="2">
        <f t="shared" si="270"/>
        <v>17</v>
      </c>
      <c r="D1965" s="2">
        <f t="shared" si="271"/>
        <v>5</v>
      </c>
      <c r="E1965" s="2">
        <f t="shared" si="272"/>
        <v>2017</v>
      </c>
      <c r="F1965" s="2" t="str">
        <f t="shared" si="273"/>
        <v>miércoles</v>
      </c>
      <c r="G1965" s="2" t="str">
        <f t="shared" si="274"/>
        <v>mayo</v>
      </c>
      <c r="H1965" s="2">
        <f>+IFERROR(VLOOKUP(A1965,festivos!$A$1:$E$105,5,FALSE),0)</f>
        <v>0</v>
      </c>
      <c r="I1965" s="2">
        <f>+IFERROR(VLOOKUP(A1965,semanasanta!$A$1:$E$29,5,FALSE),0)</f>
        <v>0</v>
      </c>
      <c r="J1965" s="2">
        <f>+IFERROR(VLOOKUP(A1965,navidad!$A$1:$E$8,5,FALSE),0)</f>
        <v>0</v>
      </c>
      <c r="K1965" s="2">
        <f t="shared" si="278"/>
        <v>0</v>
      </c>
      <c r="L1965" s="2">
        <f t="shared" si="275"/>
        <v>0</v>
      </c>
      <c r="M1965" s="2">
        <f>+IFERROR(VLOOKUP(A1965,new_year!$A$1:$E$8,5,FALSE),0)</f>
        <v>0</v>
      </c>
      <c r="N1965" s="2">
        <f t="shared" si="277"/>
        <v>0</v>
      </c>
      <c r="O1965" s="2">
        <f t="shared" si="276"/>
        <v>0</v>
      </c>
      <c r="P1965">
        <v>0</v>
      </c>
      <c r="Q1965">
        <f>+IFERROR(VLOOKUP(A1965,final_f1!$A$1:$E$8,5,FALSE),0)</f>
        <v>0</v>
      </c>
    </row>
    <row r="1966" spans="1:17" x14ac:dyDescent="0.25">
      <c r="A1966" s="1">
        <v>42873</v>
      </c>
      <c r="B1966">
        <v>904</v>
      </c>
      <c r="C1966" s="2">
        <f t="shared" si="270"/>
        <v>18</v>
      </c>
      <c r="D1966" s="2">
        <f t="shared" si="271"/>
        <v>5</v>
      </c>
      <c r="E1966" s="2">
        <f t="shared" si="272"/>
        <v>2017</v>
      </c>
      <c r="F1966" s="2" t="str">
        <f t="shared" si="273"/>
        <v>jueves</v>
      </c>
      <c r="G1966" s="2" t="str">
        <f t="shared" si="274"/>
        <v>mayo</v>
      </c>
      <c r="H1966" s="2">
        <f>+IFERROR(VLOOKUP(A1966,festivos!$A$1:$E$105,5,FALSE),0)</f>
        <v>0</v>
      </c>
      <c r="I1966" s="2">
        <f>+IFERROR(VLOOKUP(A1966,semanasanta!$A$1:$E$29,5,FALSE),0)</f>
        <v>0</v>
      </c>
      <c r="J1966" s="2">
        <f>+IFERROR(VLOOKUP(A1966,navidad!$A$1:$E$8,5,FALSE),0)</f>
        <v>0</v>
      </c>
      <c r="K1966" s="2">
        <f t="shared" si="278"/>
        <v>0</v>
      </c>
      <c r="L1966" s="2">
        <f t="shared" si="275"/>
        <v>0</v>
      </c>
      <c r="M1966" s="2">
        <f>+IFERROR(VLOOKUP(A1966,new_year!$A$1:$E$8,5,FALSE),0)</f>
        <v>0</v>
      </c>
      <c r="N1966" s="2">
        <f t="shared" si="277"/>
        <v>0</v>
      </c>
      <c r="O1966" s="2">
        <f t="shared" si="276"/>
        <v>0</v>
      </c>
      <c r="P1966">
        <v>0</v>
      </c>
      <c r="Q1966">
        <f>+IFERROR(VLOOKUP(A1966,final_f1!$A$1:$E$8,5,FALSE),0)</f>
        <v>0</v>
      </c>
    </row>
    <row r="1967" spans="1:17" x14ac:dyDescent="0.25">
      <c r="A1967" s="1">
        <v>42874</v>
      </c>
      <c r="B1967">
        <v>878</v>
      </c>
      <c r="C1967" s="2">
        <f t="shared" si="270"/>
        <v>19</v>
      </c>
      <c r="D1967" s="2">
        <f t="shared" si="271"/>
        <v>5</v>
      </c>
      <c r="E1967" s="2">
        <f t="shared" si="272"/>
        <v>2017</v>
      </c>
      <c r="F1967" s="2" t="str">
        <f t="shared" si="273"/>
        <v>viernes</v>
      </c>
      <c r="G1967" s="2" t="str">
        <f t="shared" si="274"/>
        <v>mayo</v>
      </c>
      <c r="H1967" s="2">
        <f>+IFERROR(VLOOKUP(A1967,festivos!$A$1:$E$105,5,FALSE),0)</f>
        <v>0</v>
      </c>
      <c r="I1967" s="2">
        <f>+IFERROR(VLOOKUP(A1967,semanasanta!$A$1:$E$29,5,FALSE),0)</f>
        <v>0</v>
      </c>
      <c r="J1967" s="2">
        <f>+IFERROR(VLOOKUP(A1967,navidad!$A$1:$E$8,5,FALSE),0)</f>
        <v>0</v>
      </c>
      <c r="K1967" s="2">
        <f t="shared" si="278"/>
        <v>0</v>
      </c>
      <c r="L1967" s="2">
        <f t="shared" si="275"/>
        <v>0</v>
      </c>
      <c r="M1967" s="2">
        <f>+IFERROR(VLOOKUP(A1967,new_year!$A$1:$E$8,5,FALSE),0)</f>
        <v>0</v>
      </c>
      <c r="N1967" s="2">
        <f t="shared" si="277"/>
        <v>0</v>
      </c>
      <c r="O1967" s="2">
        <f t="shared" si="276"/>
        <v>0</v>
      </c>
      <c r="P1967">
        <v>0</v>
      </c>
      <c r="Q1967">
        <f>+IFERROR(VLOOKUP(A1967,final_f1!$A$1:$E$8,5,FALSE),0)</f>
        <v>0</v>
      </c>
    </row>
    <row r="1968" spans="1:17" x14ac:dyDescent="0.25">
      <c r="A1968" s="1">
        <v>42875</v>
      </c>
      <c r="B1968">
        <v>281</v>
      </c>
      <c r="C1968" s="2">
        <f t="shared" si="270"/>
        <v>20</v>
      </c>
      <c r="D1968" s="2">
        <f t="shared" si="271"/>
        <v>5</v>
      </c>
      <c r="E1968" s="2">
        <f t="shared" si="272"/>
        <v>2017</v>
      </c>
      <c r="F1968" s="2" t="str">
        <f t="shared" si="273"/>
        <v>sábado</v>
      </c>
      <c r="G1968" s="2" t="str">
        <f t="shared" si="274"/>
        <v>mayo</v>
      </c>
      <c r="H1968" s="2">
        <f>+IFERROR(VLOOKUP(A1968,festivos!$A$1:$E$105,5,FALSE),0)</f>
        <v>0</v>
      </c>
      <c r="I1968" s="2">
        <f>+IFERROR(VLOOKUP(A1968,semanasanta!$A$1:$E$29,5,FALSE),0)</f>
        <v>0</v>
      </c>
      <c r="J1968" s="2">
        <f>+IFERROR(VLOOKUP(A1968,navidad!$A$1:$E$8,5,FALSE),0)</f>
        <v>0</v>
      </c>
      <c r="K1968" s="2">
        <f t="shared" si="278"/>
        <v>0</v>
      </c>
      <c r="L1968" s="2">
        <f t="shared" si="275"/>
        <v>0</v>
      </c>
      <c r="M1968" s="2">
        <f>+IFERROR(VLOOKUP(A1968,new_year!$A$1:$E$8,5,FALSE),0)</f>
        <v>0</v>
      </c>
      <c r="N1968" s="2">
        <f t="shared" si="277"/>
        <v>0</v>
      </c>
      <c r="O1968" s="2">
        <f t="shared" si="276"/>
        <v>0</v>
      </c>
      <c r="P1968">
        <v>0</v>
      </c>
      <c r="Q1968">
        <f>+IFERROR(VLOOKUP(A1968,final_f1!$A$1:$E$8,5,FALSE),0)</f>
        <v>0</v>
      </c>
    </row>
    <row r="1969" spans="1:17" x14ac:dyDescent="0.25">
      <c r="A1969" s="1">
        <v>42876</v>
      </c>
      <c r="B1969">
        <v>0</v>
      </c>
      <c r="C1969" s="2">
        <f t="shared" si="270"/>
        <v>21</v>
      </c>
      <c r="D1969" s="2">
        <f t="shared" si="271"/>
        <v>5</v>
      </c>
      <c r="E1969" s="2">
        <f t="shared" si="272"/>
        <v>2017</v>
      </c>
      <c r="F1969" s="2" t="str">
        <f t="shared" si="273"/>
        <v>domingo</v>
      </c>
      <c r="G1969" s="2" t="str">
        <f t="shared" si="274"/>
        <v>mayo</v>
      </c>
      <c r="H1969" s="2">
        <f>+IFERROR(VLOOKUP(A1969,festivos!$A$1:$E$105,5,FALSE),0)</f>
        <v>0</v>
      </c>
      <c r="I1969" s="2">
        <f>+IFERROR(VLOOKUP(A1969,semanasanta!$A$1:$E$29,5,FALSE),0)</f>
        <v>0</v>
      </c>
      <c r="J1969" s="2">
        <f>+IFERROR(VLOOKUP(A1969,navidad!$A$1:$E$8,5,FALSE),0)</f>
        <v>0</v>
      </c>
      <c r="K1969" s="2">
        <f t="shared" si="278"/>
        <v>0</v>
      </c>
      <c r="L1969" s="2">
        <f t="shared" si="275"/>
        <v>0</v>
      </c>
      <c r="M1969" s="2">
        <f>+IFERROR(VLOOKUP(A1969,new_year!$A$1:$E$8,5,FALSE),0)</f>
        <v>0</v>
      </c>
      <c r="N1969" s="2">
        <f t="shared" si="277"/>
        <v>0</v>
      </c>
      <c r="O1969" s="2">
        <f t="shared" si="276"/>
        <v>0</v>
      </c>
      <c r="P1969">
        <v>0</v>
      </c>
      <c r="Q1969">
        <f>+IFERROR(VLOOKUP(A1969,final_f1!$A$1:$E$8,5,FALSE),0)</f>
        <v>0</v>
      </c>
    </row>
    <row r="1970" spans="1:17" x14ac:dyDescent="0.25">
      <c r="A1970" s="1">
        <v>42877</v>
      </c>
      <c r="B1970">
        <v>632</v>
      </c>
      <c r="C1970" s="2">
        <f t="shared" si="270"/>
        <v>22</v>
      </c>
      <c r="D1970" s="2">
        <f t="shared" si="271"/>
        <v>5</v>
      </c>
      <c r="E1970" s="2">
        <f t="shared" si="272"/>
        <v>2017</v>
      </c>
      <c r="F1970" s="2" t="str">
        <f t="shared" si="273"/>
        <v>lunes</v>
      </c>
      <c r="G1970" s="2" t="str">
        <f t="shared" si="274"/>
        <v>mayo</v>
      </c>
      <c r="H1970" s="2">
        <f>+IFERROR(VLOOKUP(A1970,festivos!$A$1:$E$105,5,FALSE),0)</f>
        <v>0</v>
      </c>
      <c r="I1970" s="2">
        <f>+IFERROR(VLOOKUP(A1970,semanasanta!$A$1:$E$29,5,FALSE),0)</f>
        <v>0</v>
      </c>
      <c r="J1970" s="2">
        <f>+IFERROR(VLOOKUP(A1970,navidad!$A$1:$E$8,5,FALSE),0)</f>
        <v>0</v>
      </c>
      <c r="K1970" s="2">
        <f t="shared" si="278"/>
        <v>0</v>
      </c>
      <c r="L1970" s="2">
        <f t="shared" si="275"/>
        <v>0</v>
      </c>
      <c r="M1970" s="2">
        <f>+IFERROR(VLOOKUP(A1970,new_year!$A$1:$E$8,5,FALSE),0)</f>
        <v>0</v>
      </c>
      <c r="N1970" s="2">
        <f t="shared" si="277"/>
        <v>0</v>
      </c>
      <c r="O1970" s="2">
        <f t="shared" si="276"/>
        <v>0</v>
      </c>
      <c r="P1970">
        <v>0</v>
      </c>
      <c r="Q1970">
        <f>+IFERROR(VLOOKUP(A1970,final_f1!$A$1:$E$8,5,FALSE),0)</f>
        <v>0</v>
      </c>
    </row>
    <row r="1971" spans="1:17" x14ac:dyDescent="0.25">
      <c r="A1971" s="1">
        <v>42878</v>
      </c>
      <c r="B1971">
        <v>912</v>
      </c>
      <c r="C1971" s="2">
        <f t="shared" si="270"/>
        <v>23</v>
      </c>
      <c r="D1971" s="2">
        <f t="shared" si="271"/>
        <v>5</v>
      </c>
      <c r="E1971" s="2">
        <f t="shared" si="272"/>
        <v>2017</v>
      </c>
      <c r="F1971" s="2" t="str">
        <f t="shared" si="273"/>
        <v>martes</v>
      </c>
      <c r="G1971" s="2" t="str">
        <f t="shared" si="274"/>
        <v>mayo</v>
      </c>
      <c r="H1971" s="2">
        <f>+IFERROR(VLOOKUP(A1971,festivos!$A$1:$E$105,5,FALSE),0)</f>
        <v>0</v>
      </c>
      <c r="I1971" s="2">
        <f>+IFERROR(VLOOKUP(A1971,semanasanta!$A$1:$E$29,5,FALSE),0)</f>
        <v>0</v>
      </c>
      <c r="J1971" s="2">
        <f>+IFERROR(VLOOKUP(A1971,navidad!$A$1:$E$8,5,FALSE),0)</f>
        <v>0</v>
      </c>
      <c r="K1971" s="2">
        <f t="shared" si="278"/>
        <v>0</v>
      </c>
      <c r="L1971" s="2">
        <f t="shared" si="275"/>
        <v>0</v>
      </c>
      <c r="M1971" s="2">
        <f>+IFERROR(VLOOKUP(A1971,new_year!$A$1:$E$8,5,FALSE),0)</f>
        <v>0</v>
      </c>
      <c r="N1971" s="2">
        <f t="shared" si="277"/>
        <v>0</v>
      </c>
      <c r="O1971" s="2">
        <f t="shared" si="276"/>
        <v>0</v>
      </c>
      <c r="P1971">
        <v>0</v>
      </c>
      <c r="Q1971">
        <f>+IFERROR(VLOOKUP(A1971,final_f1!$A$1:$E$8,5,FALSE),0)</f>
        <v>0</v>
      </c>
    </row>
    <row r="1972" spans="1:17" x14ac:dyDescent="0.25">
      <c r="A1972" s="1">
        <v>42879</v>
      </c>
      <c r="B1972">
        <v>996</v>
      </c>
      <c r="C1972" s="2">
        <f t="shared" si="270"/>
        <v>24</v>
      </c>
      <c r="D1972" s="2">
        <f t="shared" si="271"/>
        <v>5</v>
      </c>
      <c r="E1972" s="2">
        <f t="shared" si="272"/>
        <v>2017</v>
      </c>
      <c r="F1972" s="2" t="str">
        <f t="shared" si="273"/>
        <v>miércoles</v>
      </c>
      <c r="G1972" s="2" t="str">
        <f t="shared" si="274"/>
        <v>mayo</v>
      </c>
      <c r="H1972" s="2">
        <f>+IFERROR(VLOOKUP(A1972,festivos!$A$1:$E$105,5,FALSE),0)</f>
        <v>0</v>
      </c>
      <c r="I1972" s="2">
        <f>+IFERROR(VLOOKUP(A1972,semanasanta!$A$1:$E$29,5,FALSE),0)</f>
        <v>0</v>
      </c>
      <c r="J1972" s="2">
        <f>+IFERROR(VLOOKUP(A1972,navidad!$A$1:$E$8,5,FALSE),0)</f>
        <v>0</v>
      </c>
      <c r="K1972" s="2">
        <f t="shared" si="278"/>
        <v>0</v>
      </c>
      <c r="L1972" s="2">
        <f t="shared" si="275"/>
        <v>0</v>
      </c>
      <c r="M1972" s="2">
        <f>+IFERROR(VLOOKUP(A1972,new_year!$A$1:$E$8,5,FALSE),0)</f>
        <v>0</v>
      </c>
      <c r="N1972" s="2">
        <f t="shared" si="277"/>
        <v>0</v>
      </c>
      <c r="O1972" s="2">
        <f t="shared" si="276"/>
        <v>0</v>
      </c>
      <c r="P1972">
        <v>0</v>
      </c>
      <c r="Q1972">
        <f>+IFERROR(VLOOKUP(A1972,final_f1!$A$1:$E$8,5,FALSE),0)</f>
        <v>0</v>
      </c>
    </row>
    <row r="1973" spans="1:17" x14ac:dyDescent="0.25">
      <c r="A1973" s="1">
        <v>42880</v>
      </c>
      <c r="B1973">
        <v>1057</v>
      </c>
      <c r="C1973" s="2">
        <f t="shared" si="270"/>
        <v>25</v>
      </c>
      <c r="D1973" s="2">
        <f t="shared" si="271"/>
        <v>5</v>
      </c>
      <c r="E1973" s="2">
        <f t="shared" si="272"/>
        <v>2017</v>
      </c>
      <c r="F1973" s="2" t="str">
        <f t="shared" si="273"/>
        <v>jueves</v>
      </c>
      <c r="G1973" s="2" t="str">
        <f t="shared" si="274"/>
        <v>mayo</v>
      </c>
      <c r="H1973" s="2">
        <f>+IFERROR(VLOOKUP(A1973,festivos!$A$1:$E$105,5,FALSE),0)</f>
        <v>0</v>
      </c>
      <c r="I1973" s="2">
        <f>+IFERROR(VLOOKUP(A1973,semanasanta!$A$1:$E$29,5,FALSE),0)</f>
        <v>0</v>
      </c>
      <c r="J1973" s="2">
        <f>+IFERROR(VLOOKUP(A1973,navidad!$A$1:$E$8,5,FALSE),0)</f>
        <v>0</v>
      </c>
      <c r="K1973" s="2">
        <f t="shared" si="278"/>
        <v>0</v>
      </c>
      <c r="L1973" s="2">
        <f t="shared" si="275"/>
        <v>0</v>
      </c>
      <c r="M1973" s="2">
        <f>+IFERROR(VLOOKUP(A1973,new_year!$A$1:$E$8,5,FALSE),0)</f>
        <v>0</v>
      </c>
      <c r="N1973" s="2">
        <f t="shared" si="277"/>
        <v>0</v>
      </c>
      <c r="O1973" s="2">
        <f t="shared" si="276"/>
        <v>0</v>
      </c>
      <c r="P1973">
        <v>0</v>
      </c>
      <c r="Q1973">
        <f>+IFERROR(VLOOKUP(A1973,final_f1!$A$1:$E$8,5,FALSE),0)</f>
        <v>0</v>
      </c>
    </row>
    <row r="1974" spans="1:17" x14ac:dyDescent="0.25">
      <c r="A1974" s="1">
        <v>42881</v>
      </c>
      <c r="B1974">
        <v>1105</v>
      </c>
      <c r="C1974" s="2">
        <f t="shared" si="270"/>
        <v>26</v>
      </c>
      <c r="D1974" s="2">
        <f t="shared" si="271"/>
        <v>5</v>
      </c>
      <c r="E1974" s="2">
        <f t="shared" si="272"/>
        <v>2017</v>
      </c>
      <c r="F1974" s="2" t="str">
        <f t="shared" si="273"/>
        <v>viernes</v>
      </c>
      <c r="G1974" s="2" t="str">
        <f t="shared" si="274"/>
        <v>mayo</v>
      </c>
      <c r="H1974" s="2">
        <f>+IFERROR(VLOOKUP(A1974,festivos!$A$1:$E$105,5,FALSE),0)</f>
        <v>0</v>
      </c>
      <c r="I1974" s="2">
        <f>+IFERROR(VLOOKUP(A1974,semanasanta!$A$1:$E$29,5,FALSE),0)</f>
        <v>0</v>
      </c>
      <c r="J1974" s="2">
        <f>+IFERROR(VLOOKUP(A1974,navidad!$A$1:$E$8,5,FALSE),0)</f>
        <v>0</v>
      </c>
      <c r="K1974" s="2">
        <f t="shared" si="278"/>
        <v>0</v>
      </c>
      <c r="L1974" s="2">
        <f t="shared" si="275"/>
        <v>0</v>
      </c>
      <c r="M1974" s="2">
        <f>+IFERROR(VLOOKUP(A1974,new_year!$A$1:$E$8,5,FALSE),0)</f>
        <v>0</v>
      </c>
      <c r="N1974" s="2">
        <f t="shared" si="277"/>
        <v>0</v>
      </c>
      <c r="O1974" s="2">
        <f t="shared" si="276"/>
        <v>0</v>
      </c>
      <c r="P1974">
        <v>0</v>
      </c>
      <c r="Q1974">
        <f>+IFERROR(VLOOKUP(A1974,final_f1!$A$1:$E$8,5,FALSE),0)</f>
        <v>0</v>
      </c>
    </row>
    <row r="1975" spans="1:17" x14ac:dyDescent="0.25">
      <c r="A1975" s="1">
        <v>42882</v>
      </c>
      <c r="B1975">
        <v>431</v>
      </c>
      <c r="C1975" s="2">
        <f t="shared" si="270"/>
        <v>27</v>
      </c>
      <c r="D1975" s="2">
        <f t="shared" si="271"/>
        <v>5</v>
      </c>
      <c r="E1975" s="2">
        <f t="shared" si="272"/>
        <v>2017</v>
      </c>
      <c r="F1975" s="2" t="str">
        <f t="shared" si="273"/>
        <v>sábado</v>
      </c>
      <c r="G1975" s="2" t="str">
        <f t="shared" si="274"/>
        <v>mayo</v>
      </c>
      <c r="H1975" s="2">
        <f>+IFERROR(VLOOKUP(A1975,festivos!$A$1:$E$105,5,FALSE),0)</f>
        <v>0</v>
      </c>
      <c r="I1975" s="2">
        <f>+IFERROR(VLOOKUP(A1975,semanasanta!$A$1:$E$29,5,FALSE),0)</f>
        <v>0</v>
      </c>
      <c r="J1975" s="2">
        <f>+IFERROR(VLOOKUP(A1975,navidad!$A$1:$E$8,5,FALSE),0)</f>
        <v>0</v>
      </c>
      <c r="K1975" s="2">
        <f t="shared" si="278"/>
        <v>0</v>
      </c>
      <c r="L1975" s="2">
        <f t="shared" si="275"/>
        <v>0</v>
      </c>
      <c r="M1975" s="2">
        <f>+IFERROR(VLOOKUP(A1975,new_year!$A$1:$E$8,5,FALSE),0)</f>
        <v>0</v>
      </c>
      <c r="N1975" s="2">
        <f t="shared" si="277"/>
        <v>0</v>
      </c>
      <c r="O1975" s="2">
        <f t="shared" si="276"/>
        <v>0</v>
      </c>
      <c r="P1975">
        <v>0</v>
      </c>
      <c r="Q1975">
        <f>+IFERROR(VLOOKUP(A1975,final_f1!$A$1:$E$8,5,FALSE),0)</f>
        <v>0</v>
      </c>
    </row>
    <row r="1976" spans="1:17" x14ac:dyDescent="0.25">
      <c r="A1976" s="1">
        <v>42883</v>
      </c>
      <c r="B1976">
        <v>0</v>
      </c>
      <c r="C1976" s="2">
        <f t="shared" si="270"/>
        <v>28</v>
      </c>
      <c r="D1976" s="2">
        <f t="shared" si="271"/>
        <v>5</v>
      </c>
      <c r="E1976" s="2">
        <f t="shared" si="272"/>
        <v>2017</v>
      </c>
      <c r="F1976" s="2" t="str">
        <f t="shared" si="273"/>
        <v>domingo</v>
      </c>
      <c r="G1976" s="2" t="str">
        <f t="shared" si="274"/>
        <v>mayo</v>
      </c>
      <c r="H1976" s="2">
        <f>+IFERROR(VLOOKUP(A1976,festivos!$A$1:$E$105,5,FALSE),0)</f>
        <v>0</v>
      </c>
      <c r="I1976" s="2">
        <f>+IFERROR(VLOOKUP(A1976,semanasanta!$A$1:$E$29,5,FALSE),0)</f>
        <v>0</v>
      </c>
      <c r="J1976" s="2">
        <f>+IFERROR(VLOOKUP(A1976,navidad!$A$1:$E$8,5,FALSE),0)</f>
        <v>0</v>
      </c>
      <c r="K1976" s="2">
        <f t="shared" si="278"/>
        <v>0</v>
      </c>
      <c r="L1976" s="2">
        <f t="shared" si="275"/>
        <v>0</v>
      </c>
      <c r="M1976" s="2">
        <f>+IFERROR(VLOOKUP(A1976,new_year!$A$1:$E$8,5,FALSE),0)</f>
        <v>0</v>
      </c>
      <c r="N1976" s="2">
        <f t="shared" si="277"/>
        <v>0</v>
      </c>
      <c r="O1976" s="2">
        <f t="shared" si="276"/>
        <v>0</v>
      </c>
      <c r="P1976">
        <v>0</v>
      </c>
      <c r="Q1976">
        <f>+IFERROR(VLOOKUP(A1976,final_f1!$A$1:$E$8,5,FALSE),0)</f>
        <v>0</v>
      </c>
    </row>
    <row r="1977" spans="1:17" x14ac:dyDescent="0.25">
      <c r="A1977" s="1">
        <v>42884</v>
      </c>
      <c r="B1977">
        <v>0</v>
      </c>
      <c r="C1977" s="2">
        <f t="shared" si="270"/>
        <v>29</v>
      </c>
      <c r="D1977" s="2">
        <f t="shared" si="271"/>
        <v>5</v>
      </c>
      <c r="E1977" s="2">
        <f t="shared" si="272"/>
        <v>2017</v>
      </c>
      <c r="F1977" s="2" t="str">
        <f t="shared" si="273"/>
        <v>lunes</v>
      </c>
      <c r="G1977" s="2" t="str">
        <f t="shared" si="274"/>
        <v>mayo</v>
      </c>
      <c r="H1977" s="2">
        <f>+IFERROR(VLOOKUP(A1977,festivos!$A$1:$E$105,5,FALSE),0)</f>
        <v>1</v>
      </c>
      <c r="I1977" s="2">
        <f>+IFERROR(VLOOKUP(A1977,semanasanta!$A$1:$E$29,5,FALSE),0)</f>
        <v>0</v>
      </c>
      <c r="J1977" s="2">
        <f>+IFERROR(VLOOKUP(A1977,navidad!$A$1:$E$8,5,FALSE),0)</f>
        <v>0</v>
      </c>
      <c r="K1977" s="2">
        <f t="shared" si="278"/>
        <v>0</v>
      </c>
      <c r="L1977" s="2">
        <f t="shared" si="275"/>
        <v>0</v>
      </c>
      <c r="M1977" s="2">
        <f>+IFERROR(VLOOKUP(A1977,new_year!$A$1:$E$8,5,FALSE),0)</f>
        <v>0</v>
      </c>
      <c r="N1977" s="2">
        <f t="shared" si="277"/>
        <v>0</v>
      </c>
      <c r="O1977" s="2">
        <f t="shared" si="276"/>
        <v>0</v>
      </c>
      <c r="P1977">
        <v>0</v>
      </c>
      <c r="Q1977">
        <f>+IFERROR(VLOOKUP(A1977,final_f1!$A$1:$E$8,5,FALSE),0)</f>
        <v>0</v>
      </c>
    </row>
    <row r="1978" spans="1:17" x14ac:dyDescent="0.25">
      <c r="A1978" s="1">
        <v>42885</v>
      </c>
      <c r="B1978">
        <v>1043</v>
      </c>
      <c r="C1978" s="2">
        <f t="shared" si="270"/>
        <v>30</v>
      </c>
      <c r="D1978" s="2">
        <f t="shared" si="271"/>
        <v>5</v>
      </c>
      <c r="E1978" s="2">
        <f t="shared" si="272"/>
        <v>2017</v>
      </c>
      <c r="F1978" s="2" t="str">
        <f t="shared" si="273"/>
        <v>martes</v>
      </c>
      <c r="G1978" s="2" t="str">
        <f t="shared" si="274"/>
        <v>mayo</v>
      </c>
      <c r="H1978" s="2">
        <f>+IFERROR(VLOOKUP(A1978,festivos!$A$1:$E$105,5,FALSE),0)</f>
        <v>0</v>
      </c>
      <c r="I1978" s="2">
        <f>+IFERROR(VLOOKUP(A1978,semanasanta!$A$1:$E$29,5,FALSE),0)</f>
        <v>0</v>
      </c>
      <c r="J1978" s="2">
        <f>+IFERROR(VLOOKUP(A1978,navidad!$A$1:$E$8,5,FALSE),0)</f>
        <v>0</v>
      </c>
      <c r="K1978" s="2">
        <f t="shared" si="278"/>
        <v>0</v>
      </c>
      <c r="L1978" s="2">
        <f t="shared" si="275"/>
        <v>0</v>
      </c>
      <c r="M1978" s="2">
        <f>+IFERROR(VLOOKUP(A1978,new_year!$A$1:$E$8,5,FALSE),0)</f>
        <v>0</v>
      </c>
      <c r="N1978" s="2">
        <f t="shared" si="277"/>
        <v>0</v>
      </c>
      <c r="O1978" s="2">
        <f t="shared" si="276"/>
        <v>0</v>
      </c>
      <c r="P1978">
        <v>0</v>
      </c>
      <c r="Q1978">
        <f>+IFERROR(VLOOKUP(A1978,final_f1!$A$1:$E$8,5,FALSE),0)</f>
        <v>0</v>
      </c>
    </row>
    <row r="1979" spans="1:17" x14ac:dyDescent="0.25">
      <c r="A1979" s="1">
        <v>42886</v>
      </c>
      <c r="B1979">
        <v>2443</v>
      </c>
      <c r="C1979" s="2">
        <f t="shared" si="270"/>
        <v>31</v>
      </c>
      <c r="D1979" s="2">
        <f t="shared" si="271"/>
        <v>5</v>
      </c>
      <c r="E1979" s="2">
        <f t="shared" si="272"/>
        <v>2017</v>
      </c>
      <c r="F1979" s="2" t="str">
        <f t="shared" si="273"/>
        <v>miércoles</v>
      </c>
      <c r="G1979" s="2" t="str">
        <f t="shared" si="274"/>
        <v>mayo</v>
      </c>
      <c r="H1979" s="2">
        <f>+IFERROR(VLOOKUP(A1979,festivos!$A$1:$E$105,5,FALSE),0)</f>
        <v>0</v>
      </c>
      <c r="I1979" s="2">
        <f>+IFERROR(VLOOKUP(A1979,semanasanta!$A$1:$E$29,5,FALSE),0)</f>
        <v>0</v>
      </c>
      <c r="J1979" s="2">
        <f>+IFERROR(VLOOKUP(A1979,navidad!$A$1:$E$8,5,FALSE),0)</f>
        <v>0</v>
      </c>
      <c r="K1979" s="2">
        <f t="shared" si="278"/>
        <v>0</v>
      </c>
      <c r="L1979" s="2">
        <f t="shared" si="275"/>
        <v>0</v>
      </c>
      <c r="M1979" s="2">
        <f>+IFERROR(VLOOKUP(A1979,new_year!$A$1:$E$8,5,FALSE),0)</f>
        <v>0</v>
      </c>
      <c r="N1979" s="2">
        <f t="shared" si="277"/>
        <v>0</v>
      </c>
      <c r="O1979" s="2">
        <f t="shared" si="276"/>
        <v>0</v>
      </c>
      <c r="P1979">
        <v>0</v>
      </c>
      <c r="Q1979">
        <f>+IFERROR(VLOOKUP(A1979,final_f1!$A$1:$E$8,5,FALSE),0)</f>
        <v>0</v>
      </c>
    </row>
    <row r="1980" spans="1:17" x14ac:dyDescent="0.25">
      <c r="A1980" s="1">
        <v>42887</v>
      </c>
      <c r="B1980">
        <v>566</v>
      </c>
      <c r="C1980" s="2">
        <f t="shared" si="270"/>
        <v>1</v>
      </c>
      <c r="D1980" s="2">
        <f t="shared" si="271"/>
        <v>6</v>
      </c>
      <c r="E1980" s="2">
        <f t="shared" si="272"/>
        <v>2017</v>
      </c>
      <c r="F1980" s="2" t="str">
        <f t="shared" si="273"/>
        <v>jueves</v>
      </c>
      <c r="G1980" s="2" t="str">
        <f t="shared" si="274"/>
        <v>junio</v>
      </c>
      <c r="H1980" s="2">
        <f>+IFERROR(VLOOKUP(A1980,festivos!$A$1:$E$105,5,FALSE),0)</f>
        <v>0</v>
      </c>
      <c r="I1980" s="2">
        <f>+IFERROR(VLOOKUP(A1980,semanasanta!$A$1:$E$29,5,FALSE),0)</f>
        <v>0</v>
      </c>
      <c r="J1980" s="2">
        <f>+IFERROR(VLOOKUP(A1980,navidad!$A$1:$E$8,5,FALSE),0)</f>
        <v>0</v>
      </c>
      <c r="K1980" s="2">
        <f t="shared" si="278"/>
        <v>0</v>
      </c>
      <c r="L1980" s="2">
        <f t="shared" si="275"/>
        <v>0</v>
      </c>
      <c r="M1980" s="2">
        <f>+IFERROR(VLOOKUP(A1980,new_year!$A$1:$E$8,5,FALSE),0)</f>
        <v>0</v>
      </c>
      <c r="N1980" s="2">
        <f t="shared" si="277"/>
        <v>0</v>
      </c>
      <c r="O1980" s="2">
        <f t="shared" si="276"/>
        <v>0</v>
      </c>
      <c r="P1980">
        <v>0</v>
      </c>
      <c r="Q1980">
        <f>+IFERROR(VLOOKUP(A1980,final_f1!$A$1:$E$8,5,FALSE),0)</f>
        <v>0</v>
      </c>
    </row>
    <row r="1981" spans="1:17" x14ac:dyDescent="0.25">
      <c r="A1981" s="1">
        <v>42888</v>
      </c>
      <c r="B1981">
        <v>633</v>
      </c>
      <c r="C1981" s="2">
        <f t="shared" si="270"/>
        <v>2</v>
      </c>
      <c r="D1981" s="2">
        <f t="shared" si="271"/>
        <v>6</v>
      </c>
      <c r="E1981" s="2">
        <f t="shared" si="272"/>
        <v>2017</v>
      </c>
      <c r="F1981" s="2" t="str">
        <f t="shared" si="273"/>
        <v>viernes</v>
      </c>
      <c r="G1981" s="2" t="str">
        <f t="shared" si="274"/>
        <v>junio</v>
      </c>
      <c r="H1981" s="2">
        <f>+IFERROR(VLOOKUP(A1981,festivos!$A$1:$E$105,5,FALSE),0)</f>
        <v>0</v>
      </c>
      <c r="I1981" s="2">
        <f>+IFERROR(VLOOKUP(A1981,semanasanta!$A$1:$E$29,5,FALSE),0)</f>
        <v>0</v>
      </c>
      <c r="J1981" s="2">
        <f>+IFERROR(VLOOKUP(A1981,navidad!$A$1:$E$8,5,FALSE),0)</f>
        <v>0</v>
      </c>
      <c r="K1981" s="2">
        <f t="shared" si="278"/>
        <v>0</v>
      </c>
      <c r="L1981" s="2">
        <f t="shared" si="275"/>
        <v>0</v>
      </c>
      <c r="M1981" s="2">
        <f>+IFERROR(VLOOKUP(A1981,new_year!$A$1:$E$8,5,FALSE),0)</f>
        <v>0</v>
      </c>
      <c r="N1981" s="2">
        <f t="shared" si="277"/>
        <v>0</v>
      </c>
      <c r="O1981" s="2">
        <f t="shared" si="276"/>
        <v>0</v>
      </c>
      <c r="P1981">
        <v>0</v>
      </c>
      <c r="Q1981">
        <f>+IFERROR(VLOOKUP(A1981,final_f1!$A$1:$E$8,5,FALSE),0)</f>
        <v>0</v>
      </c>
    </row>
    <row r="1982" spans="1:17" x14ac:dyDescent="0.25">
      <c r="A1982" s="1">
        <v>42889</v>
      </c>
      <c r="B1982">
        <v>145</v>
      </c>
      <c r="C1982" s="2">
        <f t="shared" si="270"/>
        <v>3</v>
      </c>
      <c r="D1982" s="2">
        <f t="shared" si="271"/>
        <v>6</v>
      </c>
      <c r="E1982" s="2">
        <f t="shared" si="272"/>
        <v>2017</v>
      </c>
      <c r="F1982" s="2" t="str">
        <f t="shared" si="273"/>
        <v>sábado</v>
      </c>
      <c r="G1982" s="2" t="str">
        <f t="shared" si="274"/>
        <v>junio</v>
      </c>
      <c r="H1982" s="2">
        <f>+IFERROR(VLOOKUP(A1982,festivos!$A$1:$E$105,5,FALSE),0)</f>
        <v>0</v>
      </c>
      <c r="I1982" s="2">
        <f>+IFERROR(VLOOKUP(A1982,semanasanta!$A$1:$E$29,5,FALSE),0)</f>
        <v>0</v>
      </c>
      <c r="J1982" s="2">
        <f>+IFERROR(VLOOKUP(A1982,navidad!$A$1:$E$8,5,FALSE),0)</f>
        <v>0</v>
      </c>
      <c r="K1982" s="2">
        <f t="shared" si="278"/>
        <v>0</v>
      </c>
      <c r="L1982" s="2">
        <f t="shared" si="275"/>
        <v>0</v>
      </c>
      <c r="M1982" s="2">
        <f>+IFERROR(VLOOKUP(A1982,new_year!$A$1:$E$8,5,FALSE),0)</f>
        <v>0</v>
      </c>
      <c r="N1982" s="2">
        <f t="shared" si="277"/>
        <v>0</v>
      </c>
      <c r="O1982" s="2">
        <f t="shared" si="276"/>
        <v>0</v>
      </c>
      <c r="P1982">
        <v>0</v>
      </c>
      <c r="Q1982">
        <f>+IFERROR(VLOOKUP(A1982,final_f1!$A$1:$E$8,5,FALSE),0)</f>
        <v>0</v>
      </c>
    </row>
    <row r="1983" spans="1:17" x14ac:dyDescent="0.25">
      <c r="A1983" s="1">
        <v>42890</v>
      </c>
      <c r="B1983">
        <v>0</v>
      </c>
      <c r="C1983" s="2">
        <f t="shared" si="270"/>
        <v>4</v>
      </c>
      <c r="D1983" s="2">
        <f t="shared" si="271"/>
        <v>6</v>
      </c>
      <c r="E1983" s="2">
        <f t="shared" si="272"/>
        <v>2017</v>
      </c>
      <c r="F1983" s="2" t="str">
        <f t="shared" si="273"/>
        <v>domingo</v>
      </c>
      <c r="G1983" s="2" t="str">
        <f t="shared" si="274"/>
        <v>junio</v>
      </c>
      <c r="H1983" s="2">
        <f>+IFERROR(VLOOKUP(A1983,festivos!$A$1:$E$105,5,FALSE),0)</f>
        <v>0</v>
      </c>
      <c r="I1983" s="2">
        <f>+IFERROR(VLOOKUP(A1983,semanasanta!$A$1:$E$29,5,FALSE),0)</f>
        <v>0</v>
      </c>
      <c r="J1983" s="2">
        <f>+IFERROR(VLOOKUP(A1983,navidad!$A$1:$E$8,5,FALSE),0)</f>
        <v>0</v>
      </c>
      <c r="K1983" s="2">
        <f t="shared" si="278"/>
        <v>0</v>
      </c>
      <c r="L1983" s="2">
        <f t="shared" si="275"/>
        <v>0</v>
      </c>
      <c r="M1983" s="2">
        <f>+IFERROR(VLOOKUP(A1983,new_year!$A$1:$E$8,5,FALSE),0)</f>
        <v>0</v>
      </c>
      <c r="N1983" s="2">
        <f t="shared" si="277"/>
        <v>0</v>
      </c>
      <c r="O1983" s="2">
        <f t="shared" si="276"/>
        <v>0</v>
      </c>
      <c r="P1983">
        <v>0</v>
      </c>
      <c r="Q1983">
        <f>+IFERROR(VLOOKUP(A1983,final_f1!$A$1:$E$8,5,FALSE),0)</f>
        <v>0</v>
      </c>
    </row>
    <row r="1984" spans="1:17" x14ac:dyDescent="0.25">
      <c r="A1984" s="1">
        <v>42891</v>
      </c>
      <c r="B1984">
        <v>581</v>
      </c>
      <c r="C1984" s="2">
        <f t="shared" si="270"/>
        <v>5</v>
      </c>
      <c r="D1984" s="2">
        <f t="shared" si="271"/>
        <v>6</v>
      </c>
      <c r="E1984" s="2">
        <f t="shared" si="272"/>
        <v>2017</v>
      </c>
      <c r="F1984" s="2" t="str">
        <f t="shared" si="273"/>
        <v>lunes</v>
      </c>
      <c r="G1984" s="2" t="str">
        <f t="shared" si="274"/>
        <v>junio</v>
      </c>
      <c r="H1984" s="2">
        <f>+IFERROR(VLOOKUP(A1984,festivos!$A$1:$E$105,5,FALSE),0)</f>
        <v>0</v>
      </c>
      <c r="I1984" s="2">
        <f>+IFERROR(VLOOKUP(A1984,semanasanta!$A$1:$E$29,5,FALSE),0)</f>
        <v>0</v>
      </c>
      <c r="J1984" s="2">
        <f>+IFERROR(VLOOKUP(A1984,navidad!$A$1:$E$8,5,FALSE),0)</f>
        <v>0</v>
      </c>
      <c r="K1984" s="2">
        <f t="shared" si="278"/>
        <v>0</v>
      </c>
      <c r="L1984" s="2">
        <f t="shared" si="275"/>
        <v>0</v>
      </c>
      <c r="M1984" s="2">
        <f>+IFERROR(VLOOKUP(A1984,new_year!$A$1:$E$8,5,FALSE),0)</f>
        <v>0</v>
      </c>
      <c r="N1984" s="2">
        <f t="shared" si="277"/>
        <v>0</v>
      </c>
      <c r="O1984" s="2">
        <f t="shared" si="276"/>
        <v>0</v>
      </c>
      <c r="P1984">
        <v>0</v>
      </c>
      <c r="Q1984">
        <f>+IFERROR(VLOOKUP(A1984,final_f1!$A$1:$E$8,5,FALSE),0)</f>
        <v>0</v>
      </c>
    </row>
    <row r="1985" spans="1:17" x14ac:dyDescent="0.25">
      <c r="A1985" s="1">
        <v>42892</v>
      </c>
      <c r="B1985">
        <v>731</v>
      </c>
      <c r="C1985" s="2">
        <f t="shared" si="270"/>
        <v>6</v>
      </c>
      <c r="D1985" s="2">
        <f t="shared" si="271"/>
        <v>6</v>
      </c>
      <c r="E1985" s="2">
        <f t="shared" si="272"/>
        <v>2017</v>
      </c>
      <c r="F1985" s="2" t="str">
        <f t="shared" si="273"/>
        <v>martes</v>
      </c>
      <c r="G1985" s="2" t="str">
        <f t="shared" si="274"/>
        <v>junio</v>
      </c>
      <c r="H1985" s="2">
        <f>+IFERROR(VLOOKUP(A1985,festivos!$A$1:$E$105,5,FALSE),0)</f>
        <v>0</v>
      </c>
      <c r="I1985" s="2">
        <f>+IFERROR(VLOOKUP(A1985,semanasanta!$A$1:$E$29,5,FALSE),0)</f>
        <v>0</v>
      </c>
      <c r="J1985" s="2">
        <f>+IFERROR(VLOOKUP(A1985,navidad!$A$1:$E$8,5,FALSE),0)</f>
        <v>0</v>
      </c>
      <c r="K1985" s="2">
        <f t="shared" si="278"/>
        <v>0</v>
      </c>
      <c r="L1985" s="2">
        <f t="shared" si="275"/>
        <v>0</v>
      </c>
      <c r="M1985" s="2">
        <f>+IFERROR(VLOOKUP(A1985,new_year!$A$1:$E$8,5,FALSE),0)</f>
        <v>0</v>
      </c>
      <c r="N1985" s="2">
        <f t="shared" si="277"/>
        <v>0</v>
      </c>
      <c r="O1985" s="2">
        <f t="shared" si="276"/>
        <v>0</v>
      </c>
      <c r="P1985">
        <v>0</v>
      </c>
      <c r="Q1985">
        <f>+IFERROR(VLOOKUP(A1985,final_f1!$A$1:$E$8,5,FALSE),0)</f>
        <v>0</v>
      </c>
    </row>
    <row r="1986" spans="1:17" x14ac:dyDescent="0.25">
      <c r="A1986" s="1">
        <v>42893</v>
      </c>
      <c r="B1986">
        <v>800</v>
      </c>
      <c r="C1986" s="2">
        <f t="shared" si="270"/>
        <v>7</v>
      </c>
      <c r="D1986" s="2">
        <f t="shared" si="271"/>
        <v>6</v>
      </c>
      <c r="E1986" s="2">
        <f t="shared" si="272"/>
        <v>2017</v>
      </c>
      <c r="F1986" s="2" t="str">
        <f t="shared" si="273"/>
        <v>miércoles</v>
      </c>
      <c r="G1986" s="2" t="str">
        <f t="shared" si="274"/>
        <v>junio</v>
      </c>
      <c r="H1986" s="2">
        <f>+IFERROR(VLOOKUP(A1986,festivos!$A$1:$E$105,5,FALSE),0)</f>
        <v>0</v>
      </c>
      <c r="I1986" s="2">
        <f>+IFERROR(VLOOKUP(A1986,semanasanta!$A$1:$E$29,5,FALSE),0)</f>
        <v>0</v>
      </c>
      <c r="J1986" s="2">
        <f>+IFERROR(VLOOKUP(A1986,navidad!$A$1:$E$8,5,FALSE),0)</f>
        <v>0</v>
      </c>
      <c r="K1986" s="2">
        <f t="shared" si="278"/>
        <v>0</v>
      </c>
      <c r="L1986" s="2">
        <f t="shared" si="275"/>
        <v>0</v>
      </c>
      <c r="M1986" s="2">
        <f>+IFERROR(VLOOKUP(A1986,new_year!$A$1:$E$8,5,FALSE),0)</f>
        <v>0</v>
      </c>
      <c r="N1986" s="2">
        <f t="shared" si="277"/>
        <v>0</v>
      </c>
      <c r="O1986" s="2">
        <f t="shared" si="276"/>
        <v>0</v>
      </c>
      <c r="P1986">
        <v>0</v>
      </c>
      <c r="Q1986">
        <f>+IFERROR(VLOOKUP(A1986,final_f1!$A$1:$E$8,5,FALSE),0)</f>
        <v>0</v>
      </c>
    </row>
    <row r="1987" spans="1:17" x14ac:dyDescent="0.25">
      <c r="A1987" s="1">
        <v>42894</v>
      </c>
      <c r="B1987">
        <v>843</v>
      </c>
      <c r="C1987" s="2">
        <f t="shared" ref="C1987:C2050" si="279">+DAY(A1987)</f>
        <v>8</v>
      </c>
      <c r="D1987" s="2">
        <f t="shared" ref="D1987:D2050" si="280">+MONTH(A1987)</f>
        <v>6</v>
      </c>
      <c r="E1987" s="2">
        <f t="shared" ref="E1987:E2050" si="281">+YEAR(A1987)</f>
        <v>2017</v>
      </c>
      <c r="F1987" s="2" t="str">
        <f t="shared" ref="F1987:F2050" si="282">+TEXT(A1987,"dddd")</f>
        <v>jueves</v>
      </c>
      <c r="G1987" s="2" t="str">
        <f t="shared" ref="G1987:G2050" si="283">+TEXT(A1987,"MMMM")</f>
        <v>junio</v>
      </c>
      <c r="H1987" s="2">
        <f>+IFERROR(VLOOKUP(A1987,festivos!$A$1:$E$105,5,FALSE),0)</f>
        <v>0</v>
      </c>
      <c r="I1987" s="2">
        <f>+IFERROR(VLOOKUP(A1987,semanasanta!$A$1:$E$29,5,FALSE),0)</f>
        <v>0</v>
      </c>
      <c r="J1987" s="2">
        <f>+IFERROR(VLOOKUP(A1987,navidad!$A$1:$E$8,5,FALSE),0)</f>
        <v>0</v>
      </c>
      <c r="K1987" s="2">
        <f t="shared" si="278"/>
        <v>0</v>
      </c>
      <c r="L1987" s="2">
        <f t="shared" ref="L1987:L2050" si="284">+IF(J1988=1,1,0)</f>
        <v>0</v>
      </c>
      <c r="M1987" s="2">
        <f>+IFERROR(VLOOKUP(A1987,new_year!$A$1:$E$8,5,FALSE),0)</f>
        <v>0</v>
      </c>
      <c r="N1987" s="2">
        <f t="shared" si="277"/>
        <v>0</v>
      </c>
      <c r="O1987" s="2">
        <f t="shared" ref="O1987:O2050" si="285">+IF(M1988=1,1,0)</f>
        <v>0</v>
      </c>
      <c r="P1987">
        <v>0</v>
      </c>
      <c r="Q1987">
        <f>+IFERROR(VLOOKUP(A1987,final_f1!$A$1:$E$8,5,FALSE),0)</f>
        <v>0</v>
      </c>
    </row>
    <row r="1988" spans="1:17" x14ac:dyDescent="0.25">
      <c r="A1988" s="1">
        <v>42895</v>
      </c>
      <c r="B1988">
        <v>839</v>
      </c>
      <c r="C1988" s="2">
        <f t="shared" si="279"/>
        <v>9</v>
      </c>
      <c r="D1988" s="2">
        <f t="shared" si="280"/>
        <v>6</v>
      </c>
      <c r="E1988" s="2">
        <f t="shared" si="281"/>
        <v>2017</v>
      </c>
      <c r="F1988" s="2" t="str">
        <f t="shared" si="282"/>
        <v>viernes</v>
      </c>
      <c r="G1988" s="2" t="str">
        <f t="shared" si="283"/>
        <v>junio</v>
      </c>
      <c r="H1988" s="2">
        <f>+IFERROR(VLOOKUP(A1988,festivos!$A$1:$E$105,5,FALSE),0)</f>
        <v>0</v>
      </c>
      <c r="I1988" s="2">
        <f>+IFERROR(VLOOKUP(A1988,semanasanta!$A$1:$E$29,5,FALSE),0)</f>
        <v>0</v>
      </c>
      <c r="J1988" s="2">
        <f>+IFERROR(VLOOKUP(A1988,navidad!$A$1:$E$8,5,FALSE),0)</f>
        <v>0</v>
      </c>
      <c r="K1988" s="2">
        <f t="shared" si="278"/>
        <v>0</v>
      </c>
      <c r="L1988" s="2">
        <f t="shared" si="284"/>
        <v>0</v>
      </c>
      <c r="M1988" s="2">
        <f>+IFERROR(VLOOKUP(A1988,new_year!$A$1:$E$8,5,FALSE),0)</f>
        <v>0</v>
      </c>
      <c r="N1988" s="2">
        <f t="shared" ref="N1988:N2051" si="286">+IF(M1987=1,1,0)</f>
        <v>0</v>
      </c>
      <c r="O1988" s="2">
        <f t="shared" si="285"/>
        <v>0</v>
      </c>
      <c r="P1988">
        <v>0</v>
      </c>
      <c r="Q1988">
        <f>+IFERROR(VLOOKUP(A1988,final_f1!$A$1:$E$8,5,FALSE),0)</f>
        <v>0</v>
      </c>
    </row>
    <row r="1989" spans="1:17" x14ac:dyDescent="0.25">
      <c r="A1989" s="1">
        <v>42896</v>
      </c>
      <c r="B1989">
        <v>219</v>
      </c>
      <c r="C1989" s="2">
        <f t="shared" si="279"/>
        <v>10</v>
      </c>
      <c r="D1989" s="2">
        <f t="shared" si="280"/>
        <v>6</v>
      </c>
      <c r="E1989" s="2">
        <f t="shared" si="281"/>
        <v>2017</v>
      </c>
      <c r="F1989" s="2" t="str">
        <f t="shared" si="282"/>
        <v>sábado</v>
      </c>
      <c r="G1989" s="2" t="str">
        <f t="shared" si="283"/>
        <v>junio</v>
      </c>
      <c r="H1989" s="2">
        <f>+IFERROR(VLOOKUP(A1989,festivos!$A$1:$E$105,5,FALSE),0)</f>
        <v>0</v>
      </c>
      <c r="I1989" s="2">
        <f>+IFERROR(VLOOKUP(A1989,semanasanta!$A$1:$E$29,5,FALSE),0)</f>
        <v>0</v>
      </c>
      <c r="J1989" s="2">
        <f>+IFERROR(VLOOKUP(A1989,navidad!$A$1:$E$8,5,FALSE),0)</f>
        <v>0</v>
      </c>
      <c r="K1989" s="2">
        <f t="shared" ref="K1989:K2052" si="287">+IF(J1988=1,1,0)</f>
        <v>0</v>
      </c>
      <c r="L1989" s="2">
        <f t="shared" si="284"/>
        <v>0</v>
      </c>
      <c r="M1989" s="2">
        <f>+IFERROR(VLOOKUP(A1989,new_year!$A$1:$E$8,5,FALSE),0)</f>
        <v>0</v>
      </c>
      <c r="N1989" s="2">
        <f t="shared" si="286"/>
        <v>0</v>
      </c>
      <c r="O1989" s="2">
        <f t="shared" si="285"/>
        <v>0</v>
      </c>
      <c r="P1989">
        <v>0</v>
      </c>
      <c r="Q1989">
        <f>+IFERROR(VLOOKUP(A1989,final_f1!$A$1:$E$8,5,FALSE),0)</f>
        <v>0</v>
      </c>
    </row>
    <row r="1990" spans="1:17" x14ac:dyDescent="0.25">
      <c r="A1990" s="1">
        <v>42897</v>
      </c>
      <c r="B1990">
        <v>0</v>
      </c>
      <c r="C1990" s="2">
        <f t="shared" si="279"/>
        <v>11</v>
      </c>
      <c r="D1990" s="2">
        <f t="shared" si="280"/>
        <v>6</v>
      </c>
      <c r="E1990" s="2">
        <f t="shared" si="281"/>
        <v>2017</v>
      </c>
      <c r="F1990" s="2" t="str">
        <f t="shared" si="282"/>
        <v>domingo</v>
      </c>
      <c r="G1990" s="2" t="str">
        <f t="shared" si="283"/>
        <v>junio</v>
      </c>
      <c r="H1990" s="2">
        <f>+IFERROR(VLOOKUP(A1990,festivos!$A$1:$E$105,5,FALSE),0)</f>
        <v>0</v>
      </c>
      <c r="I1990" s="2">
        <f>+IFERROR(VLOOKUP(A1990,semanasanta!$A$1:$E$29,5,FALSE),0)</f>
        <v>0</v>
      </c>
      <c r="J1990" s="2">
        <f>+IFERROR(VLOOKUP(A1990,navidad!$A$1:$E$8,5,FALSE),0)</f>
        <v>0</v>
      </c>
      <c r="K1990" s="2">
        <f t="shared" si="287"/>
        <v>0</v>
      </c>
      <c r="L1990" s="2">
        <f t="shared" si="284"/>
        <v>0</v>
      </c>
      <c r="M1990" s="2">
        <f>+IFERROR(VLOOKUP(A1990,new_year!$A$1:$E$8,5,FALSE),0)</f>
        <v>0</v>
      </c>
      <c r="N1990" s="2">
        <f t="shared" si="286"/>
        <v>0</v>
      </c>
      <c r="O1990" s="2">
        <f t="shared" si="285"/>
        <v>0</v>
      </c>
      <c r="P1990">
        <v>0</v>
      </c>
      <c r="Q1990">
        <f>+IFERROR(VLOOKUP(A1990,final_f1!$A$1:$E$8,5,FALSE),0)</f>
        <v>0</v>
      </c>
    </row>
    <row r="1991" spans="1:17" x14ac:dyDescent="0.25">
      <c r="A1991" s="1">
        <v>42898</v>
      </c>
      <c r="B1991">
        <v>610</v>
      </c>
      <c r="C1991" s="2">
        <f t="shared" si="279"/>
        <v>12</v>
      </c>
      <c r="D1991" s="2">
        <f t="shared" si="280"/>
        <v>6</v>
      </c>
      <c r="E1991" s="2">
        <f t="shared" si="281"/>
        <v>2017</v>
      </c>
      <c r="F1991" s="2" t="str">
        <f t="shared" si="282"/>
        <v>lunes</v>
      </c>
      <c r="G1991" s="2" t="str">
        <f t="shared" si="283"/>
        <v>junio</v>
      </c>
      <c r="H1991" s="2">
        <f>+IFERROR(VLOOKUP(A1991,festivos!$A$1:$E$105,5,FALSE),0)</f>
        <v>0</v>
      </c>
      <c r="I1991" s="2">
        <f>+IFERROR(VLOOKUP(A1991,semanasanta!$A$1:$E$29,5,FALSE),0)</f>
        <v>0</v>
      </c>
      <c r="J1991" s="2">
        <f>+IFERROR(VLOOKUP(A1991,navidad!$A$1:$E$8,5,FALSE),0)</f>
        <v>0</v>
      </c>
      <c r="K1991" s="2">
        <f t="shared" si="287"/>
        <v>0</v>
      </c>
      <c r="L1991" s="2">
        <f t="shared" si="284"/>
        <v>0</v>
      </c>
      <c r="M1991" s="2">
        <f>+IFERROR(VLOOKUP(A1991,new_year!$A$1:$E$8,5,FALSE),0)</f>
        <v>0</v>
      </c>
      <c r="N1991" s="2">
        <f t="shared" si="286"/>
        <v>0</v>
      </c>
      <c r="O1991" s="2">
        <f t="shared" si="285"/>
        <v>0</v>
      </c>
      <c r="P1991">
        <v>0</v>
      </c>
      <c r="Q1991">
        <f>+IFERROR(VLOOKUP(A1991,final_f1!$A$1:$E$8,5,FALSE),0)</f>
        <v>0</v>
      </c>
    </row>
    <row r="1992" spans="1:17" x14ac:dyDescent="0.25">
      <c r="A1992" s="1">
        <v>42899</v>
      </c>
      <c r="B1992">
        <v>790</v>
      </c>
      <c r="C1992" s="2">
        <f t="shared" si="279"/>
        <v>13</v>
      </c>
      <c r="D1992" s="2">
        <f t="shared" si="280"/>
        <v>6</v>
      </c>
      <c r="E1992" s="2">
        <f t="shared" si="281"/>
        <v>2017</v>
      </c>
      <c r="F1992" s="2" t="str">
        <f t="shared" si="282"/>
        <v>martes</v>
      </c>
      <c r="G1992" s="2" t="str">
        <f t="shared" si="283"/>
        <v>junio</v>
      </c>
      <c r="H1992" s="2">
        <f>+IFERROR(VLOOKUP(A1992,festivos!$A$1:$E$105,5,FALSE),0)</f>
        <v>0</v>
      </c>
      <c r="I1992" s="2">
        <f>+IFERROR(VLOOKUP(A1992,semanasanta!$A$1:$E$29,5,FALSE),0)</f>
        <v>0</v>
      </c>
      <c r="J1992" s="2">
        <f>+IFERROR(VLOOKUP(A1992,navidad!$A$1:$E$8,5,FALSE),0)</f>
        <v>0</v>
      </c>
      <c r="K1992" s="2">
        <f t="shared" si="287"/>
        <v>0</v>
      </c>
      <c r="L1992" s="2">
        <f t="shared" si="284"/>
        <v>0</v>
      </c>
      <c r="M1992" s="2">
        <f>+IFERROR(VLOOKUP(A1992,new_year!$A$1:$E$8,5,FALSE),0)</f>
        <v>0</v>
      </c>
      <c r="N1992" s="2">
        <f t="shared" si="286"/>
        <v>0</v>
      </c>
      <c r="O1992" s="2">
        <f t="shared" si="285"/>
        <v>0</v>
      </c>
      <c r="P1992">
        <v>0</v>
      </c>
      <c r="Q1992">
        <f>+IFERROR(VLOOKUP(A1992,final_f1!$A$1:$E$8,5,FALSE),0)</f>
        <v>0</v>
      </c>
    </row>
    <row r="1993" spans="1:17" x14ac:dyDescent="0.25">
      <c r="A1993" s="1">
        <v>42900</v>
      </c>
      <c r="B1993">
        <v>876</v>
      </c>
      <c r="C1993" s="2">
        <f t="shared" si="279"/>
        <v>14</v>
      </c>
      <c r="D1993" s="2">
        <f t="shared" si="280"/>
        <v>6</v>
      </c>
      <c r="E1993" s="2">
        <f t="shared" si="281"/>
        <v>2017</v>
      </c>
      <c r="F1993" s="2" t="str">
        <f t="shared" si="282"/>
        <v>miércoles</v>
      </c>
      <c r="G1993" s="2" t="str">
        <f t="shared" si="283"/>
        <v>junio</v>
      </c>
      <c r="H1993" s="2">
        <f>+IFERROR(VLOOKUP(A1993,festivos!$A$1:$E$105,5,FALSE),0)</f>
        <v>0</v>
      </c>
      <c r="I1993" s="2">
        <f>+IFERROR(VLOOKUP(A1993,semanasanta!$A$1:$E$29,5,FALSE),0)</f>
        <v>0</v>
      </c>
      <c r="J1993" s="2">
        <f>+IFERROR(VLOOKUP(A1993,navidad!$A$1:$E$8,5,FALSE),0)</f>
        <v>0</v>
      </c>
      <c r="K1993" s="2">
        <f t="shared" si="287"/>
        <v>0</v>
      </c>
      <c r="L1993" s="2">
        <f t="shared" si="284"/>
        <v>0</v>
      </c>
      <c r="M1993" s="2">
        <f>+IFERROR(VLOOKUP(A1993,new_year!$A$1:$E$8,5,FALSE),0)</f>
        <v>0</v>
      </c>
      <c r="N1993" s="2">
        <f t="shared" si="286"/>
        <v>0</v>
      </c>
      <c r="O1993" s="2">
        <f t="shared" si="285"/>
        <v>0</v>
      </c>
      <c r="P1993">
        <v>0</v>
      </c>
      <c r="Q1993">
        <f>+IFERROR(VLOOKUP(A1993,final_f1!$A$1:$E$8,5,FALSE),0)</f>
        <v>0</v>
      </c>
    </row>
    <row r="1994" spans="1:17" x14ac:dyDescent="0.25">
      <c r="A1994" s="1">
        <v>42901</v>
      </c>
      <c r="B1994">
        <v>791</v>
      </c>
      <c r="C1994" s="2">
        <f t="shared" si="279"/>
        <v>15</v>
      </c>
      <c r="D1994" s="2">
        <f t="shared" si="280"/>
        <v>6</v>
      </c>
      <c r="E1994" s="2">
        <f t="shared" si="281"/>
        <v>2017</v>
      </c>
      <c r="F1994" s="2" t="str">
        <f t="shared" si="282"/>
        <v>jueves</v>
      </c>
      <c r="G1994" s="2" t="str">
        <f t="shared" si="283"/>
        <v>junio</v>
      </c>
      <c r="H1994" s="2">
        <f>+IFERROR(VLOOKUP(A1994,festivos!$A$1:$E$105,5,FALSE),0)</f>
        <v>0</v>
      </c>
      <c r="I1994" s="2">
        <f>+IFERROR(VLOOKUP(A1994,semanasanta!$A$1:$E$29,5,FALSE),0)</f>
        <v>0</v>
      </c>
      <c r="J1994" s="2">
        <f>+IFERROR(VLOOKUP(A1994,navidad!$A$1:$E$8,5,FALSE),0)</f>
        <v>0</v>
      </c>
      <c r="K1994" s="2">
        <f t="shared" si="287"/>
        <v>0</v>
      </c>
      <c r="L1994" s="2">
        <f t="shared" si="284"/>
        <v>0</v>
      </c>
      <c r="M1994" s="2">
        <f>+IFERROR(VLOOKUP(A1994,new_year!$A$1:$E$8,5,FALSE),0)</f>
        <v>0</v>
      </c>
      <c r="N1994" s="2">
        <f t="shared" si="286"/>
        <v>0</v>
      </c>
      <c r="O1994" s="2">
        <f t="shared" si="285"/>
        <v>0</v>
      </c>
      <c r="P1994">
        <v>0</v>
      </c>
      <c r="Q1994">
        <f>+IFERROR(VLOOKUP(A1994,final_f1!$A$1:$E$8,5,FALSE),0)</f>
        <v>0</v>
      </c>
    </row>
    <row r="1995" spans="1:17" x14ac:dyDescent="0.25">
      <c r="A1995" s="1">
        <v>42902</v>
      </c>
      <c r="B1995">
        <v>850</v>
      </c>
      <c r="C1995" s="2">
        <f t="shared" si="279"/>
        <v>16</v>
      </c>
      <c r="D1995" s="2">
        <f t="shared" si="280"/>
        <v>6</v>
      </c>
      <c r="E1995" s="2">
        <f t="shared" si="281"/>
        <v>2017</v>
      </c>
      <c r="F1995" s="2" t="str">
        <f t="shared" si="282"/>
        <v>viernes</v>
      </c>
      <c r="G1995" s="2" t="str">
        <f t="shared" si="283"/>
        <v>junio</v>
      </c>
      <c r="H1995" s="2">
        <f>+IFERROR(VLOOKUP(A1995,festivos!$A$1:$E$105,5,FALSE),0)</f>
        <v>0</v>
      </c>
      <c r="I1995" s="2">
        <f>+IFERROR(VLOOKUP(A1995,semanasanta!$A$1:$E$29,5,FALSE),0)</f>
        <v>0</v>
      </c>
      <c r="J1995" s="2">
        <f>+IFERROR(VLOOKUP(A1995,navidad!$A$1:$E$8,5,FALSE),0)</f>
        <v>0</v>
      </c>
      <c r="K1995" s="2">
        <f t="shared" si="287"/>
        <v>0</v>
      </c>
      <c r="L1995" s="2">
        <f t="shared" si="284"/>
        <v>0</v>
      </c>
      <c r="M1995" s="2">
        <f>+IFERROR(VLOOKUP(A1995,new_year!$A$1:$E$8,5,FALSE),0)</f>
        <v>0</v>
      </c>
      <c r="N1995" s="2">
        <f t="shared" si="286"/>
        <v>0</v>
      </c>
      <c r="O1995" s="2">
        <f t="shared" si="285"/>
        <v>0</v>
      </c>
      <c r="P1995">
        <v>0</v>
      </c>
      <c r="Q1995">
        <f>+IFERROR(VLOOKUP(A1995,final_f1!$A$1:$E$8,5,FALSE),0)</f>
        <v>0</v>
      </c>
    </row>
    <row r="1996" spans="1:17" x14ac:dyDescent="0.25">
      <c r="A1996" s="1">
        <v>42903</v>
      </c>
      <c r="B1996">
        <v>251</v>
      </c>
      <c r="C1996" s="2">
        <f t="shared" si="279"/>
        <v>17</v>
      </c>
      <c r="D1996" s="2">
        <f t="shared" si="280"/>
        <v>6</v>
      </c>
      <c r="E1996" s="2">
        <f t="shared" si="281"/>
        <v>2017</v>
      </c>
      <c r="F1996" s="2" t="str">
        <f t="shared" si="282"/>
        <v>sábado</v>
      </c>
      <c r="G1996" s="2" t="str">
        <f t="shared" si="283"/>
        <v>junio</v>
      </c>
      <c r="H1996" s="2">
        <f>+IFERROR(VLOOKUP(A1996,festivos!$A$1:$E$105,5,FALSE),0)</f>
        <v>0</v>
      </c>
      <c r="I1996" s="2">
        <f>+IFERROR(VLOOKUP(A1996,semanasanta!$A$1:$E$29,5,FALSE),0)</f>
        <v>0</v>
      </c>
      <c r="J1996" s="2">
        <f>+IFERROR(VLOOKUP(A1996,navidad!$A$1:$E$8,5,FALSE),0)</f>
        <v>0</v>
      </c>
      <c r="K1996" s="2">
        <f t="shared" si="287"/>
        <v>0</v>
      </c>
      <c r="L1996" s="2">
        <f t="shared" si="284"/>
        <v>0</v>
      </c>
      <c r="M1996" s="2">
        <f>+IFERROR(VLOOKUP(A1996,new_year!$A$1:$E$8,5,FALSE),0)</f>
        <v>0</v>
      </c>
      <c r="N1996" s="2">
        <f t="shared" si="286"/>
        <v>0</v>
      </c>
      <c r="O1996" s="2">
        <f t="shared" si="285"/>
        <v>0</v>
      </c>
      <c r="P1996">
        <v>0</v>
      </c>
      <c r="Q1996">
        <f>+IFERROR(VLOOKUP(A1996,final_f1!$A$1:$E$8,5,FALSE),0)</f>
        <v>0</v>
      </c>
    </row>
    <row r="1997" spans="1:17" x14ac:dyDescent="0.25">
      <c r="A1997" s="1">
        <v>42904</v>
      </c>
      <c r="B1997">
        <v>4</v>
      </c>
      <c r="C1997" s="2">
        <f t="shared" si="279"/>
        <v>18</v>
      </c>
      <c r="D1997" s="2">
        <f t="shared" si="280"/>
        <v>6</v>
      </c>
      <c r="E1997" s="2">
        <f t="shared" si="281"/>
        <v>2017</v>
      </c>
      <c r="F1997" s="2" t="str">
        <f t="shared" si="282"/>
        <v>domingo</v>
      </c>
      <c r="G1997" s="2" t="str">
        <f t="shared" si="283"/>
        <v>junio</v>
      </c>
      <c r="H1997" s="2">
        <f>+IFERROR(VLOOKUP(A1997,festivos!$A$1:$E$105,5,FALSE),0)</f>
        <v>0</v>
      </c>
      <c r="I1997" s="2">
        <f>+IFERROR(VLOOKUP(A1997,semanasanta!$A$1:$E$29,5,FALSE),0)</f>
        <v>0</v>
      </c>
      <c r="J1997" s="2">
        <f>+IFERROR(VLOOKUP(A1997,navidad!$A$1:$E$8,5,FALSE),0)</f>
        <v>0</v>
      </c>
      <c r="K1997" s="2">
        <f t="shared" si="287"/>
        <v>0</v>
      </c>
      <c r="L1997" s="2">
        <f t="shared" si="284"/>
        <v>0</v>
      </c>
      <c r="M1997" s="2">
        <f>+IFERROR(VLOOKUP(A1997,new_year!$A$1:$E$8,5,FALSE),0)</f>
        <v>0</v>
      </c>
      <c r="N1997" s="2">
        <f t="shared" si="286"/>
        <v>0</v>
      </c>
      <c r="O1997" s="2">
        <f t="shared" si="285"/>
        <v>0</v>
      </c>
      <c r="P1997">
        <v>0</v>
      </c>
      <c r="Q1997">
        <f>+IFERROR(VLOOKUP(A1997,final_f1!$A$1:$E$8,5,FALSE),0)</f>
        <v>0</v>
      </c>
    </row>
    <row r="1998" spans="1:17" x14ac:dyDescent="0.25">
      <c r="A1998" s="1">
        <v>42905</v>
      </c>
      <c r="B1998">
        <v>0</v>
      </c>
      <c r="C1998" s="2">
        <f t="shared" si="279"/>
        <v>19</v>
      </c>
      <c r="D1998" s="2">
        <f t="shared" si="280"/>
        <v>6</v>
      </c>
      <c r="E1998" s="2">
        <f t="shared" si="281"/>
        <v>2017</v>
      </c>
      <c r="F1998" s="2" t="str">
        <f t="shared" si="282"/>
        <v>lunes</v>
      </c>
      <c r="G1998" s="2" t="str">
        <f t="shared" si="283"/>
        <v>junio</v>
      </c>
      <c r="H1998" s="2">
        <f>+IFERROR(VLOOKUP(A1998,festivos!$A$1:$E$105,5,FALSE),0)</f>
        <v>1</v>
      </c>
      <c r="I1998" s="2">
        <f>+IFERROR(VLOOKUP(A1998,semanasanta!$A$1:$E$29,5,FALSE),0)</f>
        <v>0</v>
      </c>
      <c r="J1998" s="2">
        <f>+IFERROR(VLOOKUP(A1998,navidad!$A$1:$E$8,5,FALSE),0)</f>
        <v>0</v>
      </c>
      <c r="K1998" s="2">
        <f t="shared" si="287"/>
        <v>0</v>
      </c>
      <c r="L1998" s="2">
        <f t="shared" si="284"/>
        <v>0</v>
      </c>
      <c r="M1998" s="2">
        <f>+IFERROR(VLOOKUP(A1998,new_year!$A$1:$E$8,5,FALSE),0)</f>
        <v>0</v>
      </c>
      <c r="N1998" s="2">
        <f t="shared" si="286"/>
        <v>0</v>
      </c>
      <c r="O1998" s="2">
        <f t="shared" si="285"/>
        <v>0</v>
      </c>
      <c r="P1998">
        <v>0</v>
      </c>
      <c r="Q1998">
        <f>+IFERROR(VLOOKUP(A1998,final_f1!$A$1:$E$8,5,FALSE),0)</f>
        <v>0</v>
      </c>
    </row>
    <row r="1999" spans="1:17" x14ac:dyDescent="0.25">
      <c r="A1999" s="1">
        <v>42906</v>
      </c>
      <c r="B1999">
        <v>719</v>
      </c>
      <c r="C1999" s="2">
        <f t="shared" si="279"/>
        <v>20</v>
      </c>
      <c r="D1999" s="2">
        <f t="shared" si="280"/>
        <v>6</v>
      </c>
      <c r="E1999" s="2">
        <f t="shared" si="281"/>
        <v>2017</v>
      </c>
      <c r="F1999" s="2" t="str">
        <f t="shared" si="282"/>
        <v>martes</v>
      </c>
      <c r="G1999" s="2" t="str">
        <f t="shared" si="283"/>
        <v>junio</v>
      </c>
      <c r="H1999" s="2">
        <f>+IFERROR(VLOOKUP(A1999,festivos!$A$1:$E$105,5,FALSE),0)</f>
        <v>0</v>
      </c>
      <c r="I1999" s="2">
        <f>+IFERROR(VLOOKUP(A1999,semanasanta!$A$1:$E$29,5,FALSE),0)</f>
        <v>0</v>
      </c>
      <c r="J1999" s="2">
        <f>+IFERROR(VLOOKUP(A1999,navidad!$A$1:$E$8,5,FALSE),0)</f>
        <v>0</v>
      </c>
      <c r="K1999" s="2">
        <f t="shared" si="287"/>
        <v>0</v>
      </c>
      <c r="L1999" s="2">
        <f t="shared" si="284"/>
        <v>0</v>
      </c>
      <c r="M1999" s="2">
        <f>+IFERROR(VLOOKUP(A1999,new_year!$A$1:$E$8,5,FALSE),0)</f>
        <v>0</v>
      </c>
      <c r="N1999" s="2">
        <f t="shared" si="286"/>
        <v>0</v>
      </c>
      <c r="O1999" s="2">
        <f t="shared" si="285"/>
        <v>0</v>
      </c>
      <c r="P1999">
        <v>0</v>
      </c>
      <c r="Q1999">
        <f>+IFERROR(VLOOKUP(A1999,final_f1!$A$1:$E$8,5,FALSE),0)</f>
        <v>0</v>
      </c>
    </row>
    <row r="2000" spans="1:17" x14ac:dyDescent="0.25">
      <c r="A2000" s="1">
        <v>42907</v>
      </c>
      <c r="B2000">
        <v>903</v>
      </c>
      <c r="C2000" s="2">
        <f t="shared" si="279"/>
        <v>21</v>
      </c>
      <c r="D2000" s="2">
        <f t="shared" si="280"/>
        <v>6</v>
      </c>
      <c r="E2000" s="2">
        <f t="shared" si="281"/>
        <v>2017</v>
      </c>
      <c r="F2000" s="2" t="str">
        <f t="shared" si="282"/>
        <v>miércoles</v>
      </c>
      <c r="G2000" s="2" t="str">
        <f t="shared" si="283"/>
        <v>junio</v>
      </c>
      <c r="H2000" s="2">
        <f>+IFERROR(VLOOKUP(A2000,festivos!$A$1:$E$105,5,FALSE),0)</f>
        <v>0</v>
      </c>
      <c r="I2000" s="2">
        <f>+IFERROR(VLOOKUP(A2000,semanasanta!$A$1:$E$29,5,FALSE),0)</f>
        <v>0</v>
      </c>
      <c r="J2000" s="2">
        <f>+IFERROR(VLOOKUP(A2000,navidad!$A$1:$E$8,5,FALSE),0)</f>
        <v>0</v>
      </c>
      <c r="K2000" s="2">
        <f t="shared" si="287"/>
        <v>0</v>
      </c>
      <c r="L2000" s="2">
        <f t="shared" si="284"/>
        <v>0</v>
      </c>
      <c r="M2000" s="2">
        <f>+IFERROR(VLOOKUP(A2000,new_year!$A$1:$E$8,5,FALSE),0)</f>
        <v>0</v>
      </c>
      <c r="N2000" s="2">
        <f t="shared" si="286"/>
        <v>0</v>
      </c>
      <c r="O2000" s="2">
        <f t="shared" si="285"/>
        <v>0</v>
      </c>
      <c r="P2000">
        <v>0</v>
      </c>
      <c r="Q2000">
        <f>+IFERROR(VLOOKUP(A2000,final_f1!$A$1:$E$8,5,FALSE),0)</f>
        <v>0</v>
      </c>
    </row>
    <row r="2001" spans="1:17" x14ac:dyDescent="0.25">
      <c r="A2001" s="1">
        <v>42908</v>
      </c>
      <c r="B2001">
        <v>1062</v>
      </c>
      <c r="C2001" s="2">
        <f t="shared" si="279"/>
        <v>22</v>
      </c>
      <c r="D2001" s="2">
        <f t="shared" si="280"/>
        <v>6</v>
      </c>
      <c r="E2001" s="2">
        <f t="shared" si="281"/>
        <v>2017</v>
      </c>
      <c r="F2001" s="2" t="str">
        <f t="shared" si="282"/>
        <v>jueves</v>
      </c>
      <c r="G2001" s="2" t="str">
        <f t="shared" si="283"/>
        <v>junio</v>
      </c>
      <c r="H2001" s="2">
        <f>+IFERROR(VLOOKUP(A2001,festivos!$A$1:$E$105,5,FALSE),0)</f>
        <v>0</v>
      </c>
      <c r="I2001" s="2">
        <f>+IFERROR(VLOOKUP(A2001,semanasanta!$A$1:$E$29,5,FALSE),0)</f>
        <v>0</v>
      </c>
      <c r="J2001" s="2">
        <f>+IFERROR(VLOOKUP(A2001,navidad!$A$1:$E$8,5,FALSE),0)</f>
        <v>0</v>
      </c>
      <c r="K2001" s="2">
        <f t="shared" si="287"/>
        <v>0</v>
      </c>
      <c r="L2001" s="2">
        <f t="shared" si="284"/>
        <v>0</v>
      </c>
      <c r="M2001" s="2">
        <f>+IFERROR(VLOOKUP(A2001,new_year!$A$1:$E$8,5,FALSE),0)</f>
        <v>0</v>
      </c>
      <c r="N2001" s="2">
        <f t="shared" si="286"/>
        <v>0</v>
      </c>
      <c r="O2001" s="2">
        <f t="shared" si="285"/>
        <v>0</v>
      </c>
      <c r="P2001">
        <v>0</v>
      </c>
      <c r="Q2001">
        <f>+IFERROR(VLOOKUP(A2001,final_f1!$A$1:$E$8,5,FALSE),0)</f>
        <v>0</v>
      </c>
    </row>
    <row r="2002" spans="1:17" x14ac:dyDescent="0.25">
      <c r="A2002" s="1">
        <v>42909</v>
      </c>
      <c r="B2002">
        <v>1025</v>
      </c>
      <c r="C2002" s="2">
        <f t="shared" si="279"/>
        <v>23</v>
      </c>
      <c r="D2002" s="2">
        <f t="shared" si="280"/>
        <v>6</v>
      </c>
      <c r="E2002" s="2">
        <f t="shared" si="281"/>
        <v>2017</v>
      </c>
      <c r="F2002" s="2" t="str">
        <f t="shared" si="282"/>
        <v>viernes</v>
      </c>
      <c r="G2002" s="2" t="str">
        <f t="shared" si="283"/>
        <v>junio</v>
      </c>
      <c r="H2002" s="2">
        <f>+IFERROR(VLOOKUP(A2002,festivos!$A$1:$E$105,5,FALSE),0)</f>
        <v>0</v>
      </c>
      <c r="I2002" s="2">
        <f>+IFERROR(VLOOKUP(A2002,semanasanta!$A$1:$E$29,5,FALSE),0)</f>
        <v>0</v>
      </c>
      <c r="J2002" s="2">
        <f>+IFERROR(VLOOKUP(A2002,navidad!$A$1:$E$8,5,FALSE),0)</f>
        <v>0</v>
      </c>
      <c r="K2002" s="2">
        <f t="shared" si="287"/>
        <v>0</v>
      </c>
      <c r="L2002" s="2">
        <f t="shared" si="284"/>
        <v>0</v>
      </c>
      <c r="M2002" s="2">
        <f>+IFERROR(VLOOKUP(A2002,new_year!$A$1:$E$8,5,FALSE),0)</f>
        <v>0</v>
      </c>
      <c r="N2002" s="2">
        <f t="shared" si="286"/>
        <v>0</v>
      </c>
      <c r="O2002" s="2">
        <f t="shared" si="285"/>
        <v>0</v>
      </c>
      <c r="P2002">
        <v>0</v>
      </c>
      <c r="Q2002">
        <f>+IFERROR(VLOOKUP(A2002,final_f1!$A$1:$E$8,5,FALSE),0)</f>
        <v>0</v>
      </c>
    </row>
    <row r="2003" spans="1:17" x14ac:dyDescent="0.25">
      <c r="A2003" s="1">
        <v>42910</v>
      </c>
      <c r="B2003">
        <v>259</v>
      </c>
      <c r="C2003" s="2">
        <f t="shared" si="279"/>
        <v>24</v>
      </c>
      <c r="D2003" s="2">
        <f t="shared" si="280"/>
        <v>6</v>
      </c>
      <c r="E2003" s="2">
        <f t="shared" si="281"/>
        <v>2017</v>
      </c>
      <c r="F2003" s="2" t="str">
        <f t="shared" si="282"/>
        <v>sábado</v>
      </c>
      <c r="G2003" s="2" t="str">
        <f t="shared" si="283"/>
        <v>junio</v>
      </c>
      <c r="H2003" s="2">
        <f>+IFERROR(VLOOKUP(A2003,festivos!$A$1:$E$105,5,FALSE),0)</f>
        <v>0</v>
      </c>
      <c r="I2003" s="2">
        <f>+IFERROR(VLOOKUP(A2003,semanasanta!$A$1:$E$29,5,FALSE),0)</f>
        <v>0</v>
      </c>
      <c r="J2003" s="2">
        <f>+IFERROR(VLOOKUP(A2003,navidad!$A$1:$E$8,5,FALSE),0)</f>
        <v>0</v>
      </c>
      <c r="K2003" s="2">
        <f t="shared" si="287"/>
        <v>0</v>
      </c>
      <c r="L2003" s="2">
        <f t="shared" si="284"/>
        <v>0</v>
      </c>
      <c r="M2003" s="2">
        <f>+IFERROR(VLOOKUP(A2003,new_year!$A$1:$E$8,5,FALSE),0)</f>
        <v>0</v>
      </c>
      <c r="N2003" s="2">
        <f t="shared" si="286"/>
        <v>0</v>
      </c>
      <c r="O2003" s="2">
        <f t="shared" si="285"/>
        <v>0</v>
      </c>
      <c r="P2003">
        <v>0</v>
      </c>
      <c r="Q2003">
        <f>+IFERROR(VLOOKUP(A2003,final_f1!$A$1:$E$8,5,FALSE),0)</f>
        <v>0</v>
      </c>
    </row>
    <row r="2004" spans="1:17" x14ac:dyDescent="0.25">
      <c r="A2004" s="1">
        <v>42911</v>
      </c>
      <c r="B2004">
        <v>0</v>
      </c>
      <c r="C2004" s="2">
        <f t="shared" si="279"/>
        <v>25</v>
      </c>
      <c r="D2004" s="2">
        <f t="shared" si="280"/>
        <v>6</v>
      </c>
      <c r="E2004" s="2">
        <f t="shared" si="281"/>
        <v>2017</v>
      </c>
      <c r="F2004" s="2" t="str">
        <f t="shared" si="282"/>
        <v>domingo</v>
      </c>
      <c r="G2004" s="2" t="str">
        <f t="shared" si="283"/>
        <v>junio</v>
      </c>
      <c r="H2004" s="2">
        <f>+IFERROR(VLOOKUP(A2004,festivos!$A$1:$E$105,5,FALSE),0)</f>
        <v>0</v>
      </c>
      <c r="I2004" s="2">
        <f>+IFERROR(VLOOKUP(A2004,semanasanta!$A$1:$E$29,5,FALSE),0)</f>
        <v>0</v>
      </c>
      <c r="J2004" s="2">
        <f>+IFERROR(VLOOKUP(A2004,navidad!$A$1:$E$8,5,FALSE),0)</f>
        <v>0</v>
      </c>
      <c r="K2004" s="2">
        <f t="shared" si="287"/>
        <v>0</v>
      </c>
      <c r="L2004" s="2">
        <f t="shared" si="284"/>
        <v>0</v>
      </c>
      <c r="M2004" s="2">
        <f>+IFERROR(VLOOKUP(A2004,new_year!$A$1:$E$8,5,FALSE),0)</f>
        <v>0</v>
      </c>
      <c r="N2004" s="2">
        <f t="shared" si="286"/>
        <v>0</v>
      </c>
      <c r="O2004" s="2">
        <f t="shared" si="285"/>
        <v>0</v>
      </c>
      <c r="P2004">
        <v>0</v>
      </c>
      <c r="Q2004">
        <f>+IFERROR(VLOOKUP(A2004,final_f1!$A$1:$E$8,5,FALSE),0)</f>
        <v>0</v>
      </c>
    </row>
    <row r="2005" spans="1:17" x14ac:dyDescent="0.25">
      <c r="A2005" s="1">
        <v>42912</v>
      </c>
      <c r="B2005">
        <v>0</v>
      </c>
      <c r="C2005" s="2">
        <f t="shared" si="279"/>
        <v>26</v>
      </c>
      <c r="D2005" s="2">
        <f t="shared" si="280"/>
        <v>6</v>
      </c>
      <c r="E2005" s="2">
        <f t="shared" si="281"/>
        <v>2017</v>
      </c>
      <c r="F2005" s="2" t="str">
        <f t="shared" si="282"/>
        <v>lunes</v>
      </c>
      <c r="G2005" s="2" t="str">
        <f t="shared" si="283"/>
        <v>junio</v>
      </c>
      <c r="H2005" s="2">
        <f>+IFERROR(VLOOKUP(A2005,festivos!$A$1:$E$105,5,FALSE),0)</f>
        <v>1</v>
      </c>
      <c r="I2005" s="2">
        <f>+IFERROR(VLOOKUP(A2005,semanasanta!$A$1:$E$29,5,FALSE),0)</f>
        <v>0</v>
      </c>
      <c r="J2005" s="2">
        <f>+IFERROR(VLOOKUP(A2005,navidad!$A$1:$E$8,5,FALSE),0)</f>
        <v>0</v>
      </c>
      <c r="K2005" s="2">
        <f t="shared" si="287"/>
        <v>0</v>
      </c>
      <c r="L2005" s="2">
        <f t="shared" si="284"/>
        <v>0</v>
      </c>
      <c r="M2005" s="2">
        <f>+IFERROR(VLOOKUP(A2005,new_year!$A$1:$E$8,5,FALSE),0)</f>
        <v>0</v>
      </c>
      <c r="N2005" s="2">
        <f t="shared" si="286"/>
        <v>0</v>
      </c>
      <c r="O2005" s="2">
        <f t="shared" si="285"/>
        <v>0</v>
      </c>
      <c r="P2005">
        <v>0</v>
      </c>
      <c r="Q2005">
        <f>+IFERROR(VLOOKUP(A2005,final_f1!$A$1:$E$8,5,FALSE),0)</f>
        <v>0</v>
      </c>
    </row>
    <row r="2006" spans="1:17" x14ac:dyDescent="0.25">
      <c r="A2006" s="1">
        <v>42913</v>
      </c>
      <c r="B2006">
        <v>776</v>
      </c>
      <c r="C2006" s="2">
        <f t="shared" si="279"/>
        <v>27</v>
      </c>
      <c r="D2006" s="2">
        <f t="shared" si="280"/>
        <v>6</v>
      </c>
      <c r="E2006" s="2">
        <f t="shared" si="281"/>
        <v>2017</v>
      </c>
      <c r="F2006" s="2" t="str">
        <f t="shared" si="282"/>
        <v>martes</v>
      </c>
      <c r="G2006" s="2" t="str">
        <f t="shared" si="283"/>
        <v>junio</v>
      </c>
      <c r="H2006" s="2">
        <f>+IFERROR(VLOOKUP(A2006,festivos!$A$1:$E$105,5,FALSE),0)</f>
        <v>0</v>
      </c>
      <c r="I2006" s="2">
        <f>+IFERROR(VLOOKUP(A2006,semanasanta!$A$1:$E$29,5,FALSE),0)</f>
        <v>0</v>
      </c>
      <c r="J2006" s="2">
        <f>+IFERROR(VLOOKUP(A2006,navidad!$A$1:$E$8,5,FALSE),0)</f>
        <v>0</v>
      </c>
      <c r="K2006" s="2">
        <f t="shared" si="287"/>
        <v>0</v>
      </c>
      <c r="L2006" s="2">
        <f t="shared" si="284"/>
        <v>0</v>
      </c>
      <c r="M2006" s="2">
        <f>+IFERROR(VLOOKUP(A2006,new_year!$A$1:$E$8,5,FALSE),0)</f>
        <v>0</v>
      </c>
      <c r="N2006" s="2">
        <f t="shared" si="286"/>
        <v>0</v>
      </c>
      <c r="O2006" s="2">
        <f t="shared" si="285"/>
        <v>0</v>
      </c>
      <c r="P2006">
        <v>0</v>
      </c>
      <c r="Q2006">
        <f>+IFERROR(VLOOKUP(A2006,final_f1!$A$1:$E$8,5,FALSE),0)</f>
        <v>0</v>
      </c>
    </row>
    <row r="2007" spans="1:17" x14ac:dyDescent="0.25">
      <c r="A2007" s="1">
        <v>42914</v>
      </c>
      <c r="B2007">
        <v>1231</v>
      </c>
      <c r="C2007" s="2">
        <f t="shared" si="279"/>
        <v>28</v>
      </c>
      <c r="D2007" s="2">
        <f t="shared" si="280"/>
        <v>6</v>
      </c>
      <c r="E2007" s="2">
        <f t="shared" si="281"/>
        <v>2017</v>
      </c>
      <c r="F2007" s="2" t="str">
        <f t="shared" si="282"/>
        <v>miércoles</v>
      </c>
      <c r="G2007" s="2" t="str">
        <f t="shared" si="283"/>
        <v>junio</v>
      </c>
      <c r="H2007" s="2">
        <f>+IFERROR(VLOOKUP(A2007,festivos!$A$1:$E$105,5,FALSE),0)</f>
        <v>0</v>
      </c>
      <c r="I2007" s="2">
        <f>+IFERROR(VLOOKUP(A2007,semanasanta!$A$1:$E$29,5,FALSE),0)</f>
        <v>0</v>
      </c>
      <c r="J2007" s="2">
        <f>+IFERROR(VLOOKUP(A2007,navidad!$A$1:$E$8,5,FALSE),0)</f>
        <v>0</v>
      </c>
      <c r="K2007" s="2">
        <f t="shared" si="287"/>
        <v>0</v>
      </c>
      <c r="L2007" s="2">
        <f t="shared" si="284"/>
        <v>0</v>
      </c>
      <c r="M2007" s="2">
        <f>+IFERROR(VLOOKUP(A2007,new_year!$A$1:$E$8,5,FALSE),0)</f>
        <v>0</v>
      </c>
      <c r="N2007" s="2">
        <f t="shared" si="286"/>
        <v>0</v>
      </c>
      <c r="O2007" s="2">
        <f t="shared" si="285"/>
        <v>0</v>
      </c>
      <c r="P2007">
        <v>0</v>
      </c>
      <c r="Q2007">
        <f>+IFERROR(VLOOKUP(A2007,final_f1!$A$1:$E$8,5,FALSE),0)</f>
        <v>0</v>
      </c>
    </row>
    <row r="2008" spans="1:17" x14ac:dyDescent="0.25">
      <c r="A2008" s="1">
        <v>42915</v>
      </c>
      <c r="B2008">
        <v>1502</v>
      </c>
      <c r="C2008" s="2">
        <f t="shared" si="279"/>
        <v>29</v>
      </c>
      <c r="D2008" s="2">
        <f t="shared" si="280"/>
        <v>6</v>
      </c>
      <c r="E2008" s="2">
        <f t="shared" si="281"/>
        <v>2017</v>
      </c>
      <c r="F2008" s="2" t="str">
        <f t="shared" si="282"/>
        <v>jueves</v>
      </c>
      <c r="G2008" s="2" t="str">
        <f t="shared" si="283"/>
        <v>junio</v>
      </c>
      <c r="H2008" s="2">
        <f>+IFERROR(VLOOKUP(A2008,festivos!$A$1:$E$105,5,FALSE),0)</f>
        <v>0</v>
      </c>
      <c r="I2008" s="2">
        <f>+IFERROR(VLOOKUP(A2008,semanasanta!$A$1:$E$29,5,FALSE),0)</f>
        <v>0</v>
      </c>
      <c r="J2008" s="2">
        <f>+IFERROR(VLOOKUP(A2008,navidad!$A$1:$E$8,5,FALSE),0)</f>
        <v>0</v>
      </c>
      <c r="K2008" s="2">
        <f t="shared" si="287"/>
        <v>0</v>
      </c>
      <c r="L2008" s="2">
        <f t="shared" si="284"/>
        <v>0</v>
      </c>
      <c r="M2008" s="2">
        <f>+IFERROR(VLOOKUP(A2008,new_year!$A$1:$E$8,5,FALSE),0)</f>
        <v>0</v>
      </c>
      <c r="N2008" s="2">
        <f t="shared" si="286"/>
        <v>0</v>
      </c>
      <c r="O2008" s="2">
        <f t="shared" si="285"/>
        <v>0</v>
      </c>
      <c r="P2008">
        <v>0</v>
      </c>
      <c r="Q2008">
        <f>+IFERROR(VLOOKUP(A2008,final_f1!$A$1:$E$8,5,FALSE),0)</f>
        <v>0</v>
      </c>
    </row>
    <row r="2009" spans="1:17" x14ac:dyDescent="0.25">
      <c r="A2009" s="1">
        <v>42916</v>
      </c>
      <c r="B2009">
        <v>2920</v>
      </c>
      <c r="C2009" s="2">
        <f t="shared" si="279"/>
        <v>30</v>
      </c>
      <c r="D2009" s="2">
        <f t="shared" si="280"/>
        <v>6</v>
      </c>
      <c r="E2009" s="2">
        <f t="shared" si="281"/>
        <v>2017</v>
      </c>
      <c r="F2009" s="2" t="str">
        <f t="shared" si="282"/>
        <v>viernes</v>
      </c>
      <c r="G2009" s="2" t="str">
        <f t="shared" si="283"/>
        <v>junio</v>
      </c>
      <c r="H2009" s="2">
        <f>+IFERROR(VLOOKUP(A2009,festivos!$A$1:$E$105,5,FALSE),0)</f>
        <v>0</v>
      </c>
      <c r="I2009" s="2">
        <f>+IFERROR(VLOOKUP(A2009,semanasanta!$A$1:$E$29,5,FALSE),0)</f>
        <v>0</v>
      </c>
      <c r="J2009" s="2">
        <f>+IFERROR(VLOOKUP(A2009,navidad!$A$1:$E$8,5,FALSE),0)</f>
        <v>0</v>
      </c>
      <c r="K2009" s="2">
        <f t="shared" si="287"/>
        <v>0</v>
      </c>
      <c r="L2009" s="2">
        <f t="shared" si="284"/>
        <v>0</v>
      </c>
      <c r="M2009" s="2">
        <f>+IFERROR(VLOOKUP(A2009,new_year!$A$1:$E$8,5,FALSE),0)</f>
        <v>0</v>
      </c>
      <c r="N2009" s="2">
        <f t="shared" si="286"/>
        <v>0</v>
      </c>
      <c r="O2009" s="2">
        <f t="shared" si="285"/>
        <v>0</v>
      </c>
      <c r="P2009">
        <v>0</v>
      </c>
      <c r="Q2009">
        <f>+IFERROR(VLOOKUP(A2009,final_f1!$A$1:$E$8,5,FALSE),0)</f>
        <v>0</v>
      </c>
    </row>
    <row r="2010" spans="1:17" x14ac:dyDescent="0.25">
      <c r="A2010" s="1">
        <v>42917</v>
      </c>
      <c r="B2010">
        <v>109</v>
      </c>
      <c r="C2010" s="2">
        <f t="shared" si="279"/>
        <v>1</v>
      </c>
      <c r="D2010" s="2">
        <f t="shared" si="280"/>
        <v>7</v>
      </c>
      <c r="E2010" s="2">
        <f t="shared" si="281"/>
        <v>2017</v>
      </c>
      <c r="F2010" s="2" t="str">
        <f t="shared" si="282"/>
        <v>sábado</v>
      </c>
      <c r="G2010" s="2" t="str">
        <f t="shared" si="283"/>
        <v>julio</v>
      </c>
      <c r="H2010" s="2">
        <f>+IFERROR(VLOOKUP(A2010,festivos!$A$1:$E$105,5,FALSE),0)</f>
        <v>0</v>
      </c>
      <c r="I2010" s="2">
        <f>+IFERROR(VLOOKUP(A2010,semanasanta!$A$1:$E$29,5,FALSE),0)</f>
        <v>0</v>
      </c>
      <c r="J2010" s="2">
        <f>+IFERROR(VLOOKUP(A2010,navidad!$A$1:$E$8,5,FALSE),0)</f>
        <v>0</v>
      </c>
      <c r="K2010" s="2">
        <f t="shared" si="287"/>
        <v>0</v>
      </c>
      <c r="L2010" s="2">
        <f t="shared" si="284"/>
        <v>0</v>
      </c>
      <c r="M2010" s="2">
        <f>+IFERROR(VLOOKUP(A2010,new_year!$A$1:$E$8,5,FALSE),0)</f>
        <v>0</v>
      </c>
      <c r="N2010" s="2">
        <f t="shared" si="286"/>
        <v>0</v>
      </c>
      <c r="O2010" s="2">
        <f t="shared" si="285"/>
        <v>0</v>
      </c>
      <c r="P2010">
        <v>0</v>
      </c>
      <c r="Q2010">
        <f>+IFERROR(VLOOKUP(A2010,final_f1!$A$1:$E$8,5,FALSE),0)</f>
        <v>0</v>
      </c>
    </row>
    <row r="2011" spans="1:17" x14ac:dyDescent="0.25">
      <c r="A2011" s="1">
        <v>42918</v>
      </c>
      <c r="B2011">
        <v>0</v>
      </c>
      <c r="C2011" s="2">
        <f t="shared" si="279"/>
        <v>2</v>
      </c>
      <c r="D2011" s="2">
        <f t="shared" si="280"/>
        <v>7</v>
      </c>
      <c r="E2011" s="2">
        <f t="shared" si="281"/>
        <v>2017</v>
      </c>
      <c r="F2011" s="2" t="str">
        <f t="shared" si="282"/>
        <v>domingo</v>
      </c>
      <c r="G2011" s="2" t="str">
        <f t="shared" si="283"/>
        <v>julio</v>
      </c>
      <c r="H2011" s="2">
        <f>+IFERROR(VLOOKUP(A2011,festivos!$A$1:$E$105,5,FALSE),0)</f>
        <v>0</v>
      </c>
      <c r="I2011" s="2">
        <f>+IFERROR(VLOOKUP(A2011,semanasanta!$A$1:$E$29,5,FALSE),0)</f>
        <v>0</v>
      </c>
      <c r="J2011" s="2">
        <f>+IFERROR(VLOOKUP(A2011,navidad!$A$1:$E$8,5,FALSE),0)</f>
        <v>0</v>
      </c>
      <c r="K2011" s="2">
        <f t="shared" si="287"/>
        <v>0</v>
      </c>
      <c r="L2011" s="2">
        <f t="shared" si="284"/>
        <v>0</v>
      </c>
      <c r="M2011" s="2">
        <f>+IFERROR(VLOOKUP(A2011,new_year!$A$1:$E$8,5,FALSE),0)</f>
        <v>0</v>
      </c>
      <c r="N2011" s="2">
        <f t="shared" si="286"/>
        <v>0</v>
      </c>
      <c r="O2011" s="2">
        <f t="shared" si="285"/>
        <v>0</v>
      </c>
      <c r="P2011">
        <v>0</v>
      </c>
      <c r="Q2011">
        <f>+IFERROR(VLOOKUP(A2011,final_f1!$A$1:$E$8,5,FALSE),0)</f>
        <v>0</v>
      </c>
    </row>
    <row r="2012" spans="1:17" x14ac:dyDescent="0.25">
      <c r="A2012" s="1">
        <v>42919</v>
      </c>
      <c r="B2012">
        <v>0</v>
      </c>
      <c r="C2012" s="2">
        <f t="shared" si="279"/>
        <v>3</v>
      </c>
      <c r="D2012" s="2">
        <f t="shared" si="280"/>
        <v>7</v>
      </c>
      <c r="E2012" s="2">
        <f t="shared" si="281"/>
        <v>2017</v>
      </c>
      <c r="F2012" s="2" t="str">
        <f t="shared" si="282"/>
        <v>lunes</v>
      </c>
      <c r="G2012" s="2" t="str">
        <f t="shared" si="283"/>
        <v>julio</v>
      </c>
      <c r="H2012" s="2">
        <f>+IFERROR(VLOOKUP(A2012,festivos!$A$1:$E$105,5,FALSE),0)</f>
        <v>1</v>
      </c>
      <c r="I2012" s="2">
        <f>+IFERROR(VLOOKUP(A2012,semanasanta!$A$1:$E$29,5,FALSE),0)</f>
        <v>0</v>
      </c>
      <c r="J2012" s="2">
        <f>+IFERROR(VLOOKUP(A2012,navidad!$A$1:$E$8,5,FALSE),0)</f>
        <v>0</v>
      </c>
      <c r="K2012" s="2">
        <f t="shared" si="287"/>
        <v>0</v>
      </c>
      <c r="L2012" s="2">
        <f t="shared" si="284"/>
        <v>0</v>
      </c>
      <c r="M2012" s="2">
        <f>+IFERROR(VLOOKUP(A2012,new_year!$A$1:$E$8,5,FALSE),0)</f>
        <v>0</v>
      </c>
      <c r="N2012" s="2">
        <f t="shared" si="286"/>
        <v>0</v>
      </c>
      <c r="O2012" s="2">
        <f t="shared" si="285"/>
        <v>0</v>
      </c>
      <c r="P2012">
        <v>0</v>
      </c>
      <c r="Q2012">
        <f>+IFERROR(VLOOKUP(A2012,final_f1!$A$1:$E$8,5,FALSE),0)</f>
        <v>0</v>
      </c>
    </row>
    <row r="2013" spans="1:17" x14ac:dyDescent="0.25">
      <c r="A2013" s="1">
        <v>42920</v>
      </c>
      <c r="B2013">
        <v>309</v>
      </c>
      <c r="C2013" s="2">
        <f t="shared" si="279"/>
        <v>4</v>
      </c>
      <c r="D2013" s="2">
        <f t="shared" si="280"/>
        <v>7</v>
      </c>
      <c r="E2013" s="2">
        <f t="shared" si="281"/>
        <v>2017</v>
      </c>
      <c r="F2013" s="2" t="str">
        <f t="shared" si="282"/>
        <v>martes</v>
      </c>
      <c r="G2013" s="2" t="str">
        <f t="shared" si="283"/>
        <v>julio</v>
      </c>
      <c r="H2013" s="2">
        <f>+IFERROR(VLOOKUP(A2013,festivos!$A$1:$E$105,5,FALSE),0)</f>
        <v>0</v>
      </c>
      <c r="I2013" s="2">
        <f>+IFERROR(VLOOKUP(A2013,semanasanta!$A$1:$E$29,5,FALSE),0)</f>
        <v>0</v>
      </c>
      <c r="J2013" s="2">
        <f>+IFERROR(VLOOKUP(A2013,navidad!$A$1:$E$8,5,FALSE),0)</f>
        <v>0</v>
      </c>
      <c r="K2013" s="2">
        <f t="shared" si="287"/>
        <v>0</v>
      </c>
      <c r="L2013" s="2">
        <f t="shared" si="284"/>
        <v>0</v>
      </c>
      <c r="M2013" s="2">
        <f>+IFERROR(VLOOKUP(A2013,new_year!$A$1:$E$8,5,FALSE),0)</f>
        <v>0</v>
      </c>
      <c r="N2013" s="2">
        <f t="shared" si="286"/>
        <v>0</v>
      </c>
      <c r="O2013" s="2">
        <f t="shared" si="285"/>
        <v>0</v>
      </c>
      <c r="P2013">
        <v>0</v>
      </c>
      <c r="Q2013">
        <f>+IFERROR(VLOOKUP(A2013,final_f1!$A$1:$E$8,5,FALSE),0)</f>
        <v>0</v>
      </c>
    </row>
    <row r="2014" spans="1:17" x14ac:dyDescent="0.25">
      <c r="A2014" s="1">
        <v>42921</v>
      </c>
      <c r="B2014">
        <v>651</v>
      </c>
      <c r="C2014" s="2">
        <f t="shared" si="279"/>
        <v>5</v>
      </c>
      <c r="D2014" s="2">
        <f t="shared" si="280"/>
        <v>7</v>
      </c>
      <c r="E2014" s="2">
        <f t="shared" si="281"/>
        <v>2017</v>
      </c>
      <c r="F2014" s="2" t="str">
        <f t="shared" si="282"/>
        <v>miércoles</v>
      </c>
      <c r="G2014" s="2" t="str">
        <f t="shared" si="283"/>
        <v>julio</v>
      </c>
      <c r="H2014" s="2">
        <f>+IFERROR(VLOOKUP(A2014,festivos!$A$1:$E$105,5,FALSE),0)</f>
        <v>0</v>
      </c>
      <c r="I2014" s="2">
        <f>+IFERROR(VLOOKUP(A2014,semanasanta!$A$1:$E$29,5,FALSE),0)</f>
        <v>0</v>
      </c>
      <c r="J2014" s="2">
        <f>+IFERROR(VLOOKUP(A2014,navidad!$A$1:$E$8,5,FALSE),0)</f>
        <v>0</v>
      </c>
      <c r="K2014" s="2">
        <f t="shared" si="287"/>
        <v>0</v>
      </c>
      <c r="L2014" s="2">
        <f t="shared" si="284"/>
        <v>0</v>
      </c>
      <c r="M2014" s="2">
        <f>+IFERROR(VLOOKUP(A2014,new_year!$A$1:$E$8,5,FALSE),0)</f>
        <v>0</v>
      </c>
      <c r="N2014" s="2">
        <f t="shared" si="286"/>
        <v>0</v>
      </c>
      <c r="O2014" s="2">
        <f t="shared" si="285"/>
        <v>0</v>
      </c>
      <c r="P2014">
        <v>0</v>
      </c>
      <c r="Q2014">
        <f>+IFERROR(VLOOKUP(A2014,final_f1!$A$1:$E$8,5,FALSE),0)</f>
        <v>0</v>
      </c>
    </row>
    <row r="2015" spans="1:17" x14ac:dyDescent="0.25">
      <c r="A2015" s="1">
        <v>42922</v>
      </c>
      <c r="B2015">
        <v>768</v>
      </c>
      <c r="C2015" s="2">
        <f t="shared" si="279"/>
        <v>6</v>
      </c>
      <c r="D2015" s="2">
        <f t="shared" si="280"/>
        <v>7</v>
      </c>
      <c r="E2015" s="2">
        <f t="shared" si="281"/>
        <v>2017</v>
      </c>
      <c r="F2015" s="2" t="str">
        <f t="shared" si="282"/>
        <v>jueves</v>
      </c>
      <c r="G2015" s="2" t="str">
        <f t="shared" si="283"/>
        <v>julio</v>
      </c>
      <c r="H2015" s="2">
        <f>+IFERROR(VLOOKUP(A2015,festivos!$A$1:$E$105,5,FALSE),0)</f>
        <v>0</v>
      </c>
      <c r="I2015" s="2">
        <f>+IFERROR(VLOOKUP(A2015,semanasanta!$A$1:$E$29,5,FALSE),0)</f>
        <v>0</v>
      </c>
      <c r="J2015" s="2">
        <f>+IFERROR(VLOOKUP(A2015,navidad!$A$1:$E$8,5,FALSE),0)</f>
        <v>0</v>
      </c>
      <c r="K2015" s="2">
        <f t="shared" si="287"/>
        <v>0</v>
      </c>
      <c r="L2015" s="2">
        <f t="shared" si="284"/>
        <v>0</v>
      </c>
      <c r="M2015" s="2">
        <f>+IFERROR(VLOOKUP(A2015,new_year!$A$1:$E$8,5,FALSE),0)</f>
        <v>0</v>
      </c>
      <c r="N2015" s="2">
        <f t="shared" si="286"/>
        <v>0</v>
      </c>
      <c r="O2015" s="2">
        <f t="shared" si="285"/>
        <v>0</v>
      </c>
      <c r="P2015">
        <v>0</v>
      </c>
      <c r="Q2015">
        <f>+IFERROR(VLOOKUP(A2015,final_f1!$A$1:$E$8,5,FALSE),0)</f>
        <v>0</v>
      </c>
    </row>
    <row r="2016" spans="1:17" x14ac:dyDescent="0.25">
      <c r="A2016" s="1">
        <v>42923</v>
      </c>
      <c r="B2016">
        <v>839</v>
      </c>
      <c r="C2016" s="2">
        <f t="shared" si="279"/>
        <v>7</v>
      </c>
      <c r="D2016" s="2">
        <f t="shared" si="280"/>
        <v>7</v>
      </c>
      <c r="E2016" s="2">
        <f t="shared" si="281"/>
        <v>2017</v>
      </c>
      <c r="F2016" s="2" t="str">
        <f t="shared" si="282"/>
        <v>viernes</v>
      </c>
      <c r="G2016" s="2" t="str">
        <f t="shared" si="283"/>
        <v>julio</v>
      </c>
      <c r="H2016" s="2">
        <f>+IFERROR(VLOOKUP(A2016,festivos!$A$1:$E$105,5,FALSE),0)</f>
        <v>0</v>
      </c>
      <c r="I2016" s="2">
        <f>+IFERROR(VLOOKUP(A2016,semanasanta!$A$1:$E$29,5,FALSE),0)</f>
        <v>0</v>
      </c>
      <c r="J2016" s="2">
        <f>+IFERROR(VLOOKUP(A2016,navidad!$A$1:$E$8,5,FALSE),0)</f>
        <v>0</v>
      </c>
      <c r="K2016" s="2">
        <f t="shared" si="287"/>
        <v>0</v>
      </c>
      <c r="L2016" s="2">
        <f t="shared" si="284"/>
        <v>0</v>
      </c>
      <c r="M2016" s="2">
        <f>+IFERROR(VLOOKUP(A2016,new_year!$A$1:$E$8,5,FALSE),0)</f>
        <v>0</v>
      </c>
      <c r="N2016" s="2">
        <f t="shared" si="286"/>
        <v>0</v>
      </c>
      <c r="O2016" s="2">
        <f t="shared" si="285"/>
        <v>0</v>
      </c>
      <c r="P2016">
        <v>0</v>
      </c>
      <c r="Q2016">
        <f>+IFERROR(VLOOKUP(A2016,final_f1!$A$1:$E$8,5,FALSE),0)</f>
        <v>0</v>
      </c>
    </row>
    <row r="2017" spans="1:17" x14ac:dyDescent="0.25">
      <c r="A2017" s="1">
        <v>42924</v>
      </c>
      <c r="B2017">
        <v>198</v>
      </c>
      <c r="C2017" s="2">
        <f t="shared" si="279"/>
        <v>8</v>
      </c>
      <c r="D2017" s="2">
        <f t="shared" si="280"/>
        <v>7</v>
      </c>
      <c r="E2017" s="2">
        <f t="shared" si="281"/>
        <v>2017</v>
      </c>
      <c r="F2017" s="2" t="str">
        <f t="shared" si="282"/>
        <v>sábado</v>
      </c>
      <c r="G2017" s="2" t="str">
        <f t="shared" si="283"/>
        <v>julio</v>
      </c>
      <c r="H2017" s="2">
        <f>+IFERROR(VLOOKUP(A2017,festivos!$A$1:$E$105,5,FALSE),0)</f>
        <v>0</v>
      </c>
      <c r="I2017" s="2">
        <f>+IFERROR(VLOOKUP(A2017,semanasanta!$A$1:$E$29,5,FALSE),0)</f>
        <v>0</v>
      </c>
      <c r="J2017" s="2">
        <f>+IFERROR(VLOOKUP(A2017,navidad!$A$1:$E$8,5,FALSE),0)</f>
        <v>0</v>
      </c>
      <c r="K2017" s="2">
        <f t="shared" si="287"/>
        <v>0</v>
      </c>
      <c r="L2017" s="2">
        <f t="shared" si="284"/>
        <v>0</v>
      </c>
      <c r="M2017" s="2">
        <f>+IFERROR(VLOOKUP(A2017,new_year!$A$1:$E$8,5,FALSE),0)</f>
        <v>0</v>
      </c>
      <c r="N2017" s="2">
        <f t="shared" si="286"/>
        <v>0</v>
      </c>
      <c r="O2017" s="2">
        <f t="shared" si="285"/>
        <v>0</v>
      </c>
      <c r="P2017">
        <v>0</v>
      </c>
      <c r="Q2017">
        <f>+IFERROR(VLOOKUP(A2017,final_f1!$A$1:$E$8,5,FALSE),0)</f>
        <v>0</v>
      </c>
    </row>
    <row r="2018" spans="1:17" x14ac:dyDescent="0.25">
      <c r="A2018" s="1">
        <v>42925</v>
      </c>
      <c r="B2018">
        <v>1</v>
      </c>
      <c r="C2018" s="2">
        <f t="shared" si="279"/>
        <v>9</v>
      </c>
      <c r="D2018" s="2">
        <f t="shared" si="280"/>
        <v>7</v>
      </c>
      <c r="E2018" s="2">
        <f t="shared" si="281"/>
        <v>2017</v>
      </c>
      <c r="F2018" s="2" t="str">
        <f t="shared" si="282"/>
        <v>domingo</v>
      </c>
      <c r="G2018" s="2" t="str">
        <f t="shared" si="283"/>
        <v>julio</v>
      </c>
      <c r="H2018" s="2">
        <f>+IFERROR(VLOOKUP(A2018,festivos!$A$1:$E$105,5,FALSE),0)</f>
        <v>0</v>
      </c>
      <c r="I2018" s="2">
        <f>+IFERROR(VLOOKUP(A2018,semanasanta!$A$1:$E$29,5,FALSE),0)</f>
        <v>0</v>
      </c>
      <c r="J2018" s="2">
        <f>+IFERROR(VLOOKUP(A2018,navidad!$A$1:$E$8,5,FALSE),0)</f>
        <v>0</v>
      </c>
      <c r="K2018" s="2">
        <f t="shared" si="287"/>
        <v>0</v>
      </c>
      <c r="L2018" s="2">
        <f t="shared" si="284"/>
        <v>0</v>
      </c>
      <c r="M2018" s="2">
        <f>+IFERROR(VLOOKUP(A2018,new_year!$A$1:$E$8,5,FALSE),0)</f>
        <v>0</v>
      </c>
      <c r="N2018" s="2">
        <f t="shared" si="286"/>
        <v>0</v>
      </c>
      <c r="O2018" s="2">
        <f t="shared" si="285"/>
        <v>0</v>
      </c>
      <c r="P2018">
        <v>0</v>
      </c>
      <c r="Q2018">
        <f>+IFERROR(VLOOKUP(A2018,final_f1!$A$1:$E$8,5,FALSE),0)</f>
        <v>0</v>
      </c>
    </row>
    <row r="2019" spans="1:17" x14ac:dyDescent="0.25">
      <c r="A2019" s="1">
        <v>42926</v>
      </c>
      <c r="B2019">
        <v>686</v>
      </c>
      <c r="C2019" s="2">
        <f t="shared" si="279"/>
        <v>10</v>
      </c>
      <c r="D2019" s="2">
        <f t="shared" si="280"/>
        <v>7</v>
      </c>
      <c r="E2019" s="2">
        <f t="shared" si="281"/>
        <v>2017</v>
      </c>
      <c r="F2019" s="2" t="str">
        <f t="shared" si="282"/>
        <v>lunes</v>
      </c>
      <c r="G2019" s="2" t="str">
        <f t="shared" si="283"/>
        <v>julio</v>
      </c>
      <c r="H2019" s="2">
        <f>+IFERROR(VLOOKUP(A2019,festivos!$A$1:$E$105,5,FALSE),0)</f>
        <v>0</v>
      </c>
      <c r="I2019" s="2">
        <f>+IFERROR(VLOOKUP(A2019,semanasanta!$A$1:$E$29,5,FALSE),0)</f>
        <v>0</v>
      </c>
      <c r="J2019" s="2">
        <f>+IFERROR(VLOOKUP(A2019,navidad!$A$1:$E$8,5,FALSE),0)</f>
        <v>0</v>
      </c>
      <c r="K2019" s="2">
        <f t="shared" si="287"/>
        <v>0</v>
      </c>
      <c r="L2019" s="2">
        <f t="shared" si="284"/>
        <v>0</v>
      </c>
      <c r="M2019" s="2">
        <f>+IFERROR(VLOOKUP(A2019,new_year!$A$1:$E$8,5,FALSE),0)</f>
        <v>0</v>
      </c>
      <c r="N2019" s="2">
        <f t="shared" si="286"/>
        <v>0</v>
      </c>
      <c r="O2019" s="2">
        <f t="shared" si="285"/>
        <v>0</v>
      </c>
      <c r="P2019">
        <v>0</v>
      </c>
      <c r="Q2019">
        <f>+IFERROR(VLOOKUP(A2019,final_f1!$A$1:$E$8,5,FALSE),0)</f>
        <v>0</v>
      </c>
    </row>
    <row r="2020" spans="1:17" x14ac:dyDescent="0.25">
      <c r="A2020" s="1">
        <v>42927</v>
      </c>
      <c r="B2020">
        <v>780</v>
      </c>
      <c r="C2020" s="2">
        <f t="shared" si="279"/>
        <v>11</v>
      </c>
      <c r="D2020" s="2">
        <f t="shared" si="280"/>
        <v>7</v>
      </c>
      <c r="E2020" s="2">
        <f t="shared" si="281"/>
        <v>2017</v>
      </c>
      <c r="F2020" s="2" t="str">
        <f t="shared" si="282"/>
        <v>martes</v>
      </c>
      <c r="G2020" s="2" t="str">
        <f t="shared" si="283"/>
        <v>julio</v>
      </c>
      <c r="H2020" s="2">
        <f>+IFERROR(VLOOKUP(A2020,festivos!$A$1:$E$105,5,FALSE),0)</f>
        <v>0</v>
      </c>
      <c r="I2020" s="2">
        <f>+IFERROR(VLOOKUP(A2020,semanasanta!$A$1:$E$29,5,FALSE),0)</f>
        <v>0</v>
      </c>
      <c r="J2020" s="2">
        <f>+IFERROR(VLOOKUP(A2020,navidad!$A$1:$E$8,5,FALSE),0)</f>
        <v>0</v>
      </c>
      <c r="K2020" s="2">
        <f t="shared" si="287"/>
        <v>0</v>
      </c>
      <c r="L2020" s="2">
        <f t="shared" si="284"/>
        <v>0</v>
      </c>
      <c r="M2020" s="2">
        <f>+IFERROR(VLOOKUP(A2020,new_year!$A$1:$E$8,5,FALSE),0)</f>
        <v>0</v>
      </c>
      <c r="N2020" s="2">
        <f t="shared" si="286"/>
        <v>0</v>
      </c>
      <c r="O2020" s="2">
        <f t="shared" si="285"/>
        <v>0</v>
      </c>
      <c r="P2020">
        <v>0</v>
      </c>
      <c r="Q2020">
        <f>+IFERROR(VLOOKUP(A2020,final_f1!$A$1:$E$8,5,FALSE),0)</f>
        <v>0</v>
      </c>
    </row>
    <row r="2021" spans="1:17" x14ac:dyDescent="0.25">
      <c r="A2021" s="1">
        <v>42928</v>
      </c>
      <c r="B2021">
        <v>851</v>
      </c>
      <c r="C2021" s="2">
        <f t="shared" si="279"/>
        <v>12</v>
      </c>
      <c r="D2021" s="2">
        <f t="shared" si="280"/>
        <v>7</v>
      </c>
      <c r="E2021" s="2">
        <f t="shared" si="281"/>
        <v>2017</v>
      </c>
      <c r="F2021" s="2" t="str">
        <f t="shared" si="282"/>
        <v>miércoles</v>
      </c>
      <c r="G2021" s="2" t="str">
        <f t="shared" si="283"/>
        <v>julio</v>
      </c>
      <c r="H2021" s="2">
        <f>+IFERROR(VLOOKUP(A2021,festivos!$A$1:$E$105,5,FALSE),0)</f>
        <v>0</v>
      </c>
      <c r="I2021" s="2">
        <f>+IFERROR(VLOOKUP(A2021,semanasanta!$A$1:$E$29,5,FALSE),0)</f>
        <v>0</v>
      </c>
      <c r="J2021" s="2">
        <f>+IFERROR(VLOOKUP(A2021,navidad!$A$1:$E$8,5,FALSE),0)</f>
        <v>0</v>
      </c>
      <c r="K2021" s="2">
        <f t="shared" si="287"/>
        <v>0</v>
      </c>
      <c r="L2021" s="2">
        <f t="shared" si="284"/>
        <v>0</v>
      </c>
      <c r="M2021" s="2">
        <f>+IFERROR(VLOOKUP(A2021,new_year!$A$1:$E$8,5,FALSE),0)</f>
        <v>0</v>
      </c>
      <c r="N2021" s="2">
        <f t="shared" si="286"/>
        <v>0</v>
      </c>
      <c r="O2021" s="2">
        <f t="shared" si="285"/>
        <v>0</v>
      </c>
      <c r="P2021">
        <v>0</v>
      </c>
      <c r="Q2021">
        <f>+IFERROR(VLOOKUP(A2021,final_f1!$A$1:$E$8,5,FALSE),0)</f>
        <v>0</v>
      </c>
    </row>
    <row r="2022" spans="1:17" x14ac:dyDescent="0.25">
      <c r="A2022" s="1">
        <v>42929</v>
      </c>
      <c r="B2022">
        <v>844</v>
      </c>
      <c r="C2022" s="2">
        <f t="shared" si="279"/>
        <v>13</v>
      </c>
      <c r="D2022" s="2">
        <f t="shared" si="280"/>
        <v>7</v>
      </c>
      <c r="E2022" s="2">
        <f t="shared" si="281"/>
        <v>2017</v>
      </c>
      <c r="F2022" s="2" t="str">
        <f t="shared" si="282"/>
        <v>jueves</v>
      </c>
      <c r="G2022" s="2" t="str">
        <f t="shared" si="283"/>
        <v>julio</v>
      </c>
      <c r="H2022" s="2">
        <f>+IFERROR(VLOOKUP(A2022,festivos!$A$1:$E$105,5,FALSE),0)</f>
        <v>0</v>
      </c>
      <c r="I2022" s="2">
        <f>+IFERROR(VLOOKUP(A2022,semanasanta!$A$1:$E$29,5,FALSE),0)</f>
        <v>0</v>
      </c>
      <c r="J2022" s="2">
        <f>+IFERROR(VLOOKUP(A2022,navidad!$A$1:$E$8,5,FALSE),0)</f>
        <v>0</v>
      </c>
      <c r="K2022" s="2">
        <f t="shared" si="287"/>
        <v>0</v>
      </c>
      <c r="L2022" s="2">
        <f t="shared" si="284"/>
        <v>0</v>
      </c>
      <c r="M2022" s="2">
        <f>+IFERROR(VLOOKUP(A2022,new_year!$A$1:$E$8,5,FALSE),0)</f>
        <v>0</v>
      </c>
      <c r="N2022" s="2">
        <f t="shared" si="286"/>
        <v>0</v>
      </c>
      <c r="O2022" s="2">
        <f t="shared" si="285"/>
        <v>0</v>
      </c>
      <c r="P2022">
        <v>0</v>
      </c>
      <c r="Q2022">
        <f>+IFERROR(VLOOKUP(A2022,final_f1!$A$1:$E$8,5,FALSE),0)</f>
        <v>0</v>
      </c>
    </row>
    <row r="2023" spans="1:17" x14ac:dyDescent="0.25">
      <c r="A2023" s="1">
        <v>42930</v>
      </c>
      <c r="B2023">
        <v>1003</v>
      </c>
      <c r="C2023" s="2">
        <f t="shared" si="279"/>
        <v>14</v>
      </c>
      <c r="D2023" s="2">
        <f t="shared" si="280"/>
        <v>7</v>
      </c>
      <c r="E2023" s="2">
        <f t="shared" si="281"/>
        <v>2017</v>
      </c>
      <c r="F2023" s="2" t="str">
        <f t="shared" si="282"/>
        <v>viernes</v>
      </c>
      <c r="G2023" s="2" t="str">
        <f t="shared" si="283"/>
        <v>julio</v>
      </c>
      <c r="H2023" s="2">
        <f>+IFERROR(VLOOKUP(A2023,festivos!$A$1:$E$105,5,FALSE),0)</f>
        <v>0</v>
      </c>
      <c r="I2023" s="2">
        <f>+IFERROR(VLOOKUP(A2023,semanasanta!$A$1:$E$29,5,FALSE),0)</f>
        <v>0</v>
      </c>
      <c r="J2023" s="2">
        <f>+IFERROR(VLOOKUP(A2023,navidad!$A$1:$E$8,5,FALSE),0)</f>
        <v>0</v>
      </c>
      <c r="K2023" s="2">
        <f t="shared" si="287"/>
        <v>0</v>
      </c>
      <c r="L2023" s="2">
        <f t="shared" si="284"/>
        <v>0</v>
      </c>
      <c r="M2023" s="2">
        <f>+IFERROR(VLOOKUP(A2023,new_year!$A$1:$E$8,5,FALSE),0)</f>
        <v>0</v>
      </c>
      <c r="N2023" s="2">
        <f t="shared" si="286"/>
        <v>0</v>
      </c>
      <c r="O2023" s="2">
        <f t="shared" si="285"/>
        <v>0</v>
      </c>
      <c r="P2023">
        <v>0</v>
      </c>
      <c r="Q2023">
        <f>+IFERROR(VLOOKUP(A2023,final_f1!$A$1:$E$8,5,FALSE),0)</f>
        <v>0</v>
      </c>
    </row>
    <row r="2024" spans="1:17" x14ac:dyDescent="0.25">
      <c r="A2024" s="1">
        <v>42931</v>
      </c>
      <c r="B2024">
        <v>218</v>
      </c>
      <c r="C2024" s="2">
        <f t="shared" si="279"/>
        <v>15</v>
      </c>
      <c r="D2024" s="2">
        <f t="shared" si="280"/>
        <v>7</v>
      </c>
      <c r="E2024" s="2">
        <f t="shared" si="281"/>
        <v>2017</v>
      </c>
      <c r="F2024" s="2" t="str">
        <f t="shared" si="282"/>
        <v>sábado</v>
      </c>
      <c r="G2024" s="2" t="str">
        <f t="shared" si="283"/>
        <v>julio</v>
      </c>
      <c r="H2024" s="2">
        <f>+IFERROR(VLOOKUP(A2024,festivos!$A$1:$E$105,5,FALSE),0)</f>
        <v>0</v>
      </c>
      <c r="I2024" s="2">
        <f>+IFERROR(VLOOKUP(A2024,semanasanta!$A$1:$E$29,5,FALSE),0)</f>
        <v>0</v>
      </c>
      <c r="J2024" s="2">
        <f>+IFERROR(VLOOKUP(A2024,navidad!$A$1:$E$8,5,FALSE),0)</f>
        <v>0</v>
      </c>
      <c r="K2024" s="2">
        <f t="shared" si="287"/>
        <v>0</v>
      </c>
      <c r="L2024" s="2">
        <f t="shared" si="284"/>
        <v>0</v>
      </c>
      <c r="M2024" s="2">
        <f>+IFERROR(VLOOKUP(A2024,new_year!$A$1:$E$8,5,FALSE),0)</f>
        <v>0</v>
      </c>
      <c r="N2024" s="2">
        <f t="shared" si="286"/>
        <v>0</v>
      </c>
      <c r="O2024" s="2">
        <f t="shared" si="285"/>
        <v>0</v>
      </c>
      <c r="P2024">
        <v>0</v>
      </c>
      <c r="Q2024">
        <f>+IFERROR(VLOOKUP(A2024,final_f1!$A$1:$E$8,5,FALSE),0)</f>
        <v>0</v>
      </c>
    </row>
    <row r="2025" spans="1:17" x14ac:dyDescent="0.25">
      <c r="A2025" s="1">
        <v>42932</v>
      </c>
      <c r="B2025">
        <v>1</v>
      </c>
      <c r="C2025" s="2">
        <f t="shared" si="279"/>
        <v>16</v>
      </c>
      <c r="D2025" s="2">
        <f t="shared" si="280"/>
        <v>7</v>
      </c>
      <c r="E2025" s="2">
        <f t="shared" si="281"/>
        <v>2017</v>
      </c>
      <c r="F2025" s="2" t="str">
        <f t="shared" si="282"/>
        <v>domingo</v>
      </c>
      <c r="G2025" s="2" t="str">
        <f t="shared" si="283"/>
        <v>julio</v>
      </c>
      <c r="H2025" s="2">
        <f>+IFERROR(VLOOKUP(A2025,festivos!$A$1:$E$105,5,FALSE),0)</f>
        <v>0</v>
      </c>
      <c r="I2025" s="2">
        <f>+IFERROR(VLOOKUP(A2025,semanasanta!$A$1:$E$29,5,FALSE),0)</f>
        <v>0</v>
      </c>
      <c r="J2025" s="2">
        <f>+IFERROR(VLOOKUP(A2025,navidad!$A$1:$E$8,5,FALSE),0)</f>
        <v>0</v>
      </c>
      <c r="K2025" s="2">
        <f t="shared" si="287"/>
        <v>0</v>
      </c>
      <c r="L2025" s="2">
        <f t="shared" si="284"/>
        <v>0</v>
      </c>
      <c r="M2025" s="2">
        <f>+IFERROR(VLOOKUP(A2025,new_year!$A$1:$E$8,5,FALSE),0)</f>
        <v>0</v>
      </c>
      <c r="N2025" s="2">
        <f t="shared" si="286"/>
        <v>0</v>
      </c>
      <c r="O2025" s="2">
        <f t="shared" si="285"/>
        <v>0</v>
      </c>
      <c r="P2025">
        <v>0</v>
      </c>
      <c r="Q2025">
        <f>+IFERROR(VLOOKUP(A2025,final_f1!$A$1:$E$8,5,FALSE),0)</f>
        <v>0</v>
      </c>
    </row>
    <row r="2026" spans="1:17" x14ac:dyDescent="0.25">
      <c r="A2026" s="1">
        <v>42933</v>
      </c>
      <c r="B2026">
        <v>704</v>
      </c>
      <c r="C2026" s="2">
        <f t="shared" si="279"/>
        <v>17</v>
      </c>
      <c r="D2026" s="2">
        <f t="shared" si="280"/>
        <v>7</v>
      </c>
      <c r="E2026" s="2">
        <f t="shared" si="281"/>
        <v>2017</v>
      </c>
      <c r="F2026" s="2" t="str">
        <f t="shared" si="282"/>
        <v>lunes</v>
      </c>
      <c r="G2026" s="2" t="str">
        <f t="shared" si="283"/>
        <v>julio</v>
      </c>
      <c r="H2026" s="2">
        <f>+IFERROR(VLOOKUP(A2026,festivos!$A$1:$E$105,5,FALSE),0)</f>
        <v>0</v>
      </c>
      <c r="I2026" s="2">
        <f>+IFERROR(VLOOKUP(A2026,semanasanta!$A$1:$E$29,5,FALSE),0)</f>
        <v>0</v>
      </c>
      <c r="J2026" s="2">
        <f>+IFERROR(VLOOKUP(A2026,navidad!$A$1:$E$8,5,FALSE),0)</f>
        <v>0</v>
      </c>
      <c r="K2026" s="2">
        <f t="shared" si="287"/>
        <v>0</v>
      </c>
      <c r="L2026" s="2">
        <f t="shared" si="284"/>
        <v>0</v>
      </c>
      <c r="M2026" s="2">
        <f>+IFERROR(VLOOKUP(A2026,new_year!$A$1:$E$8,5,FALSE),0)</f>
        <v>0</v>
      </c>
      <c r="N2026" s="2">
        <f t="shared" si="286"/>
        <v>0</v>
      </c>
      <c r="O2026" s="2">
        <f t="shared" si="285"/>
        <v>0</v>
      </c>
      <c r="P2026">
        <v>0</v>
      </c>
      <c r="Q2026">
        <f>+IFERROR(VLOOKUP(A2026,final_f1!$A$1:$E$8,5,FALSE),0)</f>
        <v>0</v>
      </c>
    </row>
    <row r="2027" spans="1:17" x14ac:dyDescent="0.25">
      <c r="A2027" s="1">
        <v>42934</v>
      </c>
      <c r="B2027">
        <v>862</v>
      </c>
      <c r="C2027" s="2">
        <f t="shared" si="279"/>
        <v>18</v>
      </c>
      <c r="D2027" s="2">
        <f t="shared" si="280"/>
        <v>7</v>
      </c>
      <c r="E2027" s="2">
        <f t="shared" si="281"/>
        <v>2017</v>
      </c>
      <c r="F2027" s="2" t="str">
        <f t="shared" si="282"/>
        <v>martes</v>
      </c>
      <c r="G2027" s="2" t="str">
        <f t="shared" si="283"/>
        <v>julio</v>
      </c>
      <c r="H2027" s="2">
        <f>+IFERROR(VLOOKUP(A2027,festivos!$A$1:$E$105,5,FALSE),0)</f>
        <v>0</v>
      </c>
      <c r="I2027" s="2">
        <f>+IFERROR(VLOOKUP(A2027,semanasanta!$A$1:$E$29,5,FALSE),0)</f>
        <v>0</v>
      </c>
      <c r="J2027" s="2">
        <f>+IFERROR(VLOOKUP(A2027,navidad!$A$1:$E$8,5,FALSE),0)</f>
        <v>0</v>
      </c>
      <c r="K2027" s="2">
        <f t="shared" si="287"/>
        <v>0</v>
      </c>
      <c r="L2027" s="2">
        <f t="shared" si="284"/>
        <v>0</v>
      </c>
      <c r="M2027" s="2">
        <f>+IFERROR(VLOOKUP(A2027,new_year!$A$1:$E$8,5,FALSE),0)</f>
        <v>0</v>
      </c>
      <c r="N2027" s="2">
        <f t="shared" si="286"/>
        <v>0</v>
      </c>
      <c r="O2027" s="2">
        <f t="shared" si="285"/>
        <v>0</v>
      </c>
      <c r="P2027">
        <v>0</v>
      </c>
      <c r="Q2027">
        <f>+IFERROR(VLOOKUP(A2027,final_f1!$A$1:$E$8,5,FALSE),0)</f>
        <v>0</v>
      </c>
    </row>
    <row r="2028" spans="1:17" x14ac:dyDescent="0.25">
      <c r="A2028" s="1">
        <v>42935</v>
      </c>
      <c r="B2028">
        <v>884</v>
      </c>
      <c r="C2028" s="2">
        <f t="shared" si="279"/>
        <v>19</v>
      </c>
      <c r="D2028" s="2">
        <f t="shared" si="280"/>
        <v>7</v>
      </c>
      <c r="E2028" s="2">
        <f t="shared" si="281"/>
        <v>2017</v>
      </c>
      <c r="F2028" s="2" t="str">
        <f t="shared" si="282"/>
        <v>miércoles</v>
      </c>
      <c r="G2028" s="2" t="str">
        <f t="shared" si="283"/>
        <v>julio</v>
      </c>
      <c r="H2028" s="2">
        <f>+IFERROR(VLOOKUP(A2028,festivos!$A$1:$E$105,5,FALSE),0)</f>
        <v>0</v>
      </c>
      <c r="I2028" s="2">
        <f>+IFERROR(VLOOKUP(A2028,semanasanta!$A$1:$E$29,5,FALSE),0)</f>
        <v>0</v>
      </c>
      <c r="J2028" s="2">
        <f>+IFERROR(VLOOKUP(A2028,navidad!$A$1:$E$8,5,FALSE),0)</f>
        <v>0</v>
      </c>
      <c r="K2028" s="2">
        <f t="shared" si="287"/>
        <v>0</v>
      </c>
      <c r="L2028" s="2">
        <f t="shared" si="284"/>
        <v>0</v>
      </c>
      <c r="M2028" s="2">
        <f>+IFERROR(VLOOKUP(A2028,new_year!$A$1:$E$8,5,FALSE),0)</f>
        <v>0</v>
      </c>
      <c r="N2028" s="2">
        <f t="shared" si="286"/>
        <v>0</v>
      </c>
      <c r="O2028" s="2">
        <f t="shared" si="285"/>
        <v>0</v>
      </c>
      <c r="P2028">
        <v>0</v>
      </c>
      <c r="Q2028">
        <f>+IFERROR(VLOOKUP(A2028,final_f1!$A$1:$E$8,5,FALSE),0)</f>
        <v>0</v>
      </c>
    </row>
    <row r="2029" spans="1:17" x14ac:dyDescent="0.25">
      <c r="A2029" s="1">
        <v>42936</v>
      </c>
      <c r="B2029">
        <v>2</v>
      </c>
      <c r="C2029" s="2">
        <f t="shared" si="279"/>
        <v>20</v>
      </c>
      <c r="D2029" s="2">
        <f t="shared" si="280"/>
        <v>7</v>
      </c>
      <c r="E2029" s="2">
        <f t="shared" si="281"/>
        <v>2017</v>
      </c>
      <c r="F2029" s="2" t="str">
        <f t="shared" si="282"/>
        <v>jueves</v>
      </c>
      <c r="G2029" s="2" t="str">
        <f t="shared" si="283"/>
        <v>julio</v>
      </c>
      <c r="H2029" s="2">
        <f>+IFERROR(VLOOKUP(A2029,festivos!$A$1:$E$105,5,FALSE),0)</f>
        <v>1</v>
      </c>
      <c r="I2029" s="2">
        <f>+IFERROR(VLOOKUP(A2029,semanasanta!$A$1:$E$29,5,FALSE),0)</f>
        <v>0</v>
      </c>
      <c r="J2029" s="2">
        <f>+IFERROR(VLOOKUP(A2029,navidad!$A$1:$E$8,5,FALSE),0)</f>
        <v>0</v>
      </c>
      <c r="K2029" s="2">
        <f t="shared" si="287"/>
        <v>0</v>
      </c>
      <c r="L2029" s="2">
        <f t="shared" si="284"/>
        <v>0</v>
      </c>
      <c r="M2029" s="2">
        <f>+IFERROR(VLOOKUP(A2029,new_year!$A$1:$E$8,5,FALSE),0)</f>
        <v>0</v>
      </c>
      <c r="N2029" s="2">
        <f t="shared" si="286"/>
        <v>0</v>
      </c>
      <c r="O2029" s="2">
        <f t="shared" si="285"/>
        <v>0</v>
      </c>
      <c r="P2029">
        <v>0</v>
      </c>
      <c r="Q2029">
        <f>+IFERROR(VLOOKUP(A2029,final_f1!$A$1:$E$8,5,FALSE),0)</f>
        <v>0</v>
      </c>
    </row>
    <row r="2030" spans="1:17" x14ac:dyDescent="0.25">
      <c r="A2030" s="1">
        <v>42937</v>
      </c>
      <c r="B2030">
        <v>823</v>
      </c>
      <c r="C2030" s="2">
        <f t="shared" si="279"/>
        <v>21</v>
      </c>
      <c r="D2030" s="2">
        <f t="shared" si="280"/>
        <v>7</v>
      </c>
      <c r="E2030" s="2">
        <f t="shared" si="281"/>
        <v>2017</v>
      </c>
      <c r="F2030" s="2" t="str">
        <f t="shared" si="282"/>
        <v>viernes</v>
      </c>
      <c r="G2030" s="2" t="str">
        <f t="shared" si="283"/>
        <v>julio</v>
      </c>
      <c r="H2030" s="2">
        <f>+IFERROR(VLOOKUP(A2030,festivos!$A$1:$E$105,5,FALSE),0)</f>
        <v>0</v>
      </c>
      <c r="I2030" s="2">
        <f>+IFERROR(VLOOKUP(A2030,semanasanta!$A$1:$E$29,5,FALSE),0)</f>
        <v>0</v>
      </c>
      <c r="J2030" s="2">
        <f>+IFERROR(VLOOKUP(A2030,navidad!$A$1:$E$8,5,FALSE),0)</f>
        <v>0</v>
      </c>
      <c r="K2030" s="2">
        <f t="shared" si="287"/>
        <v>0</v>
      </c>
      <c r="L2030" s="2">
        <f t="shared" si="284"/>
        <v>0</v>
      </c>
      <c r="M2030" s="2">
        <f>+IFERROR(VLOOKUP(A2030,new_year!$A$1:$E$8,5,FALSE),0)</f>
        <v>0</v>
      </c>
      <c r="N2030" s="2">
        <f t="shared" si="286"/>
        <v>0</v>
      </c>
      <c r="O2030" s="2">
        <f t="shared" si="285"/>
        <v>0</v>
      </c>
      <c r="P2030">
        <v>0</v>
      </c>
      <c r="Q2030">
        <f>+IFERROR(VLOOKUP(A2030,final_f1!$A$1:$E$8,5,FALSE),0)</f>
        <v>0</v>
      </c>
    </row>
    <row r="2031" spans="1:17" x14ac:dyDescent="0.25">
      <c r="A2031" s="1">
        <v>42938</v>
      </c>
      <c r="B2031">
        <v>221</v>
      </c>
      <c r="C2031" s="2">
        <f t="shared" si="279"/>
        <v>22</v>
      </c>
      <c r="D2031" s="2">
        <f t="shared" si="280"/>
        <v>7</v>
      </c>
      <c r="E2031" s="2">
        <f t="shared" si="281"/>
        <v>2017</v>
      </c>
      <c r="F2031" s="2" t="str">
        <f t="shared" si="282"/>
        <v>sábado</v>
      </c>
      <c r="G2031" s="2" t="str">
        <f t="shared" si="283"/>
        <v>julio</v>
      </c>
      <c r="H2031" s="2">
        <f>+IFERROR(VLOOKUP(A2031,festivos!$A$1:$E$105,5,FALSE),0)</f>
        <v>0</v>
      </c>
      <c r="I2031" s="2">
        <f>+IFERROR(VLOOKUP(A2031,semanasanta!$A$1:$E$29,5,FALSE),0)</f>
        <v>0</v>
      </c>
      <c r="J2031" s="2">
        <f>+IFERROR(VLOOKUP(A2031,navidad!$A$1:$E$8,5,FALSE),0)</f>
        <v>0</v>
      </c>
      <c r="K2031" s="2">
        <f t="shared" si="287"/>
        <v>0</v>
      </c>
      <c r="L2031" s="2">
        <f t="shared" si="284"/>
        <v>0</v>
      </c>
      <c r="M2031" s="2">
        <f>+IFERROR(VLOOKUP(A2031,new_year!$A$1:$E$8,5,FALSE),0)</f>
        <v>0</v>
      </c>
      <c r="N2031" s="2">
        <f t="shared" si="286"/>
        <v>0</v>
      </c>
      <c r="O2031" s="2">
        <f t="shared" si="285"/>
        <v>0</v>
      </c>
      <c r="P2031">
        <v>0</v>
      </c>
      <c r="Q2031">
        <f>+IFERROR(VLOOKUP(A2031,final_f1!$A$1:$E$8,5,FALSE),0)</f>
        <v>0</v>
      </c>
    </row>
    <row r="2032" spans="1:17" x14ac:dyDescent="0.25">
      <c r="A2032" s="1">
        <v>42939</v>
      </c>
      <c r="B2032">
        <v>0</v>
      </c>
      <c r="C2032" s="2">
        <f t="shared" si="279"/>
        <v>23</v>
      </c>
      <c r="D2032" s="2">
        <f t="shared" si="280"/>
        <v>7</v>
      </c>
      <c r="E2032" s="2">
        <f t="shared" si="281"/>
        <v>2017</v>
      </c>
      <c r="F2032" s="2" t="str">
        <f t="shared" si="282"/>
        <v>domingo</v>
      </c>
      <c r="G2032" s="2" t="str">
        <f t="shared" si="283"/>
        <v>julio</v>
      </c>
      <c r="H2032" s="2">
        <f>+IFERROR(VLOOKUP(A2032,festivos!$A$1:$E$105,5,FALSE),0)</f>
        <v>0</v>
      </c>
      <c r="I2032" s="2">
        <f>+IFERROR(VLOOKUP(A2032,semanasanta!$A$1:$E$29,5,FALSE),0)</f>
        <v>0</v>
      </c>
      <c r="J2032" s="2">
        <f>+IFERROR(VLOOKUP(A2032,navidad!$A$1:$E$8,5,FALSE),0)</f>
        <v>0</v>
      </c>
      <c r="K2032" s="2">
        <f t="shared" si="287"/>
        <v>0</v>
      </c>
      <c r="L2032" s="2">
        <f t="shared" si="284"/>
        <v>0</v>
      </c>
      <c r="M2032" s="2">
        <f>+IFERROR(VLOOKUP(A2032,new_year!$A$1:$E$8,5,FALSE),0)</f>
        <v>0</v>
      </c>
      <c r="N2032" s="2">
        <f t="shared" si="286"/>
        <v>0</v>
      </c>
      <c r="O2032" s="2">
        <f t="shared" si="285"/>
        <v>0</v>
      </c>
      <c r="P2032">
        <v>0</v>
      </c>
      <c r="Q2032">
        <f>+IFERROR(VLOOKUP(A2032,final_f1!$A$1:$E$8,5,FALSE),0)</f>
        <v>0</v>
      </c>
    </row>
    <row r="2033" spans="1:17" x14ac:dyDescent="0.25">
      <c r="A2033" s="1">
        <v>42940</v>
      </c>
      <c r="B2033">
        <v>695</v>
      </c>
      <c r="C2033" s="2">
        <f t="shared" si="279"/>
        <v>24</v>
      </c>
      <c r="D2033" s="2">
        <f t="shared" si="280"/>
        <v>7</v>
      </c>
      <c r="E2033" s="2">
        <f t="shared" si="281"/>
        <v>2017</v>
      </c>
      <c r="F2033" s="2" t="str">
        <f t="shared" si="282"/>
        <v>lunes</v>
      </c>
      <c r="G2033" s="2" t="str">
        <f t="shared" si="283"/>
        <v>julio</v>
      </c>
      <c r="H2033" s="2">
        <f>+IFERROR(VLOOKUP(A2033,festivos!$A$1:$E$105,5,FALSE),0)</f>
        <v>0</v>
      </c>
      <c r="I2033" s="2">
        <f>+IFERROR(VLOOKUP(A2033,semanasanta!$A$1:$E$29,5,FALSE),0)</f>
        <v>0</v>
      </c>
      <c r="J2033" s="2">
        <f>+IFERROR(VLOOKUP(A2033,navidad!$A$1:$E$8,5,FALSE),0)</f>
        <v>0</v>
      </c>
      <c r="K2033" s="2">
        <f t="shared" si="287"/>
        <v>0</v>
      </c>
      <c r="L2033" s="2">
        <f t="shared" si="284"/>
        <v>0</v>
      </c>
      <c r="M2033" s="2">
        <f>+IFERROR(VLOOKUP(A2033,new_year!$A$1:$E$8,5,FALSE),0)</f>
        <v>0</v>
      </c>
      <c r="N2033" s="2">
        <f t="shared" si="286"/>
        <v>0</v>
      </c>
      <c r="O2033" s="2">
        <f t="shared" si="285"/>
        <v>0</v>
      </c>
      <c r="P2033">
        <v>0</v>
      </c>
      <c r="Q2033">
        <f>+IFERROR(VLOOKUP(A2033,final_f1!$A$1:$E$8,5,FALSE),0)</f>
        <v>0</v>
      </c>
    </row>
    <row r="2034" spans="1:17" x14ac:dyDescent="0.25">
      <c r="A2034" s="1">
        <v>42941</v>
      </c>
      <c r="B2034">
        <v>988</v>
      </c>
      <c r="C2034" s="2">
        <f t="shared" si="279"/>
        <v>25</v>
      </c>
      <c r="D2034" s="2">
        <f t="shared" si="280"/>
        <v>7</v>
      </c>
      <c r="E2034" s="2">
        <f t="shared" si="281"/>
        <v>2017</v>
      </c>
      <c r="F2034" s="2" t="str">
        <f t="shared" si="282"/>
        <v>martes</v>
      </c>
      <c r="G2034" s="2" t="str">
        <f t="shared" si="283"/>
        <v>julio</v>
      </c>
      <c r="H2034" s="2">
        <f>+IFERROR(VLOOKUP(A2034,festivos!$A$1:$E$105,5,FALSE),0)</f>
        <v>0</v>
      </c>
      <c r="I2034" s="2">
        <f>+IFERROR(VLOOKUP(A2034,semanasanta!$A$1:$E$29,5,FALSE),0)</f>
        <v>0</v>
      </c>
      <c r="J2034" s="2">
        <f>+IFERROR(VLOOKUP(A2034,navidad!$A$1:$E$8,5,FALSE),0)</f>
        <v>0</v>
      </c>
      <c r="K2034" s="2">
        <f t="shared" si="287"/>
        <v>0</v>
      </c>
      <c r="L2034" s="2">
        <f t="shared" si="284"/>
        <v>0</v>
      </c>
      <c r="M2034" s="2">
        <f>+IFERROR(VLOOKUP(A2034,new_year!$A$1:$E$8,5,FALSE),0)</f>
        <v>0</v>
      </c>
      <c r="N2034" s="2">
        <f t="shared" si="286"/>
        <v>0</v>
      </c>
      <c r="O2034" s="2">
        <f t="shared" si="285"/>
        <v>0</v>
      </c>
      <c r="P2034">
        <v>0</v>
      </c>
      <c r="Q2034">
        <f>+IFERROR(VLOOKUP(A2034,final_f1!$A$1:$E$8,5,FALSE),0)</f>
        <v>0</v>
      </c>
    </row>
    <row r="2035" spans="1:17" x14ac:dyDescent="0.25">
      <c r="A2035" s="1">
        <v>42942</v>
      </c>
      <c r="B2035">
        <v>1154</v>
      </c>
      <c r="C2035" s="2">
        <f t="shared" si="279"/>
        <v>26</v>
      </c>
      <c r="D2035" s="2">
        <f t="shared" si="280"/>
        <v>7</v>
      </c>
      <c r="E2035" s="2">
        <f t="shared" si="281"/>
        <v>2017</v>
      </c>
      <c r="F2035" s="2" t="str">
        <f t="shared" si="282"/>
        <v>miércoles</v>
      </c>
      <c r="G2035" s="2" t="str">
        <f t="shared" si="283"/>
        <v>julio</v>
      </c>
      <c r="H2035" s="2">
        <f>+IFERROR(VLOOKUP(A2035,festivos!$A$1:$E$105,5,FALSE),0)</f>
        <v>0</v>
      </c>
      <c r="I2035" s="2">
        <f>+IFERROR(VLOOKUP(A2035,semanasanta!$A$1:$E$29,5,FALSE),0)</f>
        <v>0</v>
      </c>
      <c r="J2035" s="2">
        <f>+IFERROR(VLOOKUP(A2035,navidad!$A$1:$E$8,5,FALSE),0)</f>
        <v>0</v>
      </c>
      <c r="K2035" s="2">
        <f t="shared" si="287"/>
        <v>0</v>
      </c>
      <c r="L2035" s="2">
        <f t="shared" si="284"/>
        <v>0</v>
      </c>
      <c r="M2035" s="2">
        <f>+IFERROR(VLOOKUP(A2035,new_year!$A$1:$E$8,5,FALSE),0)</f>
        <v>0</v>
      </c>
      <c r="N2035" s="2">
        <f t="shared" si="286"/>
        <v>0</v>
      </c>
      <c r="O2035" s="2">
        <f t="shared" si="285"/>
        <v>0</v>
      </c>
      <c r="P2035">
        <v>0</v>
      </c>
      <c r="Q2035">
        <f>+IFERROR(VLOOKUP(A2035,final_f1!$A$1:$E$8,5,FALSE),0)</f>
        <v>0</v>
      </c>
    </row>
    <row r="2036" spans="1:17" x14ac:dyDescent="0.25">
      <c r="A2036" s="1">
        <v>42943</v>
      </c>
      <c r="B2036">
        <v>1251</v>
      </c>
      <c r="C2036" s="2">
        <f t="shared" si="279"/>
        <v>27</v>
      </c>
      <c r="D2036" s="2">
        <f t="shared" si="280"/>
        <v>7</v>
      </c>
      <c r="E2036" s="2">
        <f t="shared" si="281"/>
        <v>2017</v>
      </c>
      <c r="F2036" s="2" t="str">
        <f t="shared" si="282"/>
        <v>jueves</v>
      </c>
      <c r="G2036" s="2" t="str">
        <f t="shared" si="283"/>
        <v>julio</v>
      </c>
      <c r="H2036" s="2">
        <f>+IFERROR(VLOOKUP(A2036,festivos!$A$1:$E$105,5,FALSE),0)</f>
        <v>0</v>
      </c>
      <c r="I2036" s="2">
        <f>+IFERROR(VLOOKUP(A2036,semanasanta!$A$1:$E$29,5,FALSE),0)</f>
        <v>0</v>
      </c>
      <c r="J2036" s="2">
        <f>+IFERROR(VLOOKUP(A2036,navidad!$A$1:$E$8,5,FALSE),0)</f>
        <v>0</v>
      </c>
      <c r="K2036" s="2">
        <f t="shared" si="287"/>
        <v>0</v>
      </c>
      <c r="L2036" s="2">
        <f t="shared" si="284"/>
        <v>0</v>
      </c>
      <c r="M2036" s="2">
        <f>+IFERROR(VLOOKUP(A2036,new_year!$A$1:$E$8,5,FALSE),0)</f>
        <v>0</v>
      </c>
      <c r="N2036" s="2">
        <f t="shared" si="286"/>
        <v>0</v>
      </c>
      <c r="O2036" s="2">
        <f t="shared" si="285"/>
        <v>0</v>
      </c>
      <c r="P2036">
        <v>0</v>
      </c>
      <c r="Q2036">
        <f>+IFERROR(VLOOKUP(A2036,final_f1!$A$1:$E$8,5,FALSE),0)</f>
        <v>0</v>
      </c>
    </row>
    <row r="2037" spans="1:17" x14ac:dyDescent="0.25">
      <c r="A2037" s="1">
        <v>42944</v>
      </c>
      <c r="B2037">
        <v>1325</v>
      </c>
      <c r="C2037" s="2">
        <f t="shared" si="279"/>
        <v>28</v>
      </c>
      <c r="D2037" s="2">
        <f t="shared" si="280"/>
        <v>7</v>
      </c>
      <c r="E2037" s="2">
        <f t="shared" si="281"/>
        <v>2017</v>
      </c>
      <c r="F2037" s="2" t="str">
        <f t="shared" si="282"/>
        <v>viernes</v>
      </c>
      <c r="G2037" s="2" t="str">
        <f t="shared" si="283"/>
        <v>julio</v>
      </c>
      <c r="H2037" s="2">
        <f>+IFERROR(VLOOKUP(A2037,festivos!$A$1:$E$105,5,FALSE),0)</f>
        <v>0</v>
      </c>
      <c r="I2037" s="2">
        <f>+IFERROR(VLOOKUP(A2037,semanasanta!$A$1:$E$29,5,FALSE),0)</f>
        <v>0</v>
      </c>
      <c r="J2037" s="2">
        <f>+IFERROR(VLOOKUP(A2037,navidad!$A$1:$E$8,5,FALSE),0)</f>
        <v>0</v>
      </c>
      <c r="K2037" s="2">
        <f t="shared" si="287"/>
        <v>0</v>
      </c>
      <c r="L2037" s="2">
        <f t="shared" si="284"/>
        <v>0</v>
      </c>
      <c r="M2037" s="2">
        <f>+IFERROR(VLOOKUP(A2037,new_year!$A$1:$E$8,5,FALSE),0)</f>
        <v>0</v>
      </c>
      <c r="N2037" s="2">
        <f t="shared" si="286"/>
        <v>0</v>
      </c>
      <c r="O2037" s="2">
        <f t="shared" si="285"/>
        <v>0</v>
      </c>
      <c r="P2037">
        <v>0</v>
      </c>
      <c r="Q2037">
        <f>+IFERROR(VLOOKUP(A2037,final_f1!$A$1:$E$8,5,FALSE),0)</f>
        <v>0</v>
      </c>
    </row>
    <row r="2038" spans="1:17" x14ac:dyDescent="0.25">
      <c r="A2038" s="1">
        <v>42945</v>
      </c>
      <c r="B2038">
        <v>483</v>
      </c>
      <c r="C2038" s="2">
        <f t="shared" si="279"/>
        <v>29</v>
      </c>
      <c r="D2038" s="2">
        <f t="shared" si="280"/>
        <v>7</v>
      </c>
      <c r="E2038" s="2">
        <f t="shared" si="281"/>
        <v>2017</v>
      </c>
      <c r="F2038" s="2" t="str">
        <f t="shared" si="282"/>
        <v>sábado</v>
      </c>
      <c r="G2038" s="2" t="str">
        <f t="shared" si="283"/>
        <v>julio</v>
      </c>
      <c r="H2038" s="2">
        <f>+IFERROR(VLOOKUP(A2038,festivos!$A$1:$E$105,5,FALSE),0)</f>
        <v>0</v>
      </c>
      <c r="I2038" s="2">
        <f>+IFERROR(VLOOKUP(A2038,semanasanta!$A$1:$E$29,5,FALSE),0)</f>
        <v>0</v>
      </c>
      <c r="J2038" s="2">
        <f>+IFERROR(VLOOKUP(A2038,navidad!$A$1:$E$8,5,FALSE),0)</f>
        <v>0</v>
      </c>
      <c r="K2038" s="2">
        <f t="shared" si="287"/>
        <v>0</v>
      </c>
      <c r="L2038" s="2">
        <f t="shared" si="284"/>
        <v>0</v>
      </c>
      <c r="M2038" s="2">
        <f>+IFERROR(VLOOKUP(A2038,new_year!$A$1:$E$8,5,FALSE),0)</f>
        <v>0</v>
      </c>
      <c r="N2038" s="2">
        <f t="shared" si="286"/>
        <v>0</v>
      </c>
      <c r="O2038" s="2">
        <f t="shared" si="285"/>
        <v>0</v>
      </c>
      <c r="P2038">
        <v>0</v>
      </c>
      <c r="Q2038">
        <f>+IFERROR(VLOOKUP(A2038,final_f1!$A$1:$E$8,5,FALSE),0)</f>
        <v>0</v>
      </c>
    </row>
    <row r="2039" spans="1:17" x14ac:dyDescent="0.25">
      <c r="A2039" s="1">
        <v>42946</v>
      </c>
      <c r="B2039">
        <v>0</v>
      </c>
      <c r="C2039" s="2">
        <f t="shared" si="279"/>
        <v>30</v>
      </c>
      <c r="D2039" s="2">
        <f t="shared" si="280"/>
        <v>7</v>
      </c>
      <c r="E2039" s="2">
        <f t="shared" si="281"/>
        <v>2017</v>
      </c>
      <c r="F2039" s="2" t="str">
        <f t="shared" si="282"/>
        <v>domingo</v>
      </c>
      <c r="G2039" s="2" t="str">
        <f t="shared" si="283"/>
        <v>julio</v>
      </c>
      <c r="H2039" s="2">
        <f>+IFERROR(VLOOKUP(A2039,festivos!$A$1:$E$105,5,FALSE),0)</f>
        <v>0</v>
      </c>
      <c r="I2039" s="2">
        <f>+IFERROR(VLOOKUP(A2039,semanasanta!$A$1:$E$29,5,FALSE),0)</f>
        <v>0</v>
      </c>
      <c r="J2039" s="2">
        <f>+IFERROR(VLOOKUP(A2039,navidad!$A$1:$E$8,5,FALSE),0)</f>
        <v>0</v>
      </c>
      <c r="K2039" s="2">
        <f t="shared" si="287"/>
        <v>0</v>
      </c>
      <c r="L2039" s="2">
        <f t="shared" si="284"/>
        <v>0</v>
      </c>
      <c r="M2039" s="2">
        <f>+IFERROR(VLOOKUP(A2039,new_year!$A$1:$E$8,5,FALSE),0)</f>
        <v>0</v>
      </c>
      <c r="N2039" s="2">
        <f t="shared" si="286"/>
        <v>0</v>
      </c>
      <c r="O2039" s="2">
        <f t="shared" si="285"/>
        <v>0</v>
      </c>
      <c r="P2039">
        <v>0</v>
      </c>
      <c r="Q2039">
        <f>+IFERROR(VLOOKUP(A2039,final_f1!$A$1:$E$8,5,FALSE),0)</f>
        <v>0</v>
      </c>
    </row>
    <row r="2040" spans="1:17" x14ac:dyDescent="0.25">
      <c r="A2040" s="1">
        <v>42947</v>
      </c>
      <c r="B2040">
        <v>2061</v>
      </c>
      <c r="C2040" s="2">
        <f t="shared" si="279"/>
        <v>31</v>
      </c>
      <c r="D2040" s="2">
        <f t="shared" si="280"/>
        <v>7</v>
      </c>
      <c r="E2040" s="2">
        <f t="shared" si="281"/>
        <v>2017</v>
      </c>
      <c r="F2040" s="2" t="str">
        <f t="shared" si="282"/>
        <v>lunes</v>
      </c>
      <c r="G2040" s="2" t="str">
        <f t="shared" si="283"/>
        <v>julio</v>
      </c>
      <c r="H2040" s="2">
        <f>+IFERROR(VLOOKUP(A2040,festivos!$A$1:$E$105,5,FALSE),0)</f>
        <v>0</v>
      </c>
      <c r="I2040" s="2">
        <f>+IFERROR(VLOOKUP(A2040,semanasanta!$A$1:$E$29,5,FALSE),0)</f>
        <v>0</v>
      </c>
      <c r="J2040" s="2">
        <f>+IFERROR(VLOOKUP(A2040,navidad!$A$1:$E$8,5,FALSE),0)</f>
        <v>0</v>
      </c>
      <c r="K2040" s="2">
        <f t="shared" si="287"/>
        <v>0</v>
      </c>
      <c r="L2040" s="2">
        <f t="shared" si="284"/>
        <v>0</v>
      </c>
      <c r="M2040" s="2">
        <f>+IFERROR(VLOOKUP(A2040,new_year!$A$1:$E$8,5,FALSE),0)</f>
        <v>0</v>
      </c>
      <c r="N2040" s="2">
        <f t="shared" si="286"/>
        <v>0</v>
      </c>
      <c r="O2040" s="2">
        <f t="shared" si="285"/>
        <v>0</v>
      </c>
      <c r="P2040">
        <v>0</v>
      </c>
      <c r="Q2040">
        <f>+IFERROR(VLOOKUP(A2040,final_f1!$A$1:$E$8,5,FALSE),0)</f>
        <v>0</v>
      </c>
    </row>
    <row r="2041" spans="1:17" x14ac:dyDescent="0.25">
      <c r="A2041" s="1">
        <v>42948</v>
      </c>
      <c r="B2041">
        <v>620</v>
      </c>
      <c r="C2041" s="2">
        <f t="shared" si="279"/>
        <v>1</v>
      </c>
      <c r="D2041" s="2">
        <f t="shared" si="280"/>
        <v>8</v>
      </c>
      <c r="E2041" s="2">
        <f t="shared" si="281"/>
        <v>2017</v>
      </c>
      <c r="F2041" s="2" t="str">
        <f t="shared" si="282"/>
        <v>martes</v>
      </c>
      <c r="G2041" s="2" t="str">
        <f t="shared" si="283"/>
        <v>agosto</v>
      </c>
      <c r="H2041" s="2">
        <f>+IFERROR(VLOOKUP(A2041,festivos!$A$1:$E$105,5,FALSE),0)</f>
        <v>0</v>
      </c>
      <c r="I2041" s="2">
        <f>+IFERROR(VLOOKUP(A2041,semanasanta!$A$1:$E$29,5,FALSE),0)</f>
        <v>0</v>
      </c>
      <c r="J2041" s="2">
        <f>+IFERROR(VLOOKUP(A2041,navidad!$A$1:$E$8,5,FALSE),0)</f>
        <v>0</v>
      </c>
      <c r="K2041" s="2">
        <f t="shared" si="287"/>
        <v>0</v>
      </c>
      <c r="L2041" s="2">
        <f t="shared" si="284"/>
        <v>0</v>
      </c>
      <c r="M2041" s="2">
        <f>+IFERROR(VLOOKUP(A2041,new_year!$A$1:$E$8,5,FALSE),0)</f>
        <v>0</v>
      </c>
      <c r="N2041" s="2">
        <f t="shared" si="286"/>
        <v>0</v>
      </c>
      <c r="O2041" s="2">
        <f t="shared" si="285"/>
        <v>0</v>
      </c>
      <c r="P2041">
        <v>0</v>
      </c>
      <c r="Q2041">
        <f>+IFERROR(VLOOKUP(A2041,final_f1!$A$1:$E$8,5,FALSE),0)</f>
        <v>0</v>
      </c>
    </row>
    <row r="2042" spans="1:17" x14ac:dyDescent="0.25">
      <c r="A2042" s="1">
        <v>42949</v>
      </c>
      <c r="B2042">
        <v>671</v>
      </c>
      <c r="C2042" s="2">
        <f t="shared" si="279"/>
        <v>2</v>
      </c>
      <c r="D2042" s="2">
        <f t="shared" si="280"/>
        <v>8</v>
      </c>
      <c r="E2042" s="2">
        <f t="shared" si="281"/>
        <v>2017</v>
      </c>
      <c r="F2042" s="2" t="str">
        <f t="shared" si="282"/>
        <v>miércoles</v>
      </c>
      <c r="G2042" s="2" t="str">
        <f t="shared" si="283"/>
        <v>agosto</v>
      </c>
      <c r="H2042" s="2">
        <f>+IFERROR(VLOOKUP(A2042,festivos!$A$1:$E$105,5,FALSE),0)</f>
        <v>0</v>
      </c>
      <c r="I2042" s="2">
        <f>+IFERROR(VLOOKUP(A2042,semanasanta!$A$1:$E$29,5,FALSE),0)</f>
        <v>0</v>
      </c>
      <c r="J2042" s="2">
        <f>+IFERROR(VLOOKUP(A2042,navidad!$A$1:$E$8,5,FALSE),0)</f>
        <v>0</v>
      </c>
      <c r="K2042" s="2">
        <f t="shared" si="287"/>
        <v>0</v>
      </c>
      <c r="L2042" s="2">
        <f t="shared" si="284"/>
        <v>0</v>
      </c>
      <c r="M2042" s="2">
        <f>+IFERROR(VLOOKUP(A2042,new_year!$A$1:$E$8,5,FALSE),0)</f>
        <v>0</v>
      </c>
      <c r="N2042" s="2">
        <f t="shared" si="286"/>
        <v>0</v>
      </c>
      <c r="O2042" s="2">
        <f t="shared" si="285"/>
        <v>0</v>
      </c>
      <c r="P2042">
        <v>0</v>
      </c>
      <c r="Q2042">
        <f>+IFERROR(VLOOKUP(A2042,final_f1!$A$1:$E$8,5,FALSE),0)</f>
        <v>0</v>
      </c>
    </row>
    <row r="2043" spans="1:17" x14ac:dyDescent="0.25">
      <c r="A2043" s="1">
        <v>42950</v>
      </c>
      <c r="B2043">
        <v>824</v>
      </c>
      <c r="C2043" s="2">
        <f t="shared" si="279"/>
        <v>3</v>
      </c>
      <c r="D2043" s="2">
        <f t="shared" si="280"/>
        <v>8</v>
      </c>
      <c r="E2043" s="2">
        <f t="shared" si="281"/>
        <v>2017</v>
      </c>
      <c r="F2043" s="2" t="str">
        <f t="shared" si="282"/>
        <v>jueves</v>
      </c>
      <c r="G2043" s="2" t="str">
        <f t="shared" si="283"/>
        <v>agosto</v>
      </c>
      <c r="H2043" s="2">
        <f>+IFERROR(VLOOKUP(A2043,festivos!$A$1:$E$105,5,FALSE),0)</f>
        <v>0</v>
      </c>
      <c r="I2043" s="2">
        <f>+IFERROR(VLOOKUP(A2043,semanasanta!$A$1:$E$29,5,FALSE),0)</f>
        <v>0</v>
      </c>
      <c r="J2043" s="2">
        <f>+IFERROR(VLOOKUP(A2043,navidad!$A$1:$E$8,5,FALSE),0)</f>
        <v>0</v>
      </c>
      <c r="K2043" s="2">
        <f t="shared" si="287"/>
        <v>0</v>
      </c>
      <c r="L2043" s="2">
        <f t="shared" si="284"/>
        <v>0</v>
      </c>
      <c r="M2043" s="2">
        <f>+IFERROR(VLOOKUP(A2043,new_year!$A$1:$E$8,5,FALSE),0)</f>
        <v>0</v>
      </c>
      <c r="N2043" s="2">
        <f t="shared" si="286"/>
        <v>0</v>
      </c>
      <c r="O2043" s="2">
        <f t="shared" si="285"/>
        <v>0</v>
      </c>
      <c r="P2043">
        <v>0</v>
      </c>
      <c r="Q2043">
        <f>+IFERROR(VLOOKUP(A2043,final_f1!$A$1:$E$8,5,FALSE),0)</f>
        <v>0</v>
      </c>
    </row>
    <row r="2044" spans="1:17" x14ac:dyDescent="0.25">
      <c r="A2044" s="1">
        <v>42951</v>
      </c>
      <c r="B2044">
        <v>892</v>
      </c>
      <c r="C2044" s="2">
        <f t="shared" si="279"/>
        <v>4</v>
      </c>
      <c r="D2044" s="2">
        <f t="shared" si="280"/>
        <v>8</v>
      </c>
      <c r="E2044" s="2">
        <f t="shared" si="281"/>
        <v>2017</v>
      </c>
      <c r="F2044" s="2" t="str">
        <f t="shared" si="282"/>
        <v>viernes</v>
      </c>
      <c r="G2044" s="2" t="str">
        <f t="shared" si="283"/>
        <v>agosto</v>
      </c>
      <c r="H2044" s="2">
        <f>+IFERROR(VLOOKUP(A2044,festivos!$A$1:$E$105,5,FALSE),0)</f>
        <v>0</v>
      </c>
      <c r="I2044" s="2">
        <f>+IFERROR(VLOOKUP(A2044,semanasanta!$A$1:$E$29,5,FALSE),0)</f>
        <v>0</v>
      </c>
      <c r="J2044" s="2">
        <f>+IFERROR(VLOOKUP(A2044,navidad!$A$1:$E$8,5,FALSE),0)</f>
        <v>0</v>
      </c>
      <c r="K2044" s="2">
        <f t="shared" si="287"/>
        <v>0</v>
      </c>
      <c r="L2044" s="2">
        <f t="shared" si="284"/>
        <v>0</v>
      </c>
      <c r="M2044" s="2">
        <f>+IFERROR(VLOOKUP(A2044,new_year!$A$1:$E$8,5,FALSE),0)</f>
        <v>0</v>
      </c>
      <c r="N2044" s="2">
        <f t="shared" si="286"/>
        <v>0</v>
      </c>
      <c r="O2044" s="2">
        <f t="shared" si="285"/>
        <v>0</v>
      </c>
      <c r="P2044">
        <v>0</v>
      </c>
      <c r="Q2044">
        <f>+IFERROR(VLOOKUP(A2044,final_f1!$A$1:$E$8,5,FALSE),0)</f>
        <v>0</v>
      </c>
    </row>
    <row r="2045" spans="1:17" x14ac:dyDescent="0.25">
      <c r="A2045" s="1">
        <v>42952</v>
      </c>
      <c r="B2045">
        <v>189</v>
      </c>
      <c r="C2045" s="2">
        <f t="shared" si="279"/>
        <v>5</v>
      </c>
      <c r="D2045" s="2">
        <f t="shared" si="280"/>
        <v>8</v>
      </c>
      <c r="E2045" s="2">
        <f t="shared" si="281"/>
        <v>2017</v>
      </c>
      <c r="F2045" s="2" t="str">
        <f t="shared" si="282"/>
        <v>sábado</v>
      </c>
      <c r="G2045" s="2" t="str">
        <f t="shared" si="283"/>
        <v>agosto</v>
      </c>
      <c r="H2045" s="2">
        <f>+IFERROR(VLOOKUP(A2045,festivos!$A$1:$E$105,5,FALSE),0)</f>
        <v>0</v>
      </c>
      <c r="I2045" s="2">
        <f>+IFERROR(VLOOKUP(A2045,semanasanta!$A$1:$E$29,5,FALSE),0)</f>
        <v>0</v>
      </c>
      <c r="J2045" s="2">
        <f>+IFERROR(VLOOKUP(A2045,navidad!$A$1:$E$8,5,FALSE),0)</f>
        <v>0</v>
      </c>
      <c r="K2045" s="2">
        <f t="shared" si="287"/>
        <v>0</v>
      </c>
      <c r="L2045" s="2">
        <f t="shared" si="284"/>
        <v>0</v>
      </c>
      <c r="M2045" s="2">
        <f>+IFERROR(VLOOKUP(A2045,new_year!$A$1:$E$8,5,FALSE),0)</f>
        <v>0</v>
      </c>
      <c r="N2045" s="2">
        <f t="shared" si="286"/>
        <v>0</v>
      </c>
      <c r="O2045" s="2">
        <f t="shared" si="285"/>
        <v>0</v>
      </c>
      <c r="P2045">
        <v>0</v>
      </c>
      <c r="Q2045">
        <f>+IFERROR(VLOOKUP(A2045,final_f1!$A$1:$E$8,5,FALSE),0)</f>
        <v>0</v>
      </c>
    </row>
    <row r="2046" spans="1:17" x14ac:dyDescent="0.25">
      <c r="A2046" s="1">
        <v>42953</v>
      </c>
      <c r="B2046">
        <v>0</v>
      </c>
      <c r="C2046" s="2">
        <f t="shared" si="279"/>
        <v>6</v>
      </c>
      <c r="D2046" s="2">
        <f t="shared" si="280"/>
        <v>8</v>
      </c>
      <c r="E2046" s="2">
        <f t="shared" si="281"/>
        <v>2017</v>
      </c>
      <c r="F2046" s="2" t="str">
        <f t="shared" si="282"/>
        <v>domingo</v>
      </c>
      <c r="G2046" s="2" t="str">
        <f t="shared" si="283"/>
        <v>agosto</v>
      </c>
      <c r="H2046" s="2">
        <f>+IFERROR(VLOOKUP(A2046,festivos!$A$1:$E$105,5,FALSE),0)</f>
        <v>0</v>
      </c>
      <c r="I2046" s="2">
        <f>+IFERROR(VLOOKUP(A2046,semanasanta!$A$1:$E$29,5,FALSE),0)</f>
        <v>0</v>
      </c>
      <c r="J2046" s="2">
        <f>+IFERROR(VLOOKUP(A2046,navidad!$A$1:$E$8,5,FALSE),0)</f>
        <v>0</v>
      </c>
      <c r="K2046" s="2">
        <f t="shared" si="287"/>
        <v>0</v>
      </c>
      <c r="L2046" s="2">
        <f t="shared" si="284"/>
        <v>0</v>
      </c>
      <c r="M2046" s="2">
        <f>+IFERROR(VLOOKUP(A2046,new_year!$A$1:$E$8,5,FALSE),0)</f>
        <v>0</v>
      </c>
      <c r="N2046" s="2">
        <f t="shared" si="286"/>
        <v>0</v>
      </c>
      <c r="O2046" s="2">
        <f t="shared" si="285"/>
        <v>0</v>
      </c>
      <c r="P2046">
        <v>0</v>
      </c>
      <c r="Q2046">
        <f>+IFERROR(VLOOKUP(A2046,final_f1!$A$1:$E$8,5,FALSE),0)</f>
        <v>0</v>
      </c>
    </row>
    <row r="2047" spans="1:17" x14ac:dyDescent="0.25">
      <c r="A2047" s="1">
        <v>42954</v>
      </c>
      <c r="B2047">
        <v>0</v>
      </c>
      <c r="C2047" s="2">
        <f t="shared" si="279"/>
        <v>7</v>
      </c>
      <c r="D2047" s="2">
        <f t="shared" si="280"/>
        <v>8</v>
      </c>
      <c r="E2047" s="2">
        <f t="shared" si="281"/>
        <v>2017</v>
      </c>
      <c r="F2047" s="2" t="str">
        <f t="shared" si="282"/>
        <v>lunes</v>
      </c>
      <c r="G2047" s="2" t="str">
        <f t="shared" si="283"/>
        <v>agosto</v>
      </c>
      <c r="H2047" s="2">
        <f>+IFERROR(VLOOKUP(A2047,festivos!$A$1:$E$105,5,FALSE),0)</f>
        <v>1</v>
      </c>
      <c r="I2047" s="2">
        <f>+IFERROR(VLOOKUP(A2047,semanasanta!$A$1:$E$29,5,FALSE),0)</f>
        <v>0</v>
      </c>
      <c r="J2047" s="2">
        <f>+IFERROR(VLOOKUP(A2047,navidad!$A$1:$E$8,5,FALSE),0)</f>
        <v>0</v>
      </c>
      <c r="K2047" s="2">
        <f t="shared" si="287"/>
        <v>0</v>
      </c>
      <c r="L2047" s="2">
        <f t="shared" si="284"/>
        <v>0</v>
      </c>
      <c r="M2047" s="2">
        <f>+IFERROR(VLOOKUP(A2047,new_year!$A$1:$E$8,5,FALSE),0)</f>
        <v>0</v>
      </c>
      <c r="N2047" s="2">
        <f t="shared" si="286"/>
        <v>0</v>
      </c>
      <c r="O2047" s="2">
        <f t="shared" si="285"/>
        <v>0</v>
      </c>
      <c r="P2047">
        <v>0</v>
      </c>
      <c r="Q2047">
        <f>+IFERROR(VLOOKUP(A2047,final_f1!$A$1:$E$8,5,FALSE),0)</f>
        <v>0</v>
      </c>
    </row>
    <row r="2048" spans="1:17" x14ac:dyDescent="0.25">
      <c r="A2048" s="1">
        <v>42955</v>
      </c>
      <c r="B2048">
        <v>621</v>
      </c>
      <c r="C2048" s="2">
        <f t="shared" si="279"/>
        <v>8</v>
      </c>
      <c r="D2048" s="2">
        <f t="shared" si="280"/>
        <v>8</v>
      </c>
      <c r="E2048" s="2">
        <f t="shared" si="281"/>
        <v>2017</v>
      </c>
      <c r="F2048" s="2" t="str">
        <f t="shared" si="282"/>
        <v>martes</v>
      </c>
      <c r="G2048" s="2" t="str">
        <f t="shared" si="283"/>
        <v>agosto</v>
      </c>
      <c r="H2048" s="2">
        <f>+IFERROR(VLOOKUP(A2048,festivos!$A$1:$E$105,5,FALSE),0)</f>
        <v>0</v>
      </c>
      <c r="I2048" s="2">
        <f>+IFERROR(VLOOKUP(A2048,semanasanta!$A$1:$E$29,5,FALSE),0)</f>
        <v>0</v>
      </c>
      <c r="J2048" s="2">
        <f>+IFERROR(VLOOKUP(A2048,navidad!$A$1:$E$8,5,FALSE),0)</f>
        <v>0</v>
      </c>
      <c r="K2048" s="2">
        <f t="shared" si="287"/>
        <v>0</v>
      </c>
      <c r="L2048" s="2">
        <f t="shared" si="284"/>
        <v>0</v>
      </c>
      <c r="M2048" s="2">
        <f>+IFERROR(VLOOKUP(A2048,new_year!$A$1:$E$8,5,FALSE),0)</f>
        <v>0</v>
      </c>
      <c r="N2048" s="2">
        <f t="shared" si="286"/>
        <v>0</v>
      </c>
      <c r="O2048" s="2">
        <f t="shared" si="285"/>
        <v>0</v>
      </c>
      <c r="P2048">
        <v>0</v>
      </c>
      <c r="Q2048">
        <f>+IFERROR(VLOOKUP(A2048,final_f1!$A$1:$E$8,5,FALSE),0)</f>
        <v>0</v>
      </c>
    </row>
    <row r="2049" spans="1:17" x14ac:dyDescent="0.25">
      <c r="A2049" s="1">
        <v>42956</v>
      </c>
      <c r="B2049">
        <v>905</v>
      </c>
      <c r="C2049" s="2">
        <f t="shared" si="279"/>
        <v>9</v>
      </c>
      <c r="D2049" s="2">
        <f t="shared" si="280"/>
        <v>8</v>
      </c>
      <c r="E2049" s="2">
        <f t="shared" si="281"/>
        <v>2017</v>
      </c>
      <c r="F2049" s="2" t="str">
        <f t="shared" si="282"/>
        <v>miércoles</v>
      </c>
      <c r="G2049" s="2" t="str">
        <f t="shared" si="283"/>
        <v>agosto</v>
      </c>
      <c r="H2049" s="2">
        <f>+IFERROR(VLOOKUP(A2049,festivos!$A$1:$E$105,5,FALSE),0)</f>
        <v>0</v>
      </c>
      <c r="I2049" s="2">
        <f>+IFERROR(VLOOKUP(A2049,semanasanta!$A$1:$E$29,5,FALSE),0)</f>
        <v>0</v>
      </c>
      <c r="J2049" s="2">
        <f>+IFERROR(VLOOKUP(A2049,navidad!$A$1:$E$8,5,FALSE),0)</f>
        <v>0</v>
      </c>
      <c r="K2049" s="2">
        <f t="shared" si="287"/>
        <v>0</v>
      </c>
      <c r="L2049" s="2">
        <f t="shared" si="284"/>
        <v>0</v>
      </c>
      <c r="M2049" s="2">
        <f>+IFERROR(VLOOKUP(A2049,new_year!$A$1:$E$8,5,FALSE),0)</f>
        <v>0</v>
      </c>
      <c r="N2049" s="2">
        <f t="shared" si="286"/>
        <v>0</v>
      </c>
      <c r="O2049" s="2">
        <f t="shared" si="285"/>
        <v>0</v>
      </c>
      <c r="P2049">
        <v>0</v>
      </c>
      <c r="Q2049">
        <f>+IFERROR(VLOOKUP(A2049,final_f1!$A$1:$E$8,5,FALSE),0)</f>
        <v>0</v>
      </c>
    </row>
    <row r="2050" spans="1:17" x14ac:dyDescent="0.25">
      <c r="A2050" s="1">
        <v>42957</v>
      </c>
      <c r="B2050">
        <v>965</v>
      </c>
      <c r="C2050" s="2">
        <f t="shared" si="279"/>
        <v>10</v>
      </c>
      <c r="D2050" s="2">
        <f t="shared" si="280"/>
        <v>8</v>
      </c>
      <c r="E2050" s="2">
        <f t="shared" si="281"/>
        <v>2017</v>
      </c>
      <c r="F2050" s="2" t="str">
        <f t="shared" si="282"/>
        <v>jueves</v>
      </c>
      <c r="G2050" s="2" t="str">
        <f t="shared" si="283"/>
        <v>agosto</v>
      </c>
      <c r="H2050" s="2">
        <f>+IFERROR(VLOOKUP(A2050,festivos!$A$1:$E$105,5,FALSE),0)</f>
        <v>0</v>
      </c>
      <c r="I2050" s="2">
        <f>+IFERROR(VLOOKUP(A2050,semanasanta!$A$1:$E$29,5,FALSE),0)</f>
        <v>0</v>
      </c>
      <c r="J2050" s="2">
        <f>+IFERROR(VLOOKUP(A2050,navidad!$A$1:$E$8,5,FALSE),0)</f>
        <v>0</v>
      </c>
      <c r="K2050" s="2">
        <f t="shared" si="287"/>
        <v>0</v>
      </c>
      <c r="L2050" s="2">
        <f t="shared" si="284"/>
        <v>0</v>
      </c>
      <c r="M2050" s="2">
        <f>+IFERROR(VLOOKUP(A2050,new_year!$A$1:$E$8,5,FALSE),0)</f>
        <v>0</v>
      </c>
      <c r="N2050" s="2">
        <f t="shared" si="286"/>
        <v>0</v>
      </c>
      <c r="O2050" s="2">
        <f t="shared" si="285"/>
        <v>0</v>
      </c>
      <c r="P2050">
        <v>0</v>
      </c>
      <c r="Q2050">
        <f>+IFERROR(VLOOKUP(A2050,final_f1!$A$1:$E$8,5,FALSE),0)</f>
        <v>0</v>
      </c>
    </row>
    <row r="2051" spans="1:17" x14ac:dyDescent="0.25">
      <c r="A2051" s="1">
        <v>42958</v>
      </c>
      <c r="B2051">
        <v>884</v>
      </c>
      <c r="C2051" s="2">
        <f t="shared" ref="C2051:C2114" si="288">+DAY(A2051)</f>
        <v>11</v>
      </c>
      <c r="D2051" s="2">
        <f t="shared" ref="D2051:D2114" si="289">+MONTH(A2051)</f>
        <v>8</v>
      </c>
      <c r="E2051" s="2">
        <f t="shared" ref="E2051:E2114" si="290">+YEAR(A2051)</f>
        <v>2017</v>
      </c>
      <c r="F2051" s="2" t="str">
        <f t="shared" ref="F2051:F2114" si="291">+TEXT(A2051,"dddd")</f>
        <v>viernes</v>
      </c>
      <c r="G2051" s="2" t="str">
        <f t="shared" ref="G2051:G2114" si="292">+TEXT(A2051,"MMMM")</f>
        <v>agosto</v>
      </c>
      <c r="H2051" s="2">
        <f>+IFERROR(VLOOKUP(A2051,festivos!$A$1:$E$105,5,FALSE),0)</f>
        <v>0</v>
      </c>
      <c r="I2051" s="2">
        <f>+IFERROR(VLOOKUP(A2051,semanasanta!$A$1:$E$29,5,FALSE),0)</f>
        <v>0</v>
      </c>
      <c r="J2051" s="2">
        <f>+IFERROR(VLOOKUP(A2051,navidad!$A$1:$E$8,5,FALSE),0)</f>
        <v>0</v>
      </c>
      <c r="K2051" s="2">
        <f t="shared" si="287"/>
        <v>0</v>
      </c>
      <c r="L2051" s="2">
        <f t="shared" ref="L2051:L2114" si="293">+IF(J2052=1,1,0)</f>
        <v>0</v>
      </c>
      <c r="M2051" s="2">
        <f>+IFERROR(VLOOKUP(A2051,new_year!$A$1:$E$8,5,FALSE),0)</f>
        <v>0</v>
      </c>
      <c r="N2051" s="2">
        <f t="shared" si="286"/>
        <v>0</v>
      </c>
      <c r="O2051" s="2">
        <f t="shared" ref="O2051:O2114" si="294">+IF(M2052=1,1,0)</f>
        <v>0</v>
      </c>
      <c r="P2051">
        <v>0</v>
      </c>
      <c r="Q2051">
        <f>+IFERROR(VLOOKUP(A2051,final_f1!$A$1:$E$8,5,FALSE),0)</f>
        <v>0</v>
      </c>
    </row>
    <row r="2052" spans="1:17" x14ac:dyDescent="0.25">
      <c r="A2052" s="1">
        <v>42959</v>
      </c>
      <c r="B2052">
        <v>247</v>
      </c>
      <c r="C2052" s="2">
        <f t="shared" si="288"/>
        <v>12</v>
      </c>
      <c r="D2052" s="2">
        <f t="shared" si="289"/>
        <v>8</v>
      </c>
      <c r="E2052" s="2">
        <f t="shared" si="290"/>
        <v>2017</v>
      </c>
      <c r="F2052" s="2" t="str">
        <f t="shared" si="291"/>
        <v>sábado</v>
      </c>
      <c r="G2052" s="2" t="str">
        <f t="shared" si="292"/>
        <v>agosto</v>
      </c>
      <c r="H2052" s="2">
        <f>+IFERROR(VLOOKUP(A2052,festivos!$A$1:$E$105,5,FALSE),0)</f>
        <v>0</v>
      </c>
      <c r="I2052" s="2">
        <f>+IFERROR(VLOOKUP(A2052,semanasanta!$A$1:$E$29,5,FALSE),0)</f>
        <v>0</v>
      </c>
      <c r="J2052" s="2">
        <f>+IFERROR(VLOOKUP(A2052,navidad!$A$1:$E$8,5,FALSE),0)</f>
        <v>0</v>
      </c>
      <c r="K2052" s="2">
        <f t="shared" si="287"/>
        <v>0</v>
      </c>
      <c r="L2052" s="2">
        <f t="shared" si="293"/>
        <v>0</v>
      </c>
      <c r="M2052" s="2">
        <f>+IFERROR(VLOOKUP(A2052,new_year!$A$1:$E$8,5,FALSE),0)</f>
        <v>0</v>
      </c>
      <c r="N2052" s="2">
        <f t="shared" ref="N2052:N2115" si="295">+IF(M2051=1,1,0)</f>
        <v>0</v>
      </c>
      <c r="O2052" s="2">
        <f t="shared" si="294"/>
        <v>0</v>
      </c>
      <c r="P2052">
        <v>0</v>
      </c>
      <c r="Q2052">
        <f>+IFERROR(VLOOKUP(A2052,final_f1!$A$1:$E$8,5,FALSE),0)</f>
        <v>0</v>
      </c>
    </row>
    <row r="2053" spans="1:17" x14ac:dyDescent="0.25">
      <c r="A2053" s="1">
        <v>42960</v>
      </c>
      <c r="B2053">
        <v>0</v>
      </c>
      <c r="C2053" s="2">
        <f t="shared" si="288"/>
        <v>13</v>
      </c>
      <c r="D2053" s="2">
        <f t="shared" si="289"/>
        <v>8</v>
      </c>
      <c r="E2053" s="2">
        <f t="shared" si="290"/>
        <v>2017</v>
      </c>
      <c r="F2053" s="2" t="str">
        <f t="shared" si="291"/>
        <v>domingo</v>
      </c>
      <c r="G2053" s="2" t="str">
        <f t="shared" si="292"/>
        <v>agosto</v>
      </c>
      <c r="H2053" s="2">
        <f>+IFERROR(VLOOKUP(A2053,festivos!$A$1:$E$105,5,FALSE),0)</f>
        <v>0</v>
      </c>
      <c r="I2053" s="2">
        <f>+IFERROR(VLOOKUP(A2053,semanasanta!$A$1:$E$29,5,FALSE),0)</f>
        <v>0</v>
      </c>
      <c r="J2053" s="2">
        <f>+IFERROR(VLOOKUP(A2053,navidad!$A$1:$E$8,5,FALSE),0)</f>
        <v>0</v>
      </c>
      <c r="K2053" s="2">
        <f t="shared" ref="K2053:K2116" si="296">+IF(J2052=1,1,0)</f>
        <v>0</v>
      </c>
      <c r="L2053" s="2">
        <f t="shared" si="293"/>
        <v>0</v>
      </c>
      <c r="M2053" s="2">
        <f>+IFERROR(VLOOKUP(A2053,new_year!$A$1:$E$8,5,FALSE),0)</f>
        <v>0</v>
      </c>
      <c r="N2053" s="2">
        <f t="shared" si="295"/>
        <v>0</v>
      </c>
      <c r="O2053" s="2">
        <f t="shared" si="294"/>
        <v>0</v>
      </c>
      <c r="P2053">
        <v>0</v>
      </c>
      <c r="Q2053">
        <f>+IFERROR(VLOOKUP(A2053,final_f1!$A$1:$E$8,5,FALSE),0)</f>
        <v>0</v>
      </c>
    </row>
    <row r="2054" spans="1:17" x14ac:dyDescent="0.25">
      <c r="A2054" s="1">
        <v>42961</v>
      </c>
      <c r="B2054">
        <v>668</v>
      </c>
      <c r="C2054" s="2">
        <f t="shared" si="288"/>
        <v>14</v>
      </c>
      <c r="D2054" s="2">
        <f t="shared" si="289"/>
        <v>8</v>
      </c>
      <c r="E2054" s="2">
        <f t="shared" si="290"/>
        <v>2017</v>
      </c>
      <c r="F2054" s="2" t="str">
        <f t="shared" si="291"/>
        <v>lunes</v>
      </c>
      <c r="G2054" s="2" t="str">
        <f t="shared" si="292"/>
        <v>agosto</v>
      </c>
      <c r="H2054" s="2">
        <f>+IFERROR(VLOOKUP(A2054,festivos!$A$1:$E$105,5,FALSE),0)</f>
        <v>0</v>
      </c>
      <c r="I2054" s="2">
        <f>+IFERROR(VLOOKUP(A2054,semanasanta!$A$1:$E$29,5,FALSE),0)</f>
        <v>0</v>
      </c>
      <c r="J2054" s="2">
        <f>+IFERROR(VLOOKUP(A2054,navidad!$A$1:$E$8,5,FALSE),0)</f>
        <v>0</v>
      </c>
      <c r="K2054" s="2">
        <f t="shared" si="296"/>
        <v>0</v>
      </c>
      <c r="L2054" s="2">
        <f t="shared" si="293"/>
        <v>0</v>
      </c>
      <c r="M2054" s="2">
        <f>+IFERROR(VLOOKUP(A2054,new_year!$A$1:$E$8,5,FALSE),0)</f>
        <v>0</v>
      </c>
      <c r="N2054" s="2">
        <f t="shared" si="295"/>
        <v>0</v>
      </c>
      <c r="O2054" s="2">
        <f t="shared" si="294"/>
        <v>0</v>
      </c>
      <c r="P2054">
        <v>0</v>
      </c>
      <c r="Q2054">
        <f>+IFERROR(VLOOKUP(A2054,final_f1!$A$1:$E$8,5,FALSE),0)</f>
        <v>0</v>
      </c>
    </row>
    <row r="2055" spans="1:17" x14ac:dyDescent="0.25">
      <c r="A2055" s="1">
        <v>42962</v>
      </c>
      <c r="B2055">
        <v>933</v>
      </c>
      <c r="C2055" s="2">
        <f t="shared" si="288"/>
        <v>15</v>
      </c>
      <c r="D2055" s="2">
        <f t="shared" si="289"/>
        <v>8</v>
      </c>
      <c r="E2055" s="2">
        <f t="shared" si="290"/>
        <v>2017</v>
      </c>
      <c r="F2055" s="2" t="str">
        <f t="shared" si="291"/>
        <v>martes</v>
      </c>
      <c r="G2055" s="2" t="str">
        <f t="shared" si="292"/>
        <v>agosto</v>
      </c>
      <c r="H2055" s="2">
        <f>+IFERROR(VLOOKUP(A2055,festivos!$A$1:$E$105,5,FALSE),0)</f>
        <v>0</v>
      </c>
      <c r="I2055" s="2">
        <f>+IFERROR(VLOOKUP(A2055,semanasanta!$A$1:$E$29,5,FALSE),0)</f>
        <v>0</v>
      </c>
      <c r="J2055" s="2">
        <f>+IFERROR(VLOOKUP(A2055,navidad!$A$1:$E$8,5,FALSE),0)</f>
        <v>0</v>
      </c>
      <c r="K2055" s="2">
        <f t="shared" si="296"/>
        <v>0</v>
      </c>
      <c r="L2055" s="2">
        <f t="shared" si="293"/>
        <v>0</v>
      </c>
      <c r="M2055" s="2">
        <f>+IFERROR(VLOOKUP(A2055,new_year!$A$1:$E$8,5,FALSE),0)</f>
        <v>0</v>
      </c>
      <c r="N2055" s="2">
        <f t="shared" si="295"/>
        <v>0</v>
      </c>
      <c r="O2055" s="2">
        <f t="shared" si="294"/>
        <v>0</v>
      </c>
      <c r="P2055">
        <v>0</v>
      </c>
      <c r="Q2055">
        <f>+IFERROR(VLOOKUP(A2055,final_f1!$A$1:$E$8,5,FALSE),0)</f>
        <v>0</v>
      </c>
    </row>
    <row r="2056" spans="1:17" x14ac:dyDescent="0.25">
      <c r="A2056" s="1">
        <v>42963</v>
      </c>
      <c r="B2056">
        <v>920</v>
      </c>
      <c r="C2056" s="2">
        <f t="shared" si="288"/>
        <v>16</v>
      </c>
      <c r="D2056" s="2">
        <f t="shared" si="289"/>
        <v>8</v>
      </c>
      <c r="E2056" s="2">
        <f t="shared" si="290"/>
        <v>2017</v>
      </c>
      <c r="F2056" s="2" t="str">
        <f t="shared" si="291"/>
        <v>miércoles</v>
      </c>
      <c r="G2056" s="2" t="str">
        <f t="shared" si="292"/>
        <v>agosto</v>
      </c>
      <c r="H2056" s="2">
        <f>+IFERROR(VLOOKUP(A2056,festivos!$A$1:$E$105,5,FALSE),0)</f>
        <v>0</v>
      </c>
      <c r="I2056" s="2">
        <f>+IFERROR(VLOOKUP(A2056,semanasanta!$A$1:$E$29,5,FALSE),0)</f>
        <v>0</v>
      </c>
      <c r="J2056" s="2">
        <f>+IFERROR(VLOOKUP(A2056,navidad!$A$1:$E$8,5,FALSE),0)</f>
        <v>0</v>
      </c>
      <c r="K2056" s="2">
        <f t="shared" si="296"/>
        <v>0</v>
      </c>
      <c r="L2056" s="2">
        <f t="shared" si="293"/>
        <v>0</v>
      </c>
      <c r="M2056" s="2">
        <f>+IFERROR(VLOOKUP(A2056,new_year!$A$1:$E$8,5,FALSE),0)</f>
        <v>0</v>
      </c>
      <c r="N2056" s="2">
        <f t="shared" si="295"/>
        <v>0</v>
      </c>
      <c r="O2056" s="2">
        <f t="shared" si="294"/>
        <v>0</v>
      </c>
      <c r="P2056">
        <v>0</v>
      </c>
      <c r="Q2056">
        <f>+IFERROR(VLOOKUP(A2056,final_f1!$A$1:$E$8,5,FALSE),0)</f>
        <v>0</v>
      </c>
    </row>
    <row r="2057" spans="1:17" x14ac:dyDescent="0.25">
      <c r="A2057" s="1">
        <v>42964</v>
      </c>
      <c r="B2057">
        <v>993</v>
      </c>
      <c r="C2057" s="2">
        <f t="shared" si="288"/>
        <v>17</v>
      </c>
      <c r="D2057" s="2">
        <f t="shared" si="289"/>
        <v>8</v>
      </c>
      <c r="E2057" s="2">
        <f t="shared" si="290"/>
        <v>2017</v>
      </c>
      <c r="F2057" s="2" t="str">
        <f t="shared" si="291"/>
        <v>jueves</v>
      </c>
      <c r="G2057" s="2" t="str">
        <f t="shared" si="292"/>
        <v>agosto</v>
      </c>
      <c r="H2057" s="2">
        <f>+IFERROR(VLOOKUP(A2057,festivos!$A$1:$E$105,5,FALSE),0)</f>
        <v>0</v>
      </c>
      <c r="I2057" s="2">
        <f>+IFERROR(VLOOKUP(A2057,semanasanta!$A$1:$E$29,5,FALSE),0)</f>
        <v>0</v>
      </c>
      <c r="J2057" s="2">
        <f>+IFERROR(VLOOKUP(A2057,navidad!$A$1:$E$8,5,FALSE),0)</f>
        <v>0</v>
      </c>
      <c r="K2057" s="2">
        <f t="shared" si="296"/>
        <v>0</v>
      </c>
      <c r="L2057" s="2">
        <f t="shared" si="293"/>
        <v>0</v>
      </c>
      <c r="M2057" s="2">
        <f>+IFERROR(VLOOKUP(A2057,new_year!$A$1:$E$8,5,FALSE),0)</f>
        <v>0</v>
      </c>
      <c r="N2057" s="2">
        <f t="shared" si="295"/>
        <v>0</v>
      </c>
      <c r="O2057" s="2">
        <f t="shared" si="294"/>
        <v>0</v>
      </c>
      <c r="P2057">
        <v>0</v>
      </c>
      <c r="Q2057">
        <f>+IFERROR(VLOOKUP(A2057,final_f1!$A$1:$E$8,5,FALSE),0)</f>
        <v>0</v>
      </c>
    </row>
    <row r="2058" spans="1:17" x14ac:dyDescent="0.25">
      <c r="A2058" s="1">
        <v>42965</v>
      </c>
      <c r="B2058">
        <v>930</v>
      </c>
      <c r="C2058" s="2">
        <f t="shared" si="288"/>
        <v>18</v>
      </c>
      <c r="D2058" s="2">
        <f t="shared" si="289"/>
        <v>8</v>
      </c>
      <c r="E2058" s="2">
        <f t="shared" si="290"/>
        <v>2017</v>
      </c>
      <c r="F2058" s="2" t="str">
        <f t="shared" si="291"/>
        <v>viernes</v>
      </c>
      <c r="G2058" s="2" t="str">
        <f t="shared" si="292"/>
        <v>agosto</v>
      </c>
      <c r="H2058" s="2">
        <f>+IFERROR(VLOOKUP(A2058,festivos!$A$1:$E$105,5,FALSE),0)</f>
        <v>0</v>
      </c>
      <c r="I2058" s="2">
        <f>+IFERROR(VLOOKUP(A2058,semanasanta!$A$1:$E$29,5,FALSE),0)</f>
        <v>0</v>
      </c>
      <c r="J2058" s="2">
        <f>+IFERROR(VLOOKUP(A2058,navidad!$A$1:$E$8,5,FALSE),0)</f>
        <v>0</v>
      </c>
      <c r="K2058" s="2">
        <f t="shared" si="296"/>
        <v>0</v>
      </c>
      <c r="L2058" s="2">
        <f t="shared" si="293"/>
        <v>0</v>
      </c>
      <c r="M2058" s="2">
        <f>+IFERROR(VLOOKUP(A2058,new_year!$A$1:$E$8,5,FALSE),0)</f>
        <v>0</v>
      </c>
      <c r="N2058" s="2">
        <f t="shared" si="295"/>
        <v>0</v>
      </c>
      <c r="O2058" s="2">
        <f t="shared" si="294"/>
        <v>0</v>
      </c>
      <c r="P2058">
        <v>0</v>
      </c>
      <c r="Q2058">
        <f>+IFERROR(VLOOKUP(A2058,final_f1!$A$1:$E$8,5,FALSE),0)</f>
        <v>0</v>
      </c>
    </row>
    <row r="2059" spans="1:17" x14ac:dyDescent="0.25">
      <c r="A2059" s="1">
        <v>42966</v>
      </c>
      <c r="B2059">
        <v>224</v>
      </c>
      <c r="C2059" s="2">
        <f t="shared" si="288"/>
        <v>19</v>
      </c>
      <c r="D2059" s="2">
        <f t="shared" si="289"/>
        <v>8</v>
      </c>
      <c r="E2059" s="2">
        <f t="shared" si="290"/>
        <v>2017</v>
      </c>
      <c r="F2059" s="2" t="str">
        <f t="shared" si="291"/>
        <v>sábado</v>
      </c>
      <c r="G2059" s="2" t="str">
        <f t="shared" si="292"/>
        <v>agosto</v>
      </c>
      <c r="H2059" s="2">
        <f>+IFERROR(VLOOKUP(A2059,festivos!$A$1:$E$105,5,FALSE),0)</f>
        <v>0</v>
      </c>
      <c r="I2059" s="2">
        <f>+IFERROR(VLOOKUP(A2059,semanasanta!$A$1:$E$29,5,FALSE),0)</f>
        <v>0</v>
      </c>
      <c r="J2059" s="2">
        <f>+IFERROR(VLOOKUP(A2059,navidad!$A$1:$E$8,5,FALSE),0)</f>
        <v>0</v>
      </c>
      <c r="K2059" s="2">
        <f t="shared" si="296"/>
        <v>0</v>
      </c>
      <c r="L2059" s="2">
        <f t="shared" si="293"/>
        <v>0</v>
      </c>
      <c r="M2059" s="2">
        <f>+IFERROR(VLOOKUP(A2059,new_year!$A$1:$E$8,5,FALSE),0)</f>
        <v>0</v>
      </c>
      <c r="N2059" s="2">
        <f t="shared" si="295"/>
        <v>0</v>
      </c>
      <c r="O2059" s="2">
        <f t="shared" si="294"/>
        <v>0</v>
      </c>
      <c r="P2059">
        <v>0</v>
      </c>
      <c r="Q2059">
        <f>+IFERROR(VLOOKUP(A2059,final_f1!$A$1:$E$8,5,FALSE),0)</f>
        <v>0</v>
      </c>
    </row>
    <row r="2060" spans="1:17" x14ac:dyDescent="0.25">
      <c r="A2060" s="1">
        <v>42967</v>
      </c>
      <c r="B2060">
        <v>1</v>
      </c>
      <c r="C2060" s="2">
        <f t="shared" si="288"/>
        <v>20</v>
      </c>
      <c r="D2060" s="2">
        <f t="shared" si="289"/>
        <v>8</v>
      </c>
      <c r="E2060" s="2">
        <f t="shared" si="290"/>
        <v>2017</v>
      </c>
      <c r="F2060" s="2" t="str">
        <f t="shared" si="291"/>
        <v>domingo</v>
      </c>
      <c r="G2060" s="2" t="str">
        <f t="shared" si="292"/>
        <v>agosto</v>
      </c>
      <c r="H2060" s="2">
        <f>+IFERROR(VLOOKUP(A2060,festivos!$A$1:$E$105,5,FALSE),0)</f>
        <v>0</v>
      </c>
      <c r="I2060" s="2">
        <f>+IFERROR(VLOOKUP(A2060,semanasanta!$A$1:$E$29,5,FALSE),0)</f>
        <v>0</v>
      </c>
      <c r="J2060" s="2">
        <f>+IFERROR(VLOOKUP(A2060,navidad!$A$1:$E$8,5,FALSE),0)</f>
        <v>0</v>
      </c>
      <c r="K2060" s="2">
        <f t="shared" si="296"/>
        <v>0</v>
      </c>
      <c r="L2060" s="2">
        <f t="shared" si="293"/>
        <v>0</v>
      </c>
      <c r="M2060" s="2">
        <f>+IFERROR(VLOOKUP(A2060,new_year!$A$1:$E$8,5,FALSE),0)</f>
        <v>0</v>
      </c>
      <c r="N2060" s="2">
        <f t="shared" si="295"/>
        <v>0</v>
      </c>
      <c r="O2060" s="2">
        <f t="shared" si="294"/>
        <v>0</v>
      </c>
      <c r="P2060">
        <v>0</v>
      </c>
      <c r="Q2060">
        <f>+IFERROR(VLOOKUP(A2060,final_f1!$A$1:$E$8,5,FALSE),0)</f>
        <v>0</v>
      </c>
    </row>
    <row r="2061" spans="1:17" x14ac:dyDescent="0.25">
      <c r="A2061" s="1">
        <v>42968</v>
      </c>
      <c r="B2061">
        <v>0</v>
      </c>
      <c r="C2061" s="2">
        <f t="shared" si="288"/>
        <v>21</v>
      </c>
      <c r="D2061" s="2">
        <f t="shared" si="289"/>
        <v>8</v>
      </c>
      <c r="E2061" s="2">
        <f t="shared" si="290"/>
        <v>2017</v>
      </c>
      <c r="F2061" s="2" t="str">
        <f t="shared" si="291"/>
        <v>lunes</v>
      </c>
      <c r="G2061" s="2" t="str">
        <f t="shared" si="292"/>
        <v>agosto</v>
      </c>
      <c r="H2061" s="2">
        <f>+IFERROR(VLOOKUP(A2061,festivos!$A$1:$E$105,5,FALSE),0)</f>
        <v>1</v>
      </c>
      <c r="I2061" s="2">
        <f>+IFERROR(VLOOKUP(A2061,semanasanta!$A$1:$E$29,5,FALSE),0)</f>
        <v>0</v>
      </c>
      <c r="J2061" s="2">
        <f>+IFERROR(VLOOKUP(A2061,navidad!$A$1:$E$8,5,FALSE),0)</f>
        <v>0</v>
      </c>
      <c r="K2061" s="2">
        <f t="shared" si="296"/>
        <v>0</v>
      </c>
      <c r="L2061" s="2">
        <f t="shared" si="293"/>
        <v>0</v>
      </c>
      <c r="M2061" s="2">
        <f>+IFERROR(VLOOKUP(A2061,new_year!$A$1:$E$8,5,FALSE),0)</f>
        <v>0</v>
      </c>
      <c r="N2061" s="2">
        <f t="shared" si="295"/>
        <v>0</v>
      </c>
      <c r="O2061" s="2">
        <f t="shared" si="294"/>
        <v>0</v>
      </c>
      <c r="P2061">
        <v>0</v>
      </c>
      <c r="Q2061">
        <f>+IFERROR(VLOOKUP(A2061,final_f1!$A$1:$E$8,5,FALSE),0)</f>
        <v>0</v>
      </c>
    </row>
    <row r="2062" spans="1:17" x14ac:dyDescent="0.25">
      <c r="A2062" s="1">
        <v>42969</v>
      </c>
      <c r="B2062">
        <v>621</v>
      </c>
      <c r="C2062" s="2">
        <f t="shared" si="288"/>
        <v>22</v>
      </c>
      <c r="D2062" s="2">
        <f t="shared" si="289"/>
        <v>8</v>
      </c>
      <c r="E2062" s="2">
        <f t="shared" si="290"/>
        <v>2017</v>
      </c>
      <c r="F2062" s="2" t="str">
        <f t="shared" si="291"/>
        <v>martes</v>
      </c>
      <c r="G2062" s="2" t="str">
        <f t="shared" si="292"/>
        <v>agosto</v>
      </c>
      <c r="H2062" s="2">
        <f>+IFERROR(VLOOKUP(A2062,festivos!$A$1:$E$105,5,FALSE),0)</f>
        <v>0</v>
      </c>
      <c r="I2062" s="2">
        <f>+IFERROR(VLOOKUP(A2062,semanasanta!$A$1:$E$29,5,FALSE),0)</f>
        <v>0</v>
      </c>
      <c r="J2062" s="2">
        <f>+IFERROR(VLOOKUP(A2062,navidad!$A$1:$E$8,5,FALSE),0)</f>
        <v>0</v>
      </c>
      <c r="K2062" s="2">
        <f t="shared" si="296"/>
        <v>0</v>
      </c>
      <c r="L2062" s="2">
        <f t="shared" si="293"/>
        <v>0</v>
      </c>
      <c r="M2062" s="2">
        <f>+IFERROR(VLOOKUP(A2062,new_year!$A$1:$E$8,5,FALSE),0)</f>
        <v>0</v>
      </c>
      <c r="N2062" s="2">
        <f t="shared" si="295"/>
        <v>0</v>
      </c>
      <c r="O2062" s="2">
        <f t="shared" si="294"/>
        <v>0</v>
      </c>
      <c r="P2062">
        <v>0</v>
      </c>
      <c r="Q2062">
        <f>+IFERROR(VLOOKUP(A2062,final_f1!$A$1:$E$8,5,FALSE),0)</f>
        <v>0</v>
      </c>
    </row>
    <row r="2063" spans="1:17" x14ac:dyDescent="0.25">
      <c r="A2063" s="1">
        <v>42970</v>
      </c>
      <c r="B2063">
        <v>886</v>
      </c>
      <c r="C2063" s="2">
        <f t="shared" si="288"/>
        <v>23</v>
      </c>
      <c r="D2063" s="2">
        <f t="shared" si="289"/>
        <v>8</v>
      </c>
      <c r="E2063" s="2">
        <f t="shared" si="290"/>
        <v>2017</v>
      </c>
      <c r="F2063" s="2" t="str">
        <f t="shared" si="291"/>
        <v>miércoles</v>
      </c>
      <c r="G2063" s="2" t="str">
        <f t="shared" si="292"/>
        <v>agosto</v>
      </c>
      <c r="H2063" s="2">
        <f>+IFERROR(VLOOKUP(A2063,festivos!$A$1:$E$105,5,FALSE),0)</f>
        <v>0</v>
      </c>
      <c r="I2063" s="2">
        <f>+IFERROR(VLOOKUP(A2063,semanasanta!$A$1:$E$29,5,FALSE),0)</f>
        <v>0</v>
      </c>
      <c r="J2063" s="2">
        <f>+IFERROR(VLOOKUP(A2063,navidad!$A$1:$E$8,5,FALSE),0)</f>
        <v>0</v>
      </c>
      <c r="K2063" s="2">
        <f t="shared" si="296"/>
        <v>0</v>
      </c>
      <c r="L2063" s="2">
        <f t="shared" si="293"/>
        <v>0</v>
      </c>
      <c r="M2063" s="2">
        <f>+IFERROR(VLOOKUP(A2063,new_year!$A$1:$E$8,5,FALSE),0)</f>
        <v>0</v>
      </c>
      <c r="N2063" s="2">
        <f t="shared" si="295"/>
        <v>0</v>
      </c>
      <c r="O2063" s="2">
        <f t="shared" si="294"/>
        <v>0</v>
      </c>
      <c r="P2063">
        <v>0</v>
      </c>
      <c r="Q2063">
        <f>+IFERROR(VLOOKUP(A2063,final_f1!$A$1:$E$8,5,FALSE),0)</f>
        <v>0</v>
      </c>
    </row>
    <row r="2064" spans="1:17" x14ac:dyDescent="0.25">
      <c r="A2064" s="1">
        <v>42971</v>
      </c>
      <c r="B2064">
        <v>923</v>
      </c>
      <c r="C2064" s="2">
        <f t="shared" si="288"/>
        <v>24</v>
      </c>
      <c r="D2064" s="2">
        <f t="shared" si="289"/>
        <v>8</v>
      </c>
      <c r="E2064" s="2">
        <f t="shared" si="290"/>
        <v>2017</v>
      </c>
      <c r="F2064" s="2" t="str">
        <f t="shared" si="291"/>
        <v>jueves</v>
      </c>
      <c r="G2064" s="2" t="str">
        <f t="shared" si="292"/>
        <v>agosto</v>
      </c>
      <c r="H2064" s="2">
        <f>+IFERROR(VLOOKUP(A2064,festivos!$A$1:$E$105,5,FALSE),0)</f>
        <v>0</v>
      </c>
      <c r="I2064" s="2">
        <f>+IFERROR(VLOOKUP(A2064,semanasanta!$A$1:$E$29,5,FALSE),0)</f>
        <v>0</v>
      </c>
      <c r="J2064" s="2">
        <f>+IFERROR(VLOOKUP(A2064,navidad!$A$1:$E$8,5,FALSE),0)</f>
        <v>0</v>
      </c>
      <c r="K2064" s="2">
        <f t="shared" si="296"/>
        <v>0</v>
      </c>
      <c r="L2064" s="2">
        <f t="shared" si="293"/>
        <v>0</v>
      </c>
      <c r="M2064" s="2">
        <f>+IFERROR(VLOOKUP(A2064,new_year!$A$1:$E$8,5,FALSE),0)</f>
        <v>0</v>
      </c>
      <c r="N2064" s="2">
        <f t="shared" si="295"/>
        <v>0</v>
      </c>
      <c r="O2064" s="2">
        <f t="shared" si="294"/>
        <v>0</v>
      </c>
      <c r="P2064">
        <v>0</v>
      </c>
      <c r="Q2064">
        <f>+IFERROR(VLOOKUP(A2064,final_f1!$A$1:$E$8,5,FALSE),0)</f>
        <v>0</v>
      </c>
    </row>
    <row r="2065" spans="1:17" x14ac:dyDescent="0.25">
      <c r="A2065" s="1">
        <v>42972</v>
      </c>
      <c r="B2065">
        <v>1068</v>
      </c>
      <c r="C2065" s="2">
        <f t="shared" si="288"/>
        <v>25</v>
      </c>
      <c r="D2065" s="2">
        <f t="shared" si="289"/>
        <v>8</v>
      </c>
      <c r="E2065" s="2">
        <f t="shared" si="290"/>
        <v>2017</v>
      </c>
      <c r="F2065" s="2" t="str">
        <f t="shared" si="291"/>
        <v>viernes</v>
      </c>
      <c r="G2065" s="2" t="str">
        <f t="shared" si="292"/>
        <v>agosto</v>
      </c>
      <c r="H2065" s="2">
        <f>+IFERROR(VLOOKUP(A2065,festivos!$A$1:$E$105,5,FALSE),0)</f>
        <v>0</v>
      </c>
      <c r="I2065" s="2">
        <f>+IFERROR(VLOOKUP(A2065,semanasanta!$A$1:$E$29,5,FALSE),0)</f>
        <v>0</v>
      </c>
      <c r="J2065" s="2">
        <f>+IFERROR(VLOOKUP(A2065,navidad!$A$1:$E$8,5,FALSE),0)</f>
        <v>0</v>
      </c>
      <c r="K2065" s="2">
        <f t="shared" si="296"/>
        <v>0</v>
      </c>
      <c r="L2065" s="2">
        <f t="shared" si="293"/>
        <v>0</v>
      </c>
      <c r="M2065" s="2">
        <f>+IFERROR(VLOOKUP(A2065,new_year!$A$1:$E$8,5,FALSE),0)</f>
        <v>0</v>
      </c>
      <c r="N2065" s="2">
        <f t="shared" si="295"/>
        <v>0</v>
      </c>
      <c r="O2065" s="2">
        <f t="shared" si="294"/>
        <v>0</v>
      </c>
      <c r="P2065">
        <v>0</v>
      </c>
      <c r="Q2065">
        <f>+IFERROR(VLOOKUP(A2065,final_f1!$A$1:$E$8,5,FALSE),0)</f>
        <v>0</v>
      </c>
    </row>
    <row r="2066" spans="1:17" x14ac:dyDescent="0.25">
      <c r="A2066" s="1">
        <v>42973</v>
      </c>
      <c r="B2066">
        <v>273</v>
      </c>
      <c r="C2066" s="2">
        <f t="shared" si="288"/>
        <v>26</v>
      </c>
      <c r="D2066" s="2">
        <f t="shared" si="289"/>
        <v>8</v>
      </c>
      <c r="E2066" s="2">
        <f t="shared" si="290"/>
        <v>2017</v>
      </c>
      <c r="F2066" s="2" t="str">
        <f t="shared" si="291"/>
        <v>sábado</v>
      </c>
      <c r="G2066" s="2" t="str">
        <f t="shared" si="292"/>
        <v>agosto</v>
      </c>
      <c r="H2066" s="2">
        <f>+IFERROR(VLOOKUP(A2066,festivos!$A$1:$E$105,5,FALSE),0)</f>
        <v>0</v>
      </c>
      <c r="I2066" s="2">
        <f>+IFERROR(VLOOKUP(A2066,semanasanta!$A$1:$E$29,5,FALSE),0)</f>
        <v>0</v>
      </c>
      <c r="J2066" s="2">
        <f>+IFERROR(VLOOKUP(A2066,navidad!$A$1:$E$8,5,FALSE),0)</f>
        <v>0</v>
      </c>
      <c r="K2066" s="2">
        <f t="shared" si="296"/>
        <v>0</v>
      </c>
      <c r="L2066" s="2">
        <f t="shared" si="293"/>
        <v>0</v>
      </c>
      <c r="M2066" s="2">
        <f>+IFERROR(VLOOKUP(A2066,new_year!$A$1:$E$8,5,FALSE),0)</f>
        <v>0</v>
      </c>
      <c r="N2066" s="2">
        <f t="shared" si="295"/>
        <v>0</v>
      </c>
      <c r="O2066" s="2">
        <f t="shared" si="294"/>
        <v>0</v>
      </c>
      <c r="P2066">
        <v>0</v>
      </c>
      <c r="Q2066">
        <f>+IFERROR(VLOOKUP(A2066,final_f1!$A$1:$E$8,5,FALSE),0)</f>
        <v>0</v>
      </c>
    </row>
    <row r="2067" spans="1:17" x14ac:dyDescent="0.25">
      <c r="A2067" s="1">
        <v>42974</v>
      </c>
      <c r="B2067">
        <v>0</v>
      </c>
      <c r="C2067" s="2">
        <f t="shared" si="288"/>
        <v>27</v>
      </c>
      <c r="D2067" s="2">
        <f t="shared" si="289"/>
        <v>8</v>
      </c>
      <c r="E2067" s="2">
        <f t="shared" si="290"/>
        <v>2017</v>
      </c>
      <c r="F2067" s="2" t="str">
        <f t="shared" si="291"/>
        <v>domingo</v>
      </c>
      <c r="G2067" s="2" t="str">
        <f t="shared" si="292"/>
        <v>agosto</v>
      </c>
      <c r="H2067" s="2">
        <f>+IFERROR(VLOOKUP(A2067,festivos!$A$1:$E$105,5,FALSE),0)</f>
        <v>0</v>
      </c>
      <c r="I2067" s="2">
        <f>+IFERROR(VLOOKUP(A2067,semanasanta!$A$1:$E$29,5,FALSE),0)</f>
        <v>0</v>
      </c>
      <c r="J2067" s="2">
        <f>+IFERROR(VLOOKUP(A2067,navidad!$A$1:$E$8,5,FALSE),0)</f>
        <v>0</v>
      </c>
      <c r="K2067" s="2">
        <f t="shared" si="296"/>
        <v>0</v>
      </c>
      <c r="L2067" s="2">
        <f t="shared" si="293"/>
        <v>0</v>
      </c>
      <c r="M2067" s="2">
        <f>+IFERROR(VLOOKUP(A2067,new_year!$A$1:$E$8,5,FALSE),0)</f>
        <v>0</v>
      </c>
      <c r="N2067" s="2">
        <f t="shared" si="295"/>
        <v>0</v>
      </c>
      <c r="O2067" s="2">
        <f t="shared" si="294"/>
        <v>0</v>
      </c>
      <c r="P2067">
        <v>0</v>
      </c>
      <c r="Q2067">
        <f>+IFERROR(VLOOKUP(A2067,final_f1!$A$1:$E$8,5,FALSE),0)</f>
        <v>0</v>
      </c>
    </row>
    <row r="2068" spans="1:17" x14ac:dyDescent="0.25">
      <c r="A2068" s="1">
        <v>42975</v>
      </c>
      <c r="B2068">
        <v>846</v>
      </c>
      <c r="C2068" s="2">
        <f t="shared" si="288"/>
        <v>28</v>
      </c>
      <c r="D2068" s="2">
        <f t="shared" si="289"/>
        <v>8</v>
      </c>
      <c r="E2068" s="2">
        <f t="shared" si="290"/>
        <v>2017</v>
      </c>
      <c r="F2068" s="2" t="str">
        <f t="shared" si="291"/>
        <v>lunes</v>
      </c>
      <c r="G2068" s="2" t="str">
        <f t="shared" si="292"/>
        <v>agosto</v>
      </c>
      <c r="H2068" s="2">
        <f>+IFERROR(VLOOKUP(A2068,festivos!$A$1:$E$105,5,FALSE),0)</f>
        <v>0</v>
      </c>
      <c r="I2068" s="2">
        <f>+IFERROR(VLOOKUP(A2068,semanasanta!$A$1:$E$29,5,FALSE),0)</f>
        <v>0</v>
      </c>
      <c r="J2068" s="2">
        <f>+IFERROR(VLOOKUP(A2068,navidad!$A$1:$E$8,5,FALSE),0)</f>
        <v>0</v>
      </c>
      <c r="K2068" s="2">
        <f t="shared" si="296"/>
        <v>0</v>
      </c>
      <c r="L2068" s="2">
        <f t="shared" si="293"/>
        <v>0</v>
      </c>
      <c r="M2068" s="2">
        <f>+IFERROR(VLOOKUP(A2068,new_year!$A$1:$E$8,5,FALSE),0)</f>
        <v>0</v>
      </c>
      <c r="N2068" s="2">
        <f t="shared" si="295"/>
        <v>0</v>
      </c>
      <c r="O2068" s="2">
        <f t="shared" si="294"/>
        <v>0</v>
      </c>
      <c r="P2068">
        <v>0</v>
      </c>
      <c r="Q2068">
        <f>+IFERROR(VLOOKUP(A2068,final_f1!$A$1:$E$8,5,FALSE),0)</f>
        <v>0</v>
      </c>
    </row>
    <row r="2069" spans="1:17" x14ac:dyDescent="0.25">
      <c r="A2069" s="1">
        <v>42976</v>
      </c>
      <c r="B2069">
        <v>1141</v>
      </c>
      <c r="C2069" s="2">
        <f t="shared" si="288"/>
        <v>29</v>
      </c>
      <c r="D2069" s="2">
        <f t="shared" si="289"/>
        <v>8</v>
      </c>
      <c r="E2069" s="2">
        <f t="shared" si="290"/>
        <v>2017</v>
      </c>
      <c r="F2069" s="2" t="str">
        <f t="shared" si="291"/>
        <v>martes</v>
      </c>
      <c r="G2069" s="2" t="str">
        <f t="shared" si="292"/>
        <v>agosto</v>
      </c>
      <c r="H2069" s="2">
        <f>+IFERROR(VLOOKUP(A2069,festivos!$A$1:$E$105,5,FALSE),0)</f>
        <v>0</v>
      </c>
      <c r="I2069" s="2">
        <f>+IFERROR(VLOOKUP(A2069,semanasanta!$A$1:$E$29,5,FALSE),0)</f>
        <v>0</v>
      </c>
      <c r="J2069" s="2">
        <f>+IFERROR(VLOOKUP(A2069,navidad!$A$1:$E$8,5,FALSE),0)</f>
        <v>0</v>
      </c>
      <c r="K2069" s="2">
        <f t="shared" si="296"/>
        <v>0</v>
      </c>
      <c r="L2069" s="2">
        <f t="shared" si="293"/>
        <v>0</v>
      </c>
      <c r="M2069" s="2">
        <f>+IFERROR(VLOOKUP(A2069,new_year!$A$1:$E$8,5,FALSE),0)</f>
        <v>0</v>
      </c>
      <c r="N2069" s="2">
        <f t="shared" si="295"/>
        <v>0</v>
      </c>
      <c r="O2069" s="2">
        <f t="shared" si="294"/>
        <v>0</v>
      </c>
      <c r="P2069">
        <v>0</v>
      </c>
      <c r="Q2069">
        <f>+IFERROR(VLOOKUP(A2069,final_f1!$A$1:$E$8,5,FALSE),0)</f>
        <v>0</v>
      </c>
    </row>
    <row r="2070" spans="1:17" x14ac:dyDescent="0.25">
      <c r="A2070" s="1">
        <v>42977</v>
      </c>
      <c r="B2070">
        <v>1570</v>
      </c>
      <c r="C2070" s="2">
        <f t="shared" si="288"/>
        <v>30</v>
      </c>
      <c r="D2070" s="2">
        <f t="shared" si="289"/>
        <v>8</v>
      </c>
      <c r="E2070" s="2">
        <f t="shared" si="290"/>
        <v>2017</v>
      </c>
      <c r="F2070" s="2" t="str">
        <f t="shared" si="291"/>
        <v>miércoles</v>
      </c>
      <c r="G2070" s="2" t="str">
        <f t="shared" si="292"/>
        <v>agosto</v>
      </c>
      <c r="H2070" s="2">
        <f>+IFERROR(VLOOKUP(A2070,festivos!$A$1:$E$105,5,FALSE),0)</f>
        <v>0</v>
      </c>
      <c r="I2070" s="2">
        <f>+IFERROR(VLOOKUP(A2070,semanasanta!$A$1:$E$29,5,FALSE),0)</f>
        <v>0</v>
      </c>
      <c r="J2070" s="2">
        <f>+IFERROR(VLOOKUP(A2070,navidad!$A$1:$E$8,5,FALSE),0)</f>
        <v>0</v>
      </c>
      <c r="K2070" s="2">
        <f t="shared" si="296"/>
        <v>0</v>
      </c>
      <c r="L2070" s="2">
        <f t="shared" si="293"/>
        <v>0</v>
      </c>
      <c r="M2070" s="2">
        <f>+IFERROR(VLOOKUP(A2070,new_year!$A$1:$E$8,5,FALSE),0)</f>
        <v>0</v>
      </c>
      <c r="N2070" s="2">
        <f t="shared" si="295"/>
        <v>0</v>
      </c>
      <c r="O2070" s="2">
        <f t="shared" si="294"/>
        <v>0</v>
      </c>
      <c r="P2070">
        <v>0</v>
      </c>
      <c r="Q2070">
        <f>+IFERROR(VLOOKUP(A2070,final_f1!$A$1:$E$8,5,FALSE),0)</f>
        <v>0</v>
      </c>
    </row>
    <row r="2071" spans="1:17" x14ac:dyDescent="0.25">
      <c r="A2071" s="1">
        <v>42978</v>
      </c>
      <c r="B2071">
        <v>2214</v>
      </c>
      <c r="C2071" s="2">
        <f t="shared" si="288"/>
        <v>31</v>
      </c>
      <c r="D2071" s="2">
        <f t="shared" si="289"/>
        <v>8</v>
      </c>
      <c r="E2071" s="2">
        <f t="shared" si="290"/>
        <v>2017</v>
      </c>
      <c r="F2071" s="2" t="str">
        <f t="shared" si="291"/>
        <v>jueves</v>
      </c>
      <c r="G2071" s="2" t="str">
        <f t="shared" si="292"/>
        <v>agosto</v>
      </c>
      <c r="H2071" s="2">
        <f>+IFERROR(VLOOKUP(A2071,festivos!$A$1:$E$105,5,FALSE),0)</f>
        <v>0</v>
      </c>
      <c r="I2071" s="2">
        <f>+IFERROR(VLOOKUP(A2071,semanasanta!$A$1:$E$29,5,FALSE),0)</f>
        <v>0</v>
      </c>
      <c r="J2071" s="2">
        <f>+IFERROR(VLOOKUP(A2071,navidad!$A$1:$E$8,5,FALSE),0)</f>
        <v>0</v>
      </c>
      <c r="K2071" s="2">
        <f t="shared" si="296"/>
        <v>0</v>
      </c>
      <c r="L2071" s="2">
        <f t="shared" si="293"/>
        <v>0</v>
      </c>
      <c r="M2071" s="2">
        <f>+IFERROR(VLOOKUP(A2071,new_year!$A$1:$E$8,5,FALSE),0)</f>
        <v>0</v>
      </c>
      <c r="N2071" s="2">
        <f t="shared" si="295"/>
        <v>0</v>
      </c>
      <c r="O2071" s="2">
        <f t="shared" si="294"/>
        <v>0</v>
      </c>
      <c r="P2071">
        <v>0</v>
      </c>
      <c r="Q2071">
        <f>+IFERROR(VLOOKUP(A2071,final_f1!$A$1:$E$8,5,FALSE),0)</f>
        <v>0</v>
      </c>
    </row>
    <row r="2072" spans="1:17" x14ac:dyDescent="0.25">
      <c r="A2072" s="1">
        <v>42979</v>
      </c>
      <c r="B2072">
        <v>581</v>
      </c>
      <c r="C2072" s="2">
        <f t="shared" si="288"/>
        <v>1</v>
      </c>
      <c r="D2072" s="2">
        <f t="shared" si="289"/>
        <v>9</v>
      </c>
      <c r="E2072" s="2">
        <f t="shared" si="290"/>
        <v>2017</v>
      </c>
      <c r="F2072" s="2" t="str">
        <f t="shared" si="291"/>
        <v>viernes</v>
      </c>
      <c r="G2072" s="2" t="str">
        <f t="shared" si="292"/>
        <v>septiembre</v>
      </c>
      <c r="H2072" s="2">
        <f>+IFERROR(VLOOKUP(A2072,festivos!$A$1:$E$105,5,FALSE),0)</f>
        <v>0</v>
      </c>
      <c r="I2072" s="2">
        <f>+IFERROR(VLOOKUP(A2072,semanasanta!$A$1:$E$29,5,FALSE),0)</f>
        <v>0</v>
      </c>
      <c r="J2072" s="2">
        <f>+IFERROR(VLOOKUP(A2072,navidad!$A$1:$E$8,5,FALSE),0)</f>
        <v>0</v>
      </c>
      <c r="K2072" s="2">
        <f t="shared" si="296"/>
        <v>0</v>
      </c>
      <c r="L2072" s="2">
        <f t="shared" si="293"/>
        <v>0</v>
      </c>
      <c r="M2072" s="2">
        <f>+IFERROR(VLOOKUP(A2072,new_year!$A$1:$E$8,5,FALSE),0)</f>
        <v>0</v>
      </c>
      <c r="N2072" s="2">
        <f t="shared" si="295"/>
        <v>0</v>
      </c>
      <c r="O2072" s="2">
        <f t="shared" si="294"/>
        <v>0</v>
      </c>
      <c r="P2072">
        <v>0</v>
      </c>
      <c r="Q2072">
        <f>+IFERROR(VLOOKUP(A2072,final_f1!$A$1:$E$8,5,FALSE),0)</f>
        <v>0</v>
      </c>
    </row>
    <row r="2073" spans="1:17" x14ac:dyDescent="0.25">
      <c r="A2073" s="1">
        <v>42980</v>
      </c>
      <c r="B2073">
        <v>152</v>
      </c>
      <c r="C2073" s="2">
        <f t="shared" si="288"/>
        <v>2</v>
      </c>
      <c r="D2073" s="2">
        <f t="shared" si="289"/>
        <v>9</v>
      </c>
      <c r="E2073" s="2">
        <f t="shared" si="290"/>
        <v>2017</v>
      </c>
      <c r="F2073" s="2" t="str">
        <f t="shared" si="291"/>
        <v>sábado</v>
      </c>
      <c r="G2073" s="2" t="str">
        <f t="shared" si="292"/>
        <v>septiembre</v>
      </c>
      <c r="H2073" s="2">
        <f>+IFERROR(VLOOKUP(A2073,festivos!$A$1:$E$105,5,FALSE),0)</f>
        <v>0</v>
      </c>
      <c r="I2073" s="2">
        <f>+IFERROR(VLOOKUP(A2073,semanasanta!$A$1:$E$29,5,FALSE),0)</f>
        <v>0</v>
      </c>
      <c r="J2073" s="2">
        <f>+IFERROR(VLOOKUP(A2073,navidad!$A$1:$E$8,5,FALSE),0)</f>
        <v>0</v>
      </c>
      <c r="K2073" s="2">
        <f t="shared" si="296"/>
        <v>0</v>
      </c>
      <c r="L2073" s="2">
        <f t="shared" si="293"/>
        <v>0</v>
      </c>
      <c r="M2073" s="2">
        <f>+IFERROR(VLOOKUP(A2073,new_year!$A$1:$E$8,5,FALSE),0)</f>
        <v>0</v>
      </c>
      <c r="N2073" s="2">
        <f t="shared" si="295"/>
        <v>0</v>
      </c>
      <c r="O2073" s="2">
        <f t="shared" si="294"/>
        <v>0</v>
      </c>
      <c r="P2073">
        <v>0</v>
      </c>
      <c r="Q2073">
        <f>+IFERROR(VLOOKUP(A2073,final_f1!$A$1:$E$8,5,FALSE),0)</f>
        <v>0</v>
      </c>
    </row>
    <row r="2074" spans="1:17" x14ac:dyDescent="0.25">
      <c r="A2074" s="1">
        <v>42981</v>
      </c>
      <c r="B2074">
        <v>0</v>
      </c>
      <c r="C2074" s="2">
        <f t="shared" si="288"/>
        <v>3</v>
      </c>
      <c r="D2074" s="2">
        <f t="shared" si="289"/>
        <v>9</v>
      </c>
      <c r="E2074" s="2">
        <f t="shared" si="290"/>
        <v>2017</v>
      </c>
      <c r="F2074" s="2" t="str">
        <f t="shared" si="291"/>
        <v>domingo</v>
      </c>
      <c r="G2074" s="2" t="str">
        <f t="shared" si="292"/>
        <v>septiembre</v>
      </c>
      <c r="H2074" s="2">
        <f>+IFERROR(VLOOKUP(A2074,festivos!$A$1:$E$105,5,FALSE),0)</f>
        <v>0</v>
      </c>
      <c r="I2074" s="2">
        <f>+IFERROR(VLOOKUP(A2074,semanasanta!$A$1:$E$29,5,FALSE),0)</f>
        <v>0</v>
      </c>
      <c r="J2074" s="2">
        <f>+IFERROR(VLOOKUP(A2074,navidad!$A$1:$E$8,5,FALSE),0)</f>
        <v>0</v>
      </c>
      <c r="K2074" s="2">
        <f t="shared" si="296"/>
        <v>0</v>
      </c>
      <c r="L2074" s="2">
        <f t="shared" si="293"/>
        <v>0</v>
      </c>
      <c r="M2074" s="2">
        <f>+IFERROR(VLOOKUP(A2074,new_year!$A$1:$E$8,5,FALSE),0)</f>
        <v>0</v>
      </c>
      <c r="N2074" s="2">
        <f t="shared" si="295"/>
        <v>0</v>
      </c>
      <c r="O2074" s="2">
        <f t="shared" si="294"/>
        <v>0</v>
      </c>
      <c r="P2074">
        <v>0</v>
      </c>
      <c r="Q2074">
        <f>+IFERROR(VLOOKUP(A2074,final_f1!$A$1:$E$8,5,FALSE),0)</f>
        <v>0</v>
      </c>
    </row>
    <row r="2075" spans="1:17" x14ac:dyDescent="0.25">
      <c r="A2075" s="1">
        <v>42982</v>
      </c>
      <c r="B2075">
        <v>523</v>
      </c>
      <c r="C2075" s="2">
        <f t="shared" si="288"/>
        <v>4</v>
      </c>
      <c r="D2075" s="2">
        <f t="shared" si="289"/>
        <v>9</v>
      </c>
      <c r="E2075" s="2">
        <f t="shared" si="290"/>
        <v>2017</v>
      </c>
      <c r="F2075" s="2" t="str">
        <f t="shared" si="291"/>
        <v>lunes</v>
      </c>
      <c r="G2075" s="2" t="str">
        <f t="shared" si="292"/>
        <v>septiembre</v>
      </c>
      <c r="H2075" s="2">
        <f>+IFERROR(VLOOKUP(A2075,festivos!$A$1:$E$105,5,FALSE),0)</f>
        <v>0</v>
      </c>
      <c r="I2075" s="2">
        <f>+IFERROR(VLOOKUP(A2075,semanasanta!$A$1:$E$29,5,FALSE),0)</f>
        <v>0</v>
      </c>
      <c r="J2075" s="2">
        <f>+IFERROR(VLOOKUP(A2075,navidad!$A$1:$E$8,5,FALSE),0)</f>
        <v>0</v>
      </c>
      <c r="K2075" s="2">
        <f t="shared" si="296"/>
        <v>0</v>
      </c>
      <c r="L2075" s="2">
        <f t="shared" si="293"/>
        <v>0</v>
      </c>
      <c r="M2075" s="2">
        <f>+IFERROR(VLOOKUP(A2075,new_year!$A$1:$E$8,5,FALSE),0)</f>
        <v>0</v>
      </c>
      <c r="N2075" s="2">
        <f t="shared" si="295"/>
        <v>0</v>
      </c>
      <c r="O2075" s="2">
        <f t="shared" si="294"/>
        <v>0</v>
      </c>
      <c r="P2075">
        <v>0</v>
      </c>
      <c r="Q2075">
        <f>+IFERROR(VLOOKUP(A2075,final_f1!$A$1:$E$8,5,FALSE),0)</f>
        <v>0</v>
      </c>
    </row>
    <row r="2076" spans="1:17" x14ac:dyDescent="0.25">
      <c r="A2076" s="1">
        <v>42983</v>
      </c>
      <c r="B2076">
        <v>707</v>
      </c>
      <c r="C2076" s="2">
        <f t="shared" si="288"/>
        <v>5</v>
      </c>
      <c r="D2076" s="2">
        <f t="shared" si="289"/>
        <v>9</v>
      </c>
      <c r="E2076" s="2">
        <f t="shared" si="290"/>
        <v>2017</v>
      </c>
      <c r="F2076" s="2" t="str">
        <f t="shared" si="291"/>
        <v>martes</v>
      </c>
      <c r="G2076" s="2" t="str">
        <f t="shared" si="292"/>
        <v>septiembre</v>
      </c>
      <c r="H2076" s="2">
        <f>+IFERROR(VLOOKUP(A2076,festivos!$A$1:$E$105,5,FALSE),0)</f>
        <v>0</v>
      </c>
      <c r="I2076" s="2">
        <f>+IFERROR(VLOOKUP(A2076,semanasanta!$A$1:$E$29,5,FALSE),0)</f>
        <v>0</v>
      </c>
      <c r="J2076" s="2">
        <f>+IFERROR(VLOOKUP(A2076,navidad!$A$1:$E$8,5,FALSE),0)</f>
        <v>0</v>
      </c>
      <c r="K2076" s="2">
        <f t="shared" si="296"/>
        <v>0</v>
      </c>
      <c r="L2076" s="2">
        <f t="shared" si="293"/>
        <v>0</v>
      </c>
      <c r="M2076" s="2">
        <f>+IFERROR(VLOOKUP(A2076,new_year!$A$1:$E$8,5,FALSE),0)</f>
        <v>0</v>
      </c>
      <c r="N2076" s="2">
        <f t="shared" si="295"/>
        <v>0</v>
      </c>
      <c r="O2076" s="2">
        <f t="shared" si="294"/>
        <v>0</v>
      </c>
      <c r="P2076">
        <v>0</v>
      </c>
      <c r="Q2076">
        <f>+IFERROR(VLOOKUP(A2076,final_f1!$A$1:$E$8,5,FALSE),0)</f>
        <v>0</v>
      </c>
    </row>
    <row r="2077" spans="1:17" x14ac:dyDescent="0.25">
      <c r="A2077" s="1">
        <v>42984</v>
      </c>
      <c r="B2077">
        <v>881</v>
      </c>
      <c r="C2077" s="2">
        <f t="shared" si="288"/>
        <v>6</v>
      </c>
      <c r="D2077" s="2">
        <f t="shared" si="289"/>
        <v>9</v>
      </c>
      <c r="E2077" s="2">
        <f t="shared" si="290"/>
        <v>2017</v>
      </c>
      <c r="F2077" s="2" t="str">
        <f t="shared" si="291"/>
        <v>miércoles</v>
      </c>
      <c r="G2077" s="2" t="str">
        <f t="shared" si="292"/>
        <v>septiembre</v>
      </c>
      <c r="H2077" s="2">
        <f>+IFERROR(VLOOKUP(A2077,festivos!$A$1:$E$105,5,FALSE),0)</f>
        <v>0</v>
      </c>
      <c r="I2077" s="2">
        <f>+IFERROR(VLOOKUP(A2077,semanasanta!$A$1:$E$29,5,FALSE),0)</f>
        <v>0</v>
      </c>
      <c r="J2077" s="2">
        <f>+IFERROR(VLOOKUP(A2077,navidad!$A$1:$E$8,5,FALSE),0)</f>
        <v>0</v>
      </c>
      <c r="K2077" s="2">
        <f t="shared" si="296"/>
        <v>0</v>
      </c>
      <c r="L2077" s="2">
        <f t="shared" si="293"/>
        <v>0</v>
      </c>
      <c r="M2077" s="2">
        <f>+IFERROR(VLOOKUP(A2077,new_year!$A$1:$E$8,5,FALSE),0)</f>
        <v>0</v>
      </c>
      <c r="N2077" s="2">
        <f t="shared" si="295"/>
        <v>0</v>
      </c>
      <c r="O2077" s="2">
        <f t="shared" si="294"/>
        <v>0</v>
      </c>
      <c r="P2077">
        <v>0</v>
      </c>
      <c r="Q2077">
        <f>+IFERROR(VLOOKUP(A2077,final_f1!$A$1:$E$8,5,FALSE),0)</f>
        <v>0</v>
      </c>
    </row>
    <row r="2078" spans="1:17" x14ac:dyDescent="0.25">
      <c r="A2078" s="1">
        <v>42985</v>
      </c>
      <c r="B2078">
        <v>525</v>
      </c>
      <c r="C2078" s="2">
        <f t="shared" si="288"/>
        <v>7</v>
      </c>
      <c r="D2078" s="2">
        <f t="shared" si="289"/>
        <v>9</v>
      </c>
      <c r="E2078" s="2">
        <f t="shared" si="290"/>
        <v>2017</v>
      </c>
      <c r="F2078" s="2" t="str">
        <f t="shared" si="291"/>
        <v>jueves</v>
      </c>
      <c r="G2078" s="2" t="str">
        <f t="shared" si="292"/>
        <v>septiembre</v>
      </c>
      <c r="H2078" s="2">
        <f>+IFERROR(VLOOKUP(A2078,festivos!$A$1:$E$105,5,FALSE),0)</f>
        <v>0</v>
      </c>
      <c r="I2078" s="2">
        <f>+IFERROR(VLOOKUP(A2078,semanasanta!$A$1:$E$29,5,FALSE),0)</f>
        <v>0</v>
      </c>
      <c r="J2078" s="2">
        <f>+IFERROR(VLOOKUP(A2078,navidad!$A$1:$E$8,5,FALSE),0)</f>
        <v>0</v>
      </c>
      <c r="K2078" s="2">
        <f t="shared" si="296"/>
        <v>0</v>
      </c>
      <c r="L2078" s="2">
        <f t="shared" si="293"/>
        <v>0</v>
      </c>
      <c r="M2078" s="2">
        <f>+IFERROR(VLOOKUP(A2078,new_year!$A$1:$E$8,5,FALSE),0)</f>
        <v>0</v>
      </c>
      <c r="N2078" s="2">
        <f t="shared" si="295"/>
        <v>0</v>
      </c>
      <c r="O2078" s="2">
        <f t="shared" si="294"/>
        <v>0</v>
      </c>
      <c r="P2078">
        <v>0</v>
      </c>
      <c r="Q2078">
        <f>+IFERROR(VLOOKUP(A2078,final_f1!$A$1:$E$8,5,FALSE),0)</f>
        <v>0</v>
      </c>
    </row>
    <row r="2079" spans="1:17" x14ac:dyDescent="0.25">
      <c r="A2079" s="1">
        <v>42986</v>
      </c>
      <c r="B2079">
        <v>832</v>
      </c>
      <c r="C2079" s="2">
        <f t="shared" si="288"/>
        <v>8</v>
      </c>
      <c r="D2079" s="2">
        <f t="shared" si="289"/>
        <v>9</v>
      </c>
      <c r="E2079" s="2">
        <f t="shared" si="290"/>
        <v>2017</v>
      </c>
      <c r="F2079" s="2" t="str">
        <f t="shared" si="291"/>
        <v>viernes</v>
      </c>
      <c r="G2079" s="2" t="str">
        <f t="shared" si="292"/>
        <v>septiembre</v>
      </c>
      <c r="H2079" s="2">
        <f>+IFERROR(VLOOKUP(A2079,festivos!$A$1:$E$105,5,FALSE),0)</f>
        <v>0</v>
      </c>
      <c r="I2079" s="2">
        <f>+IFERROR(VLOOKUP(A2079,semanasanta!$A$1:$E$29,5,FALSE),0)</f>
        <v>0</v>
      </c>
      <c r="J2079" s="2">
        <f>+IFERROR(VLOOKUP(A2079,navidad!$A$1:$E$8,5,FALSE),0)</f>
        <v>0</v>
      </c>
      <c r="K2079" s="2">
        <f t="shared" si="296"/>
        <v>0</v>
      </c>
      <c r="L2079" s="2">
        <f t="shared" si="293"/>
        <v>0</v>
      </c>
      <c r="M2079" s="2">
        <f>+IFERROR(VLOOKUP(A2079,new_year!$A$1:$E$8,5,FALSE),0)</f>
        <v>0</v>
      </c>
      <c r="N2079" s="2">
        <f t="shared" si="295"/>
        <v>0</v>
      </c>
      <c r="O2079" s="2">
        <f t="shared" si="294"/>
        <v>0</v>
      </c>
      <c r="P2079">
        <v>0</v>
      </c>
      <c r="Q2079">
        <f>+IFERROR(VLOOKUP(A2079,final_f1!$A$1:$E$8,5,FALSE),0)</f>
        <v>0</v>
      </c>
    </row>
    <row r="2080" spans="1:17" x14ac:dyDescent="0.25">
      <c r="A2080" s="1">
        <v>42987</v>
      </c>
      <c r="B2080">
        <v>193</v>
      </c>
      <c r="C2080" s="2">
        <f t="shared" si="288"/>
        <v>9</v>
      </c>
      <c r="D2080" s="2">
        <f t="shared" si="289"/>
        <v>9</v>
      </c>
      <c r="E2080" s="2">
        <f t="shared" si="290"/>
        <v>2017</v>
      </c>
      <c r="F2080" s="2" t="str">
        <f t="shared" si="291"/>
        <v>sábado</v>
      </c>
      <c r="G2080" s="2" t="str">
        <f t="shared" si="292"/>
        <v>septiembre</v>
      </c>
      <c r="H2080" s="2">
        <f>+IFERROR(VLOOKUP(A2080,festivos!$A$1:$E$105,5,FALSE),0)</f>
        <v>0</v>
      </c>
      <c r="I2080" s="2">
        <f>+IFERROR(VLOOKUP(A2080,semanasanta!$A$1:$E$29,5,FALSE),0)</f>
        <v>0</v>
      </c>
      <c r="J2080" s="2">
        <f>+IFERROR(VLOOKUP(A2080,navidad!$A$1:$E$8,5,FALSE),0)</f>
        <v>0</v>
      </c>
      <c r="K2080" s="2">
        <f t="shared" si="296"/>
        <v>0</v>
      </c>
      <c r="L2080" s="2">
        <f t="shared" si="293"/>
        <v>0</v>
      </c>
      <c r="M2080" s="2">
        <f>+IFERROR(VLOOKUP(A2080,new_year!$A$1:$E$8,5,FALSE),0)</f>
        <v>0</v>
      </c>
      <c r="N2080" s="2">
        <f t="shared" si="295"/>
        <v>0</v>
      </c>
      <c r="O2080" s="2">
        <f t="shared" si="294"/>
        <v>0</v>
      </c>
      <c r="P2080">
        <v>0</v>
      </c>
      <c r="Q2080">
        <f>+IFERROR(VLOOKUP(A2080,final_f1!$A$1:$E$8,5,FALSE),0)</f>
        <v>0</v>
      </c>
    </row>
    <row r="2081" spans="1:17" x14ac:dyDescent="0.25">
      <c r="A2081" s="1">
        <v>42988</v>
      </c>
      <c r="B2081">
        <v>1</v>
      </c>
      <c r="C2081" s="2">
        <f t="shared" si="288"/>
        <v>10</v>
      </c>
      <c r="D2081" s="2">
        <f t="shared" si="289"/>
        <v>9</v>
      </c>
      <c r="E2081" s="2">
        <f t="shared" si="290"/>
        <v>2017</v>
      </c>
      <c r="F2081" s="2" t="str">
        <f t="shared" si="291"/>
        <v>domingo</v>
      </c>
      <c r="G2081" s="2" t="str">
        <f t="shared" si="292"/>
        <v>septiembre</v>
      </c>
      <c r="H2081" s="2">
        <f>+IFERROR(VLOOKUP(A2081,festivos!$A$1:$E$105,5,FALSE),0)</f>
        <v>0</v>
      </c>
      <c r="I2081" s="2">
        <f>+IFERROR(VLOOKUP(A2081,semanasanta!$A$1:$E$29,5,FALSE),0)</f>
        <v>0</v>
      </c>
      <c r="J2081" s="2">
        <f>+IFERROR(VLOOKUP(A2081,navidad!$A$1:$E$8,5,FALSE),0)</f>
        <v>0</v>
      </c>
      <c r="K2081" s="2">
        <f t="shared" si="296"/>
        <v>0</v>
      </c>
      <c r="L2081" s="2">
        <f t="shared" si="293"/>
        <v>0</v>
      </c>
      <c r="M2081" s="2">
        <f>+IFERROR(VLOOKUP(A2081,new_year!$A$1:$E$8,5,FALSE),0)</f>
        <v>0</v>
      </c>
      <c r="N2081" s="2">
        <f t="shared" si="295"/>
        <v>0</v>
      </c>
      <c r="O2081" s="2">
        <f t="shared" si="294"/>
        <v>0</v>
      </c>
      <c r="P2081">
        <v>0</v>
      </c>
      <c r="Q2081">
        <f>+IFERROR(VLOOKUP(A2081,final_f1!$A$1:$E$8,5,FALSE),0)</f>
        <v>0</v>
      </c>
    </row>
    <row r="2082" spans="1:17" x14ac:dyDescent="0.25">
      <c r="A2082" s="1">
        <v>42989</v>
      </c>
      <c r="B2082">
        <v>653</v>
      </c>
      <c r="C2082" s="2">
        <f t="shared" si="288"/>
        <v>11</v>
      </c>
      <c r="D2082" s="2">
        <f t="shared" si="289"/>
        <v>9</v>
      </c>
      <c r="E2082" s="2">
        <f t="shared" si="290"/>
        <v>2017</v>
      </c>
      <c r="F2082" s="2" t="str">
        <f t="shared" si="291"/>
        <v>lunes</v>
      </c>
      <c r="G2082" s="2" t="str">
        <f t="shared" si="292"/>
        <v>septiembre</v>
      </c>
      <c r="H2082" s="2">
        <f>+IFERROR(VLOOKUP(A2082,festivos!$A$1:$E$105,5,FALSE),0)</f>
        <v>0</v>
      </c>
      <c r="I2082" s="2">
        <f>+IFERROR(VLOOKUP(A2082,semanasanta!$A$1:$E$29,5,FALSE),0)</f>
        <v>0</v>
      </c>
      <c r="J2082" s="2">
        <f>+IFERROR(VLOOKUP(A2082,navidad!$A$1:$E$8,5,FALSE),0)</f>
        <v>0</v>
      </c>
      <c r="K2082" s="2">
        <f t="shared" si="296"/>
        <v>0</v>
      </c>
      <c r="L2082" s="2">
        <f t="shared" si="293"/>
        <v>0</v>
      </c>
      <c r="M2082" s="2">
        <f>+IFERROR(VLOOKUP(A2082,new_year!$A$1:$E$8,5,FALSE),0)</f>
        <v>0</v>
      </c>
      <c r="N2082" s="2">
        <f t="shared" si="295"/>
        <v>0</v>
      </c>
      <c r="O2082" s="2">
        <f t="shared" si="294"/>
        <v>0</v>
      </c>
      <c r="P2082">
        <v>0</v>
      </c>
      <c r="Q2082">
        <f>+IFERROR(VLOOKUP(A2082,final_f1!$A$1:$E$8,5,FALSE),0)</f>
        <v>0</v>
      </c>
    </row>
    <row r="2083" spans="1:17" x14ac:dyDescent="0.25">
      <c r="A2083" s="1">
        <v>42990</v>
      </c>
      <c r="B2083">
        <v>763</v>
      </c>
      <c r="C2083" s="2">
        <f t="shared" si="288"/>
        <v>12</v>
      </c>
      <c r="D2083" s="2">
        <f t="shared" si="289"/>
        <v>9</v>
      </c>
      <c r="E2083" s="2">
        <f t="shared" si="290"/>
        <v>2017</v>
      </c>
      <c r="F2083" s="2" t="str">
        <f t="shared" si="291"/>
        <v>martes</v>
      </c>
      <c r="G2083" s="2" t="str">
        <f t="shared" si="292"/>
        <v>septiembre</v>
      </c>
      <c r="H2083" s="2">
        <f>+IFERROR(VLOOKUP(A2083,festivos!$A$1:$E$105,5,FALSE),0)</f>
        <v>0</v>
      </c>
      <c r="I2083" s="2">
        <f>+IFERROR(VLOOKUP(A2083,semanasanta!$A$1:$E$29,5,FALSE),0)</f>
        <v>0</v>
      </c>
      <c r="J2083" s="2">
        <f>+IFERROR(VLOOKUP(A2083,navidad!$A$1:$E$8,5,FALSE),0)</f>
        <v>0</v>
      </c>
      <c r="K2083" s="2">
        <f t="shared" si="296"/>
        <v>0</v>
      </c>
      <c r="L2083" s="2">
        <f t="shared" si="293"/>
        <v>0</v>
      </c>
      <c r="M2083" s="2">
        <f>+IFERROR(VLOOKUP(A2083,new_year!$A$1:$E$8,5,FALSE),0)</f>
        <v>0</v>
      </c>
      <c r="N2083" s="2">
        <f t="shared" si="295"/>
        <v>0</v>
      </c>
      <c r="O2083" s="2">
        <f t="shared" si="294"/>
        <v>0</v>
      </c>
      <c r="P2083">
        <v>0</v>
      </c>
      <c r="Q2083">
        <f>+IFERROR(VLOOKUP(A2083,final_f1!$A$1:$E$8,5,FALSE),0)</f>
        <v>0</v>
      </c>
    </row>
    <row r="2084" spans="1:17" x14ac:dyDescent="0.25">
      <c r="A2084" s="1">
        <v>42991</v>
      </c>
      <c r="B2084">
        <v>993</v>
      </c>
      <c r="C2084" s="2">
        <f t="shared" si="288"/>
        <v>13</v>
      </c>
      <c r="D2084" s="2">
        <f t="shared" si="289"/>
        <v>9</v>
      </c>
      <c r="E2084" s="2">
        <f t="shared" si="290"/>
        <v>2017</v>
      </c>
      <c r="F2084" s="2" t="str">
        <f t="shared" si="291"/>
        <v>miércoles</v>
      </c>
      <c r="G2084" s="2" t="str">
        <f t="shared" si="292"/>
        <v>septiembre</v>
      </c>
      <c r="H2084" s="2">
        <f>+IFERROR(VLOOKUP(A2084,festivos!$A$1:$E$105,5,FALSE),0)</f>
        <v>0</v>
      </c>
      <c r="I2084" s="2">
        <f>+IFERROR(VLOOKUP(A2084,semanasanta!$A$1:$E$29,5,FALSE),0)</f>
        <v>0</v>
      </c>
      <c r="J2084" s="2">
        <f>+IFERROR(VLOOKUP(A2084,navidad!$A$1:$E$8,5,FALSE),0)</f>
        <v>0</v>
      </c>
      <c r="K2084" s="2">
        <f t="shared" si="296"/>
        <v>0</v>
      </c>
      <c r="L2084" s="2">
        <f t="shared" si="293"/>
        <v>0</v>
      </c>
      <c r="M2084" s="2">
        <f>+IFERROR(VLOOKUP(A2084,new_year!$A$1:$E$8,5,FALSE),0)</f>
        <v>0</v>
      </c>
      <c r="N2084" s="2">
        <f t="shared" si="295"/>
        <v>0</v>
      </c>
      <c r="O2084" s="2">
        <f t="shared" si="294"/>
        <v>0</v>
      </c>
      <c r="P2084">
        <v>0</v>
      </c>
      <c r="Q2084">
        <f>+IFERROR(VLOOKUP(A2084,final_f1!$A$1:$E$8,5,FALSE),0)</f>
        <v>0</v>
      </c>
    </row>
    <row r="2085" spans="1:17" x14ac:dyDescent="0.25">
      <c r="A2085" s="1">
        <v>42992</v>
      </c>
      <c r="B2085">
        <v>845</v>
      </c>
      <c r="C2085" s="2">
        <f t="shared" si="288"/>
        <v>14</v>
      </c>
      <c r="D2085" s="2">
        <f t="shared" si="289"/>
        <v>9</v>
      </c>
      <c r="E2085" s="2">
        <f t="shared" si="290"/>
        <v>2017</v>
      </c>
      <c r="F2085" s="2" t="str">
        <f t="shared" si="291"/>
        <v>jueves</v>
      </c>
      <c r="G2085" s="2" t="str">
        <f t="shared" si="292"/>
        <v>septiembre</v>
      </c>
      <c r="H2085" s="2">
        <f>+IFERROR(VLOOKUP(A2085,festivos!$A$1:$E$105,5,FALSE),0)</f>
        <v>0</v>
      </c>
      <c r="I2085" s="2">
        <f>+IFERROR(VLOOKUP(A2085,semanasanta!$A$1:$E$29,5,FALSE),0)</f>
        <v>0</v>
      </c>
      <c r="J2085" s="2">
        <f>+IFERROR(VLOOKUP(A2085,navidad!$A$1:$E$8,5,FALSE),0)</f>
        <v>0</v>
      </c>
      <c r="K2085" s="2">
        <f t="shared" si="296"/>
        <v>0</v>
      </c>
      <c r="L2085" s="2">
        <f t="shared" si="293"/>
        <v>0</v>
      </c>
      <c r="M2085" s="2">
        <f>+IFERROR(VLOOKUP(A2085,new_year!$A$1:$E$8,5,FALSE),0)</f>
        <v>0</v>
      </c>
      <c r="N2085" s="2">
        <f t="shared" si="295"/>
        <v>0</v>
      </c>
      <c r="O2085" s="2">
        <f t="shared" si="294"/>
        <v>0</v>
      </c>
      <c r="P2085">
        <v>0</v>
      </c>
      <c r="Q2085">
        <f>+IFERROR(VLOOKUP(A2085,final_f1!$A$1:$E$8,5,FALSE),0)</f>
        <v>0</v>
      </c>
    </row>
    <row r="2086" spans="1:17" x14ac:dyDescent="0.25">
      <c r="A2086" s="1">
        <v>42993</v>
      </c>
      <c r="B2086">
        <v>821</v>
      </c>
      <c r="C2086" s="2">
        <f t="shared" si="288"/>
        <v>15</v>
      </c>
      <c r="D2086" s="2">
        <f t="shared" si="289"/>
        <v>9</v>
      </c>
      <c r="E2086" s="2">
        <f t="shared" si="290"/>
        <v>2017</v>
      </c>
      <c r="F2086" s="2" t="str">
        <f t="shared" si="291"/>
        <v>viernes</v>
      </c>
      <c r="G2086" s="2" t="str">
        <f t="shared" si="292"/>
        <v>septiembre</v>
      </c>
      <c r="H2086" s="2">
        <f>+IFERROR(VLOOKUP(A2086,festivos!$A$1:$E$105,5,FALSE),0)</f>
        <v>0</v>
      </c>
      <c r="I2086" s="2">
        <f>+IFERROR(VLOOKUP(A2086,semanasanta!$A$1:$E$29,5,FALSE),0)</f>
        <v>0</v>
      </c>
      <c r="J2086" s="2">
        <f>+IFERROR(VLOOKUP(A2086,navidad!$A$1:$E$8,5,FALSE),0)</f>
        <v>0</v>
      </c>
      <c r="K2086" s="2">
        <f t="shared" si="296"/>
        <v>0</v>
      </c>
      <c r="L2086" s="2">
        <f t="shared" si="293"/>
        <v>0</v>
      </c>
      <c r="M2086" s="2">
        <f>+IFERROR(VLOOKUP(A2086,new_year!$A$1:$E$8,5,FALSE),0)</f>
        <v>0</v>
      </c>
      <c r="N2086" s="2">
        <f t="shared" si="295"/>
        <v>0</v>
      </c>
      <c r="O2086" s="2">
        <f t="shared" si="294"/>
        <v>0</v>
      </c>
      <c r="P2086">
        <v>0</v>
      </c>
      <c r="Q2086">
        <f>+IFERROR(VLOOKUP(A2086,final_f1!$A$1:$E$8,5,FALSE),0)</f>
        <v>0</v>
      </c>
    </row>
    <row r="2087" spans="1:17" x14ac:dyDescent="0.25">
      <c r="A2087" s="1">
        <v>42994</v>
      </c>
      <c r="B2087">
        <v>160</v>
      </c>
      <c r="C2087" s="2">
        <f t="shared" si="288"/>
        <v>16</v>
      </c>
      <c r="D2087" s="2">
        <f t="shared" si="289"/>
        <v>9</v>
      </c>
      <c r="E2087" s="2">
        <f t="shared" si="290"/>
        <v>2017</v>
      </c>
      <c r="F2087" s="2" t="str">
        <f t="shared" si="291"/>
        <v>sábado</v>
      </c>
      <c r="G2087" s="2" t="str">
        <f t="shared" si="292"/>
        <v>septiembre</v>
      </c>
      <c r="H2087" s="2">
        <f>+IFERROR(VLOOKUP(A2087,festivos!$A$1:$E$105,5,FALSE),0)</f>
        <v>0</v>
      </c>
      <c r="I2087" s="2">
        <f>+IFERROR(VLOOKUP(A2087,semanasanta!$A$1:$E$29,5,FALSE),0)</f>
        <v>0</v>
      </c>
      <c r="J2087" s="2">
        <f>+IFERROR(VLOOKUP(A2087,navidad!$A$1:$E$8,5,FALSE),0)</f>
        <v>0</v>
      </c>
      <c r="K2087" s="2">
        <f t="shared" si="296"/>
        <v>0</v>
      </c>
      <c r="L2087" s="2">
        <f t="shared" si="293"/>
        <v>0</v>
      </c>
      <c r="M2087" s="2">
        <f>+IFERROR(VLOOKUP(A2087,new_year!$A$1:$E$8,5,FALSE),0)</f>
        <v>0</v>
      </c>
      <c r="N2087" s="2">
        <f t="shared" si="295"/>
        <v>0</v>
      </c>
      <c r="O2087" s="2">
        <f t="shared" si="294"/>
        <v>0</v>
      </c>
      <c r="P2087">
        <v>0</v>
      </c>
      <c r="Q2087">
        <f>+IFERROR(VLOOKUP(A2087,final_f1!$A$1:$E$8,5,FALSE),0)</f>
        <v>0</v>
      </c>
    </row>
    <row r="2088" spans="1:17" x14ac:dyDescent="0.25">
      <c r="A2088" s="1">
        <v>42995</v>
      </c>
      <c r="B2088">
        <v>0</v>
      </c>
      <c r="C2088" s="2">
        <f t="shared" si="288"/>
        <v>17</v>
      </c>
      <c r="D2088" s="2">
        <f t="shared" si="289"/>
        <v>9</v>
      </c>
      <c r="E2088" s="2">
        <f t="shared" si="290"/>
        <v>2017</v>
      </c>
      <c r="F2088" s="2" t="str">
        <f t="shared" si="291"/>
        <v>domingo</v>
      </c>
      <c r="G2088" s="2" t="str">
        <f t="shared" si="292"/>
        <v>septiembre</v>
      </c>
      <c r="H2088" s="2">
        <f>+IFERROR(VLOOKUP(A2088,festivos!$A$1:$E$105,5,FALSE),0)</f>
        <v>0</v>
      </c>
      <c r="I2088" s="2">
        <f>+IFERROR(VLOOKUP(A2088,semanasanta!$A$1:$E$29,5,FALSE),0)</f>
        <v>0</v>
      </c>
      <c r="J2088" s="2">
        <f>+IFERROR(VLOOKUP(A2088,navidad!$A$1:$E$8,5,FALSE),0)</f>
        <v>0</v>
      </c>
      <c r="K2088" s="2">
        <f t="shared" si="296"/>
        <v>0</v>
      </c>
      <c r="L2088" s="2">
        <f t="shared" si="293"/>
        <v>0</v>
      </c>
      <c r="M2088" s="2">
        <f>+IFERROR(VLOOKUP(A2088,new_year!$A$1:$E$8,5,FALSE),0)</f>
        <v>0</v>
      </c>
      <c r="N2088" s="2">
        <f t="shared" si="295"/>
        <v>0</v>
      </c>
      <c r="O2088" s="2">
        <f t="shared" si="294"/>
        <v>0</v>
      </c>
      <c r="P2088">
        <v>0</v>
      </c>
      <c r="Q2088">
        <f>+IFERROR(VLOOKUP(A2088,final_f1!$A$1:$E$8,5,FALSE),0)</f>
        <v>0</v>
      </c>
    </row>
    <row r="2089" spans="1:17" x14ac:dyDescent="0.25">
      <c r="A2089" s="1">
        <v>42996</v>
      </c>
      <c r="B2089">
        <v>631</v>
      </c>
      <c r="C2089" s="2">
        <f t="shared" si="288"/>
        <v>18</v>
      </c>
      <c r="D2089" s="2">
        <f t="shared" si="289"/>
        <v>9</v>
      </c>
      <c r="E2089" s="2">
        <f t="shared" si="290"/>
        <v>2017</v>
      </c>
      <c r="F2089" s="2" t="str">
        <f t="shared" si="291"/>
        <v>lunes</v>
      </c>
      <c r="G2089" s="2" t="str">
        <f t="shared" si="292"/>
        <v>septiembre</v>
      </c>
      <c r="H2089" s="2">
        <f>+IFERROR(VLOOKUP(A2089,festivos!$A$1:$E$105,5,FALSE),0)</f>
        <v>0</v>
      </c>
      <c r="I2089" s="2">
        <f>+IFERROR(VLOOKUP(A2089,semanasanta!$A$1:$E$29,5,FALSE),0)</f>
        <v>0</v>
      </c>
      <c r="J2089" s="2">
        <f>+IFERROR(VLOOKUP(A2089,navidad!$A$1:$E$8,5,FALSE),0)</f>
        <v>0</v>
      </c>
      <c r="K2089" s="2">
        <f t="shared" si="296"/>
        <v>0</v>
      </c>
      <c r="L2089" s="2">
        <f t="shared" si="293"/>
        <v>0</v>
      </c>
      <c r="M2089" s="2">
        <f>+IFERROR(VLOOKUP(A2089,new_year!$A$1:$E$8,5,FALSE),0)</f>
        <v>0</v>
      </c>
      <c r="N2089" s="2">
        <f t="shared" si="295"/>
        <v>0</v>
      </c>
      <c r="O2089" s="2">
        <f t="shared" si="294"/>
        <v>0</v>
      </c>
      <c r="P2089">
        <v>0</v>
      </c>
      <c r="Q2089">
        <f>+IFERROR(VLOOKUP(A2089,final_f1!$A$1:$E$8,5,FALSE),0)</f>
        <v>0</v>
      </c>
    </row>
    <row r="2090" spans="1:17" x14ac:dyDescent="0.25">
      <c r="A2090" s="1">
        <v>42997</v>
      </c>
      <c r="B2090">
        <v>761</v>
      </c>
      <c r="C2090" s="2">
        <f t="shared" si="288"/>
        <v>19</v>
      </c>
      <c r="D2090" s="2">
        <f t="shared" si="289"/>
        <v>9</v>
      </c>
      <c r="E2090" s="2">
        <f t="shared" si="290"/>
        <v>2017</v>
      </c>
      <c r="F2090" s="2" t="str">
        <f t="shared" si="291"/>
        <v>martes</v>
      </c>
      <c r="G2090" s="2" t="str">
        <f t="shared" si="292"/>
        <v>septiembre</v>
      </c>
      <c r="H2090" s="2">
        <f>+IFERROR(VLOOKUP(A2090,festivos!$A$1:$E$105,5,FALSE),0)</f>
        <v>0</v>
      </c>
      <c r="I2090" s="2">
        <f>+IFERROR(VLOOKUP(A2090,semanasanta!$A$1:$E$29,5,FALSE),0)</f>
        <v>0</v>
      </c>
      <c r="J2090" s="2">
        <f>+IFERROR(VLOOKUP(A2090,navidad!$A$1:$E$8,5,FALSE),0)</f>
        <v>0</v>
      </c>
      <c r="K2090" s="2">
        <f t="shared" si="296"/>
        <v>0</v>
      </c>
      <c r="L2090" s="2">
        <f t="shared" si="293"/>
        <v>0</v>
      </c>
      <c r="M2090" s="2">
        <f>+IFERROR(VLOOKUP(A2090,new_year!$A$1:$E$8,5,FALSE),0)</f>
        <v>0</v>
      </c>
      <c r="N2090" s="2">
        <f t="shared" si="295"/>
        <v>0</v>
      </c>
      <c r="O2090" s="2">
        <f t="shared" si="294"/>
        <v>0</v>
      </c>
      <c r="P2090">
        <v>0</v>
      </c>
      <c r="Q2090">
        <f>+IFERROR(VLOOKUP(A2090,final_f1!$A$1:$E$8,5,FALSE),0)</f>
        <v>0</v>
      </c>
    </row>
    <row r="2091" spans="1:17" x14ac:dyDescent="0.25">
      <c r="A2091" s="1">
        <v>42998</v>
      </c>
      <c r="B2091">
        <v>717</v>
      </c>
      <c r="C2091" s="2">
        <f t="shared" si="288"/>
        <v>20</v>
      </c>
      <c r="D2091" s="2">
        <f t="shared" si="289"/>
        <v>9</v>
      </c>
      <c r="E2091" s="2">
        <f t="shared" si="290"/>
        <v>2017</v>
      </c>
      <c r="F2091" s="2" t="str">
        <f t="shared" si="291"/>
        <v>miércoles</v>
      </c>
      <c r="G2091" s="2" t="str">
        <f t="shared" si="292"/>
        <v>septiembre</v>
      </c>
      <c r="H2091" s="2">
        <f>+IFERROR(VLOOKUP(A2091,festivos!$A$1:$E$105,5,FALSE),0)</f>
        <v>0</v>
      </c>
      <c r="I2091" s="2">
        <f>+IFERROR(VLOOKUP(A2091,semanasanta!$A$1:$E$29,5,FALSE),0)</f>
        <v>0</v>
      </c>
      <c r="J2091" s="2">
        <f>+IFERROR(VLOOKUP(A2091,navidad!$A$1:$E$8,5,FALSE),0)</f>
        <v>0</v>
      </c>
      <c r="K2091" s="2">
        <f t="shared" si="296"/>
        <v>0</v>
      </c>
      <c r="L2091" s="2">
        <f t="shared" si="293"/>
        <v>0</v>
      </c>
      <c r="M2091" s="2">
        <f>+IFERROR(VLOOKUP(A2091,new_year!$A$1:$E$8,5,FALSE),0)</f>
        <v>0</v>
      </c>
      <c r="N2091" s="2">
        <f t="shared" si="295"/>
        <v>0</v>
      </c>
      <c r="O2091" s="2">
        <f t="shared" si="294"/>
        <v>0</v>
      </c>
      <c r="P2091">
        <v>0</v>
      </c>
      <c r="Q2091">
        <f>+IFERROR(VLOOKUP(A2091,final_f1!$A$1:$E$8,5,FALSE),0)</f>
        <v>0</v>
      </c>
    </row>
    <row r="2092" spans="1:17" x14ac:dyDescent="0.25">
      <c r="A2092" s="1">
        <v>42999</v>
      </c>
      <c r="B2092">
        <v>850</v>
      </c>
      <c r="C2092" s="2">
        <f t="shared" si="288"/>
        <v>21</v>
      </c>
      <c r="D2092" s="2">
        <f t="shared" si="289"/>
        <v>9</v>
      </c>
      <c r="E2092" s="2">
        <f t="shared" si="290"/>
        <v>2017</v>
      </c>
      <c r="F2092" s="2" t="str">
        <f t="shared" si="291"/>
        <v>jueves</v>
      </c>
      <c r="G2092" s="2" t="str">
        <f t="shared" si="292"/>
        <v>septiembre</v>
      </c>
      <c r="H2092" s="2">
        <f>+IFERROR(VLOOKUP(A2092,festivos!$A$1:$E$105,5,FALSE),0)</f>
        <v>0</v>
      </c>
      <c r="I2092" s="2">
        <f>+IFERROR(VLOOKUP(A2092,semanasanta!$A$1:$E$29,5,FALSE),0)</f>
        <v>0</v>
      </c>
      <c r="J2092" s="2">
        <f>+IFERROR(VLOOKUP(A2092,navidad!$A$1:$E$8,5,FALSE),0)</f>
        <v>0</v>
      </c>
      <c r="K2092" s="2">
        <f t="shared" si="296"/>
        <v>0</v>
      </c>
      <c r="L2092" s="2">
        <f t="shared" si="293"/>
        <v>0</v>
      </c>
      <c r="M2092" s="2">
        <f>+IFERROR(VLOOKUP(A2092,new_year!$A$1:$E$8,5,FALSE),0)</f>
        <v>0</v>
      </c>
      <c r="N2092" s="2">
        <f t="shared" si="295"/>
        <v>0</v>
      </c>
      <c r="O2092" s="2">
        <f t="shared" si="294"/>
        <v>0</v>
      </c>
      <c r="P2092">
        <v>0</v>
      </c>
      <c r="Q2092">
        <f>+IFERROR(VLOOKUP(A2092,final_f1!$A$1:$E$8,5,FALSE),0)</f>
        <v>0</v>
      </c>
    </row>
    <row r="2093" spans="1:17" x14ac:dyDescent="0.25">
      <c r="A2093" s="1">
        <v>43000</v>
      </c>
      <c r="B2093">
        <v>815</v>
      </c>
      <c r="C2093" s="2">
        <f t="shared" si="288"/>
        <v>22</v>
      </c>
      <c r="D2093" s="2">
        <f t="shared" si="289"/>
        <v>9</v>
      </c>
      <c r="E2093" s="2">
        <f t="shared" si="290"/>
        <v>2017</v>
      </c>
      <c r="F2093" s="2" t="str">
        <f t="shared" si="291"/>
        <v>viernes</v>
      </c>
      <c r="G2093" s="2" t="str">
        <f t="shared" si="292"/>
        <v>septiembre</v>
      </c>
      <c r="H2093" s="2">
        <f>+IFERROR(VLOOKUP(A2093,festivos!$A$1:$E$105,5,FALSE),0)</f>
        <v>0</v>
      </c>
      <c r="I2093" s="2">
        <f>+IFERROR(VLOOKUP(A2093,semanasanta!$A$1:$E$29,5,FALSE),0)</f>
        <v>0</v>
      </c>
      <c r="J2093" s="2">
        <f>+IFERROR(VLOOKUP(A2093,navidad!$A$1:$E$8,5,FALSE),0)</f>
        <v>0</v>
      </c>
      <c r="K2093" s="2">
        <f t="shared" si="296"/>
        <v>0</v>
      </c>
      <c r="L2093" s="2">
        <f t="shared" si="293"/>
        <v>0</v>
      </c>
      <c r="M2093" s="2">
        <f>+IFERROR(VLOOKUP(A2093,new_year!$A$1:$E$8,5,FALSE),0)</f>
        <v>0</v>
      </c>
      <c r="N2093" s="2">
        <f t="shared" si="295"/>
        <v>0</v>
      </c>
      <c r="O2093" s="2">
        <f t="shared" si="294"/>
        <v>0</v>
      </c>
      <c r="P2093">
        <v>0</v>
      </c>
      <c r="Q2093">
        <f>+IFERROR(VLOOKUP(A2093,final_f1!$A$1:$E$8,5,FALSE),0)</f>
        <v>0</v>
      </c>
    </row>
    <row r="2094" spans="1:17" x14ac:dyDescent="0.25">
      <c r="A2094" s="1">
        <v>43001</v>
      </c>
      <c r="B2094">
        <v>184</v>
      </c>
      <c r="C2094" s="2">
        <f t="shared" si="288"/>
        <v>23</v>
      </c>
      <c r="D2094" s="2">
        <f t="shared" si="289"/>
        <v>9</v>
      </c>
      <c r="E2094" s="2">
        <f t="shared" si="290"/>
        <v>2017</v>
      </c>
      <c r="F2094" s="2" t="str">
        <f t="shared" si="291"/>
        <v>sábado</v>
      </c>
      <c r="G2094" s="2" t="str">
        <f t="shared" si="292"/>
        <v>septiembre</v>
      </c>
      <c r="H2094" s="2">
        <f>+IFERROR(VLOOKUP(A2094,festivos!$A$1:$E$105,5,FALSE),0)</f>
        <v>0</v>
      </c>
      <c r="I2094" s="2">
        <f>+IFERROR(VLOOKUP(A2094,semanasanta!$A$1:$E$29,5,FALSE),0)</f>
        <v>0</v>
      </c>
      <c r="J2094" s="2">
        <f>+IFERROR(VLOOKUP(A2094,navidad!$A$1:$E$8,5,FALSE),0)</f>
        <v>0</v>
      </c>
      <c r="K2094" s="2">
        <f t="shared" si="296"/>
        <v>0</v>
      </c>
      <c r="L2094" s="2">
        <f t="shared" si="293"/>
        <v>0</v>
      </c>
      <c r="M2094" s="2">
        <f>+IFERROR(VLOOKUP(A2094,new_year!$A$1:$E$8,5,FALSE),0)</f>
        <v>0</v>
      </c>
      <c r="N2094" s="2">
        <f t="shared" si="295"/>
        <v>0</v>
      </c>
      <c r="O2094" s="2">
        <f t="shared" si="294"/>
        <v>0</v>
      </c>
      <c r="P2094">
        <v>0</v>
      </c>
      <c r="Q2094">
        <f>+IFERROR(VLOOKUP(A2094,final_f1!$A$1:$E$8,5,FALSE),0)</f>
        <v>0</v>
      </c>
    </row>
    <row r="2095" spans="1:17" x14ac:dyDescent="0.25">
      <c r="A2095" s="1">
        <v>43002</v>
      </c>
      <c r="B2095">
        <v>2</v>
      </c>
      <c r="C2095" s="2">
        <f t="shared" si="288"/>
        <v>24</v>
      </c>
      <c r="D2095" s="2">
        <f t="shared" si="289"/>
        <v>9</v>
      </c>
      <c r="E2095" s="2">
        <f t="shared" si="290"/>
        <v>2017</v>
      </c>
      <c r="F2095" s="2" t="str">
        <f t="shared" si="291"/>
        <v>domingo</v>
      </c>
      <c r="G2095" s="2" t="str">
        <f t="shared" si="292"/>
        <v>septiembre</v>
      </c>
      <c r="H2095" s="2">
        <f>+IFERROR(VLOOKUP(A2095,festivos!$A$1:$E$105,5,FALSE),0)</f>
        <v>0</v>
      </c>
      <c r="I2095" s="2">
        <f>+IFERROR(VLOOKUP(A2095,semanasanta!$A$1:$E$29,5,FALSE),0)</f>
        <v>0</v>
      </c>
      <c r="J2095" s="2">
        <f>+IFERROR(VLOOKUP(A2095,navidad!$A$1:$E$8,5,FALSE),0)</f>
        <v>0</v>
      </c>
      <c r="K2095" s="2">
        <f t="shared" si="296"/>
        <v>0</v>
      </c>
      <c r="L2095" s="2">
        <f t="shared" si="293"/>
        <v>0</v>
      </c>
      <c r="M2095" s="2">
        <f>+IFERROR(VLOOKUP(A2095,new_year!$A$1:$E$8,5,FALSE),0)</f>
        <v>0</v>
      </c>
      <c r="N2095" s="2">
        <f t="shared" si="295"/>
        <v>0</v>
      </c>
      <c r="O2095" s="2">
        <f t="shared" si="294"/>
        <v>0</v>
      </c>
      <c r="P2095">
        <v>0</v>
      </c>
      <c r="Q2095">
        <f>+IFERROR(VLOOKUP(A2095,final_f1!$A$1:$E$8,5,FALSE),0)</f>
        <v>0</v>
      </c>
    </row>
    <row r="2096" spans="1:17" x14ac:dyDescent="0.25">
      <c r="A2096" s="1">
        <v>43003</v>
      </c>
      <c r="B2096">
        <v>817</v>
      </c>
      <c r="C2096" s="2">
        <f t="shared" si="288"/>
        <v>25</v>
      </c>
      <c r="D2096" s="2">
        <f t="shared" si="289"/>
        <v>9</v>
      </c>
      <c r="E2096" s="2">
        <f t="shared" si="290"/>
        <v>2017</v>
      </c>
      <c r="F2096" s="2" t="str">
        <f t="shared" si="291"/>
        <v>lunes</v>
      </c>
      <c r="G2096" s="2" t="str">
        <f t="shared" si="292"/>
        <v>septiembre</v>
      </c>
      <c r="H2096" s="2">
        <f>+IFERROR(VLOOKUP(A2096,festivos!$A$1:$E$105,5,FALSE),0)</f>
        <v>0</v>
      </c>
      <c r="I2096" s="2">
        <f>+IFERROR(VLOOKUP(A2096,semanasanta!$A$1:$E$29,5,FALSE),0)</f>
        <v>0</v>
      </c>
      <c r="J2096" s="2">
        <f>+IFERROR(VLOOKUP(A2096,navidad!$A$1:$E$8,5,FALSE),0)</f>
        <v>0</v>
      </c>
      <c r="K2096" s="2">
        <f t="shared" si="296"/>
        <v>0</v>
      </c>
      <c r="L2096" s="2">
        <f t="shared" si="293"/>
        <v>0</v>
      </c>
      <c r="M2096" s="2">
        <f>+IFERROR(VLOOKUP(A2096,new_year!$A$1:$E$8,5,FALSE),0)</f>
        <v>0</v>
      </c>
      <c r="N2096" s="2">
        <f t="shared" si="295"/>
        <v>0</v>
      </c>
      <c r="O2096" s="2">
        <f t="shared" si="294"/>
        <v>0</v>
      </c>
      <c r="P2096">
        <v>0</v>
      </c>
      <c r="Q2096">
        <f>+IFERROR(VLOOKUP(A2096,final_f1!$A$1:$E$8,5,FALSE),0)</f>
        <v>0</v>
      </c>
    </row>
    <row r="2097" spans="1:17" x14ac:dyDescent="0.25">
      <c r="A2097" s="1">
        <v>43004</v>
      </c>
      <c r="B2097">
        <v>965</v>
      </c>
      <c r="C2097" s="2">
        <f t="shared" si="288"/>
        <v>26</v>
      </c>
      <c r="D2097" s="2">
        <f t="shared" si="289"/>
        <v>9</v>
      </c>
      <c r="E2097" s="2">
        <f t="shared" si="290"/>
        <v>2017</v>
      </c>
      <c r="F2097" s="2" t="str">
        <f t="shared" si="291"/>
        <v>martes</v>
      </c>
      <c r="G2097" s="2" t="str">
        <f t="shared" si="292"/>
        <v>septiembre</v>
      </c>
      <c r="H2097" s="2">
        <f>+IFERROR(VLOOKUP(A2097,festivos!$A$1:$E$105,5,FALSE),0)</f>
        <v>0</v>
      </c>
      <c r="I2097" s="2">
        <f>+IFERROR(VLOOKUP(A2097,semanasanta!$A$1:$E$29,5,FALSE),0)</f>
        <v>0</v>
      </c>
      <c r="J2097" s="2">
        <f>+IFERROR(VLOOKUP(A2097,navidad!$A$1:$E$8,5,FALSE),0)</f>
        <v>0</v>
      </c>
      <c r="K2097" s="2">
        <f t="shared" si="296"/>
        <v>0</v>
      </c>
      <c r="L2097" s="2">
        <f t="shared" si="293"/>
        <v>0</v>
      </c>
      <c r="M2097" s="2">
        <f>+IFERROR(VLOOKUP(A2097,new_year!$A$1:$E$8,5,FALSE),0)</f>
        <v>0</v>
      </c>
      <c r="N2097" s="2">
        <f t="shared" si="295"/>
        <v>0</v>
      </c>
      <c r="O2097" s="2">
        <f t="shared" si="294"/>
        <v>0</v>
      </c>
      <c r="P2097">
        <v>0</v>
      </c>
      <c r="Q2097">
        <f>+IFERROR(VLOOKUP(A2097,final_f1!$A$1:$E$8,5,FALSE),0)</f>
        <v>0</v>
      </c>
    </row>
    <row r="2098" spans="1:17" x14ac:dyDescent="0.25">
      <c r="A2098" s="1">
        <v>43005</v>
      </c>
      <c r="B2098">
        <v>1194</v>
      </c>
      <c r="C2098" s="2">
        <f t="shared" si="288"/>
        <v>27</v>
      </c>
      <c r="D2098" s="2">
        <f t="shared" si="289"/>
        <v>9</v>
      </c>
      <c r="E2098" s="2">
        <f t="shared" si="290"/>
        <v>2017</v>
      </c>
      <c r="F2098" s="2" t="str">
        <f t="shared" si="291"/>
        <v>miércoles</v>
      </c>
      <c r="G2098" s="2" t="str">
        <f t="shared" si="292"/>
        <v>septiembre</v>
      </c>
      <c r="H2098" s="2">
        <f>+IFERROR(VLOOKUP(A2098,festivos!$A$1:$E$105,5,FALSE),0)</f>
        <v>0</v>
      </c>
      <c r="I2098" s="2">
        <f>+IFERROR(VLOOKUP(A2098,semanasanta!$A$1:$E$29,5,FALSE),0)</f>
        <v>0</v>
      </c>
      <c r="J2098" s="2">
        <f>+IFERROR(VLOOKUP(A2098,navidad!$A$1:$E$8,5,FALSE),0)</f>
        <v>0</v>
      </c>
      <c r="K2098" s="2">
        <f t="shared" si="296"/>
        <v>0</v>
      </c>
      <c r="L2098" s="2">
        <f t="shared" si="293"/>
        <v>0</v>
      </c>
      <c r="M2098" s="2">
        <f>+IFERROR(VLOOKUP(A2098,new_year!$A$1:$E$8,5,FALSE),0)</f>
        <v>0</v>
      </c>
      <c r="N2098" s="2">
        <f t="shared" si="295"/>
        <v>0</v>
      </c>
      <c r="O2098" s="2">
        <f t="shared" si="294"/>
        <v>0</v>
      </c>
      <c r="P2098">
        <v>0</v>
      </c>
      <c r="Q2098">
        <f>+IFERROR(VLOOKUP(A2098,final_f1!$A$1:$E$8,5,FALSE),0)</f>
        <v>0</v>
      </c>
    </row>
    <row r="2099" spans="1:17" x14ac:dyDescent="0.25">
      <c r="A2099" s="1">
        <v>43006</v>
      </c>
      <c r="B2099">
        <v>1363</v>
      </c>
      <c r="C2099" s="2">
        <f t="shared" si="288"/>
        <v>28</v>
      </c>
      <c r="D2099" s="2">
        <f t="shared" si="289"/>
        <v>9</v>
      </c>
      <c r="E2099" s="2">
        <f t="shared" si="290"/>
        <v>2017</v>
      </c>
      <c r="F2099" s="2" t="str">
        <f t="shared" si="291"/>
        <v>jueves</v>
      </c>
      <c r="G2099" s="2" t="str">
        <f t="shared" si="292"/>
        <v>septiembre</v>
      </c>
      <c r="H2099" s="2">
        <f>+IFERROR(VLOOKUP(A2099,festivos!$A$1:$E$105,5,FALSE),0)</f>
        <v>0</v>
      </c>
      <c r="I2099" s="2">
        <f>+IFERROR(VLOOKUP(A2099,semanasanta!$A$1:$E$29,5,FALSE),0)</f>
        <v>0</v>
      </c>
      <c r="J2099" s="2">
        <f>+IFERROR(VLOOKUP(A2099,navidad!$A$1:$E$8,5,FALSE),0)</f>
        <v>0</v>
      </c>
      <c r="K2099" s="2">
        <f t="shared" si="296"/>
        <v>0</v>
      </c>
      <c r="L2099" s="2">
        <f t="shared" si="293"/>
        <v>0</v>
      </c>
      <c r="M2099" s="2">
        <f>+IFERROR(VLOOKUP(A2099,new_year!$A$1:$E$8,5,FALSE),0)</f>
        <v>0</v>
      </c>
      <c r="N2099" s="2">
        <f t="shared" si="295"/>
        <v>0</v>
      </c>
      <c r="O2099" s="2">
        <f t="shared" si="294"/>
        <v>0</v>
      </c>
      <c r="P2099">
        <v>0</v>
      </c>
      <c r="Q2099">
        <f>+IFERROR(VLOOKUP(A2099,final_f1!$A$1:$E$8,5,FALSE),0)</f>
        <v>0</v>
      </c>
    </row>
    <row r="2100" spans="1:17" x14ac:dyDescent="0.25">
      <c r="A2100" s="1">
        <v>43007</v>
      </c>
      <c r="B2100">
        <v>1600</v>
      </c>
      <c r="C2100" s="2">
        <f t="shared" si="288"/>
        <v>29</v>
      </c>
      <c r="D2100" s="2">
        <f t="shared" si="289"/>
        <v>9</v>
      </c>
      <c r="E2100" s="2">
        <f t="shared" si="290"/>
        <v>2017</v>
      </c>
      <c r="F2100" s="2" t="str">
        <f t="shared" si="291"/>
        <v>viernes</v>
      </c>
      <c r="G2100" s="2" t="str">
        <f t="shared" si="292"/>
        <v>septiembre</v>
      </c>
      <c r="H2100" s="2">
        <f>+IFERROR(VLOOKUP(A2100,festivos!$A$1:$E$105,5,FALSE),0)</f>
        <v>0</v>
      </c>
      <c r="I2100" s="2">
        <f>+IFERROR(VLOOKUP(A2100,semanasanta!$A$1:$E$29,5,FALSE),0)</f>
        <v>0</v>
      </c>
      <c r="J2100" s="2">
        <f>+IFERROR(VLOOKUP(A2100,navidad!$A$1:$E$8,5,FALSE),0)</f>
        <v>0</v>
      </c>
      <c r="K2100" s="2">
        <f t="shared" si="296"/>
        <v>0</v>
      </c>
      <c r="L2100" s="2">
        <f t="shared" si="293"/>
        <v>0</v>
      </c>
      <c r="M2100" s="2">
        <f>+IFERROR(VLOOKUP(A2100,new_year!$A$1:$E$8,5,FALSE),0)</f>
        <v>0</v>
      </c>
      <c r="N2100" s="2">
        <f t="shared" si="295"/>
        <v>0</v>
      </c>
      <c r="O2100" s="2">
        <f t="shared" si="294"/>
        <v>0</v>
      </c>
      <c r="P2100">
        <v>0</v>
      </c>
      <c r="Q2100">
        <f>+IFERROR(VLOOKUP(A2100,final_f1!$A$1:$E$8,5,FALSE),0)</f>
        <v>0</v>
      </c>
    </row>
    <row r="2101" spans="1:17" x14ac:dyDescent="0.25">
      <c r="A2101" s="1">
        <v>43008</v>
      </c>
      <c r="B2101">
        <v>907</v>
      </c>
      <c r="C2101" s="2">
        <f t="shared" si="288"/>
        <v>30</v>
      </c>
      <c r="D2101" s="2">
        <f t="shared" si="289"/>
        <v>9</v>
      </c>
      <c r="E2101" s="2">
        <f t="shared" si="290"/>
        <v>2017</v>
      </c>
      <c r="F2101" s="2" t="str">
        <f t="shared" si="291"/>
        <v>sábado</v>
      </c>
      <c r="G2101" s="2" t="str">
        <f t="shared" si="292"/>
        <v>septiembre</v>
      </c>
      <c r="H2101" s="2">
        <f>+IFERROR(VLOOKUP(A2101,festivos!$A$1:$E$105,5,FALSE),0)</f>
        <v>0</v>
      </c>
      <c r="I2101" s="2">
        <f>+IFERROR(VLOOKUP(A2101,semanasanta!$A$1:$E$29,5,FALSE),0)</f>
        <v>0</v>
      </c>
      <c r="J2101" s="2">
        <f>+IFERROR(VLOOKUP(A2101,navidad!$A$1:$E$8,5,FALSE),0)</f>
        <v>0</v>
      </c>
      <c r="K2101" s="2">
        <f t="shared" si="296"/>
        <v>0</v>
      </c>
      <c r="L2101" s="2">
        <f t="shared" si="293"/>
        <v>0</v>
      </c>
      <c r="M2101" s="2">
        <f>+IFERROR(VLOOKUP(A2101,new_year!$A$1:$E$8,5,FALSE),0)</f>
        <v>0</v>
      </c>
      <c r="N2101" s="2">
        <f t="shared" si="295"/>
        <v>0</v>
      </c>
      <c r="O2101" s="2">
        <f t="shared" si="294"/>
        <v>0</v>
      </c>
      <c r="P2101">
        <v>0</v>
      </c>
      <c r="Q2101">
        <f>+IFERROR(VLOOKUP(A2101,final_f1!$A$1:$E$8,5,FALSE),0)</f>
        <v>0</v>
      </c>
    </row>
    <row r="2102" spans="1:17" x14ac:dyDescent="0.25">
      <c r="A2102" s="1">
        <v>43009</v>
      </c>
      <c r="B2102">
        <v>0</v>
      </c>
      <c r="C2102" s="2">
        <f t="shared" si="288"/>
        <v>1</v>
      </c>
      <c r="D2102" s="2">
        <f t="shared" si="289"/>
        <v>10</v>
      </c>
      <c r="E2102" s="2">
        <f t="shared" si="290"/>
        <v>2017</v>
      </c>
      <c r="F2102" s="2" t="str">
        <f t="shared" si="291"/>
        <v>domingo</v>
      </c>
      <c r="G2102" s="2" t="str">
        <f t="shared" si="292"/>
        <v>octubre</v>
      </c>
      <c r="H2102" s="2">
        <f>+IFERROR(VLOOKUP(A2102,festivos!$A$1:$E$105,5,FALSE),0)</f>
        <v>0</v>
      </c>
      <c r="I2102" s="2">
        <f>+IFERROR(VLOOKUP(A2102,semanasanta!$A$1:$E$29,5,FALSE),0)</f>
        <v>0</v>
      </c>
      <c r="J2102" s="2">
        <f>+IFERROR(VLOOKUP(A2102,navidad!$A$1:$E$8,5,FALSE),0)</f>
        <v>0</v>
      </c>
      <c r="K2102" s="2">
        <f t="shared" si="296"/>
        <v>0</v>
      </c>
      <c r="L2102" s="2">
        <f t="shared" si="293"/>
        <v>0</v>
      </c>
      <c r="M2102" s="2">
        <f>+IFERROR(VLOOKUP(A2102,new_year!$A$1:$E$8,5,FALSE),0)</f>
        <v>0</v>
      </c>
      <c r="N2102" s="2">
        <f t="shared" si="295"/>
        <v>0</v>
      </c>
      <c r="O2102" s="2">
        <f t="shared" si="294"/>
        <v>0</v>
      </c>
      <c r="P2102">
        <v>0</v>
      </c>
      <c r="Q2102">
        <f>+IFERROR(VLOOKUP(A2102,final_f1!$A$1:$E$8,5,FALSE),0)</f>
        <v>0</v>
      </c>
    </row>
    <row r="2103" spans="1:17" x14ac:dyDescent="0.25">
      <c r="A2103" s="1">
        <v>43010</v>
      </c>
      <c r="B2103">
        <v>405</v>
      </c>
      <c r="C2103" s="2">
        <f t="shared" si="288"/>
        <v>2</v>
      </c>
      <c r="D2103" s="2">
        <f t="shared" si="289"/>
        <v>10</v>
      </c>
      <c r="E2103" s="2">
        <f t="shared" si="290"/>
        <v>2017</v>
      </c>
      <c r="F2103" s="2" t="str">
        <f t="shared" si="291"/>
        <v>lunes</v>
      </c>
      <c r="G2103" s="2" t="str">
        <f t="shared" si="292"/>
        <v>octubre</v>
      </c>
      <c r="H2103" s="2">
        <f>+IFERROR(VLOOKUP(A2103,festivos!$A$1:$E$105,5,FALSE),0)</f>
        <v>0</v>
      </c>
      <c r="I2103" s="2">
        <f>+IFERROR(VLOOKUP(A2103,semanasanta!$A$1:$E$29,5,FALSE),0)</f>
        <v>0</v>
      </c>
      <c r="J2103" s="2">
        <f>+IFERROR(VLOOKUP(A2103,navidad!$A$1:$E$8,5,FALSE),0)</f>
        <v>0</v>
      </c>
      <c r="K2103" s="2">
        <f t="shared" si="296"/>
        <v>0</v>
      </c>
      <c r="L2103" s="2">
        <f t="shared" si="293"/>
        <v>0</v>
      </c>
      <c r="M2103" s="2">
        <f>+IFERROR(VLOOKUP(A2103,new_year!$A$1:$E$8,5,FALSE),0)</f>
        <v>0</v>
      </c>
      <c r="N2103" s="2">
        <f t="shared" si="295"/>
        <v>0</v>
      </c>
      <c r="O2103" s="2">
        <f t="shared" si="294"/>
        <v>0</v>
      </c>
      <c r="P2103">
        <v>0</v>
      </c>
      <c r="Q2103">
        <f>+IFERROR(VLOOKUP(A2103,final_f1!$A$1:$E$8,5,FALSE),0)</f>
        <v>0</v>
      </c>
    </row>
    <row r="2104" spans="1:17" x14ac:dyDescent="0.25">
      <c r="A2104" s="1">
        <v>43011</v>
      </c>
      <c r="B2104">
        <v>517</v>
      </c>
      <c r="C2104" s="2">
        <f t="shared" si="288"/>
        <v>3</v>
      </c>
      <c r="D2104" s="2">
        <f t="shared" si="289"/>
        <v>10</v>
      </c>
      <c r="E2104" s="2">
        <f t="shared" si="290"/>
        <v>2017</v>
      </c>
      <c r="F2104" s="2" t="str">
        <f t="shared" si="291"/>
        <v>martes</v>
      </c>
      <c r="G2104" s="2" t="str">
        <f t="shared" si="292"/>
        <v>octubre</v>
      </c>
      <c r="H2104" s="2">
        <f>+IFERROR(VLOOKUP(A2104,festivos!$A$1:$E$105,5,FALSE),0)</f>
        <v>0</v>
      </c>
      <c r="I2104" s="2">
        <f>+IFERROR(VLOOKUP(A2104,semanasanta!$A$1:$E$29,5,FALSE),0)</f>
        <v>0</v>
      </c>
      <c r="J2104" s="2">
        <f>+IFERROR(VLOOKUP(A2104,navidad!$A$1:$E$8,5,FALSE),0)</f>
        <v>0</v>
      </c>
      <c r="K2104" s="2">
        <f t="shared" si="296"/>
        <v>0</v>
      </c>
      <c r="L2104" s="2">
        <f t="shared" si="293"/>
        <v>0</v>
      </c>
      <c r="M2104" s="2">
        <f>+IFERROR(VLOOKUP(A2104,new_year!$A$1:$E$8,5,FALSE),0)</f>
        <v>0</v>
      </c>
      <c r="N2104" s="2">
        <f t="shared" si="295"/>
        <v>0</v>
      </c>
      <c r="O2104" s="2">
        <f t="shared" si="294"/>
        <v>0</v>
      </c>
      <c r="P2104">
        <v>0</v>
      </c>
      <c r="Q2104">
        <f>+IFERROR(VLOOKUP(A2104,final_f1!$A$1:$E$8,5,FALSE),0)</f>
        <v>0</v>
      </c>
    </row>
    <row r="2105" spans="1:17" x14ac:dyDescent="0.25">
      <c r="A2105" s="1">
        <v>43012</v>
      </c>
      <c r="B2105">
        <v>735</v>
      </c>
      <c r="C2105" s="2">
        <f t="shared" si="288"/>
        <v>4</v>
      </c>
      <c r="D2105" s="2">
        <f t="shared" si="289"/>
        <v>10</v>
      </c>
      <c r="E2105" s="2">
        <f t="shared" si="290"/>
        <v>2017</v>
      </c>
      <c r="F2105" s="2" t="str">
        <f t="shared" si="291"/>
        <v>miércoles</v>
      </c>
      <c r="G2105" s="2" t="str">
        <f t="shared" si="292"/>
        <v>octubre</v>
      </c>
      <c r="H2105" s="2">
        <f>+IFERROR(VLOOKUP(A2105,festivos!$A$1:$E$105,5,FALSE),0)</f>
        <v>0</v>
      </c>
      <c r="I2105" s="2">
        <f>+IFERROR(VLOOKUP(A2105,semanasanta!$A$1:$E$29,5,FALSE),0)</f>
        <v>0</v>
      </c>
      <c r="J2105" s="2">
        <f>+IFERROR(VLOOKUP(A2105,navidad!$A$1:$E$8,5,FALSE),0)</f>
        <v>0</v>
      </c>
      <c r="K2105" s="2">
        <f t="shared" si="296"/>
        <v>0</v>
      </c>
      <c r="L2105" s="2">
        <f t="shared" si="293"/>
        <v>0</v>
      </c>
      <c r="M2105" s="2">
        <f>+IFERROR(VLOOKUP(A2105,new_year!$A$1:$E$8,5,FALSE),0)</f>
        <v>0</v>
      </c>
      <c r="N2105" s="2">
        <f t="shared" si="295"/>
        <v>0</v>
      </c>
      <c r="O2105" s="2">
        <f t="shared" si="294"/>
        <v>0</v>
      </c>
      <c r="P2105">
        <v>0</v>
      </c>
      <c r="Q2105">
        <f>+IFERROR(VLOOKUP(A2105,final_f1!$A$1:$E$8,5,FALSE),0)</f>
        <v>0</v>
      </c>
    </row>
    <row r="2106" spans="1:17" x14ac:dyDescent="0.25">
      <c r="A2106" s="1">
        <v>43013</v>
      </c>
      <c r="B2106">
        <v>758</v>
      </c>
      <c r="C2106" s="2">
        <f t="shared" si="288"/>
        <v>5</v>
      </c>
      <c r="D2106" s="2">
        <f t="shared" si="289"/>
        <v>10</v>
      </c>
      <c r="E2106" s="2">
        <f t="shared" si="290"/>
        <v>2017</v>
      </c>
      <c r="F2106" s="2" t="str">
        <f t="shared" si="291"/>
        <v>jueves</v>
      </c>
      <c r="G2106" s="2" t="str">
        <f t="shared" si="292"/>
        <v>octubre</v>
      </c>
      <c r="H2106" s="2">
        <f>+IFERROR(VLOOKUP(A2106,festivos!$A$1:$E$105,5,FALSE),0)</f>
        <v>0</v>
      </c>
      <c r="I2106" s="2">
        <f>+IFERROR(VLOOKUP(A2106,semanasanta!$A$1:$E$29,5,FALSE),0)</f>
        <v>0</v>
      </c>
      <c r="J2106" s="2">
        <f>+IFERROR(VLOOKUP(A2106,navidad!$A$1:$E$8,5,FALSE),0)</f>
        <v>0</v>
      </c>
      <c r="K2106" s="2">
        <f t="shared" si="296"/>
        <v>0</v>
      </c>
      <c r="L2106" s="2">
        <f t="shared" si="293"/>
        <v>0</v>
      </c>
      <c r="M2106" s="2">
        <f>+IFERROR(VLOOKUP(A2106,new_year!$A$1:$E$8,5,FALSE),0)</f>
        <v>0</v>
      </c>
      <c r="N2106" s="2">
        <f t="shared" si="295"/>
        <v>0</v>
      </c>
      <c r="O2106" s="2">
        <f t="shared" si="294"/>
        <v>0</v>
      </c>
      <c r="P2106">
        <v>0</v>
      </c>
      <c r="Q2106">
        <f>+IFERROR(VLOOKUP(A2106,final_f1!$A$1:$E$8,5,FALSE),0)</f>
        <v>0</v>
      </c>
    </row>
    <row r="2107" spans="1:17" x14ac:dyDescent="0.25">
      <c r="A2107" s="1">
        <v>43014</v>
      </c>
      <c r="B2107">
        <v>843</v>
      </c>
      <c r="C2107" s="2">
        <f t="shared" si="288"/>
        <v>6</v>
      </c>
      <c r="D2107" s="2">
        <f t="shared" si="289"/>
        <v>10</v>
      </c>
      <c r="E2107" s="2">
        <f t="shared" si="290"/>
        <v>2017</v>
      </c>
      <c r="F2107" s="2" t="str">
        <f t="shared" si="291"/>
        <v>viernes</v>
      </c>
      <c r="G2107" s="2" t="str">
        <f t="shared" si="292"/>
        <v>octubre</v>
      </c>
      <c r="H2107" s="2">
        <f>+IFERROR(VLOOKUP(A2107,festivos!$A$1:$E$105,5,FALSE),0)</f>
        <v>0</v>
      </c>
      <c r="I2107" s="2">
        <f>+IFERROR(VLOOKUP(A2107,semanasanta!$A$1:$E$29,5,FALSE),0)</f>
        <v>0</v>
      </c>
      <c r="J2107" s="2">
        <f>+IFERROR(VLOOKUP(A2107,navidad!$A$1:$E$8,5,FALSE),0)</f>
        <v>0</v>
      </c>
      <c r="K2107" s="2">
        <f t="shared" si="296"/>
        <v>0</v>
      </c>
      <c r="L2107" s="2">
        <f t="shared" si="293"/>
        <v>0</v>
      </c>
      <c r="M2107" s="2">
        <f>+IFERROR(VLOOKUP(A2107,new_year!$A$1:$E$8,5,FALSE),0)</f>
        <v>0</v>
      </c>
      <c r="N2107" s="2">
        <f t="shared" si="295"/>
        <v>0</v>
      </c>
      <c r="O2107" s="2">
        <f t="shared" si="294"/>
        <v>0</v>
      </c>
      <c r="P2107">
        <v>0</v>
      </c>
      <c r="Q2107">
        <f>+IFERROR(VLOOKUP(A2107,final_f1!$A$1:$E$8,5,FALSE),0)</f>
        <v>0</v>
      </c>
    </row>
    <row r="2108" spans="1:17" x14ac:dyDescent="0.25">
      <c r="A2108" s="1">
        <v>43015</v>
      </c>
      <c r="B2108">
        <v>191</v>
      </c>
      <c r="C2108" s="2">
        <f t="shared" si="288"/>
        <v>7</v>
      </c>
      <c r="D2108" s="2">
        <f t="shared" si="289"/>
        <v>10</v>
      </c>
      <c r="E2108" s="2">
        <f t="shared" si="290"/>
        <v>2017</v>
      </c>
      <c r="F2108" s="2" t="str">
        <f t="shared" si="291"/>
        <v>sábado</v>
      </c>
      <c r="G2108" s="2" t="str">
        <f t="shared" si="292"/>
        <v>octubre</v>
      </c>
      <c r="H2108" s="2">
        <f>+IFERROR(VLOOKUP(A2108,festivos!$A$1:$E$105,5,FALSE),0)</f>
        <v>0</v>
      </c>
      <c r="I2108" s="2">
        <f>+IFERROR(VLOOKUP(A2108,semanasanta!$A$1:$E$29,5,FALSE),0)</f>
        <v>0</v>
      </c>
      <c r="J2108" s="2">
        <f>+IFERROR(VLOOKUP(A2108,navidad!$A$1:$E$8,5,FALSE),0)</f>
        <v>0</v>
      </c>
      <c r="K2108" s="2">
        <f t="shared" si="296"/>
        <v>0</v>
      </c>
      <c r="L2108" s="2">
        <f t="shared" si="293"/>
        <v>0</v>
      </c>
      <c r="M2108" s="2">
        <f>+IFERROR(VLOOKUP(A2108,new_year!$A$1:$E$8,5,FALSE),0)</f>
        <v>0</v>
      </c>
      <c r="N2108" s="2">
        <f t="shared" si="295"/>
        <v>0</v>
      </c>
      <c r="O2108" s="2">
        <f t="shared" si="294"/>
        <v>0</v>
      </c>
      <c r="P2108">
        <v>0</v>
      </c>
      <c r="Q2108">
        <f>+IFERROR(VLOOKUP(A2108,final_f1!$A$1:$E$8,5,FALSE),0)</f>
        <v>0</v>
      </c>
    </row>
    <row r="2109" spans="1:17" x14ac:dyDescent="0.25">
      <c r="A2109" s="1">
        <v>43016</v>
      </c>
      <c r="B2109">
        <v>7</v>
      </c>
      <c r="C2109" s="2">
        <f t="shared" si="288"/>
        <v>8</v>
      </c>
      <c r="D2109" s="2">
        <f t="shared" si="289"/>
        <v>10</v>
      </c>
      <c r="E2109" s="2">
        <f t="shared" si="290"/>
        <v>2017</v>
      </c>
      <c r="F2109" s="2" t="str">
        <f t="shared" si="291"/>
        <v>domingo</v>
      </c>
      <c r="G2109" s="2" t="str">
        <f t="shared" si="292"/>
        <v>octubre</v>
      </c>
      <c r="H2109" s="2">
        <f>+IFERROR(VLOOKUP(A2109,festivos!$A$1:$E$105,5,FALSE),0)</f>
        <v>0</v>
      </c>
      <c r="I2109" s="2">
        <f>+IFERROR(VLOOKUP(A2109,semanasanta!$A$1:$E$29,5,FALSE),0)</f>
        <v>0</v>
      </c>
      <c r="J2109" s="2">
        <f>+IFERROR(VLOOKUP(A2109,navidad!$A$1:$E$8,5,FALSE),0)</f>
        <v>0</v>
      </c>
      <c r="K2109" s="2">
        <f t="shared" si="296"/>
        <v>0</v>
      </c>
      <c r="L2109" s="2">
        <f t="shared" si="293"/>
        <v>0</v>
      </c>
      <c r="M2109" s="2">
        <f>+IFERROR(VLOOKUP(A2109,new_year!$A$1:$E$8,5,FALSE),0)</f>
        <v>0</v>
      </c>
      <c r="N2109" s="2">
        <f t="shared" si="295"/>
        <v>0</v>
      </c>
      <c r="O2109" s="2">
        <f t="shared" si="294"/>
        <v>0</v>
      </c>
      <c r="P2109">
        <v>0</v>
      </c>
      <c r="Q2109">
        <f>+IFERROR(VLOOKUP(A2109,final_f1!$A$1:$E$8,5,FALSE),0)</f>
        <v>0</v>
      </c>
    </row>
    <row r="2110" spans="1:17" x14ac:dyDescent="0.25">
      <c r="A2110" s="1">
        <v>43017</v>
      </c>
      <c r="B2110">
        <v>592</v>
      </c>
      <c r="C2110" s="2">
        <f t="shared" si="288"/>
        <v>9</v>
      </c>
      <c r="D2110" s="2">
        <f t="shared" si="289"/>
        <v>10</v>
      </c>
      <c r="E2110" s="2">
        <f t="shared" si="290"/>
        <v>2017</v>
      </c>
      <c r="F2110" s="2" t="str">
        <f t="shared" si="291"/>
        <v>lunes</v>
      </c>
      <c r="G2110" s="2" t="str">
        <f t="shared" si="292"/>
        <v>octubre</v>
      </c>
      <c r="H2110" s="2">
        <f>+IFERROR(VLOOKUP(A2110,festivos!$A$1:$E$105,5,FALSE),0)</f>
        <v>0</v>
      </c>
      <c r="I2110" s="2">
        <f>+IFERROR(VLOOKUP(A2110,semanasanta!$A$1:$E$29,5,FALSE),0)</f>
        <v>0</v>
      </c>
      <c r="J2110" s="2">
        <f>+IFERROR(VLOOKUP(A2110,navidad!$A$1:$E$8,5,FALSE),0)</f>
        <v>0</v>
      </c>
      <c r="K2110" s="2">
        <f t="shared" si="296"/>
        <v>0</v>
      </c>
      <c r="L2110" s="2">
        <f t="shared" si="293"/>
        <v>0</v>
      </c>
      <c r="M2110" s="2">
        <f>+IFERROR(VLOOKUP(A2110,new_year!$A$1:$E$8,5,FALSE),0)</f>
        <v>0</v>
      </c>
      <c r="N2110" s="2">
        <f t="shared" si="295"/>
        <v>0</v>
      </c>
      <c r="O2110" s="2">
        <f t="shared" si="294"/>
        <v>0</v>
      </c>
      <c r="P2110">
        <v>0</v>
      </c>
      <c r="Q2110">
        <f>+IFERROR(VLOOKUP(A2110,final_f1!$A$1:$E$8,5,FALSE),0)</f>
        <v>0</v>
      </c>
    </row>
    <row r="2111" spans="1:17" x14ac:dyDescent="0.25">
      <c r="A2111" s="1">
        <v>43018</v>
      </c>
      <c r="B2111">
        <v>772</v>
      </c>
      <c r="C2111" s="2">
        <f t="shared" si="288"/>
        <v>10</v>
      </c>
      <c r="D2111" s="2">
        <f t="shared" si="289"/>
        <v>10</v>
      </c>
      <c r="E2111" s="2">
        <f t="shared" si="290"/>
        <v>2017</v>
      </c>
      <c r="F2111" s="2" t="str">
        <f t="shared" si="291"/>
        <v>martes</v>
      </c>
      <c r="G2111" s="2" t="str">
        <f t="shared" si="292"/>
        <v>octubre</v>
      </c>
      <c r="H2111" s="2">
        <f>+IFERROR(VLOOKUP(A2111,festivos!$A$1:$E$105,5,FALSE),0)</f>
        <v>0</v>
      </c>
      <c r="I2111" s="2">
        <f>+IFERROR(VLOOKUP(A2111,semanasanta!$A$1:$E$29,5,FALSE),0)</f>
        <v>0</v>
      </c>
      <c r="J2111" s="2">
        <f>+IFERROR(VLOOKUP(A2111,navidad!$A$1:$E$8,5,FALSE),0)</f>
        <v>0</v>
      </c>
      <c r="K2111" s="2">
        <f t="shared" si="296"/>
        <v>0</v>
      </c>
      <c r="L2111" s="2">
        <f t="shared" si="293"/>
        <v>0</v>
      </c>
      <c r="M2111" s="2">
        <f>+IFERROR(VLOOKUP(A2111,new_year!$A$1:$E$8,5,FALSE),0)</f>
        <v>0</v>
      </c>
      <c r="N2111" s="2">
        <f t="shared" si="295"/>
        <v>0</v>
      </c>
      <c r="O2111" s="2">
        <f t="shared" si="294"/>
        <v>0</v>
      </c>
      <c r="P2111">
        <v>0</v>
      </c>
      <c r="Q2111">
        <f>+IFERROR(VLOOKUP(A2111,final_f1!$A$1:$E$8,5,FALSE),0)</f>
        <v>0</v>
      </c>
    </row>
    <row r="2112" spans="1:17" x14ac:dyDescent="0.25">
      <c r="A2112" s="1">
        <v>43019</v>
      </c>
      <c r="B2112">
        <v>908</v>
      </c>
      <c r="C2112" s="2">
        <f t="shared" si="288"/>
        <v>11</v>
      </c>
      <c r="D2112" s="2">
        <f t="shared" si="289"/>
        <v>10</v>
      </c>
      <c r="E2112" s="2">
        <f t="shared" si="290"/>
        <v>2017</v>
      </c>
      <c r="F2112" s="2" t="str">
        <f t="shared" si="291"/>
        <v>miércoles</v>
      </c>
      <c r="G2112" s="2" t="str">
        <f t="shared" si="292"/>
        <v>octubre</v>
      </c>
      <c r="H2112" s="2">
        <f>+IFERROR(VLOOKUP(A2112,festivos!$A$1:$E$105,5,FALSE),0)</f>
        <v>0</v>
      </c>
      <c r="I2112" s="2">
        <f>+IFERROR(VLOOKUP(A2112,semanasanta!$A$1:$E$29,5,FALSE),0)</f>
        <v>0</v>
      </c>
      <c r="J2112" s="2">
        <f>+IFERROR(VLOOKUP(A2112,navidad!$A$1:$E$8,5,FALSE),0)</f>
        <v>0</v>
      </c>
      <c r="K2112" s="2">
        <f t="shared" si="296"/>
        <v>0</v>
      </c>
      <c r="L2112" s="2">
        <f t="shared" si="293"/>
        <v>0</v>
      </c>
      <c r="M2112" s="2">
        <f>+IFERROR(VLOOKUP(A2112,new_year!$A$1:$E$8,5,FALSE),0)</f>
        <v>0</v>
      </c>
      <c r="N2112" s="2">
        <f t="shared" si="295"/>
        <v>0</v>
      </c>
      <c r="O2112" s="2">
        <f t="shared" si="294"/>
        <v>0</v>
      </c>
      <c r="P2112">
        <v>0</v>
      </c>
      <c r="Q2112">
        <f>+IFERROR(VLOOKUP(A2112,final_f1!$A$1:$E$8,5,FALSE),0)</f>
        <v>0</v>
      </c>
    </row>
    <row r="2113" spans="1:17" x14ac:dyDescent="0.25">
      <c r="A2113" s="1">
        <v>43020</v>
      </c>
      <c r="B2113">
        <v>860</v>
      </c>
      <c r="C2113" s="2">
        <f t="shared" si="288"/>
        <v>12</v>
      </c>
      <c r="D2113" s="2">
        <f t="shared" si="289"/>
        <v>10</v>
      </c>
      <c r="E2113" s="2">
        <f t="shared" si="290"/>
        <v>2017</v>
      </c>
      <c r="F2113" s="2" t="str">
        <f t="shared" si="291"/>
        <v>jueves</v>
      </c>
      <c r="G2113" s="2" t="str">
        <f t="shared" si="292"/>
        <v>octubre</v>
      </c>
      <c r="H2113" s="2">
        <f>+IFERROR(VLOOKUP(A2113,festivos!$A$1:$E$105,5,FALSE),0)</f>
        <v>0</v>
      </c>
      <c r="I2113" s="2">
        <f>+IFERROR(VLOOKUP(A2113,semanasanta!$A$1:$E$29,5,FALSE),0)</f>
        <v>0</v>
      </c>
      <c r="J2113" s="2">
        <f>+IFERROR(VLOOKUP(A2113,navidad!$A$1:$E$8,5,FALSE),0)</f>
        <v>0</v>
      </c>
      <c r="K2113" s="2">
        <f t="shared" si="296"/>
        <v>0</v>
      </c>
      <c r="L2113" s="2">
        <f t="shared" si="293"/>
        <v>0</v>
      </c>
      <c r="M2113" s="2">
        <f>+IFERROR(VLOOKUP(A2113,new_year!$A$1:$E$8,5,FALSE),0)</f>
        <v>0</v>
      </c>
      <c r="N2113" s="2">
        <f t="shared" si="295"/>
        <v>0</v>
      </c>
      <c r="O2113" s="2">
        <f t="shared" si="294"/>
        <v>0</v>
      </c>
      <c r="P2113">
        <v>0</v>
      </c>
      <c r="Q2113">
        <f>+IFERROR(VLOOKUP(A2113,final_f1!$A$1:$E$8,5,FALSE),0)</f>
        <v>0</v>
      </c>
    </row>
    <row r="2114" spans="1:17" x14ac:dyDescent="0.25">
      <c r="A2114" s="1">
        <v>43021</v>
      </c>
      <c r="B2114">
        <v>939</v>
      </c>
      <c r="C2114" s="2">
        <f t="shared" si="288"/>
        <v>13</v>
      </c>
      <c r="D2114" s="2">
        <f t="shared" si="289"/>
        <v>10</v>
      </c>
      <c r="E2114" s="2">
        <f t="shared" si="290"/>
        <v>2017</v>
      </c>
      <c r="F2114" s="2" t="str">
        <f t="shared" si="291"/>
        <v>viernes</v>
      </c>
      <c r="G2114" s="2" t="str">
        <f t="shared" si="292"/>
        <v>octubre</v>
      </c>
      <c r="H2114" s="2">
        <f>+IFERROR(VLOOKUP(A2114,festivos!$A$1:$E$105,5,FALSE),0)</f>
        <v>0</v>
      </c>
      <c r="I2114" s="2">
        <f>+IFERROR(VLOOKUP(A2114,semanasanta!$A$1:$E$29,5,FALSE),0)</f>
        <v>0</v>
      </c>
      <c r="J2114" s="2">
        <f>+IFERROR(VLOOKUP(A2114,navidad!$A$1:$E$8,5,FALSE),0)</f>
        <v>0</v>
      </c>
      <c r="K2114" s="2">
        <f t="shared" si="296"/>
        <v>0</v>
      </c>
      <c r="L2114" s="2">
        <f t="shared" si="293"/>
        <v>0</v>
      </c>
      <c r="M2114" s="2">
        <f>+IFERROR(VLOOKUP(A2114,new_year!$A$1:$E$8,5,FALSE),0)</f>
        <v>0</v>
      </c>
      <c r="N2114" s="2">
        <f t="shared" si="295"/>
        <v>0</v>
      </c>
      <c r="O2114" s="2">
        <f t="shared" si="294"/>
        <v>0</v>
      </c>
      <c r="P2114">
        <v>0</v>
      </c>
      <c r="Q2114">
        <f>+IFERROR(VLOOKUP(A2114,final_f1!$A$1:$E$8,5,FALSE),0)</f>
        <v>0</v>
      </c>
    </row>
    <row r="2115" spans="1:17" x14ac:dyDescent="0.25">
      <c r="A2115" s="1">
        <v>43022</v>
      </c>
      <c r="B2115">
        <v>165</v>
      </c>
      <c r="C2115" s="2">
        <f t="shared" ref="C2115:C2178" si="297">+DAY(A2115)</f>
        <v>14</v>
      </c>
      <c r="D2115" s="2">
        <f t="shared" ref="D2115:D2178" si="298">+MONTH(A2115)</f>
        <v>10</v>
      </c>
      <c r="E2115" s="2">
        <f t="shared" ref="E2115:E2178" si="299">+YEAR(A2115)</f>
        <v>2017</v>
      </c>
      <c r="F2115" s="2" t="str">
        <f t="shared" ref="F2115:F2178" si="300">+TEXT(A2115,"dddd")</f>
        <v>sábado</v>
      </c>
      <c r="G2115" s="2" t="str">
        <f t="shared" ref="G2115:G2178" si="301">+TEXT(A2115,"MMMM")</f>
        <v>octubre</v>
      </c>
      <c r="H2115" s="2">
        <f>+IFERROR(VLOOKUP(A2115,festivos!$A$1:$E$105,5,FALSE),0)</f>
        <v>0</v>
      </c>
      <c r="I2115" s="2">
        <f>+IFERROR(VLOOKUP(A2115,semanasanta!$A$1:$E$29,5,FALSE),0)</f>
        <v>0</v>
      </c>
      <c r="J2115" s="2">
        <f>+IFERROR(VLOOKUP(A2115,navidad!$A$1:$E$8,5,FALSE),0)</f>
        <v>0</v>
      </c>
      <c r="K2115" s="2">
        <f t="shared" si="296"/>
        <v>0</v>
      </c>
      <c r="L2115" s="2">
        <f t="shared" ref="L2115:L2178" si="302">+IF(J2116=1,1,0)</f>
        <v>0</v>
      </c>
      <c r="M2115" s="2">
        <f>+IFERROR(VLOOKUP(A2115,new_year!$A$1:$E$8,5,FALSE),0)</f>
        <v>0</v>
      </c>
      <c r="N2115" s="2">
        <f t="shared" si="295"/>
        <v>0</v>
      </c>
      <c r="O2115" s="2">
        <f t="shared" ref="O2115:O2178" si="303">+IF(M2116=1,1,0)</f>
        <v>0</v>
      </c>
      <c r="P2115">
        <v>0</v>
      </c>
      <c r="Q2115">
        <f>+IFERROR(VLOOKUP(A2115,final_f1!$A$1:$E$8,5,FALSE),0)</f>
        <v>0</v>
      </c>
    </row>
    <row r="2116" spans="1:17" x14ac:dyDescent="0.25">
      <c r="A2116" s="1">
        <v>43023</v>
      </c>
      <c r="B2116">
        <v>0</v>
      </c>
      <c r="C2116" s="2">
        <f t="shared" si="297"/>
        <v>15</v>
      </c>
      <c r="D2116" s="2">
        <f t="shared" si="298"/>
        <v>10</v>
      </c>
      <c r="E2116" s="2">
        <f t="shared" si="299"/>
        <v>2017</v>
      </c>
      <c r="F2116" s="2" t="str">
        <f t="shared" si="300"/>
        <v>domingo</v>
      </c>
      <c r="G2116" s="2" t="str">
        <f t="shared" si="301"/>
        <v>octubre</v>
      </c>
      <c r="H2116" s="2">
        <f>+IFERROR(VLOOKUP(A2116,festivos!$A$1:$E$105,5,FALSE),0)</f>
        <v>0</v>
      </c>
      <c r="I2116" s="2">
        <f>+IFERROR(VLOOKUP(A2116,semanasanta!$A$1:$E$29,5,FALSE),0)</f>
        <v>0</v>
      </c>
      <c r="J2116" s="2">
        <f>+IFERROR(VLOOKUP(A2116,navidad!$A$1:$E$8,5,FALSE),0)</f>
        <v>0</v>
      </c>
      <c r="K2116" s="2">
        <f t="shared" si="296"/>
        <v>0</v>
      </c>
      <c r="L2116" s="2">
        <f t="shared" si="302"/>
        <v>0</v>
      </c>
      <c r="M2116" s="2">
        <f>+IFERROR(VLOOKUP(A2116,new_year!$A$1:$E$8,5,FALSE),0)</f>
        <v>0</v>
      </c>
      <c r="N2116" s="2">
        <f t="shared" ref="N2116:N2179" si="304">+IF(M2115=1,1,0)</f>
        <v>0</v>
      </c>
      <c r="O2116" s="2">
        <f t="shared" si="303"/>
        <v>0</v>
      </c>
      <c r="P2116">
        <v>0</v>
      </c>
      <c r="Q2116">
        <f>+IFERROR(VLOOKUP(A2116,final_f1!$A$1:$E$8,5,FALSE),0)</f>
        <v>0</v>
      </c>
    </row>
    <row r="2117" spans="1:17" x14ac:dyDescent="0.25">
      <c r="A2117" s="1">
        <v>43024</v>
      </c>
      <c r="B2117">
        <v>0</v>
      </c>
      <c r="C2117" s="2">
        <f t="shared" si="297"/>
        <v>16</v>
      </c>
      <c r="D2117" s="2">
        <f t="shared" si="298"/>
        <v>10</v>
      </c>
      <c r="E2117" s="2">
        <f t="shared" si="299"/>
        <v>2017</v>
      </c>
      <c r="F2117" s="2" t="str">
        <f t="shared" si="300"/>
        <v>lunes</v>
      </c>
      <c r="G2117" s="2" t="str">
        <f t="shared" si="301"/>
        <v>octubre</v>
      </c>
      <c r="H2117" s="2">
        <f>+IFERROR(VLOOKUP(A2117,festivos!$A$1:$E$105,5,FALSE),0)</f>
        <v>1</v>
      </c>
      <c r="I2117" s="2">
        <f>+IFERROR(VLOOKUP(A2117,semanasanta!$A$1:$E$29,5,FALSE),0)</f>
        <v>0</v>
      </c>
      <c r="J2117" s="2">
        <f>+IFERROR(VLOOKUP(A2117,navidad!$A$1:$E$8,5,FALSE),0)</f>
        <v>0</v>
      </c>
      <c r="K2117" s="2">
        <f t="shared" ref="K2117:K2180" si="305">+IF(J2116=1,1,0)</f>
        <v>0</v>
      </c>
      <c r="L2117" s="2">
        <f t="shared" si="302"/>
        <v>0</v>
      </c>
      <c r="M2117" s="2">
        <f>+IFERROR(VLOOKUP(A2117,new_year!$A$1:$E$8,5,FALSE),0)</f>
        <v>0</v>
      </c>
      <c r="N2117" s="2">
        <f t="shared" si="304"/>
        <v>0</v>
      </c>
      <c r="O2117" s="2">
        <f t="shared" si="303"/>
        <v>0</v>
      </c>
      <c r="P2117">
        <v>0</v>
      </c>
      <c r="Q2117">
        <f>+IFERROR(VLOOKUP(A2117,final_f1!$A$1:$E$8,5,FALSE),0)</f>
        <v>0</v>
      </c>
    </row>
    <row r="2118" spans="1:17" x14ac:dyDescent="0.25">
      <c r="A2118" s="1">
        <v>43025</v>
      </c>
      <c r="B2118">
        <v>565</v>
      </c>
      <c r="C2118" s="2">
        <f t="shared" si="297"/>
        <v>17</v>
      </c>
      <c r="D2118" s="2">
        <f t="shared" si="298"/>
        <v>10</v>
      </c>
      <c r="E2118" s="2">
        <f t="shared" si="299"/>
        <v>2017</v>
      </c>
      <c r="F2118" s="2" t="str">
        <f t="shared" si="300"/>
        <v>martes</v>
      </c>
      <c r="G2118" s="2" t="str">
        <f t="shared" si="301"/>
        <v>octubre</v>
      </c>
      <c r="H2118" s="2">
        <f>+IFERROR(VLOOKUP(A2118,festivos!$A$1:$E$105,5,FALSE),0)</f>
        <v>0</v>
      </c>
      <c r="I2118" s="2">
        <f>+IFERROR(VLOOKUP(A2118,semanasanta!$A$1:$E$29,5,FALSE),0)</f>
        <v>0</v>
      </c>
      <c r="J2118" s="2">
        <f>+IFERROR(VLOOKUP(A2118,navidad!$A$1:$E$8,5,FALSE),0)</f>
        <v>0</v>
      </c>
      <c r="K2118" s="2">
        <f t="shared" si="305"/>
        <v>0</v>
      </c>
      <c r="L2118" s="2">
        <f t="shared" si="302"/>
        <v>0</v>
      </c>
      <c r="M2118" s="2">
        <f>+IFERROR(VLOOKUP(A2118,new_year!$A$1:$E$8,5,FALSE),0)</f>
        <v>0</v>
      </c>
      <c r="N2118" s="2">
        <f t="shared" si="304"/>
        <v>0</v>
      </c>
      <c r="O2118" s="2">
        <f t="shared" si="303"/>
        <v>0</v>
      </c>
      <c r="P2118">
        <v>0</v>
      </c>
      <c r="Q2118">
        <f>+IFERROR(VLOOKUP(A2118,final_f1!$A$1:$E$8,5,FALSE),0)</f>
        <v>0</v>
      </c>
    </row>
    <row r="2119" spans="1:17" x14ac:dyDescent="0.25">
      <c r="A2119" s="1">
        <v>43026</v>
      </c>
      <c r="B2119">
        <v>792</v>
      </c>
      <c r="C2119" s="2">
        <f t="shared" si="297"/>
        <v>18</v>
      </c>
      <c r="D2119" s="2">
        <f t="shared" si="298"/>
        <v>10</v>
      </c>
      <c r="E2119" s="2">
        <f t="shared" si="299"/>
        <v>2017</v>
      </c>
      <c r="F2119" s="2" t="str">
        <f t="shared" si="300"/>
        <v>miércoles</v>
      </c>
      <c r="G2119" s="2" t="str">
        <f t="shared" si="301"/>
        <v>octubre</v>
      </c>
      <c r="H2119" s="2">
        <f>+IFERROR(VLOOKUP(A2119,festivos!$A$1:$E$105,5,FALSE),0)</f>
        <v>0</v>
      </c>
      <c r="I2119" s="2">
        <f>+IFERROR(VLOOKUP(A2119,semanasanta!$A$1:$E$29,5,FALSE),0)</f>
        <v>0</v>
      </c>
      <c r="J2119" s="2">
        <f>+IFERROR(VLOOKUP(A2119,navidad!$A$1:$E$8,5,FALSE),0)</f>
        <v>0</v>
      </c>
      <c r="K2119" s="2">
        <f t="shared" si="305"/>
        <v>0</v>
      </c>
      <c r="L2119" s="2">
        <f t="shared" si="302"/>
        <v>0</v>
      </c>
      <c r="M2119" s="2">
        <f>+IFERROR(VLOOKUP(A2119,new_year!$A$1:$E$8,5,FALSE),0)</f>
        <v>0</v>
      </c>
      <c r="N2119" s="2">
        <f t="shared" si="304"/>
        <v>0</v>
      </c>
      <c r="O2119" s="2">
        <f t="shared" si="303"/>
        <v>0</v>
      </c>
      <c r="P2119">
        <v>0</v>
      </c>
      <c r="Q2119">
        <f>+IFERROR(VLOOKUP(A2119,final_f1!$A$1:$E$8,5,FALSE),0)</f>
        <v>0</v>
      </c>
    </row>
    <row r="2120" spans="1:17" x14ac:dyDescent="0.25">
      <c r="A2120" s="1">
        <v>43027</v>
      </c>
      <c r="B2120">
        <v>762</v>
      </c>
      <c r="C2120" s="2">
        <f t="shared" si="297"/>
        <v>19</v>
      </c>
      <c r="D2120" s="2">
        <f t="shared" si="298"/>
        <v>10</v>
      </c>
      <c r="E2120" s="2">
        <f t="shared" si="299"/>
        <v>2017</v>
      </c>
      <c r="F2120" s="2" t="str">
        <f t="shared" si="300"/>
        <v>jueves</v>
      </c>
      <c r="G2120" s="2" t="str">
        <f t="shared" si="301"/>
        <v>octubre</v>
      </c>
      <c r="H2120" s="2">
        <f>+IFERROR(VLOOKUP(A2120,festivos!$A$1:$E$105,5,FALSE),0)</f>
        <v>0</v>
      </c>
      <c r="I2120" s="2">
        <f>+IFERROR(VLOOKUP(A2120,semanasanta!$A$1:$E$29,5,FALSE),0)</f>
        <v>0</v>
      </c>
      <c r="J2120" s="2">
        <f>+IFERROR(VLOOKUP(A2120,navidad!$A$1:$E$8,5,FALSE),0)</f>
        <v>0</v>
      </c>
      <c r="K2120" s="2">
        <f t="shared" si="305"/>
        <v>0</v>
      </c>
      <c r="L2120" s="2">
        <f t="shared" si="302"/>
        <v>0</v>
      </c>
      <c r="M2120" s="2">
        <f>+IFERROR(VLOOKUP(A2120,new_year!$A$1:$E$8,5,FALSE),0)</f>
        <v>0</v>
      </c>
      <c r="N2120" s="2">
        <f t="shared" si="304"/>
        <v>0</v>
      </c>
      <c r="O2120" s="2">
        <f t="shared" si="303"/>
        <v>0</v>
      </c>
      <c r="P2120">
        <v>0</v>
      </c>
      <c r="Q2120">
        <f>+IFERROR(VLOOKUP(A2120,final_f1!$A$1:$E$8,5,FALSE),0)</f>
        <v>0</v>
      </c>
    </row>
    <row r="2121" spans="1:17" x14ac:dyDescent="0.25">
      <c r="A2121" s="1">
        <v>43028</v>
      </c>
      <c r="B2121">
        <v>866</v>
      </c>
      <c r="C2121" s="2">
        <f t="shared" si="297"/>
        <v>20</v>
      </c>
      <c r="D2121" s="2">
        <f t="shared" si="298"/>
        <v>10</v>
      </c>
      <c r="E2121" s="2">
        <f t="shared" si="299"/>
        <v>2017</v>
      </c>
      <c r="F2121" s="2" t="str">
        <f t="shared" si="300"/>
        <v>viernes</v>
      </c>
      <c r="G2121" s="2" t="str">
        <f t="shared" si="301"/>
        <v>octubre</v>
      </c>
      <c r="H2121" s="2">
        <f>+IFERROR(VLOOKUP(A2121,festivos!$A$1:$E$105,5,FALSE),0)</f>
        <v>0</v>
      </c>
      <c r="I2121" s="2">
        <f>+IFERROR(VLOOKUP(A2121,semanasanta!$A$1:$E$29,5,FALSE),0)</f>
        <v>0</v>
      </c>
      <c r="J2121" s="2">
        <f>+IFERROR(VLOOKUP(A2121,navidad!$A$1:$E$8,5,FALSE),0)</f>
        <v>0</v>
      </c>
      <c r="K2121" s="2">
        <f t="shared" si="305"/>
        <v>0</v>
      </c>
      <c r="L2121" s="2">
        <f t="shared" si="302"/>
        <v>0</v>
      </c>
      <c r="M2121" s="2">
        <f>+IFERROR(VLOOKUP(A2121,new_year!$A$1:$E$8,5,FALSE),0)</f>
        <v>0</v>
      </c>
      <c r="N2121" s="2">
        <f t="shared" si="304"/>
        <v>0</v>
      </c>
      <c r="O2121" s="2">
        <f t="shared" si="303"/>
        <v>0</v>
      </c>
      <c r="P2121">
        <v>0</v>
      </c>
      <c r="Q2121">
        <f>+IFERROR(VLOOKUP(A2121,final_f1!$A$1:$E$8,5,FALSE),0)</f>
        <v>0</v>
      </c>
    </row>
    <row r="2122" spans="1:17" x14ac:dyDescent="0.25">
      <c r="A2122" s="1">
        <v>43029</v>
      </c>
      <c r="B2122">
        <v>230</v>
      </c>
      <c r="C2122" s="2">
        <f t="shared" si="297"/>
        <v>21</v>
      </c>
      <c r="D2122" s="2">
        <f t="shared" si="298"/>
        <v>10</v>
      </c>
      <c r="E2122" s="2">
        <f t="shared" si="299"/>
        <v>2017</v>
      </c>
      <c r="F2122" s="2" t="str">
        <f t="shared" si="300"/>
        <v>sábado</v>
      </c>
      <c r="G2122" s="2" t="str">
        <f t="shared" si="301"/>
        <v>octubre</v>
      </c>
      <c r="H2122" s="2">
        <f>+IFERROR(VLOOKUP(A2122,festivos!$A$1:$E$105,5,FALSE),0)</f>
        <v>0</v>
      </c>
      <c r="I2122" s="2">
        <f>+IFERROR(VLOOKUP(A2122,semanasanta!$A$1:$E$29,5,FALSE),0)</f>
        <v>0</v>
      </c>
      <c r="J2122" s="2">
        <f>+IFERROR(VLOOKUP(A2122,navidad!$A$1:$E$8,5,FALSE),0)</f>
        <v>0</v>
      </c>
      <c r="K2122" s="2">
        <f t="shared" si="305"/>
        <v>0</v>
      </c>
      <c r="L2122" s="2">
        <f t="shared" si="302"/>
        <v>0</v>
      </c>
      <c r="M2122" s="2">
        <f>+IFERROR(VLOOKUP(A2122,new_year!$A$1:$E$8,5,FALSE),0)</f>
        <v>0</v>
      </c>
      <c r="N2122" s="2">
        <f t="shared" si="304"/>
        <v>0</v>
      </c>
      <c r="O2122" s="2">
        <f t="shared" si="303"/>
        <v>0</v>
      </c>
      <c r="P2122">
        <v>0</v>
      </c>
      <c r="Q2122">
        <f>+IFERROR(VLOOKUP(A2122,final_f1!$A$1:$E$8,5,FALSE),0)</f>
        <v>0</v>
      </c>
    </row>
    <row r="2123" spans="1:17" x14ac:dyDescent="0.25">
      <c r="A2123" s="1">
        <v>43030</v>
      </c>
      <c r="B2123">
        <v>0</v>
      </c>
      <c r="C2123" s="2">
        <f t="shared" si="297"/>
        <v>22</v>
      </c>
      <c r="D2123" s="2">
        <f t="shared" si="298"/>
        <v>10</v>
      </c>
      <c r="E2123" s="2">
        <f t="shared" si="299"/>
        <v>2017</v>
      </c>
      <c r="F2123" s="2" t="str">
        <f t="shared" si="300"/>
        <v>domingo</v>
      </c>
      <c r="G2123" s="2" t="str">
        <f t="shared" si="301"/>
        <v>octubre</v>
      </c>
      <c r="H2123" s="2">
        <f>+IFERROR(VLOOKUP(A2123,festivos!$A$1:$E$105,5,FALSE),0)</f>
        <v>0</v>
      </c>
      <c r="I2123" s="2">
        <f>+IFERROR(VLOOKUP(A2123,semanasanta!$A$1:$E$29,5,FALSE),0)</f>
        <v>0</v>
      </c>
      <c r="J2123" s="2">
        <f>+IFERROR(VLOOKUP(A2123,navidad!$A$1:$E$8,5,FALSE),0)</f>
        <v>0</v>
      </c>
      <c r="K2123" s="2">
        <f t="shared" si="305"/>
        <v>0</v>
      </c>
      <c r="L2123" s="2">
        <f t="shared" si="302"/>
        <v>0</v>
      </c>
      <c r="M2123" s="2">
        <f>+IFERROR(VLOOKUP(A2123,new_year!$A$1:$E$8,5,FALSE),0)</f>
        <v>0</v>
      </c>
      <c r="N2123" s="2">
        <f t="shared" si="304"/>
        <v>0</v>
      </c>
      <c r="O2123" s="2">
        <f t="shared" si="303"/>
        <v>0</v>
      </c>
      <c r="P2123">
        <v>0</v>
      </c>
      <c r="Q2123">
        <f>+IFERROR(VLOOKUP(A2123,final_f1!$A$1:$E$8,5,FALSE),0)</f>
        <v>0</v>
      </c>
    </row>
    <row r="2124" spans="1:17" x14ac:dyDescent="0.25">
      <c r="A2124" s="1">
        <v>43031</v>
      </c>
      <c r="B2124">
        <v>630</v>
      </c>
      <c r="C2124" s="2">
        <f t="shared" si="297"/>
        <v>23</v>
      </c>
      <c r="D2124" s="2">
        <f t="shared" si="298"/>
        <v>10</v>
      </c>
      <c r="E2124" s="2">
        <f t="shared" si="299"/>
        <v>2017</v>
      </c>
      <c r="F2124" s="2" t="str">
        <f t="shared" si="300"/>
        <v>lunes</v>
      </c>
      <c r="G2124" s="2" t="str">
        <f t="shared" si="301"/>
        <v>octubre</v>
      </c>
      <c r="H2124" s="2">
        <f>+IFERROR(VLOOKUP(A2124,festivos!$A$1:$E$105,5,FALSE),0)</f>
        <v>0</v>
      </c>
      <c r="I2124" s="2">
        <f>+IFERROR(VLOOKUP(A2124,semanasanta!$A$1:$E$29,5,FALSE),0)</f>
        <v>0</v>
      </c>
      <c r="J2124" s="2">
        <f>+IFERROR(VLOOKUP(A2124,navidad!$A$1:$E$8,5,FALSE),0)</f>
        <v>0</v>
      </c>
      <c r="K2124" s="2">
        <f t="shared" si="305"/>
        <v>0</v>
      </c>
      <c r="L2124" s="2">
        <f t="shared" si="302"/>
        <v>0</v>
      </c>
      <c r="M2124" s="2">
        <f>+IFERROR(VLOOKUP(A2124,new_year!$A$1:$E$8,5,FALSE),0)</f>
        <v>0</v>
      </c>
      <c r="N2124" s="2">
        <f t="shared" si="304"/>
        <v>0</v>
      </c>
      <c r="O2124" s="2">
        <f t="shared" si="303"/>
        <v>0</v>
      </c>
      <c r="P2124">
        <v>0</v>
      </c>
      <c r="Q2124">
        <f>+IFERROR(VLOOKUP(A2124,final_f1!$A$1:$E$8,5,FALSE),0)</f>
        <v>0</v>
      </c>
    </row>
    <row r="2125" spans="1:17" x14ac:dyDescent="0.25">
      <c r="A2125" s="1">
        <v>43032</v>
      </c>
      <c r="B2125">
        <v>840</v>
      </c>
      <c r="C2125" s="2">
        <f t="shared" si="297"/>
        <v>24</v>
      </c>
      <c r="D2125" s="2">
        <f t="shared" si="298"/>
        <v>10</v>
      </c>
      <c r="E2125" s="2">
        <f t="shared" si="299"/>
        <v>2017</v>
      </c>
      <c r="F2125" s="2" t="str">
        <f t="shared" si="300"/>
        <v>martes</v>
      </c>
      <c r="G2125" s="2" t="str">
        <f t="shared" si="301"/>
        <v>octubre</v>
      </c>
      <c r="H2125" s="2">
        <f>+IFERROR(VLOOKUP(A2125,festivos!$A$1:$E$105,5,FALSE),0)</f>
        <v>0</v>
      </c>
      <c r="I2125" s="2">
        <f>+IFERROR(VLOOKUP(A2125,semanasanta!$A$1:$E$29,5,FALSE),0)</f>
        <v>0</v>
      </c>
      <c r="J2125" s="2">
        <f>+IFERROR(VLOOKUP(A2125,navidad!$A$1:$E$8,5,FALSE),0)</f>
        <v>0</v>
      </c>
      <c r="K2125" s="2">
        <f t="shared" si="305"/>
        <v>0</v>
      </c>
      <c r="L2125" s="2">
        <f t="shared" si="302"/>
        <v>0</v>
      </c>
      <c r="M2125" s="2">
        <f>+IFERROR(VLOOKUP(A2125,new_year!$A$1:$E$8,5,FALSE),0)</f>
        <v>0</v>
      </c>
      <c r="N2125" s="2">
        <f t="shared" si="304"/>
        <v>0</v>
      </c>
      <c r="O2125" s="2">
        <f t="shared" si="303"/>
        <v>0</v>
      </c>
      <c r="P2125">
        <v>0</v>
      </c>
      <c r="Q2125">
        <f>+IFERROR(VLOOKUP(A2125,final_f1!$A$1:$E$8,5,FALSE),0)</f>
        <v>0</v>
      </c>
    </row>
    <row r="2126" spans="1:17" x14ac:dyDescent="0.25">
      <c r="A2126" s="1">
        <v>43033</v>
      </c>
      <c r="B2126">
        <v>953</v>
      </c>
      <c r="C2126" s="2">
        <f t="shared" si="297"/>
        <v>25</v>
      </c>
      <c r="D2126" s="2">
        <f t="shared" si="298"/>
        <v>10</v>
      </c>
      <c r="E2126" s="2">
        <f t="shared" si="299"/>
        <v>2017</v>
      </c>
      <c r="F2126" s="2" t="str">
        <f t="shared" si="300"/>
        <v>miércoles</v>
      </c>
      <c r="G2126" s="2" t="str">
        <f t="shared" si="301"/>
        <v>octubre</v>
      </c>
      <c r="H2126" s="2">
        <f>+IFERROR(VLOOKUP(A2126,festivos!$A$1:$E$105,5,FALSE),0)</f>
        <v>0</v>
      </c>
      <c r="I2126" s="2">
        <f>+IFERROR(VLOOKUP(A2126,semanasanta!$A$1:$E$29,5,FALSE),0)</f>
        <v>0</v>
      </c>
      <c r="J2126" s="2">
        <f>+IFERROR(VLOOKUP(A2126,navidad!$A$1:$E$8,5,FALSE),0)</f>
        <v>0</v>
      </c>
      <c r="K2126" s="2">
        <f t="shared" si="305"/>
        <v>0</v>
      </c>
      <c r="L2126" s="2">
        <f t="shared" si="302"/>
        <v>0</v>
      </c>
      <c r="M2126" s="2">
        <f>+IFERROR(VLOOKUP(A2126,new_year!$A$1:$E$8,5,FALSE),0)</f>
        <v>0</v>
      </c>
      <c r="N2126" s="2">
        <f t="shared" si="304"/>
        <v>0</v>
      </c>
      <c r="O2126" s="2">
        <f t="shared" si="303"/>
        <v>0</v>
      </c>
      <c r="P2126">
        <v>0</v>
      </c>
      <c r="Q2126">
        <f>+IFERROR(VLOOKUP(A2126,final_f1!$A$1:$E$8,5,FALSE),0)</f>
        <v>0</v>
      </c>
    </row>
    <row r="2127" spans="1:17" x14ac:dyDescent="0.25">
      <c r="A2127" s="1">
        <v>43034</v>
      </c>
      <c r="B2127">
        <v>1045</v>
      </c>
      <c r="C2127" s="2">
        <f t="shared" si="297"/>
        <v>26</v>
      </c>
      <c r="D2127" s="2">
        <f t="shared" si="298"/>
        <v>10</v>
      </c>
      <c r="E2127" s="2">
        <f t="shared" si="299"/>
        <v>2017</v>
      </c>
      <c r="F2127" s="2" t="str">
        <f t="shared" si="300"/>
        <v>jueves</v>
      </c>
      <c r="G2127" s="2" t="str">
        <f t="shared" si="301"/>
        <v>octubre</v>
      </c>
      <c r="H2127" s="2">
        <f>+IFERROR(VLOOKUP(A2127,festivos!$A$1:$E$105,5,FALSE),0)</f>
        <v>0</v>
      </c>
      <c r="I2127" s="2">
        <f>+IFERROR(VLOOKUP(A2127,semanasanta!$A$1:$E$29,5,FALSE),0)</f>
        <v>0</v>
      </c>
      <c r="J2127" s="2">
        <f>+IFERROR(VLOOKUP(A2127,navidad!$A$1:$E$8,5,FALSE),0)</f>
        <v>0</v>
      </c>
      <c r="K2127" s="2">
        <f t="shared" si="305"/>
        <v>0</v>
      </c>
      <c r="L2127" s="2">
        <f t="shared" si="302"/>
        <v>0</v>
      </c>
      <c r="M2127" s="2">
        <f>+IFERROR(VLOOKUP(A2127,new_year!$A$1:$E$8,5,FALSE),0)</f>
        <v>0</v>
      </c>
      <c r="N2127" s="2">
        <f t="shared" si="304"/>
        <v>0</v>
      </c>
      <c r="O2127" s="2">
        <f t="shared" si="303"/>
        <v>0</v>
      </c>
      <c r="P2127">
        <v>0</v>
      </c>
      <c r="Q2127">
        <f>+IFERROR(VLOOKUP(A2127,final_f1!$A$1:$E$8,5,FALSE),0)</f>
        <v>0</v>
      </c>
    </row>
    <row r="2128" spans="1:17" x14ac:dyDescent="0.25">
      <c r="A2128" s="1">
        <v>43035</v>
      </c>
      <c r="B2128">
        <v>1112</v>
      </c>
      <c r="C2128" s="2">
        <f t="shared" si="297"/>
        <v>27</v>
      </c>
      <c r="D2128" s="2">
        <f t="shared" si="298"/>
        <v>10</v>
      </c>
      <c r="E2128" s="2">
        <f t="shared" si="299"/>
        <v>2017</v>
      </c>
      <c r="F2128" s="2" t="str">
        <f t="shared" si="300"/>
        <v>viernes</v>
      </c>
      <c r="G2128" s="2" t="str">
        <f t="shared" si="301"/>
        <v>octubre</v>
      </c>
      <c r="H2128" s="2">
        <f>+IFERROR(VLOOKUP(A2128,festivos!$A$1:$E$105,5,FALSE),0)</f>
        <v>0</v>
      </c>
      <c r="I2128" s="2">
        <f>+IFERROR(VLOOKUP(A2128,semanasanta!$A$1:$E$29,5,FALSE),0)</f>
        <v>0</v>
      </c>
      <c r="J2128" s="2">
        <f>+IFERROR(VLOOKUP(A2128,navidad!$A$1:$E$8,5,FALSE),0)</f>
        <v>0</v>
      </c>
      <c r="K2128" s="2">
        <f t="shared" si="305"/>
        <v>0</v>
      </c>
      <c r="L2128" s="2">
        <f t="shared" si="302"/>
        <v>0</v>
      </c>
      <c r="M2128" s="2">
        <f>+IFERROR(VLOOKUP(A2128,new_year!$A$1:$E$8,5,FALSE),0)</f>
        <v>0</v>
      </c>
      <c r="N2128" s="2">
        <f t="shared" si="304"/>
        <v>0</v>
      </c>
      <c r="O2128" s="2">
        <f t="shared" si="303"/>
        <v>0</v>
      </c>
      <c r="P2128">
        <v>0</v>
      </c>
      <c r="Q2128">
        <f>+IFERROR(VLOOKUP(A2128,final_f1!$A$1:$E$8,5,FALSE),0)</f>
        <v>0</v>
      </c>
    </row>
    <row r="2129" spans="1:17" x14ac:dyDescent="0.25">
      <c r="A2129" s="1">
        <v>43036</v>
      </c>
      <c r="B2129">
        <v>349</v>
      </c>
      <c r="C2129" s="2">
        <f t="shared" si="297"/>
        <v>28</v>
      </c>
      <c r="D2129" s="2">
        <f t="shared" si="298"/>
        <v>10</v>
      </c>
      <c r="E2129" s="2">
        <f t="shared" si="299"/>
        <v>2017</v>
      </c>
      <c r="F2129" s="2" t="str">
        <f t="shared" si="300"/>
        <v>sábado</v>
      </c>
      <c r="G2129" s="2" t="str">
        <f t="shared" si="301"/>
        <v>octubre</v>
      </c>
      <c r="H2129" s="2">
        <f>+IFERROR(VLOOKUP(A2129,festivos!$A$1:$E$105,5,FALSE),0)</f>
        <v>0</v>
      </c>
      <c r="I2129" s="2">
        <f>+IFERROR(VLOOKUP(A2129,semanasanta!$A$1:$E$29,5,FALSE),0)</f>
        <v>0</v>
      </c>
      <c r="J2129" s="2">
        <f>+IFERROR(VLOOKUP(A2129,navidad!$A$1:$E$8,5,FALSE),0)</f>
        <v>0</v>
      </c>
      <c r="K2129" s="2">
        <f t="shared" si="305"/>
        <v>0</v>
      </c>
      <c r="L2129" s="2">
        <f t="shared" si="302"/>
        <v>0</v>
      </c>
      <c r="M2129" s="2">
        <f>+IFERROR(VLOOKUP(A2129,new_year!$A$1:$E$8,5,FALSE),0)</f>
        <v>0</v>
      </c>
      <c r="N2129" s="2">
        <f t="shared" si="304"/>
        <v>0</v>
      </c>
      <c r="O2129" s="2">
        <f t="shared" si="303"/>
        <v>0</v>
      </c>
      <c r="P2129">
        <v>0</v>
      </c>
      <c r="Q2129">
        <f>+IFERROR(VLOOKUP(A2129,final_f1!$A$1:$E$8,5,FALSE),0)</f>
        <v>0</v>
      </c>
    </row>
    <row r="2130" spans="1:17" x14ac:dyDescent="0.25">
      <c r="A2130" s="1">
        <v>43037</v>
      </c>
      <c r="B2130">
        <v>2</v>
      </c>
      <c r="C2130" s="2">
        <f t="shared" si="297"/>
        <v>29</v>
      </c>
      <c r="D2130" s="2">
        <f t="shared" si="298"/>
        <v>10</v>
      </c>
      <c r="E2130" s="2">
        <f t="shared" si="299"/>
        <v>2017</v>
      </c>
      <c r="F2130" s="2" t="str">
        <f t="shared" si="300"/>
        <v>domingo</v>
      </c>
      <c r="G2130" s="2" t="str">
        <f t="shared" si="301"/>
        <v>octubre</v>
      </c>
      <c r="H2130" s="2">
        <f>+IFERROR(VLOOKUP(A2130,festivos!$A$1:$E$105,5,FALSE),0)</f>
        <v>0</v>
      </c>
      <c r="I2130" s="2">
        <f>+IFERROR(VLOOKUP(A2130,semanasanta!$A$1:$E$29,5,FALSE),0)</f>
        <v>0</v>
      </c>
      <c r="J2130" s="2">
        <f>+IFERROR(VLOOKUP(A2130,navidad!$A$1:$E$8,5,FALSE),0)</f>
        <v>0</v>
      </c>
      <c r="K2130" s="2">
        <f t="shared" si="305"/>
        <v>0</v>
      </c>
      <c r="L2130" s="2">
        <f t="shared" si="302"/>
        <v>0</v>
      </c>
      <c r="M2130" s="2">
        <f>+IFERROR(VLOOKUP(A2130,new_year!$A$1:$E$8,5,FALSE),0)</f>
        <v>0</v>
      </c>
      <c r="N2130" s="2">
        <f t="shared" si="304"/>
        <v>0</v>
      </c>
      <c r="O2130" s="2">
        <f t="shared" si="303"/>
        <v>0</v>
      </c>
      <c r="P2130">
        <v>0</v>
      </c>
      <c r="Q2130">
        <f>+IFERROR(VLOOKUP(A2130,final_f1!$A$1:$E$8,5,FALSE),0)</f>
        <v>0</v>
      </c>
    </row>
    <row r="2131" spans="1:17" x14ac:dyDescent="0.25">
      <c r="A2131" s="1">
        <v>43038</v>
      </c>
      <c r="B2131">
        <v>1248</v>
      </c>
      <c r="C2131" s="2">
        <f t="shared" si="297"/>
        <v>30</v>
      </c>
      <c r="D2131" s="2">
        <f t="shared" si="298"/>
        <v>10</v>
      </c>
      <c r="E2131" s="2">
        <f t="shared" si="299"/>
        <v>2017</v>
      </c>
      <c r="F2131" s="2" t="str">
        <f t="shared" si="300"/>
        <v>lunes</v>
      </c>
      <c r="G2131" s="2" t="str">
        <f t="shared" si="301"/>
        <v>octubre</v>
      </c>
      <c r="H2131" s="2">
        <f>+IFERROR(VLOOKUP(A2131,festivos!$A$1:$E$105,5,FALSE),0)</f>
        <v>0</v>
      </c>
      <c r="I2131" s="2">
        <f>+IFERROR(VLOOKUP(A2131,semanasanta!$A$1:$E$29,5,FALSE),0)</f>
        <v>0</v>
      </c>
      <c r="J2131" s="2">
        <f>+IFERROR(VLOOKUP(A2131,navidad!$A$1:$E$8,5,FALSE),0)</f>
        <v>0</v>
      </c>
      <c r="K2131" s="2">
        <f t="shared" si="305"/>
        <v>0</v>
      </c>
      <c r="L2131" s="2">
        <f t="shared" si="302"/>
        <v>0</v>
      </c>
      <c r="M2131" s="2">
        <f>+IFERROR(VLOOKUP(A2131,new_year!$A$1:$E$8,5,FALSE),0)</f>
        <v>0</v>
      </c>
      <c r="N2131" s="2">
        <f t="shared" si="304"/>
        <v>0</v>
      </c>
      <c r="O2131" s="2">
        <f t="shared" si="303"/>
        <v>0</v>
      </c>
      <c r="P2131">
        <v>0</v>
      </c>
      <c r="Q2131">
        <f>+IFERROR(VLOOKUP(A2131,final_f1!$A$1:$E$8,5,FALSE),0)</f>
        <v>0</v>
      </c>
    </row>
    <row r="2132" spans="1:17" x14ac:dyDescent="0.25">
      <c r="A2132" s="1">
        <v>43039</v>
      </c>
      <c r="B2132">
        <v>2729</v>
      </c>
      <c r="C2132" s="2">
        <f t="shared" si="297"/>
        <v>31</v>
      </c>
      <c r="D2132" s="2">
        <f t="shared" si="298"/>
        <v>10</v>
      </c>
      <c r="E2132" s="2">
        <f t="shared" si="299"/>
        <v>2017</v>
      </c>
      <c r="F2132" s="2" t="str">
        <f t="shared" si="300"/>
        <v>martes</v>
      </c>
      <c r="G2132" s="2" t="str">
        <f t="shared" si="301"/>
        <v>octubre</v>
      </c>
      <c r="H2132" s="2">
        <f>+IFERROR(VLOOKUP(A2132,festivos!$A$1:$E$105,5,FALSE),0)</f>
        <v>0</v>
      </c>
      <c r="I2132" s="2">
        <f>+IFERROR(VLOOKUP(A2132,semanasanta!$A$1:$E$29,5,FALSE),0)</f>
        <v>0</v>
      </c>
      <c r="J2132" s="2">
        <f>+IFERROR(VLOOKUP(A2132,navidad!$A$1:$E$8,5,FALSE),0)</f>
        <v>0</v>
      </c>
      <c r="K2132" s="2">
        <f t="shared" si="305"/>
        <v>0</v>
      </c>
      <c r="L2132" s="2">
        <f t="shared" si="302"/>
        <v>0</v>
      </c>
      <c r="M2132" s="2">
        <f>+IFERROR(VLOOKUP(A2132,new_year!$A$1:$E$8,5,FALSE),0)</f>
        <v>0</v>
      </c>
      <c r="N2132" s="2">
        <f t="shared" si="304"/>
        <v>0</v>
      </c>
      <c r="O2132" s="2">
        <f t="shared" si="303"/>
        <v>0</v>
      </c>
      <c r="P2132">
        <v>0</v>
      </c>
      <c r="Q2132">
        <f>+IFERROR(VLOOKUP(A2132,final_f1!$A$1:$E$8,5,FALSE),0)</f>
        <v>0</v>
      </c>
    </row>
    <row r="2133" spans="1:17" x14ac:dyDescent="0.25">
      <c r="A2133" s="1">
        <v>43040</v>
      </c>
      <c r="B2133">
        <v>541</v>
      </c>
      <c r="C2133" s="2">
        <f t="shared" si="297"/>
        <v>1</v>
      </c>
      <c r="D2133" s="2">
        <f t="shared" si="298"/>
        <v>11</v>
      </c>
      <c r="E2133" s="2">
        <f t="shared" si="299"/>
        <v>2017</v>
      </c>
      <c r="F2133" s="2" t="str">
        <f t="shared" si="300"/>
        <v>miércoles</v>
      </c>
      <c r="G2133" s="2" t="str">
        <f t="shared" si="301"/>
        <v>noviembre</v>
      </c>
      <c r="H2133" s="2">
        <f>+IFERROR(VLOOKUP(A2133,festivos!$A$1:$E$105,5,FALSE),0)</f>
        <v>0</v>
      </c>
      <c r="I2133" s="2">
        <f>+IFERROR(VLOOKUP(A2133,semanasanta!$A$1:$E$29,5,FALSE),0)</f>
        <v>0</v>
      </c>
      <c r="J2133" s="2">
        <f>+IFERROR(VLOOKUP(A2133,navidad!$A$1:$E$8,5,FALSE),0)</f>
        <v>0</v>
      </c>
      <c r="K2133" s="2">
        <f t="shared" si="305"/>
        <v>0</v>
      </c>
      <c r="L2133" s="2">
        <f t="shared" si="302"/>
        <v>0</v>
      </c>
      <c r="M2133" s="2">
        <f>+IFERROR(VLOOKUP(A2133,new_year!$A$1:$E$8,5,FALSE),0)</f>
        <v>0</v>
      </c>
      <c r="N2133" s="2">
        <f t="shared" si="304"/>
        <v>0</v>
      </c>
      <c r="O2133" s="2">
        <f t="shared" si="303"/>
        <v>0</v>
      </c>
      <c r="P2133">
        <v>0</v>
      </c>
      <c r="Q2133">
        <f>+IFERROR(VLOOKUP(A2133,final_f1!$A$1:$E$8,5,FALSE),0)</f>
        <v>0</v>
      </c>
    </row>
    <row r="2134" spans="1:17" x14ac:dyDescent="0.25">
      <c r="A2134" s="1">
        <v>43041</v>
      </c>
      <c r="B2134">
        <v>712</v>
      </c>
      <c r="C2134" s="2">
        <f t="shared" si="297"/>
        <v>2</v>
      </c>
      <c r="D2134" s="2">
        <f t="shared" si="298"/>
        <v>11</v>
      </c>
      <c r="E2134" s="2">
        <f t="shared" si="299"/>
        <v>2017</v>
      </c>
      <c r="F2134" s="2" t="str">
        <f t="shared" si="300"/>
        <v>jueves</v>
      </c>
      <c r="G2134" s="2" t="str">
        <f t="shared" si="301"/>
        <v>noviembre</v>
      </c>
      <c r="H2134" s="2">
        <f>+IFERROR(VLOOKUP(A2134,festivos!$A$1:$E$105,5,FALSE),0)</f>
        <v>0</v>
      </c>
      <c r="I2134" s="2">
        <f>+IFERROR(VLOOKUP(A2134,semanasanta!$A$1:$E$29,5,FALSE),0)</f>
        <v>0</v>
      </c>
      <c r="J2134" s="2">
        <f>+IFERROR(VLOOKUP(A2134,navidad!$A$1:$E$8,5,FALSE),0)</f>
        <v>0</v>
      </c>
      <c r="K2134" s="2">
        <f t="shared" si="305"/>
        <v>0</v>
      </c>
      <c r="L2134" s="2">
        <f t="shared" si="302"/>
        <v>0</v>
      </c>
      <c r="M2134" s="2">
        <f>+IFERROR(VLOOKUP(A2134,new_year!$A$1:$E$8,5,FALSE),0)</f>
        <v>0</v>
      </c>
      <c r="N2134" s="2">
        <f t="shared" si="304"/>
        <v>0</v>
      </c>
      <c r="O2134" s="2">
        <f t="shared" si="303"/>
        <v>0</v>
      </c>
      <c r="P2134">
        <v>0</v>
      </c>
      <c r="Q2134">
        <f>+IFERROR(VLOOKUP(A2134,final_f1!$A$1:$E$8,5,FALSE),0)</f>
        <v>0</v>
      </c>
    </row>
    <row r="2135" spans="1:17" x14ac:dyDescent="0.25">
      <c r="A2135" s="1">
        <v>43042</v>
      </c>
      <c r="B2135">
        <v>844</v>
      </c>
      <c r="C2135" s="2">
        <f t="shared" si="297"/>
        <v>3</v>
      </c>
      <c r="D2135" s="2">
        <f t="shared" si="298"/>
        <v>11</v>
      </c>
      <c r="E2135" s="2">
        <f t="shared" si="299"/>
        <v>2017</v>
      </c>
      <c r="F2135" s="2" t="str">
        <f t="shared" si="300"/>
        <v>viernes</v>
      </c>
      <c r="G2135" s="2" t="str">
        <f t="shared" si="301"/>
        <v>noviembre</v>
      </c>
      <c r="H2135" s="2">
        <f>+IFERROR(VLOOKUP(A2135,festivos!$A$1:$E$105,5,FALSE),0)</f>
        <v>0</v>
      </c>
      <c r="I2135" s="2">
        <f>+IFERROR(VLOOKUP(A2135,semanasanta!$A$1:$E$29,5,FALSE),0)</f>
        <v>0</v>
      </c>
      <c r="J2135" s="2">
        <f>+IFERROR(VLOOKUP(A2135,navidad!$A$1:$E$8,5,FALSE),0)</f>
        <v>0</v>
      </c>
      <c r="K2135" s="2">
        <f t="shared" si="305"/>
        <v>0</v>
      </c>
      <c r="L2135" s="2">
        <f t="shared" si="302"/>
        <v>0</v>
      </c>
      <c r="M2135" s="2">
        <f>+IFERROR(VLOOKUP(A2135,new_year!$A$1:$E$8,5,FALSE),0)</f>
        <v>0</v>
      </c>
      <c r="N2135" s="2">
        <f t="shared" si="304"/>
        <v>0</v>
      </c>
      <c r="O2135" s="2">
        <f t="shared" si="303"/>
        <v>0</v>
      </c>
      <c r="P2135">
        <v>0</v>
      </c>
      <c r="Q2135">
        <f>+IFERROR(VLOOKUP(A2135,final_f1!$A$1:$E$8,5,FALSE),0)</f>
        <v>0</v>
      </c>
    </row>
    <row r="2136" spans="1:17" x14ac:dyDescent="0.25">
      <c r="A2136" s="1">
        <v>43043</v>
      </c>
      <c r="B2136">
        <v>217</v>
      </c>
      <c r="C2136" s="2">
        <f t="shared" si="297"/>
        <v>4</v>
      </c>
      <c r="D2136" s="2">
        <f t="shared" si="298"/>
        <v>11</v>
      </c>
      <c r="E2136" s="2">
        <f t="shared" si="299"/>
        <v>2017</v>
      </c>
      <c r="F2136" s="2" t="str">
        <f t="shared" si="300"/>
        <v>sábado</v>
      </c>
      <c r="G2136" s="2" t="str">
        <f t="shared" si="301"/>
        <v>noviembre</v>
      </c>
      <c r="H2136" s="2">
        <f>+IFERROR(VLOOKUP(A2136,festivos!$A$1:$E$105,5,FALSE),0)</f>
        <v>0</v>
      </c>
      <c r="I2136" s="2">
        <f>+IFERROR(VLOOKUP(A2136,semanasanta!$A$1:$E$29,5,FALSE),0)</f>
        <v>0</v>
      </c>
      <c r="J2136" s="2">
        <f>+IFERROR(VLOOKUP(A2136,navidad!$A$1:$E$8,5,FALSE),0)</f>
        <v>0</v>
      </c>
      <c r="K2136" s="2">
        <f t="shared" si="305"/>
        <v>0</v>
      </c>
      <c r="L2136" s="2">
        <f t="shared" si="302"/>
        <v>0</v>
      </c>
      <c r="M2136" s="2">
        <f>+IFERROR(VLOOKUP(A2136,new_year!$A$1:$E$8,5,FALSE),0)</f>
        <v>0</v>
      </c>
      <c r="N2136" s="2">
        <f t="shared" si="304"/>
        <v>0</v>
      </c>
      <c r="O2136" s="2">
        <f t="shared" si="303"/>
        <v>0</v>
      </c>
      <c r="P2136">
        <v>0</v>
      </c>
      <c r="Q2136">
        <f>+IFERROR(VLOOKUP(A2136,final_f1!$A$1:$E$8,5,FALSE),0)</f>
        <v>0</v>
      </c>
    </row>
    <row r="2137" spans="1:17" x14ac:dyDescent="0.25">
      <c r="A2137" s="1">
        <v>43044</v>
      </c>
      <c r="B2137">
        <v>0</v>
      </c>
      <c r="C2137" s="2">
        <f t="shared" si="297"/>
        <v>5</v>
      </c>
      <c r="D2137" s="2">
        <f t="shared" si="298"/>
        <v>11</v>
      </c>
      <c r="E2137" s="2">
        <f t="shared" si="299"/>
        <v>2017</v>
      </c>
      <c r="F2137" s="2" t="str">
        <f t="shared" si="300"/>
        <v>domingo</v>
      </c>
      <c r="G2137" s="2" t="str">
        <f t="shared" si="301"/>
        <v>noviembre</v>
      </c>
      <c r="H2137" s="2">
        <f>+IFERROR(VLOOKUP(A2137,festivos!$A$1:$E$105,5,FALSE),0)</f>
        <v>0</v>
      </c>
      <c r="I2137" s="2">
        <f>+IFERROR(VLOOKUP(A2137,semanasanta!$A$1:$E$29,5,FALSE),0)</f>
        <v>0</v>
      </c>
      <c r="J2137" s="2">
        <f>+IFERROR(VLOOKUP(A2137,navidad!$A$1:$E$8,5,FALSE),0)</f>
        <v>0</v>
      </c>
      <c r="K2137" s="2">
        <f t="shared" si="305"/>
        <v>0</v>
      </c>
      <c r="L2137" s="2">
        <f t="shared" si="302"/>
        <v>0</v>
      </c>
      <c r="M2137" s="2">
        <f>+IFERROR(VLOOKUP(A2137,new_year!$A$1:$E$8,5,FALSE),0)</f>
        <v>0</v>
      </c>
      <c r="N2137" s="2">
        <f t="shared" si="304"/>
        <v>0</v>
      </c>
      <c r="O2137" s="2">
        <f t="shared" si="303"/>
        <v>0</v>
      </c>
      <c r="P2137">
        <v>0</v>
      </c>
      <c r="Q2137">
        <f>+IFERROR(VLOOKUP(A2137,final_f1!$A$1:$E$8,5,FALSE),0)</f>
        <v>0</v>
      </c>
    </row>
    <row r="2138" spans="1:17" x14ac:dyDescent="0.25">
      <c r="A2138" s="1">
        <v>43045</v>
      </c>
      <c r="B2138">
        <v>0</v>
      </c>
      <c r="C2138" s="2">
        <f t="shared" si="297"/>
        <v>6</v>
      </c>
      <c r="D2138" s="2">
        <f t="shared" si="298"/>
        <v>11</v>
      </c>
      <c r="E2138" s="2">
        <f t="shared" si="299"/>
        <v>2017</v>
      </c>
      <c r="F2138" s="2" t="str">
        <f t="shared" si="300"/>
        <v>lunes</v>
      </c>
      <c r="G2138" s="2" t="str">
        <f t="shared" si="301"/>
        <v>noviembre</v>
      </c>
      <c r="H2138" s="2">
        <f>+IFERROR(VLOOKUP(A2138,festivos!$A$1:$E$105,5,FALSE),0)</f>
        <v>1</v>
      </c>
      <c r="I2138" s="2">
        <f>+IFERROR(VLOOKUP(A2138,semanasanta!$A$1:$E$29,5,FALSE),0)</f>
        <v>0</v>
      </c>
      <c r="J2138" s="2">
        <f>+IFERROR(VLOOKUP(A2138,navidad!$A$1:$E$8,5,FALSE),0)</f>
        <v>0</v>
      </c>
      <c r="K2138" s="2">
        <f t="shared" si="305"/>
        <v>0</v>
      </c>
      <c r="L2138" s="2">
        <f t="shared" si="302"/>
        <v>0</v>
      </c>
      <c r="M2138" s="2">
        <f>+IFERROR(VLOOKUP(A2138,new_year!$A$1:$E$8,5,FALSE),0)</f>
        <v>0</v>
      </c>
      <c r="N2138" s="2">
        <f t="shared" si="304"/>
        <v>0</v>
      </c>
      <c r="O2138" s="2">
        <f t="shared" si="303"/>
        <v>0</v>
      </c>
      <c r="P2138">
        <v>0</v>
      </c>
      <c r="Q2138">
        <f>+IFERROR(VLOOKUP(A2138,final_f1!$A$1:$E$8,5,FALSE),0)</f>
        <v>0</v>
      </c>
    </row>
    <row r="2139" spans="1:17" x14ac:dyDescent="0.25">
      <c r="A2139" s="1">
        <v>43046</v>
      </c>
      <c r="B2139">
        <v>620</v>
      </c>
      <c r="C2139" s="2">
        <f t="shared" si="297"/>
        <v>7</v>
      </c>
      <c r="D2139" s="2">
        <f t="shared" si="298"/>
        <v>11</v>
      </c>
      <c r="E2139" s="2">
        <f t="shared" si="299"/>
        <v>2017</v>
      </c>
      <c r="F2139" s="2" t="str">
        <f t="shared" si="300"/>
        <v>martes</v>
      </c>
      <c r="G2139" s="2" t="str">
        <f t="shared" si="301"/>
        <v>noviembre</v>
      </c>
      <c r="H2139" s="2">
        <f>+IFERROR(VLOOKUP(A2139,festivos!$A$1:$E$105,5,FALSE),0)</f>
        <v>0</v>
      </c>
      <c r="I2139" s="2">
        <f>+IFERROR(VLOOKUP(A2139,semanasanta!$A$1:$E$29,5,FALSE),0)</f>
        <v>0</v>
      </c>
      <c r="J2139" s="2">
        <f>+IFERROR(VLOOKUP(A2139,navidad!$A$1:$E$8,5,FALSE),0)</f>
        <v>0</v>
      </c>
      <c r="K2139" s="2">
        <f t="shared" si="305"/>
        <v>0</v>
      </c>
      <c r="L2139" s="2">
        <f t="shared" si="302"/>
        <v>0</v>
      </c>
      <c r="M2139" s="2">
        <f>+IFERROR(VLOOKUP(A2139,new_year!$A$1:$E$8,5,FALSE),0)</f>
        <v>0</v>
      </c>
      <c r="N2139" s="2">
        <f t="shared" si="304"/>
        <v>0</v>
      </c>
      <c r="O2139" s="2">
        <f t="shared" si="303"/>
        <v>0</v>
      </c>
      <c r="P2139">
        <v>0</v>
      </c>
      <c r="Q2139">
        <f>+IFERROR(VLOOKUP(A2139,final_f1!$A$1:$E$8,5,FALSE),0)</f>
        <v>0</v>
      </c>
    </row>
    <row r="2140" spans="1:17" x14ac:dyDescent="0.25">
      <c r="A2140" s="1">
        <v>43047</v>
      </c>
      <c r="B2140">
        <v>849</v>
      </c>
      <c r="C2140" s="2">
        <f t="shared" si="297"/>
        <v>8</v>
      </c>
      <c r="D2140" s="2">
        <f t="shared" si="298"/>
        <v>11</v>
      </c>
      <c r="E2140" s="2">
        <f t="shared" si="299"/>
        <v>2017</v>
      </c>
      <c r="F2140" s="2" t="str">
        <f t="shared" si="300"/>
        <v>miércoles</v>
      </c>
      <c r="G2140" s="2" t="str">
        <f t="shared" si="301"/>
        <v>noviembre</v>
      </c>
      <c r="H2140" s="2">
        <f>+IFERROR(VLOOKUP(A2140,festivos!$A$1:$E$105,5,FALSE),0)</f>
        <v>0</v>
      </c>
      <c r="I2140" s="2">
        <f>+IFERROR(VLOOKUP(A2140,semanasanta!$A$1:$E$29,5,FALSE),0)</f>
        <v>0</v>
      </c>
      <c r="J2140" s="2">
        <f>+IFERROR(VLOOKUP(A2140,navidad!$A$1:$E$8,5,FALSE),0)</f>
        <v>0</v>
      </c>
      <c r="K2140" s="2">
        <f t="shared" si="305"/>
        <v>0</v>
      </c>
      <c r="L2140" s="2">
        <f t="shared" si="302"/>
        <v>0</v>
      </c>
      <c r="M2140" s="2">
        <f>+IFERROR(VLOOKUP(A2140,new_year!$A$1:$E$8,5,FALSE),0)</f>
        <v>0</v>
      </c>
      <c r="N2140" s="2">
        <f t="shared" si="304"/>
        <v>0</v>
      </c>
      <c r="O2140" s="2">
        <f t="shared" si="303"/>
        <v>0</v>
      </c>
      <c r="P2140">
        <v>0</v>
      </c>
      <c r="Q2140">
        <f>+IFERROR(VLOOKUP(A2140,final_f1!$A$1:$E$8,5,FALSE),0)</f>
        <v>0</v>
      </c>
    </row>
    <row r="2141" spans="1:17" x14ac:dyDescent="0.25">
      <c r="A2141" s="1">
        <v>43048</v>
      </c>
      <c r="B2141">
        <v>894</v>
      </c>
      <c r="C2141" s="2">
        <f t="shared" si="297"/>
        <v>9</v>
      </c>
      <c r="D2141" s="2">
        <f t="shared" si="298"/>
        <v>11</v>
      </c>
      <c r="E2141" s="2">
        <f t="shared" si="299"/>
        <v>2017</v>
      </c>
      <c r="F2141" s="2" t="str">
        <f t="shared" si="300"/>
        <v>jueves</v>
      </c>
      <c r="G2141" s="2" t="str">
        <f t="shared" si="301"/>
        <v>noviembre</v>
      </c>
      <c r="H2141" s="2">
        <f>+IFERROR(VLOOKUP(A2141,festivos!$A$1:$E$105,5,FALSE),0)</f>
        <v>0</v>
      </c>
      <c r="I2141" s="2">
        <f>+IFERROR(VLOOKUP(A2141,semanasanta!$A$1:$E$29,5,FALSE),0)</f>
        <v>0</v>
      </c>
      <c r="J2141" s="2">
        <f>+IFERROR(VLOOKUP(A2141,navidad!$A$1:$E$8,5,FALSE),0)</f>
        <v>0</v>
      </c>
      <c r="K2141" s="2">
        <f t="shared" si="305"/>
        <v>0</v>
      </c>
      <c r="L2141" s="2">
        <f t="shared" si="302"/>
        <v>0</v>
      </c>
      <c r="M2141" s="2">
        <f>+IFERROR(VLOOKUP(A2141,new_year!$A$1:$E$8,5,FALSE),0)</f>
        <v>0</v>
      </c>
      <c r="N2141" s="2">
        <f t="shared" si="304"/>
        <v>0</v>
      </c>
      <c r="O2141" s="2">
        <f t="shared" si="303"/>
        <v>0</v>
      </c>
      <c r="P2141">
        <v>0</v>
      </c>
      <c r="Q2141">
        <f>+IFERROR(VLOOKUP(A2141,final_f1!$A$1:$E$8,5,FALSE),0)</f>
        <v>0</v>
      </c>
    </row>
    <row r="2142" spans="1:17" x14ac:dyDescent="0.25">
      <c r="A2142" s="1">
        <v>43049</v>
      </c>
      <c r="B2142">
        <v>906</v>
      </c>
      <c r="C2142" s="2">
        <f t="shared" si="297"/>
        <v>10</v>
      </c>
      <c r="D2142" s="2">
        <f t="shared" si="298"/>
        <v>11</v>
      </c>
      <c r="E2142" s="2">
        <f t="shared" si="299"/>
        <v>2017</v>
      </c>
      <c r="F2142" s="2" t="str">
        <f t="shared" si="300"/>
        <v>viernes</v>
      </c>
      <c r="G2142" s="2" t="str">
        <f t="shared" si="301"/>
        <v>noviembre</v>
      </c>
      <c r="H2142" s="2">
        <f>+IFERROR(VLOOKUP(A2142,festivos!$A$1:$E$105,5,FALSE),0)</f>
        <v>0</v>
      </c>
      <c r="I2142" s="2">
        <f>+IFERROR(VLOOKUP(A2142,semanasanta!$A$1:$E$29,5,FALSE),0)</f>
        <v>0</v>
      </c>
      <c r="J2142" s="2">
        <f>+IFERROR(VLOOKUP(A2142,navidad!$A$1:$E$8,5,FALSE),0)</f>
        <v>0</v>
      </c>
      <c r="K2142" s="2">
        <f t="shared" si="305"/>
        <v>0</v>
      </c>
      <c r="L2142" s="2">
        <f t="shared" si="302"/>
        <v>0</v>
      </c>
      <c r="M2142" s="2">
        <f>+IFERROR(VLOOKUP(A2142,new_year!$A$1:$E$8,5,FALSE),0)</f>
        <v>0</v>
      </c>
      <c r="N2142" s="2">
        <f t="shared" si="304"/>
        <v>0</v>
      </c>
      <c r="O2142" s="2">
        <f t="shared" si="303"/>
        <v>0</v>
      </c>
      <c r="P2142">
        <v>0</v>
      </c>
      <c r="Q2142">
        <f>+IFERROR(VLOOKUP(A2142,final_f1!$A$1:$E$8,5,FALSE),0)</f>
        <v>0</v>
      </c>
    </row>
    <row r="2143" spans="1:17" x14ac:dyDescent="0.25">
      <c r="A2143" s="1">
        <v>43050</v>
      </c>
      <c r="B2143">
        <v>226</v>
      </c>
      <c r="C2143" s="2">
        <f t="shared" si="297"/>
        <v>11</v>
      </c>
      <c r="D2143" s="2">
        <f t="shared" si="298"/>
        <v>11</v>
      </c>
      <c r="E2143" s="2">
        <f t="shared" si="299"/>
        <v>2017</v>
      </c>
      <c r="F2143" s="2" t="str">
        <f t="shared" si="300"/>
        <v>sábado</v>
      </c>
      <c r="G2143" s="2" t="str">
        <f t="shared" si="301"/>
        <v>noviembre</v>
      </c>
      <c r="H2143" s="2">
        <f>+IFERROR(VLOOKUP(A2143,festivos!$A$1:$E$105,5,FALSE),0)</f>
        <v>0</v>
      </c>
      <c r="I2143" s="2">
        <f>+IFERROR(VLOOKUP(A2143,semanasanta!$A$1:$E$29,5,FALSE),0)</f>
        <v>0</v>
      </c>
      <c r="J2143" s="2">
        <f>+IFERROR(VLOOKUP(A2143,navidad!$A$1:$E$8,5,FALSE),0)</f>
        <v>0</v>
      </c>
      <c r="K2143" s="2">
        <f t="shared" si="305"/>
        <v>0</v>
      </c>
      <c r="L2143" s="2">
        <f t="shared" si="302"/>
        <v>0</v>
      </c>
      <c r="M2143" s="2">
        <f>+IFERROR(VLOOKUP(A2143,new_year!$A$1:$E$8,5,FALSE),0)</f>
        <v>0</v>
      </c>
      <c r="N2143" s="2">
        <f t="shared" si="304"/>
        <v>0</v>
      </c>
      <c r="O2143" s="2">
        <f t="shared" si="303"/>
        <v>0</v>
      </c>
      <c r="P2143">
        <v>0</v>
      </c>
      <c r="Q2143">
        <f>+IFERROR(VLOOKUP(A2143,final_f1!$A$1:$E$8,5,FALSE),0)</f>
        <v>0</v>
      </c>
    </row>
    <row r="2144" spans="1:17" x14ac:dyDescent="0.25">
      <c r="A2144" s="1">
        <v>43051</v>
      </c>
      <c r="B2144">
        <v>0</v>
      </c>
      <c r="C2144" s="2">
        <f t="shared" si="297"/>
        <v>12</v>
      </c>
      <c r="D2144" s="2">
        <f t="shared" si="298"/>
        <v>11</v>
      </c>
      <c r="E2144" s="2">
        <f t="shared" si="299"/>
        <v>2017</v>
      </c>
      <c r="F2144" s="2" t="str">
        <f t="shared" si="300"/>
        <v>domingo</v>
      </c>
      <c r="G2144" s="2" t="str">
        <f t="shared" si="301"/>
        <v>noviembre</v>
      </c>
      <c r="H2144" s="2">
        <f>+IFERROR(VLOOKUP(A2144,festivos!$A$1:$E$105,5,FALSE),0)</f>
        <v>0</v>
      </c>
      <c r="I2144" s="2">
        <f>+IFERROR(VLOOKUP(A2144,semanasanta!$A$1:$E$29,5,FALSE),0)</f>
        <v>0</v>
      </c>
      <c r="J2144" s="2">
        <f>+IFERROR(VLOOKUP(A2144,navidad!$A$1:$E$8,5,FALSE),0)</f>
        <v>0</v>
      </c>
      <c r="K2144" s="2">
        <f t="shared" si="305"/>
        <v>0</v>
      </c>
      <c r="L2144" s="2">
        <f t="shared" si="302"/>
        <v>0</v>
      </c>
      <c r="M2144" s="2">
        <f>+IFERROR(VLOOKUP(A2144,new_year!$A$1:$E$8,5,FALSE),0)</f>
        <v>0</v>
      </c>
      <c r="N2144" s="2">
        <f t="shared" si="304"/>
        <v>0</v>
      </c>
      <c r="O2144" s="2">
        <f t="shared" si="303"/>
        <v>0</v>
      </c>
      <c r="P2144">
        <v>0</v>
      </c>
      <c r="Q2144">
        <f>+IFERROR(VLOOKUP(A2144,final_f1!$A$1:$E$8,5,FALSE),0)</f>
        <v>0</v>
      </c>
    </row>
    <row r="2145" spans="1:17" x14ac:dyDescent="0.25">
      <c r="A2145" s="1">
        <v>43052</v>
      </c>
      <c r="B2145">
        <v>0</v>
      </c>
      <c r="C2145" s="2">
        <f t="shared" si="297"/>
        <v>13</v>
      </c>
      <c r="D2145" s="2">
        <f t="shared" si="298"/>
        <v>11</v>
      </c>
      <c r="E2145" s="2">
        <f t="shared" si="299"/>
        <v>2017</v>
      </c>
      <c r="F2145" s="2" t="str">
        <f t="shared" si="300"/>
        <v>lunes</v>
      </c>
      <c r="G2145" s="2" t="str">
        <f t="shared" si="301"/>
        <v>noviembre</v>
      </c>
      <c r="H2145" s="2">
        <f>+IFERROR(VLOOKUP(A2145,festivos!$A$1:$E$105,5,FALSE),0)</f>
        <v>1</v>
      </c>
      <c r="I2145" s="2">
        <f>+IFERROR(VLOOKUP(A2145,semanasanta!$A$1:$E$29,5,FALSE),0)</f>
        <v>0</v>
      </c>
      <c r="J2145" s="2">
        <f>+IFERROR(VLOOKUP(A2145,navidad!$A$1:$E$8,5,FALSE),0)</f>
        <v>0</v>
      </c>
      <c r="K2145" s="2">
        <f t="shared" si="305"/>
        <v>0</v>
      </c>
      <c r="L2145" s="2">
        <f t="shared" si="302"/>
        <v>0</v>
      </c>
      <c r="M2145" s="2">
        <f>+IFERROR(VLOOKUP(A2145,new_year!$A$1:$E$8,5,FALSE),0)</f>
        <v>0</v>
      </c>
      <c r="N2145" s="2">
        <f t="shared" si="304"/>
        <v>0</v>
      </c>
      <c r="O2145" s="2">
        <f t="shared" si="303"/>
        <v>0</v>
      </c>
      <c r="P2145">
        <v>0</v>
      </c>
      <c r="Q2145">
        <f>+IFERROR(VLOOKUP(A2145,final_f1!$A$1:$E$8,5,FALSE),0)</f>
        <v>0</v>
      </c>
    </row>
    <row r="2146" spans="1:17" x14ac:dyDescent="0.25">
      <c r="A2146" s="1">
        <v>43053</v>
      </c>
      <c r="B2146">
        <v>538</v>
      </c>
      <c r="C2146" s="2">
        <f t="shared" si="297"/>
        <v>14</v>
      </c>
      <c r="D2146" s="2">
        <f t="shared" si="298"/>
        <v>11</v>
      </c>
      <c r="E2146" s="2">
        <f t="shared" si="299"/>
        <v>2017</v>
      </c>
      <c r="F2146" s="2" t="str">
        <f t="shared" si="300"/>
        <v>martes</v>
      </c>
      <c r="G2146" s="2" t="str">
        <f t="shared" si="301"/>
        <v>noviembre</v>
      </c>
      <c r="H2146" s="2">
        <f>+IFERROR(VLOOKUP(A2146,festivos!$A$1:$E$105,5,FALSE),0)</f>
        <v>0</v>
      </c>
      <c r="I2146" s="2">
        <f>+IFERROR(VLOOKUP(A2146,semanasanta!$A$1:$E$29,5,FALSE),0)</f>
        <v>0</v>
      </c>
      <c r="J2146" s="2">
        <f>+IFERROR(VLOOKUP(A2146,navidad!$A$1:$E$8,5,FALSE),0)</f>
        <v>0</v>
      </c>
      <c r="K2146" s="2">
        <f t="shared" si="305"/>
        <v>0</v>
      </c>
      <c r="L2146" s="2">
        <f t="shared" si="302"/>
        <v>0</v>
      </c>
      <c r="M2146" s="2">
        <f>+IFERROR(VLOOKUP(A2146,new_year!$A$1:$E$8,5,FALSE),0)</f>
        <v>0</v>
      </c>
      <c r="N2146" s="2">
        <f t="shared" si="304"/>
        <v>0</v>
      </c>
      <c r="O2146" s="2">
        <f t="shared" si="303"/>
        <v>0</v>
      </c>
      <c r="P2146">
        <v>0</v>
      </c>
      <c r="Q2146">
        <f>+IFERROR(VLOOKUP(A2146,final_f1!$A$1:$E$8,5,FALSE),0)</f>
        <v>0</v>
      </c>
    </row>
    <row r="2147" spans="1:17" x14ac:dyDescent="0.25">
      <c r="A2147" s="1">
        <v>43054</v>
      </c>
      <c r="B2147">
        <v>785</v>
      </c>
      <c r="C2147" s="2">
        <f t="shared" si="297"/>
        <v>15</v>
      </c>
      <c r="D2147" s="2">
        <f t="shared" si="298"/>
        <v>11</v>
      </c>
      <c r="E2147" s="2">
        <f t="shared" si="299"/>
        <v>2017</v>
      </c>
      <c r="F2147" s="2" t="str">
        <f t="shared" si="300"/>
        <v>miércoles</v>
      </c>
      <c r="G2147" s="2" t="str">
        <f t="shared" si="301"/>
        <v>noviembre</v>
      </c>
      <c r="H2147" s="2">
        <f>+IFERROR(VLOOKUP(A2147,festivos!$A$1:$E$105,5,FALSE),0)</f>
        <v>0</v>
      </c>
      <c r="I2147" s="2">
        <f>+IFERROR(VLOOKUP(A2147,semanasanta!$A$1:$E$29,5,FALSE),0)</f>
        <v>0</v>
      </c>
      <c r="J2147" s="2">
        <f>+IFERROR(VLOOKUP(A2147,navidad!$A$1:$E$8,5,FALSE),0)</f>
        <v>0</v>
      </c>
      <c r="K2147" s="2">
        <f t="shared" si="305"/>
        <v>0</v>
      </c>
      <c r="L2147" s="2">
        <f t="shared" si="302"/>
        <v>0</v>
      </c>
      <c r="M2147" s="2">
        <f>+IFERROR(VLOOKUP(A2147,new_year!$A$1:$E$8,5,FALSE),0)</f>
        <v>0</v>
      </c>
      <c r="N2147" s="2">
        <f t="shared" si="304"/>
        <v>0</v>
      </c>
      <c r="O2147" s="2">
        <f t="shared" si="303"/>
        <v>0</v>
      </c>
      <c r="P2147">
        <v>0</v>
      </c>
      <c r="Q2147">
        <f>+IFERROR(VLOOKUP(A2147,final_f1!$A$1:$E$8,5,FALSE),0)</f>
        <v>0</v>
      </c>
    </row>
    <row r="2148" spans="1:17" x14ac:dyDescent="0.25">
      <c r="A2148" s="1">
        <v>43055</v>
      </c>
      <c r="B2148">
        <v>860</v>
      </c>
      <c r="C2148" s="2">
        <f t="shared" si="297"/>
        <v>16</v>
      </c>
      <c r="D2148" s="2">
        <f t="shared" si="298"/>
        <v>11</v>
      </c>
      <c r="E2148" s="2">
        <f t="shared" si="299"/>
        <v>2017</v>
      </c>
      <c r="F2148" s="2" t="str">
        <f t="shared" si="300"/>
        <v>jueves</v>
      </c>
      <c r="G2148" s="2" t="str">
        <f t="shared" si="301"/>
        <v>noviembre</v>
      </c>
      <c r="H2148" s="2">
        <f>+IFERROR(VLOOKUP(A2148,festivos!$A$1:$E$105,5,FALSE),0)</f>
        <v>0</v>
      </c>
      <c r="I2148" s="2">
        <f>+IFERROR(VLOOKUP(A2148,semanasanta!$A$1:$E$29,5,FALSE),0)</f>
        <v>0</v>
      </c>
      <c r="J2148" s="2">
        <f>+IFERROR(VLOOKUP(A2148,navidad!$A$1:$E$8,5,FALSE),0)</f>
        <v>0</v>
      </c>
      <c r="K2148" s="2">
        <f t="shared" si="305"/>
        <v>0</v>
      </c>
      <c r="L2148" s="2">
        <f t="shared" si="302"/>
        <v>0</v>
      </c>
      <c r="M2148" s="2">
        <f>+IFERROR(VLOOKUP(A2148,new_year!$A$1:$E$8,5,FALSE),0)</f>
        <v>0</v>
      </c>
      <c r="N2148" s="2">
        <f t="shared" si="304"/>
        <v>0</v>
      </c>
      <c r="O2148" s="2">
        <f t="shared" si="303"/>
        <v>0</v>
      </c>
      <c r="P2148">
        <v>0</v>
      </c>
      <c r="Q2148">
        <f>+IFERROR(VLOOKUP(A2148,final_f1!$A$1:$E$8,5,FALSE),0)</f>
        <v>0</v>
      </c>
    </row>
    <row r="2149" spans="1:17" x14ac:dyDescent="0.25">
      <c r="A2149" s="1">
        <v>43056</v>
      </c>
      <c r="B2149">
        <v>914</v>
      </c>
      <c r="C2149" s="2">
        <f t="shared" si="297"/>
        <v>17</v>
      </c>
      <c r="D2149" s="2">
        <f t="shared" si="298"/>
        <v>11</v>
      </c>
      <c r="E2149" s="2">
        <f t="shared" si="299"/>
        <v>2017</v>
      </c>
      <c r="F2149" s="2" t="str">
        <f t="shared" si="300"/>
        <v>viernes</v>
      </c>
      <c r="G2149" s="2" t="str">
        <f t="shared" si="301"/>
        <v>noviembre</v>
      </c>
      <c r="H2149" s="2">
        <f>+IFERROR(VLOOKUP(A2149,festivos!$A$1:$E$105,5,FALSE),0)</f>
        <v>0</v>
      </c>
      <c r="I2149" s="2">
        <f>+IFERROR(VLOOKUP(A2149,semanasanta!$A$1:$E$29,5,FALSE),0)</f>
        <v>0</v>
      </c>
      <c r="J2149" s="2">
        <f>+IFERROR(VLOOKUP(A2149,navidad!$A$1:$E$8,5,FALSE),0)</f>
        <v>0</v>
      </c>
      <c r="K2149" s="2">
        <f t="shared" si="305"/>
        <v>0</v>
      </c>
      <c r="L2149" s="2">
        <f t="shared" si="302"/>
        <v>0</v>
      </c>
      <c r="M2149" s="2">
        <f>+IFERROR(VLOOKUP(A2149,new_year!$A$1:$E$8,5,FALSE),0)</f>
        <v>0</v>
      </c>
      <c r="N2149" s="2">
        <f t="shared" si="304"/>
        <v>0</v>
      </c>
      <c r="O2149" s="2">
        <f t="shared" si="303"/>
        <v>0</v>
      </c>
      <c r="P2149">
        <v>0</v>
      </c>
      <c r="Q2149">
        <f>+IFERROR(VLOOKUP(A2149,final_f1!$A$1:$E$8,5,FALSE),0)</f>
        <v>0</v>
      </c>
    </row>
    <row r="2150" spans="1:17" x14ac:dyDescent="0.25">
      <c r="A2150" s="1">
        <v>43057</v>
      </c>
      <c r="B2150">
        <v>238</v>
      </c>
      <c r="C2150" s="2">
        <f t="shared" si="297"/>
        <v>18</v>
      </c>
      <c r="D2150" s="2">
        <f t="shared" si="298"/>
        <v>11</v>
      </c>
      <c r="E2150" s="2">
        <f t="shared" si="299"/>
        <v>2017</v>
      </c>
      <c r="F2150" s="2" t="str">
        <f t="shared" si="300"/>
        <v>sábado</v>
      </c>
      <c r="G2150" s="2" t="str">
        <f t="shared" si="301"/>
        <v>noviembre</v>
      </c>
      <c r="H2150" s="2">
        <f>+IFERROR(VLOOKUP(A2150,festivos!$A$1:$E$105,5,FALSE),0)</f>
        <v>0</v>
      </c>
      <c r="I2150" s="2">
        <f>+IFERROR(VLOOKUP(A2150,semanasanta!$A$1:$E$29,5,FALSE),0)</f>
        <v>0</v>
      </c>
      <c r="J2150" s="2">
        <f>+IFERROR(VLOOKUP(A2150,navidad!$A$1:$E$8,5,FALSE),0)</f>
        <v>0</v>
      </c>
      <c r="K2150" s="2">
        <f t="shared" si="305"/>
        <v>0</v>
      </c>
      <c r="L2150" s="2">
        <f t="shared" si="302"/>
        <v>0</v>
      </c>
      <c r="M2150" s="2">
        <f>+IFERROR(VLOOKUP(A2150,new_year!$A$1:$E$8,5,FALSE),0)</f>
        <v>0</v>
      </c>
      <c r="N2150" s="2">
        <f t="shared" si="304"/>
        <v>0</v>
      </c>
      <c r="O2150" s="2">
        <f t="shared" si="303"/>
        <v>0</v>
      </c>
      <c r="P2150">
        <v>0</v>
      </c>
      <c r="Q2150">
        <f>+IFERROR(VLOOKUP(A2150,final_f1!$A$1:$E$8,5,FALSE),0)</f>
        <v>0</v>
      </c>
    </row>
    <row r="2151" spans="1:17" x14ac:dyDescent="0.25">
      <c r="A2151" s="1">
        <v>43058</v>
      </c>
      <c r="B2151">
        <v>4</v>
      </c>
      <c r="C2151" s="2">
        <f t="shared" si="297"/>
        <v>19</v>
      </c>
      <c r="D2151" s="2">
        <f t="shared" si="298"/>
        <v>11</v>
      </c>
      <c r="E2151" s="2">
        <f t="shared" si="299"/>
        <v>2017</v>
      </c>
      <c r="F2151" s="2" t="str">
        <f t="shared" si="300"/>
        <v>domingo</v>
      </c>
      <c r="G2151" s="2" t="str">
        <f t="shared" si="301"/>
        <v>noviembre</v>
      </c>
      <c r="H2151" s="2">
        <f>+IFERROR(VLOOKUP(A2151,festivos!$A$1:$E$105,5,FALSE),0)</f>
        <v>0</v>
      </c>
      <c r="I2151" s="2">
        <f>+IFERROR(VLOOKUP(A2151,semanasanta!$A$1:$E$29,5,FALSE),0)</f>
        <v>0</v>
      </c>
      <c r="J2151" s="2">
        <f>+IFERROR(VLOOKUP(A2151,navidad!$A$1:$E$8,5,FALSE),0)</f>
        <v>0</v>
      </c>
      <c r="K2151" s="2">
        <f t="shared" si="305"/>
        <v>0</v>
      </c>
      <c r="L2151" s="2">
        <f t="shared" si="302"/>
        <v>0</v>
      </c>
      <c r="M2151" s="2">
        <f>+IFERROR(VLOOKUP(A2151,new_year!$A$1:$E$8,5,FALSE),0)</f>
        <v>0</v>
      </c>
      <c r="N2151" s="2">
        <f t="shared" si="304"/>
        <v>0</v>
      </c>
      <c r="O2151" s="2">
        <f t="shared" si="303"/>
        <v>0</v>
      </c>
      <c r="P2151">
        <v>0</v>
      </c>
      <c r="Q2151">
        <f>+IFERROR(VLOOKUP(A2151,final_f1!$A$1:$E$8,5,FALSE),0)</f>
        <v>0</v>
      </c>
    </row>
    <row r="2152" spans="1:17" x14ac:dyDescent="0.25">
      <c r="A2152" s="1">
        <v>43059</v>
      </c>
      <c r="B2152">
        <v>550</v>
      </c>
      <c r="C2152" s="2">
        <f t="shared" si="297"/>
        <v>20</v>
      </c>
      <c r="D2152" s="2">
        <f t="shared" si="298"/>
        <v>11</v>
      </c>
      <c r="E2152" s="2">
        <f t="shared" si="299"/>
        <v>2017</v>
      </c>
      <c r="F2152" s="2" t="str">
        <f t="shared" si="300"/>
        <v>lunes</v>
      </c>
      <c r="G2152" s="2" t="str">
        <f t="shared" si="301"/>
        <v>noviembre</v>
      </c>
      <c r="H2152" s="2">
        <f>+IFERROR(VLOOKUP(A2152,festivos!$A$1:$E$105,5,FALSE),0)</f>
        <v>0</v>
      </c>
      <c r="I2152" s="2">
        <f>+IFERROR(VLOOKUP(A2152,semanasanta!$A$1:$E$29,5,FALSE),0)</f>
        <v>0</v>
      </c>
      <c r="J2152" s="2">
        <f>+IFERROR(VLOOKUP(A2152,navidad!$A$1:$E$8,5,FALSE),0)</f>
        <v>0</v>
      </c>
      <c r="K2152" s="2">
        <f t="shared" si="305"/>
        <v>0</v>
      </c>
      <c r="L2152" s="2">
        <f t="shared" si="302"/>
        <v>0</v>
      </c>
      <c r="M2152" s="2">
        <f>+IFERROR(VLOOKUP(A2152,new_year!$A$1:$E$8,5,FALSE),0)</f>
        <v>0</v>
      </c>
      <c r="N2152" s="2">
        <f t="shared" si="304"/>
        <v>0</v>
      </c>
      <c r="O2152" s="2">
        <f t="shared" si="303"/>
        <v>0</v>
      </c>
      <c r="P2152">
        <v>0</v>
      </c>
      <c r="Q2152">
        <f>+IFERROR(VLOOKUP(A2152,final_f1!$A$1:$E$8,5,FALSE),0)</f>
        <v>0</v>
      </c>
    </row>
    <row r="2153" spans="1:17" x14ac:dyDescent="0.25">
      <c r="A2153" s="1">
        <v>43060</v>
      </c>
      <c r="B2153">
        <v>852</v>
      </c>
      <c r="C2153" s="2">
        <f t="shared" si="297"/>
        <v>21</v>
      </c>
      <c r="D2153" s="2">
        <f t="shared" si="298"/>
        <v>11</v>
      </c>
      <c r="E2153" s="2">
        <f t="shared" si="299"/>
        <v>2017</v>
      </c>
      <c r="F2153" s="2" t="str">
        <f t="shared" si="300"/>
        <v>martes</v>
      </c>
      <c r="G2153" s="2" t="str">
        <f t="shared" si="301"/>
        <v>noviembre</v>
      </c>
      <c r="H2153" s="2">
        <f>+IFERROR(VLOOKUP(A2153,festivos!$A$1:$E$105,5,FALSE),0)</f>
        <v>0</v>
      </c>
      <c r="I2153" s="2">
        <f>+IFERROR(VLOOKUP(A2153,semanasanta!$A$1:$E$29,5,FALSE),0)</f>
        <v>0</v>
      </c>
      <c r="J2153" s="2">
        <f>+IFERROR(VLOOKUP(A2153,navidad!$A$1:$E$8,5,FALSE),0)</f>
        <v>0</v>
      </c>
      <c r="K2153" s="2">
        <f t="shared" si="305"/>
        <v>0</v>
      </c>
      <c r="L2153" s="2">
        <f t="shared" si="302"/>
        <v>0</v>
      </c>
      <c r="M2153" s="2">
        <f>+IFERROR(VLOOKUP(A2153,new_year!$A$1:$E$8,5,FALSE),0)</f>
        <v>0</v>
      </c>
      <c r="N2153" s="2">
        <f t="shared" si="304"/>
        <v>0</v>
      </c>
      <c r="O2153" s="2">
        <f t="shared" si="303"/>
        <v>0</v>
      </c>
      <c r="P2153">
        <v>0</v>
      </c>
      <c r="Q2153">
        <f>+IFERROR(VLOOKUP(A2153,final_f1!$A$1:$E$8,5,FALSE),0)</f>
        <v>0</v>
      </c>
    </row>
    <row r="2154" spans="1:17" x14ac:dyDescent="0.25">
      <c r="A2154" s="1">
        <v>43061</v>
      </c>
      <c r="B2154">
        <v>932</v>
      </c>
      <c r="C2154" s="2">
        <f t="shared" si="297"/>
        <v>22</v>
      </c>
      <c r="D2154" s="2">
        <f t="shared" si="298"/>
        <v>11</v>
      </c>
      <c r="E2154" s="2">
        <f t="shared" si="299"/>
        <v>2017</v>
      </c>
      <c r="F2154" s="2" t="str">
        <f t="shared" si="300"/>
        <v>miércoles</v>
      </c>
      <c r="G2154" s="2" t="str">
        <f t="shared" si="301"/>
        <v>noviembre</v>
      </c>
      <c r="H2154" s="2">
        <f>+IFERROR(VLOOKUP(A2154,festivos!$A$1:$E$105,5,FALSE),0)</f>
        <v>0</v>
      </c>
      <c r="I2154" s="2">
        <f>+IFERROR(VLOOKUP(A2154,semanasanta!$A$1:$E$29,5,FALSE),0)</f>
        <v>0</v>
      </c>
      <c r="J2154" s="2">
        <f>+IFERROR(VLOOKUP(A2154,navidad!$A$1:$E$8,5,FALSE),0)</f>
        <v>0</v>
      </c>
      <c r="K2154" s="2">
        <f t="shared" si="305"/>
        <v>0</v>
      </c>
      <c r="L2154" s="2">
        <f t="shared" si="302"/>
        <v>0</v>
      </c>
      <c r="M2154" s="2">
        <f>+IFERROR(VLOOKUP(A2154,new_year!$A$1:$E$8,5,FALSE),0)</f>
        <v>0</v>
      </c>
      <c r="N2154" s="2">
        <f t="shared" si="304"/>
        <v>0</v>
      </c>
      <c r="O2154" s="2">
        <f t="shared" si="303"/>
        <v>0</v>
      </c>
      <c r="P2154">
        <v>0</v>
      </c>
      <c r="Q2154">
        <f>+IFERROR(VLOOKUP(A2154,final_f1!$A$1:$E$8,5,FALSE),0)</f>
        <v>0</v>
      </c>
    </row>
    <row r="2155" spans="1:17" x14ac:dyDescent="0.25">
      <c r="A2155" s="1">
        <v>43062</v>
      </c>
      <c r="B2155">
        <v>1172</v>
      </c>
      <c r="C2155" s="2">
        <f t="shared" si="297"/>
        <v>23</v>
      </c>
      <c r="D2155" s="2">
        <f t="shared" si="298"/>
        <v>11</v>
      </c>
      <c r="E2155" s="2">
        <f t="shared" si="299"/>
        <v>2017</v>
      </c>
      <c r="F2155" s="2" t="str">
        <f t="shared" si="300"/>
        <v>jueves</v>
      </c>
      <c r="G2155" s="2" t="str">
        <f t="shared" si="301"/>
        <v>noviembre</v>
      </c>
      <c r="H2155" s="2">
        <f>+IFERROR(VLOOKUP(A2155,festivos!$A$1:$E$105,5,FALSE),0)</f>
        <v>0</v>
      </c>
      <c r="I2155" s="2">
        <f>+IFERROR(VLOOKUP(A2155,semanasanta!$A$1:$E$29,5,FALSE),0)</f>
        <v>0</v>
      </c>
      <c r="J2155" s="2">
        <f>+IFERROR(VLOOKUP(A2155,navidad!$A$1:$E$8,5,FALSE),0)</f>
        <v>0</v>
      </c>
      <c r="K2155" s="2">
        <f t="shared" si="305"/>
        <v>0</v>
      </c>
      <c r="L2155" s="2">
        <f t="shared" si="302"/>
        <v>0</v>
      </c>
      <c r="M2155" s="2">
        <f>+IFERROR(VLOOKUP(A2155,new_year!$A$1:$E$8,5,FALSE),0)</f>
        <v>0</v>
      </c>
      <c r="N2155" s="2">
        <f t="shared" si="304"/>
        <v>0</v>
      </c>
      <c r="O2155" s="2">
        <f t="shared" si="303"/>
        <v>0</v>
      </c>
      <c r="P2155">
        <v>0</v>
      </c>
      <c r="Q2155">
        <f>+IFERROR(VLOOKUP(A2155,final_f1!$A$1:$E$8,5,FALSE),0)</f>
        <v>0</v>
      </c>
    </row>
    <row r="2156" spans="1:17" x14ac:dyDescent="0.25">
      <c r="A2156" s="1">
        <v>43063</v>
      </c>
      <c r="B2156">
        <v>1248</v>
      </c>
      <c r="C2156" s="2">
        <f t="shared" si="297"/>
        <v>24</v>
      </c>
      <c r="D2156" s="2">
        <f t="shared" si="298"/>
        <v>11</v>
      </c>
      <c r="E2156" s="2">
        <f t="shared" si="299"/>
        <v>2017</v>
      </c>
      <c r="F2156" s="2" t="str">
        <f t="shared" si="300"/>
        <v>viernes</v>
      </c>
      <c r="G2156" s="2" t="str">
        <f t="shared" si="301"/>
        <v>noviembre</v>
      </c>
      <c r="H2156" s="2">
        <f>+IFERROR(VLOOKUP(A2156,festivos!$A$1:$E$105,5,FALSE),0)</f>
        <v>0</v>
      </c>
      <c r="I2156" s="2">
        <f>+IFERROR(VLOOKUP(A2156,semanasanta!$A$1:$E$29,5,FALSE),0)</f>
        <v>0</v>
      </c>
      <c r="J2156" s="2">
        <f>+IFERROR(VLOOKUP(A2156,navidad!$A$1:$E$8,5,FALSE),0)</f>
        <v>0</v>
      </c>
      <c r="K2156" s="2">
        <f t="shared" si="305"/>
        <v>0</v>
      </c>
      <c r="L2156" s="2">
        <f t="shared" si="302"/>
        <v>0</v>
      </c>
      <c r="M2156" s="2">
        <f>+IFERROR(VLOOKUP(A2156,new_year!$A$1:$E$8,5,FALSE),0)</f>
        <v>0</v>
      </c>
      <c r="N2156" s="2">
        <f t="shared" si="304"/>
        <v>0</v>
      </c>
      <c r="O2156" s="2">
        <f t="shared" si="303"/>
        <v>0</v>
      </c>
      <c r="P2156">
        <v>0</v>
      </c>
      <c r="Q2156">
        <f>+IFERROR(VLOOKUP(A2156,final_f1!$A$1:$E$8,5,FALSE),0)</f>
        <v>0</v>
      </c>
    </row>
    <row r="2157" spans="1:17" x14ac:dyDescent="0.25">
      <c r="A2157" s="1">
        <v>43064</v>
      </c>
      <c r="B2157">
        <v>404</v>
      </c>
      <c r="C2157" s="2">
        <f t="shared" si="297"/>
        <v>25</v>
      </c>
      <c r="D2157" s="2">
        <f t="shared" si="298"/>
        <v>11</v>
      </c>
      <c r="E2157" s="2">
        <f t="shared" si="299"/>
        <v>2017</v>
      </c>
      <c r="F2157" s="2" t="str">
        <f t="shared" si="300"/>
        <v>sábado</v>
      </c>
      <c r="G2157" s="2" t="str">
        <f t="shared" si="301"/>
        <v>noviembre</v>
      </c>
      <c r="H2157" s="2">
        <f>+IFERROR(VLOOKUP(A2157,festivos!$A$1:$E$105,5,FALSE),0)</f>
        <v>0</v>
      </c>
      <c r="I2157" s="2">
        <f>+IFERROR(VLOOKUP(A2157,semanasanta!$A$1:$E$29,5,FALSE),0)</f>
        <v>0</v>
      </c>
      <c r="J2157" s="2">
        <f>+IFERROR(VLOOKUP(A2157,navidad!$A$1:$E$8,5,FALSE),0)</f>
        <v>0</v>
      </c>
      <c r="K2157" s="2">
        <f t="shared" si="305"/>
        <v>0</v>
      </c>
      <c r="L2157" s="2">
        <f t="shared" si="302"/>
        <v>0</v>
      </c>
      <c r="M2157" s="2">
        <f>+IFERROR(VLOOKUP(A2157,new_year!$A$1:$E$8,5,FALSE),0)</f>
        <v>0</v>
      </c>
      <c r="N2157" s="2">
        <f t="shared" si="304"/>
        <v>0</v>
      </c>
      <c r="O2157" s="2">
        <f t="shared" si="303"/>
        <v>0</v>
      </c>
      <c r="P2157">
        <v>0</v>
      </c>
      <c r="Q2157">
        <f>+IFERROR(VLOOKUP(A2157,final_f1!$A$1:$E$8,5,FALSE),0)</f>
        <v>0</v>
      </c>
    </row>
    <row r="2158" spans="1:17" x14ac:dyDescent="0.25">
      <c r="A2158" s="1">
        <v>43065</v>
      </c>
      <c r="B2158">
        <v>3</v>
      </c>
      <c r="C2158" s="2">
        <f t="shared" si="297"/>
        <v>26</v>
      </c>
      <c r="D2158" s="2">
        <f t="shared" si="298"/>
        <v>11</v>
      </c>
      <c r="E2158" s="2">
        <f t="shared" si="299"/>
        <v>2017</v>
      </c>
      <c r="F2158" s="2" t="str">
        <f t="shared" si="300"/>
        <v>domingo</v>
      </c>
      <c r="G2158" s="2" t="str">
        <f t="shared" si="301"/>
        <v>noviembre</v>
      </c>
      <c r="H2158" s="2">
        <f>+IFERROR(VLOOKUP(A2158,festivos!$A$1:$E$105,5,FALSE),0)</f>
        <v>0</v>
      </c>
      <c r="I2158" s="2">
        <f>+IFERROR(VLOOKUP(A2158,semanasanta!$A$1:$E$29,5,FALSE),0)</f>
        <v>0</v>
      </c>
      <c r="J2158" s="2">
        <f>+IFERROR(VLOOKUP(A2158,navidad!$A$1:$E$8,5,FALSE),0)</f>
        <v>0</v>
      </c>
      <c r="K2158" s="2">
        <f t="shared" si="305"/>
        <v>0</v>
      </c>
      <c r="L2158" s="2">
        <f t="shared" si="302"/>
        <v>0</v>
      </c>
      <c r="M2158" s="2">
        <f>+IFERROR(VLOOKUP(A2158,new_year!$A$1:$E$8,5,FALSE),0)</f>
        <v>0</v>
      </c>
      <c r="N2158" s="2">
        <f t="shared" si="304"/>
        <v>0</v>
      </c>
      <c r="O2158" s="2">
        <f t="shared" si="303"/>
        <v>0</v>
      </c>
      <c r="P2158">
        <v>0</v>
      </c>
      <c r="Q2158">
        <f>+IFERROR(VLOOKUP(A2158,final_f1!$A$1:$E$8,5,FALSE),0)</f>
        <v>0</v>
      </c>
    </row>
    <row r="2159" spans="1:17" x14ac:dyDescent="0.25">
      <c r="A2159" s="1">
        <v>43066</v>
      </c>
      <c r="B2159">
        <v>943</v>
      </c>
      <c r="C2159" s="2">
        <f t="shared" si="297"/>
        <v>27</v>
      </c>
      <c r="D2159" s="2">
        <f t="shared" si="298"/>
        <v>11</v>
      </c>
      <c r="E2159" s="2">
        <f t="shared" si="299"/>
        <v>2017</v>
      </c>
      <c r="F2159" s="2" t="str">
        <f t="shared" si="300"/>
        <v>lunes</v>
      </c>
      <c r="G2159" s="2" t="str">
        <f t="shared" si="301"/>
        <v>noviembre</v>
      </c>
      <c r="H2159" s="2">
        <f>+IFERROR(VLOOKUP(A2159,festivos!$A$1:$E$105,5,FALSE),0)</f>
        <v>0</v>
      </c>
      <c r="I2159" s="2">
        <f>+IFERROR(VLOOKUP(A2159,semanasanta!$A$1:$E$29,5,FALSE),0)</f>
        <v>0</v>
      </c>
      <c r="J2159" s="2">
        <f>+IFERROR(VLOOKUP(A2159,navidad!$A$1:$E$8,5,FALSE),0)</f>
        <v>0</v>
      </c>
      <c r="K2159" s="2">
        <f t="shared" si="305"/>
        <v>0</v>
      </c>
      <c r="L2159" s="2">
        <f t="shared" si="302"/>
        <v>0</v>
      </c>
      <c r="M2159" s="2">
        <f>+IFERROR(VLOOKUP(A2159,new_year!$A$1:$E$8,5,FALSE),0)</f>
        <v>0</v>
      </c>
      <c r="N2159" s="2">
        <f t="shared" si="304"/>
        <v>0</v>
      </c>
      <c r="O2159" s="2">
        <f t="shared" si="303"/>
        <v>0</v>
      </c>
      <c r="P2159">
        <v>0</v>
      </c>
      <c r="Q2159">
        <f>+IFERROR(VLOOKUP(A2159,final_f1!$A$1:$E$8,5,FALSE),0)</f>
        <v>1</v>
      </c>
    </row>
    <row r="2160" spans="1:17" x14ac:dyDescent="0.25">
      <c r="A2160" s="1">
        <v>43067</v>
      </c>
      <c r="B2160">
        <v>1319</v>
      </c>
      <c r="C2160" s="2">
        <f t="shared" si="297"/>
        <v>28</v>
      </c>
      <c r="D2160" s="2">
        <f t="shared" si="298"/>
        <v>11</v>
      </c>
      <c r="E2160" s="2">
        <f t="shared" si="299"/>
        <v>2017</v>
      </c>
      <c r="F2160" s="2" t="str">
        <f t="shared" si="300"/>
        <v>martes</v>
      </c>
      <c r="G2160" s="2" t="str">
        <f t="shared" si="301"/>
        <v>noviembre</v>
      </c>
      <c r="H2160" s="2">
        <f>+IFERROR(VLOOKUP(A2160,festivos!$A$1:$E$105,5,FALSE),0)</f>
        <v>0</v>
      </c>
      <c r="I2160" s="2">
        <f>+IFERROR(VLOOKUP(A2160,semanasanta!$A$1:$E$29,5,FALSE),0)</f>
        <v>0</v>
      </c>
      <c r="J2160" s="2">
        <f>+IFERROR(VLOOKUP(A2160,navidad!$A$1:$E$8,5,FALSE),0)</f>
        <v>0</v>
      </c>
      <c r="K2160" s="2">
        <f t="shared" si="305"/>
        <v>0</v>
      </c>
      <c r="L2160" s="2">
        <f t="shared" si="302"/>
        <v>0</v>
      </c>
      <c r="M2160" s="2">
        <f>+IFERROR(VLOOKUP(A2160,new_year!$A$1:$E$8,5,FALSE),0)</f>
        <v>0</v>
      </c>
      <c r="N2160" s="2">
        <f t="shared" si="304"/>
        <v>0</v>
      </c>
      <c r="O2160" s="2">
        <f t="shared" si="303"/>
        <v>0</v>
      </c>
      <c r="P2160">
        <v>0</v>
      </c>
      <c r="Q2160">
        <f>+IFERROR(VLOOKUP(A2160,final_f1!$A$1:$E$8,5,FALSE),0)</f>
        <v>0</v>
      </c>
    </row>
    <row r="2161" spans="1:17" x14ac:dyDescent="0.25">
      <c r="A2161" s="1">
        <v>43068</v>
      </c>
      <c r="B2161">
        <v>1726</v>
      </c>
      <c r="C2161" s="2">
        <f t="shared" si="297"/>
        <v>29</v>
      </c>
      <c r="D2161" s="2">
        <f t="shared" si="298"/>
        <v>11</v>
      </c>
      <c r="E2161" s="2">
        <f t="shared" si="299"/>
        <v>2017</v>
      </c>
      <c r="F2161" s="2" t="str">
        <f t="shared" si="300"/>
        <v>miércoles</v>
      </c>
      <c r="G2161" s="2" t="str">
        <f t="shared" si="301"/>
        <v>noviembre</v>
      </c>
      <c r="H2161" s="2">
        <f>+IFERROR(VLOOKUP(A2161,festivos!$A$1:$E$105,5,FALSE),0)</f>
        <v>0</v>
      </c>
      <c r="I2161" s="2">
        <f>+IFERROR(VLOOKUP(A2161,semanasanta!$A$1:$E$29,5,FALSE),0)</f>
        <v>0</v>
      </c>
      <c r="J2161" s="2">
        <f>+IFERROR(VLOOKUP(A2161,navidad!$A$1:$E$8,5,FALSE),0)</f>
        <v>0</v>
      </c>
      <c r="K2161" s="2">
        <f t="shared" si="305"/>
        <v>0</v>
      </c>
      <c r="L2161" s="2">
        <f t="shared" si="302"/>
        <v>0</v>
      </c>
      <c r="M2161" s="2">
        <f>+IFERROR(VLOOKUP(A2161,new_year!$A$1:$E$8,5,FALSE),0)</f>
        <v>0</v>
      </c>
      <c r="N2161" s="2">
        <f t="shared" si="304"/>
        <v>0</v>
      </c>
      <c r="O2161" s="2">
        <f t="shared" si="303"/>
        <v>0</v>
      </c>
      <c r="P2161">
        <v>0</v>
      </c>
      <c r="Q2161">
        <f>+IFERROR(VLOOKUP(A2161,final_f1!$A$1:$E$8,5,FALSE),0)</f>
        <v>0</v>
      </c>
    </row>
    <row r="2162" spans="1:17" x14ac:dyDescent="0.25">
      <c r="A2162" s="1">
        <v>43069</v>
      </c>
      <c r="B2162">
        <v>2977</v>
      </c>
      <c r="C2162" s="2">
        <f t="shared" si="297"/>
        <v>30</v>
      </c>
      <c r="D2162" s="2">
        <f t="shared" si="298"/>
        <v>11</v>
      </c>
      <c r="E2162" s="2">
        <f t="shared" si="299"/>
        <v>2017</v>
      </c>
      <c r="F2162" s="2" t="str">
        <f t="shared" si="300"/>
        <v>jueves</v>
      </c>
      <c r="G2162" s="2" t="str">
        <f t="shared" si="301"/>
        <v>noviembre</v>
      </c>
      <c r="H2162" s="2">
        <f>+IFERROR(VLOOKUP(A2162,festivos!$A$1:$E$105,5,FALSE),0)</f>
        <v>0</v>
      </c>
      <c r="I2162" s="2">
        <f>+IFERROR(VLOOKUP(A2162,semanasanta!$A$1:$E$29,5,FALSE),0)</f>
        <v>0</v>
      </c>
      <c r="J2162" s="2">
        <f>+IFERROR(VLOOKUP(A2162,navidad!$A$1:$E$8,5,FALSE),0)</f>
        <v>0</v>
      </c>
      <c r="K2162" s="2">
        <f t="shared" si="305"/>
        <v>0</v>
      </c>
      <c r="L2162" s="2">
        <f t="shared" si="302"/>
        <v>0</v>
      </c>
      <c r="M2162" s="2">
        <f>+IFERROR(VLOOKUP(A2162,new_year!$A$1:$E$8,5,FALSE),0)</f>
        <v>0</v>
      </c>
      <c r="N2162" s="2">
        <f t="shared" si="304"/>
        <v>0</v>
      </c>
      <c r="O2162" s="2">
        <f t="shared" si="303"/>
        <v>0</v>
      </c>
      <c r="P2162">
        <v>0</v>
      </c>
      <c r="Q2162">
        <f>+IFERROR(VLOOKUP(A2162,final_f1!$A$1:$E$8,5,FALSE),0)</f>
        <v>0</v>
      </c>
    </row>
    <row r="2163" spans="1:17" x14ac:dyDescent="0.25">
      <c r="A2163" s="1">
        <v>43070</v>
      </c>
      <c r="B2163">
        <v>649</v>
      </c>
      <c r="C2163" s="2">
        <f t="shared" si="297"/>
        <v>1</v>
      </c>
      <c r="D2163" s="2">
        <f t="shared" si="298"/>
        <v>12</v>
      </c>
      <c r="E2163" s="2">
        <f t="shared" si="299"/>
        <v>2017</v>
      </c>
      <c r="F2163" s="2" t="str">
        <f t="shared" si="300"/>
        <v>viernes</v>
      </c>
      <c r="G2163" s="2" t="str">
        <f t="shared" si="301"/>
        <v>diciembre</v>
      </c>
      <c r="H2163" s="2">
        <f>+IFERROR(VLOOKUP(A2163,festivos!$A$1:$E$105,5,FALSE),0)</f>
        <v>0</v>
      </c>
      <c r="I2163" s="2">
        <f>+IFERROR(VLOOKUP(A2163,semanasanta!$A$1:$E$29,5,FALSE),0)</f>
        <v>0</v>
      </c>
      <c r="J2163" s="2">
        <f>+IFERROR(VLOOKUP(A2163,navidad!$A$1:$E$8,5,FALSE),0)</f>
        <v>0</v>
      </c>
      <c r="K2163" s="2">
        <f t="shared" si="305"/>
        <v>0</v>
      </c>
      <c r="L2163" s="2">
        <f t="shared" si="302"/>
        <v>0</v>
      </c>
      <c r="M2163" s="2">
        <f>+IFERROR(VLOOKUP(A2163,new_year!$A$1:$E$8,5,FALSE),0)</f>
        <v>0</v>
      </c>
      <c r="N2163" s="2">
        <f t="shared" si="304"/>
        <v>0</v>
      </c>
      <c r="O2163" s="2">
        <f t="shared" si="303"/>
        <v>0</v>
      </c>
      <c r="P2163">
        <v>0</v>
      </c>
      <c r="Q2163">
        <f>+IFERROR(VLOOKUP(A2163,final_f1!$A$1:$E$8,5,FALSE),0)</f>
        <v>0</v>
      </c>
    </row>
    <row r="2164" spans="1:17" x14ac:dyDescent="0.25">
      <c r="A2164" s="1">
        <v>43071</v>
      </c>
      <c r="B2164">
        <v>178</v>
      </c>
      <c r="C2164" s="2">
        <f t="shared" si="297"/>
        <v>2</v>
      </c>
      <c r="D2164" s="2">
        <f t="shared" si="298"/>
        <v>12</v>
      </c>
      <c r="E2164" s="2">
        <f t="shared" si="299"/>
        <v>2017</v>
      </c>
      <c r="F2164" s="2" t="str">
        <f t="shared" si="300"/>
        <v>sábado</v>
      </c>
      <c r="G2164" s="2" t="str">
        <f t="shared" si="301"/>
        <v>diciembre</v>
      </c>
      <c r="H2164" s="2">
        <f>+IFERROR(VLOOKUP(A2164,festivos!$A$1:$E$105,5,FALSE),0)</f>
        <v>0</v>
      </c>
      <c r="I2164" s="2">
        <f>+IFERROR(VLOOKUP(A2164,semanasanta!$A$1:$E$29,5,FALSE),0)</f>
        <v>0</v>
      </c>
      <c r="J2164" s="2">
        <f>+IFERROR(VLOOKUP(A2164,navidad!$A$1:$E$8,5,FALSE),0)</f>
        <v>0</v>
      </c>
      <c r="K2164" s="2">
        <f t="shared" si="305"/>
        <v>0</v>
      </c>
      <c r="L2164" s="2">
        <f t="shared" si="302"/>
        <v>0</v>
      </c>
      <c r="M2164" s="2">
        <f>+IFERROR(VLOOKUP(A2164,new_year!$A$1:$E$8,5,FALSE),0)</f>
        <v>0</v>
      </c>
      <c r="N2164" s="2">
        <f t="shared" si="304"/>
        <v>0</v>
      </c>
      <c r="O2164" s="2">
        <f t="shared" si="303"/>
        <v>0</v>
      </c>
      <c r="P2164">
        <v>0</v>
      </c>
      <c r="Q2164">
        <f>+IFERROR(VLOOKUP(A2164,final_f1!$A$1:$E$8,5,FALSE),0)</f>
        <v>0</v>
      </c>
    </row>
    <row r="2165" spans="1:17" x14ac:dyDescent="0.25">
      <c r="A2165" s="1">
        <v>43072</v>
      </c>
      <c r="B2165">
        <v>1</v>
      </c>
      <c r="C2165" s="2">
        <f t="shared" si="297"/>
        <v>3</v>
      </c>
      <c r="D2165" s="2">
        <f t="shared" si="298"/>
        <v>12</v>
      </c>
      <c r="E2165" s="2">
        <f t="shared" si="299"/>
        <v>2017</v>
      </c>
      <c r="F2165" s="2" t="str">
        <f t="shared" si="300"/>
        <v>domingo</v>
      </c>
      <c r="G2165" s="2" t="str">
        <f t="shared" si="301"/>
        <v>diciembre</v>
      </c>
      <c r="H2165" s="2">
        <f>+IFERROR(VLOOKUP(A2165,festivos!$A$1:$E$105,5,FALSE),0)</f>
        <v>0</v>
      </c>
      <c r="I2165" s="2">
        <f>+IFERROR(VLOOKUP(A2165,semanasanta!$A$1:$E$29,5,FALSE),0)</f>
        <v>0</v>
      </c>
      <c r="J2165" s="2">
        <f>+IFERROR(VLOOKUP(A2165,navidad!$A$1:$E$8,5,FALSE),0)</f>
        <v>0</v>
      </c>
      <c r="K2165" s="2">
        <f t="shared" si="305"/>
        <v>0</v>
      </c>
      <c r="L2165" s="2">
        <f t="shared" si="302"/>
        <v>0</v>
      </c>
      <c r="M2165" s="2">
        <f>+IFERROR(VLOOKUP(A2165,new_year!$A$1:$E$8,5,FALSE),0)</f>
        <v>0</v>
      </c>
      <c r="N2165" s="2">
        <f t="shared" si="304"/>
        <v>0</v>
      </c>
      <c r="O2165" s="2">
        <f t="shared" si="303"/>
        <v>0</v>
      </c>
      <c r="P2165">
        <v>0</v>
      </c>
      <c r="Q2165">
        <f>+IFERROR(VLOOKUP(A2165,final_f1!$A$1:$E$8,5,FALSE),0)</f>
        <v>0</v>
      </c>
    </row>
    <row r="2166" spans="1:17" x14ac:dyDescent="0.25">
      <c r="A2166" s="1">
        <v>43073</v>
      </c>
      <c r="B2166">
        <v>550</v>
      </c>
      <c r="C2166" s="2">
        <f t="shared" si="297"/>
        <v>4</v>
      </c>
      <c r="D2166" s="2">
        <f t="shared" si="298"/>
        <v>12</v>
      </c>
      <c r="E2166" s="2">
        <f t="shared" si="299"/>
        <v>2017</v>
      </c>
      <c r="F2166" s="2" t="str">
        <f t="shared" si="300"/>
        <v>lunes</v>
      </c>
      <c r="G2166" s="2" t="str">
        <f t="shared" si="301"/>
        <v>diciembre</v>
      </c>
      <c r="H2166" s="2">
        <f>+IFERROR(VLOOKUP(A2166,festivos!$A$1:$E$105,5,FALSE),0)</f>
        <v>0</v>
      </c>
      <c r="I2166" s="2">
        <f>+IFERROR(VLOOKUP(A2166,semanasanta!$A$1:$E$29,5,FALSE),0)</f>
        <v>0</v>
      </c>
      <c r="J2166" s="2">
        <f>+IFERROR(VLOOKUP(A2166,navidad!$A$1:$E$8,5,FALSE),0)</f>
        <v>0</v>
      </c>
      <c r="K2166" s="2">
        <f t="shared" si="305"/>
        <v>0</v>
      </c>
      <c r="L2166" s="2">
        <f t="shared" si="302"/>
        <v>0</v>
      </c>
      <c r="M2166" s="2">
        <f>+IFERROR(VLOOKUP(A2166,new_year!$A$1:$E$8,5,FALSE),0)</f>
        <v>0</v>
      </c>
      <c r="N2166" s="2">
        <f t="shared" si="304"/>
        <v>0</v>
      </c>
      <c r="O2166" s="2">
        <f t="shared" si="303"/>
        <v>0</v>
      </c>
      <c r="P2166">
        <v>0</v>
      </c>
      <c r="Q2166">
        <f>+IFERROR(VLOOKUP(A2166,final_f1!$A$1:$E$8,5,FALSE),0)</f>
        <v>0</v>
      </c>
    </row>
    <row r="2167" spans="1:17" x14ac:dyDescent="0.25">
      <c r="A2167" s="1">
        <v>43074</v>
      </c>
      <c r="B2167">
        <v>779</v>
      </c>
      <c r="C2167" s="2">
        <f t="shared" si="297"/>
        <v>5</v>
      </c>
      <c r="D2167" s="2">
        <f t="shared" si="298"/>
        <v>12</v>
      </c>
      <c r="E2167" s="2">
        <f t="shared" si="299"/>
        <v>2017</v>
      </c>
      <c r="F2167" s="2" t="str">
        <f t="shared" si="300"/>
        <v>martes</v>
      </c>
      <c r="G2167" s="2" t="str">
        <f t="shared" si="301"/>
        <v>diciembre</v>
      </c>
      <c r="H2167" s="2">
        <f>+IFERROR(VLOOKUP(A2167,festivos!$A$1:$E$105,5,FALSE),0)</f>
        <v>0</v>
      </c>
      <c r="I2167" s="2">
        <f>+IFERROR(VLOOKUP(A2167,semanasanta!$A$1:$E$29,5,FALSE),0)</f>
        <v>0</v>
      </c>
      <c r="J2167" s="2">
        <f>+IFERROR(VLOOKUP(A2167,navidad!$A$1:$E$8,5,FALSE),0)</f>
        <v>0</v>
      </c>
      <c r="K2167" s="2">
        <f t="shared" si="305"/>
        <v>0</v>
      </c>
      <c r="L2167" s="2">
        <f t="shared" si="302"/>
        <v>0</v>
      </c>
      <c r="M2167" s="2">
        <f>+IFERROR(VLOOKUP(A2167,new_year!$A$1:$E$8,5,FALSE),0)</f>
        <v>0</v>
      </c>
      <c r="N2167" s="2">
        <f t="shared" si="304"/>
        <v>0</v>
      </c>
      <c r="O2167" s="2">
        <f t="shared" si="303"/>
        <v>0</v>
      </c>
      <c r="P2167">
        <v>0</v>
      </c>
      <c r="Q2167">
        <f>+IFERROR(VLOOKUP(A2167,final_f1!$A$1:$E$8,5,FALSE),0)</f>
        <v>0</v>
      </c>
    </row>
    <row r="2168" spans="1:17" x14ac:dyDescent="0.25">
      <c r="A2168" s="1">
        <v>43075</v>
      </c>
      <c r="B2168">
        <v>1001</v>
      </c>
      <c r="C2168" s="2">
        <f t="shared" si="297"/>
        <v>6</v>
      </c>
      <c r="D2168" s="2">
        <f t="shared" si="298"/>
        <v>12</v>
      </c>
      <c r="E2168" s="2">
        <f t="shared" si="299"/>
        <v>2017</v>
      </c>
      <c r="F2168" s="2" t="str">
        <f t="shared" si="300"/>
        <v>miércoles</v>
      </c>
      <c r="G2168" s="2" t="str">
        <f t="shared" si="301"/>
        <v>diciembre</v>
      </c>
      <c r="H2168" s="2">
        <f>+IFERROR(VLOOKUP(A2168,festivos!$A$1:$E$105,5,FALSE),0)</f>
        <v>0</v>
      </c>
      <c r="I2168" s="2">
        <f>+IFERROR(VLOOKUP(A2168,semanasanta!$A$1:$E$29,5,FALSE),0)</f>
        <v>0</v>
      </c>
      <c r="J2168" s="2">
        <f>+IFERROR(VLOOKUP(A2168,navidad!$A$1:$E$8,5,FALSE),0)</f>
        <v>0</v>
      </c>
      <c r="K2168" s="2">
        <f t="shared" si="305"/>
        <v>0</v>
      </c>
      <c r="L2168" s="2">
        <f t="shared" si="302"/>
        <v>0</v>
      </c>
      <c r="M2168" s="2">
        <f>+IFERROR(VLOOKUP(A2168,new_year!$A$1:$E$8,5,FALSE),0)</f>
        <v>0</v>
      </c>
      <c r="N2168" s="2">
        <f t="shared" si="304"/>
        <v>0</v>
      </c>
      <c r="O2168" s="2">
        <f t="shared" si="303"/>
        <v>0</v>
      </c>
      <c r="P2168">
        <v>0</v>
      </c>
      <c r="Q2168">
        <f>+IFERROR(VLOOKUP(A2168,final_f1!$A$1:$E$8,5,FALSE),0)</f>
        <v>0</v>
      </c>
    </row>
    <row r="2169" spans="1:17" x14ac:dyDescent="0.25">
      <c r="A2169" s="1">
        <v>43076</v>
      </c>
      <c r="B2169">
        <v>1044</v>
      </c>
      <c r="C2169" s="2">
        <f t="shared" si="297"/>
        <v>7</v>
      </c>
      <c r="D2169" s="2">
        <f t="shared" si="298"/>
        <v>12</v>
      </c>
      <c r="E2169" s="2">
        <f t="shared" si="299"/>
        <v>2017</v>
      </c>
      <c r="F2169" s="2" t="str">
        <f t="shared" si="300"/>
        <v>jueves</v>
      </c>
      <c r="G2169" s="2" t="str">
        <f t="shared" si="301"/>
        <v>diciembre</v>
      </c>
      <c r="H2169" s="2">
        <f>+IFERROR(VLOOKUP(A2169,festivos!$A$1:$E$105,5,FALSE),0)</f>
        <v>0</v>
      </c>
      <c r="I2169" s="2">
        <f>+IFERROR(VLOOKUP(A2169,semanasanta!$A$1:$E$29,5,FALSE),0)</f>
        <v>0</v>
      </c>
      <c r="J2169" s="2">
        <f>+IFERROR(VLOOKUP(A2169,navidad!$A$1:$E$8,5,FALSE),0)</f>
        <v>0</v>
      </c>
      <c r="K2169" s="2">
        <f t="shared" si="305"/>
        <v>0</v>
      </c>
      <c r="L2169" s="2">
        <f t="shared" si="302"/>
        <v>0</v>
      </c>
      <c r="M2169" s="2">
        <f>+IFERROR(VLOOKUP(A2169,new_year!$A$1:$E$8,5,FALSE),0)</f>
        <v>0</v>
      </c>
      <c r="N2169" s="2">
        <f t="shared" si="304"/>
        <v>0</v>
      </c>
      <c r="O2169" s="2">
        <f t="shared" si="303"/>
        <v>0</v>
      </c>
      <c r="P2169">
        <v>0</v>
      </c>
      <c r="Q2169">
        <f>+IFERROR(VLOOKUP(A2169,final_f1!$A$1:$E$8,5,FALSE),0)</f>
        <v>0</v>
      </c>
    </row>
    <row r="2170" spans="1:17" x14ac:dyDescent="0.25">
      <c r="A2170" s="1">
        <v>43077</v>
      </c>
      <c r="B2170">
        <v>1</v>
      </c>
      <c r="C2170" s="2">
        <f t="shared" si="297"/>
        <v>8</v>
      </c>
      <c r="D2170" s="2">
        <f t="shared" si="298"/>
        <v>12</v>
      </c>
      <c r="E2170" s="2">
        <f t="shared" si="299"/>
        <v>2017</v>
      </c>
      <c r="F2170" s="2" t="str">
        <f t="shared" si="300"/>
        <v>viernes</v>
      </c>
      <c r="G2170" s="2" t="str">
        <f t="shared" si="301"/>
        <v>diciembre</v>
      </c>
      <c r="H2170" s="2">
        <f>+IFERROR(VLOOKUP(A2170,festivos!$A$1:$E$105,5,FALSE),0)</f>
        <v>1</v>
      </c>
      <c r="I2170" s="2">
        <f>+IFERROR(VLOOKUP(A2170,semanasanta!$A$1:$E$29,5,FALSE),0)</f>
        <v>0</v>
      </c>
      <c r="J2170" s="2">
        <f>+IFERROR(VLOOKUP(A2170,navidad!$A$1:$E$8,5,FALSE),0)</f>
        <v>0</v>
      </c>
      <c r="K2170" s="2">
        <f t="shared" si="305"/>
        <v>0</v>
      </c>
      <c r="L2170" s="2">
        <f t="shared" si="302"/>
        <v>0</v>
      </c>
      <c r="M2170" s="2">
        <f>+IFERROR(VLOOKUP(A2170,new_year!$A$1:$E$8,5,FALSE),0)</f>
        <v>0</v>
      </c>
      <c r="N2170" s="2">
        <f t="shared" si="304"/>
        <v>0</v>
      </c>
      <c r="O2170" s="2">
        <f t="shared" si="303"/>
        <v>0</v>
      </c>
      <c r="P2170">
        <v>0</v>
      </c>
      <c r="Q2170">
        <f>+IFERROR(VLOOKUP(A2170,final_f1!$A$1:$E$8,5,FALSE),0)</f>
        <v>0</v>
      </c>
    </row>
    <row r="2171" spans="1:17" x14ac:dyDescent="0.25">
      <c r="A2171" s="1">
        <v>43078</v>
      </c>
      <c r="B2171">
        <v>148</v>
      </c>
      <c r="C2171" s="2">
        <f t="shared" si="297"/>
        <v>9</v>
      </c>
      <c r="D2171" s="2">
        <f t="shared" si="298"/>
        <v>12</v>
      </c>
      <c r="E2171" s="2">
        <f t="shared" si="299"/>
        <v>2017</v>
      </c>
      <c r="F2171" s="2" t="str">
        <f t="shared" si="300"/>
        <v>sábado</v>
      </c>
      <c r="G2171" s="2" t="str">
        <f t="shared" si="301"/>
        <v>diciembre</v>
      </c>
      <c r="H2171" s="2">
        <f>+IFERROR(VLOOKUP(A2171,festivos!$A$1:$E$105,5,FALSE),0)</f>
        <v>0</v>
      </c>
      <c r="I2171" s="2">
        <f>+IFERROR(VLOOKUP(A2171,semanasanta!$A$1:$E$29,5,FALSE),0)</f>
        <v>0</v>
      </c>
      <c r="J2171" s="2">
        <f>+IFERROR(VLOOKUP(A2171,navidad!$A$1:$E$8,5,FALSE),0)</f>
        <v>0</v>
      </c>
      <c r="K2171" s="2">
        <f t="shared" si="305"/>
        <v>0</v>
      </c>
      <c r="L2171" s="2">
        <f t="shared" si="302"/>
        <v>0</v>
      </c>
      <c r="M2171" s="2">
        <f>+IFERROR(VLOOKUP(A2171,new_year!$A$1:$E$8,5,FALSE),0)</f>
        <v>0</v>
      </c>
      <c r="N2171" s="2">
        <f t="shared" si="304"/>
        <v>0</v>
      </c>
      <c r="O2171" s="2">
        <f t="shared" si="303"/>
        <v>0</v>
      </c>
      <c r="P2171">
        <v>0</v>
      </c>
      <c r="Q2171">
        <f>+IFERROR(VLOOKUP(A2171,final_f1!$A$1:$E$8,5,FALSE),0)</f>
        <v>0</v>
      </c>
    </row>
    <row r="2172" spans="1:17" x14ac:dyDescent="0.25">
      <c r="A2172" s="1">
        <v>43079</v>
      </c>
      <c r="B2172">
        <v>0</v>
      </c>
      <c r="C2172" s="2">
        <f t="shared" si="297"/>
        <v>10</v>
      </c>
      <c r="D2172" s="2">
        <f t="shared" si="298"/>
        <v>12</v>
      </c>
      <c r="E2172" s="2">
        <f t="shared" si="299"/>
        <v>2017</v>
      </c>
      <c r="F2172" s="2" t="str">
        <f t="shared" si="300"/>
        <v>domingo</v>
      </c>
      <c r="G2172" s="2" t="str">
        <f t="shared" si="301"/>
        <v>diciembre</v>
      </c>
      <c r="H2172" s="2">
        <f>+IFERROR(VLOOKUP(A2172,festivos!$A$1:$E$105,5,FALSE),0)</f>
        <v>0</v>
      </c>
      <c r="I2172" s="2">
        <f>+IFERROR(VLOOKUP(A2172,semanasanta!$A$1:$E$29,5,FALSE),0)</f>
        <v>0</v>
      </c>
      <c r="J2172" s="2">
        <f>+IFERROR(VLOOKUP(A2172,navidad!$A$1:$E$8,5,FALSE),0)</f>
        <v>0</v>
      </c>
      <c r="K2172" s="2">
        <f t="shared" si="305"/>
        <v>0</v>
      </c>
      <c r="L2172" s="2">
        <f t="shared" si="302"/>
        <v>0</v>
      </c>
      <c r="M2172" s="2">
        <f>+IFERROR(VLOOKUP(A2172,new_year!$A$1:$E$8,5,FALSE),0)</f>
        <v>0</v>
      </c>
      <c r="N2172" s="2">
        <f t="shared" si="304"/>
        <v>0</v>
      </c>
      <c r="O2172" s="2">
        <f t="shared" si="303"/>
        <v>0</v>
      </c>
      <c r="P2172">
        <v>0</v>
      </c>
      <c r="Q2172">
        <f>+IFERROR(VLOOKUP(A2172,final_f1!$A$1:$E$8,5,FALSE),0)</f>
        <v>0</v>
      </c>
    </row>
    <row r="2173" spans="1:17" x14ac:dyDescent="0.25">
      <c r="A2173" s="1">
        <v>43080</v>
      </c>
      <c r="B2173">
        <v>784</v>
      </c>
      <c r="C2173" s="2">
        <f t="shared" si="297"/>
        <v>11</v>
      </c>
      <c r="D2173" s="2">
        <f t="shared" si="298"/>
        <v>12</v>
      </c>
      <c r="E2173" s="2">
        <f t="shared" si="299"/>
        <v>2017</v>
      </c>
      <c r="F2173" s="2" t="str">
        <f t="shared" si="300"/>
        <v>lunes</v>
      </c>
      <c r="G2173" s="2" t="str">
        <f t="shared" si="301"/>
        <v>diciembre</v>
      </c>
      <c r="H2173" s="2">
        <f>+IFERROR(VLOOKUP(A2173,festivos!$A$1:$E$105,5,FALSE),0)</f>
        <v>0</v>
      </c>
      <c r="I2173" s="2">
        <f>+IFERROR(VLOOKUP(A2173,semanasanta!$A$1:$E$29,5,FALSE),0)</f>
        <v>0</v>
      </c>
      <c r="J2173" s="2">
        <f>+IFERROR(VLOOKUP(A2173,navidad!$A$1:$E$8,5,FALSE),0)</f>
        <v>0</v>
      </c>
      <c r="K2173" s="2">
        <f t="shared" si="305"/>
        <v>0</v>
      </c>
      <c r="L2173" s="2">
        <f t="shared" si="302"/>
        <v>0</v>
      </c>
      <c r="M2173" s="2">
        <f>+IFERROR(VLOOKUP(A2173,new_year!$A$1:$E$8,5,FALSE),0)</f>
        <v>0</v>
      </c>
      <c r="N2173" s="2">
        <f t="shared" si="304"/>
        <v>0</v>
      </c>
      <c r="O2173" s="2">
        <f t="shared" si="303"/>
        <v>0</v>
      </c>
      <c r="P2173">
        <v>0</v>
      </c>
      <c r="Q2173">
        <f>+IFERROR(VLOOKUP(A2173,final_f1!$A$1:$E$8,5,FALSE),0)</f>
        <v>0</v>
      </c>
    </row>
    <row r="2174" spans="1:17" x14ac:dyDescent="0.25">
      <c r="A2174" s="1">
        <v>43081</v>
      </c>
      <c r="B2174">
        <v>1084</v>
      </c>
      <c r="C2174" s="2">
        <f t="shared" si="297"/>
        <v>12</v>
      </c>
      <c r="D2174" s="2">
        <f t="shared" si="298"/>
        <v>12</v>
      </c>
      <c r="E2174" s="2">
        <f t="shared" si="299"/>
        <v>2017</v>
      </c>
      <c r="F2174" s="2" t="str">
        <f t="shared" si="300"/>
        <v>martes</v>
      </c>
      <c r="G2174" s="2" t="str">
        <f t="shared" si="301"/>
        <v>diciembre</v>
      </c>
      <c r="H2174" s="2">
        <f>+IFERROR(VLOOKUP(A2174,festivos!$A$1:$E$105,5,FALSE),0)</f>
        <v>0</v>
      </c>
      <c r="I2174" s="2">
        <f>+IFERROR(VLOOKUP(A2174,semanasanta!$A$1:$E$29,5,FALSE),0)</f>
        <v>0</v>
      </c>
      <c r="J2174" s="2">
        <f>+IFERROR(VLOOKUP(A2174,navidad!$A$1:$E$8,5,FALSE),0)</f>
        <v>0</v>
      </c>
      <c r="K2174" s="2">
        <f t="shared" si="305"/>
        <v>0</v>
      </c>
      <c r="L2174" s="2">
        <f t="shared" si="302"/>
        <v>0</v>
      </c>
      <c r="M2174" s="2">
        <f>+IFERROR(VLOOKUP(A2174,new_year!$A$1:$E$8,5,FALSE),0)</f>
        <v>0</v>
      </c>
      <c r="N2174" s="2">
        <f t="shared" si="304"/>
        <v>0</v>
      </c>
      <c r="O2174" s="2">
        <f t="shared" si="303"/>
        <v>0</v>
      </c>
      <c r="P2174">
        <v>0</v>
      </c>
      <c r="Q2174">
        <f>+IFERROR(VLOOKUP(A2174,final_f1!$A$1:$E$8,5,FALSE),0)</f>
        <v>0</v>
      </c>
    </row>
    <row r="2175" spans="1:17" x14ac:dyDescent="0.25">
      <c r="A2175" s="1">
        <v>43082</v>
      </c>
      <c r="B2175">
        <v>1182</v>
      </c>
      <c r="C2175" s="2">
        <f t="shared" si="297"/>
        <v>13</v>
      </c>
      <c r="D2175" s="2">
        <f t="shared" si="298"/>
        <v>12</v>
      </c>
      <c r="E2175" s="2">
        <f t="shared" si="299"/>
        <v>2017</v>
      </c>
      <c r="F2175" s="2" t="str">
        <f t="shared" si="300"/>
        <v>miércoles</v>
      </c>
      <c r="G2175" s="2" t="str">
        <f t="shared" si="301"/>
        <v>diciembre</v>
      </c>
      <c r="H2175" s="2">
        <f>+IFERROR(VLOOKUP(A2175,festivos!$A$1:$E$105,5,FALSE),0)</f>
        <v>0</v>
      </c>
      <c r="I2175" s="2">
        <f>+IFERROR(VLOOKUP(A2175,semanasanta!$A$1:$E$29,5,FALSE),0)</f>
        <v>0</v>
      </c>
      <c r="J2175" s="2">
        <f>+IFERROR(VLOOKUP(A2175,navidad!$A$1:$E$8,5,FALSE),0)</f>
        <v>0</v>
      </c>
      <c r="K2175" s="2">
        <f t="shared" si="305"/>
        <v>0</v>
      </c>
      <c r="L2175" s="2">
        <f t="shared" si="302"/>
        <v>0</v>
      </c>
      <c r="M2175" s="2">
        <f>+IFERROR(VLOOKUP(A2175,new_year!$A$1:$E$8,5,FALSE),0)</f>
        <v>0</v>
      </c>
      <c r="N2175" s="2">
        <f t="shared" si="304"/>
        <v>0</v>
      </c>
      <c r="O2175" s="2">
        <f t="shared" si="303"/>
        <v>0</v>
      </c>
      <c r="P2175">
        <v>0</v>
      </c>
      <c r="Q2175">
        <f>+IFERROR(VLOOKUP(A2175,final_f1!$A$1:$E$8,5,FALSE),0)</f>
        <v>0</v>
      </c>
    </row>
    <row r="2176" spans="1:17" x14ac:dyDescent="0.25">
      <c r="A2176" s="1">
        <v>43083</v>
      </c>
      <c r="B2176">
        <v>1171</v>
      </c>
      <c r="C2176" s="2">
        <f t="shared" si="297"/>
        <v>14</v>
      </c>
      <c r="D2176" s="2">
        <f t="shared" si="298"/>
        <v>12</v>
      </c>
      <c r="E2176" s="2">
        <f t="shared" si="299"/>
        <v>2017</v>
      </c>
      <c r="F2176" s="2" t="str">
        <f t="shared" si="300"/>
        <v>jueves</v>
      </c>
      <c r="G2176" s="2" t="str">
        <f t="shared" si="301"/>
        <v>diciembre</v>
      </c>
      <c r="H2176" s="2">
        <f>+IFERROR(VLOOKUP(A2176,festivos!$A$1:$E$105,5,FALSE),0)</f>
        <v>0</v>
      </c>
      <c r="I2176" s="2">
        <f>+IFERROR(VLOOKUP(A2176,semanasanta!$A$1:$E$29,5,FALSE),0)</f>
        <v>0</v>
      </c>
      <c r="J2176" s="2">
        <f>+IFERROR(VLOOKUP(A2176,navidad!$A$1:$E$8,5,FALSE),0)</f>
        <v>0</v>
      </c>
      <c r="K2176" s="2">
        <f t="shared" si="305"/>
        <v>0</v>
      </c>
      <c r="L2176" s="2">
        <f t="shared" si="302"/>
        <v>0</v>
      </c>
      <c r="M2176" s="2">
        <f>+IFERROR(VLOOKUP(A2176,new_year!$A$1:$E$8,5,FALSE),0)</f>
        <v>0</v>
      </c>
      <c r="N2176" s="2">
        <f t="shared" si="304"/>
        <v>0</v>
      </c>
      <c r="O2176" s="2">
        <f t="shared" si="303"/>
        <v>0</v>
      </c>
      <c r="P2176">
        <v>0</v>
      </c>
      <c r="Q2176">
        <f>+IFERROR(VLOOKUP(A2176,final_f1!$A$1:$E$8,5,FALSE),0)</f>
        <v>0</v>
      </c>
    </row>
    <row r="2177" spans="1:17" x14ac:dyDescent="0.25">
      <c r="A2177" s="1">
        <v>43084</v>
      </c>
      <c r="B2177">
        <v>1173</v>
      </c>
      <c r="C2177" s="2">
        <f t="shared" si="297"/>
        <v>15</v>
      </c>
      <c r="D2177" s="2">
        <f t="shared" si="298"/>
        <v>12</v>
      </c>
      <c r="E2177" s="2">
        <f t="shared" si="299"/>
        <v>2017</v>
      </c>
      <c r="F2177" s="2" t="str">
        <f t="shared" si="300"/>
        <v>viernes</v>
      </c>
      <c r="G2177" s="2" t="str">
        <f t="shared" si="301"/>
        <v>diciembre</v>
      </c>
      <c r="H2177" s="2">
        <f>+IFERROR(VLOOKUP(A2177,festivos!$A$1:$E$105,5,FALSE),0)</f>
        <v>0</v>
      </c>
      <c r="I2177" s="2">
        <f>+IFERROR(VLOOKUP(A2177,semanasanta!$A$1:$E$29,5,FALSE),0)</f>
        <v>0</v>
      </c>
      <c r="J2177" s="2">
        <f>+IFERROR(VLOOKUP(A2177,navidad!$A$1:$E$8,5,FALSE),0)</f>
        <v>0</v>
      </c>
      <c r="K2177" s="2">
        <f t="shared" si="305"/>
        <v>0</v>
      </c>
      <c r="L2177" s="2">
        <f t="shared" si="302"/>
        <v>0</v>
      </c>
      <c r="M2177" s="2">
        <f>+IFERROR(VLOOKUP(A2177,new_year!$A$1:$E$8,5,FALSE),0)</f>
        <v>0</v>
      </c>
      <c r="N2177" s="2">
        <f t="shared" si="304"/>
        <v>0</v>
      </c>
      <c r="O2177" s="2">
        <f t="shared" si="303"/>
        <v>0</v>
      </c>
      <c r="P2177">
        <v>0</v>
      </c>
      <c r="Q2177">
        <f>+IFERROR(VLOOKUP(A2177,final_f1!$A$1:$E$8,5,FALSE),0)</f>
        <v>0</v>
      </c>
    </row>
    <row r="2178" spans="1:17" x14ac:dyDescent="0.25">
      <c r="A2178" s="1">
        <v>43085</v>
      </c>
      <c r="B2178">
        <v>262</v>
      </c>
      <c r="C2178" s="2">
        <f t="shared" si="297"/>
        <v>16</v>
      </c>
      <c r="D2178" s="2">
        <f t="shared" si="298"/>
        <v>12</v>
      </c>
      <c r="E2178" s="2">
        <f t="shared" si="299"/>
        <v>2017</v>
      </c>
      <c r="F2178" s="2" t="str">
        <f t="shared" si="300"/>
        <v>sábado</v>
      </c>
      <c r="G2178" s="2" t="str">
        <f t="shared" si="301"/>
        <v>diciembre</v>
      </c>
      <c r="H2178" s="2">
        <f>+IFERROR(VLOOKUP(A2178,festivos!$A$1:$E$105,5,FALSE),0)</f>
        <v>0</v>
      </c>
      <c r="I2178" s="2">
        <f>+IFERROR(VLOOKUP(A2178,semanasanta!$A$1:$E$29,5,FALSE),0)</f>
        <v>0</v>
      </c>
      <c r="J2178" s="2">
        <f>+IFERROR(VLOOKUP(A2178,navidad!$A$1:$E$8,5,FALSE),0)</f>
        <v>0</v>
      </c>
      <c r="K2178" s="2">
        <f t="shared" si="305"/>
        <v>0</v>
      </c>
      <c r="L2178" s="2">
        <f t="shared" si="302"/>
        <v>0</v>
      </c>
      <c r="M2178" s="2">
        <f>+IFERROR(VLOOKUP(A2178,new_year!$A$1:$E$8,5,FALSE),0)</f>
        <v>0</v>
      </c>
      <c r="N2178" s="2">
        <f t="shared" si="304"/>
        <v>0</v>
      </c>
      <c r="O2178" s="2">
        <f t="shared" si="303"/>
        <v>0</v>
      </c>
      <c r="P2178">
        <v>0</v>
      </c>
      <c r="Q2178">
        <f>+IFERROR(VLOOKUP(A2178,final_f1!$A$1:$E$8,5,FALSE),0)</f>
        <v>0</v>
      </c>
    </row>
    <row r="2179" spans="1:17" x14ac:dyDescent="0.25">
      <c r="A2179" s="1">
        <v>43086</v>
      </c>
      <c r="B2179">
        <v>0</v>
      </c>
      <c r="C2179" s="2">
        <f t="shared" ref="C2179:C2242" si="306">+DAY(A2179)</f>
        <v>17</v>
      </c>
      <c r="D2179" s="2">
        <f t="shared" ref="D2179:D2242" si="307">+MONTH(A2179)</f>
        <v>12</v>
      </c>
      <c r="E2179" s="2">
        <f t="shared" ref="E2179:E2242" si="308">+YEAR(A2179)</f>
        <v>2017</v>
      </c>
      <c r="F2179" s="2" t="str">
        <f t="shared" ref="F2179:F2242" si="309">+TEXT(A2179,"dddd")</f>
        <v>domingo</v>
      </c>
      <c r="G2179" s="2" t="str">
        <f t="shared" ref="G2179:G2242" si="310">+TEXT(A2179,"MMMM")</f>
        <v>diciembre</v>
      </c>
      <c r="H2179" s="2">
        <f>+IFERROR(VLOOKUP(A2179,festivos!$A$1:$E$105,5,FALSE),0)</f>
        <v>0</v>
      </c>
      <c r="I2179" s="2">
        <f>+IFERROR(VLOOKUP(A2179,semanasanta!$A$1:$E$29,5,FALSE),0)</f>
        <v>0</v>
      </c>
      <c r="J2179" s="2">
        <f>+IFERROR(VLOOKUP(A2179,navidad!$A$1:$E$8,5,FALSE),0)</f>
        <v>0</v>
      </c>
      <c r="K2179" s="2">
        <f t="shared" si="305"/>
        <v>0</v>
      </c>
      <c r="L2179" s="2">
        <f t="shared" ref="L2179:L2242" si="311">+IF(J2180=1,1,0)</f>
        <v>0</v>
      </c>
      <c r="M2179" s="2">
        <f>+IFERROR(VLOOKUP(A2179,new_year!$A$1:$E$8,5,FALSE),0)</f>
        <v>0</v>
      </c>
      <c r="N2179" s="2">
        <f t="shared" si="304"/>
        <v>0</v>
      </c>
      <c r="O2179" s="2">
        <f t="shared" ref="O2179:O2242" si="312">+IF(M2180=1,1,0)</f>
        <v>0</v>
      </c>
      <c r="P2179">
        <v>0</v>
      </c>
      <c r="Q2179">
        <f>+IFERROR(VLOOKUP(A2179,final_f1!$A$1:$E$8,5,FALSE),0)</f>
        <v>0</v>
      </c>
    </row>
    <row r="2180" spans="1:17" x14ac:dyDescent="0.25">
      <c r="A2180" s="1">
        <v>43087</v>
      </c>
      <c r="B2180">
        <v>959</v>
      </c>
      <c r="C2180" s="2">
        <f t="shared" si="306"/>
        <v>18</v>
      </c>
      <c r="D2180" s="2">
        <f t="shared" si="307"/>
        <v>12</v>
      </c>
      <c r="E2180" s="2">
        <f t="shared" si="308"/>
        <v>2017</v>
      </c>
      <c r="F2180" s="2" t="str">
        <f t="shared" si="309"/>
        <v>lunes</v>
      </c>
      <c r="G2180" s="2" t="str">
        <f t="shared" si="310"/>
        <v>diciembre</v>
      </c>
      <c r="H2180" s="2">
        <f>+IFERROR(VLOOKUP(A2180,festivos!$A$1:$E$105,5,FALSE),0)</f>
        <v>0</v>
      </c>
      <c r="I2180" s="2">
        <f>+IFERROR(VLOOKUP(A2180,semanasanta!$A$1:$E$29,5,FALSE),0)</f>
        <v>0</v>
      </c>
      <c r="J2180" s="2">
        <f>+IFERROR(VLOOKUP(A2180,navidad!$A$1:$E$8,5,FALSE),0)</f>
        <v>0</v>
      </c>
      <c r="K2180" s="2">
        <f t="shared" si="305"/>
        <v>0</v>
      </c>
      <c r="L2180" s="2">
        <f t="shared" si="311"/>
        <v>0</v>
      </c>
      <c r="M2180" s="2">
        <f>+IFERROR(VLOOKUP(A2180,new_year!$A$1:$E$8,5,FALSE),0)</f>
        <v>0</v>
      </c>
      <c r="N2180" s="2">
        <f t="shared" ref="N2180:N2243" si="313">+IF(M2179=1,1,0)</f>
        <v>0</v>
      </c>
      <c r="O2180" s="2">
        <f t="shared" si="312"/>
        <v>0</v>
      </c>
      <c r="P2180">
        <v>0</v>
      </c>
      <c r="Q2180">
        <f>+IFERROR(VLOOKUP(A2180,final_f1!$A$1:$E$8,5,FALSE),0)</f>
        <v>0</v>
      </c>
    </row>
    <row r="2181" spans="1:17" x14ac:dyDescent="0.25">
      <c r="A2181" s="1">
        <v>43088</v>
      </c>
      <c r="B2181">
        <v>1364</v>
      </c>
      <c r="C2181" s="2">
        <f t="shared" si="306"/>
        <v>19</v>
      </c>
      <c r="D2181" s="2">
        <f t="shared" si="307"/>
        <v>12</v>
      </c>
      <c r="E2181" s="2">
        <f t="shared" si="308"/>
        <v>2017</v>
      </c>
      <c r="F2181" s="2" t="str">
        <f t="shared" si="309"/>
        <v>martes</v>
      </c>
      <c r="G2181" s="2" t="str">
        <f t="shared" si="310"/>
        <v>diciembre</v>
      </c>
      <c r="H2181" s="2">
        <f>+IFERROR(VLOOKUP(A2181,festivos!$A$1:$E$105,5,FALSE),0)</f>
        <v>0</v>
      </c>
      <c r="I2181" s="2">
        <f>+IFERROR(VLOOKUP(A2181,semanasanta!$A$1:$E$29,5,FALSE),0)</f>
        <v>0</v>
      </c>
      <c r="J2181" s="2">
        <f>+IFERROR(VLOOKUP(A2181,navidad!$A$1:$E$8,5,FALSE),0)</f>
        <v>0</v>
      </c>
      <c r="K2181" s="2">
        <f t="shared" ref="K2181:K2244" si="314">+IF(J2180=1,1,0)</f>
        <v>0</v>
      </c>
      <c r="L2181" s="2">
        <f t="shared" si="311"/>
        <v>0</v>
      </c>
      <c r="M2181" s="2">
        <f>+IFERROR(VLOOKUP(A2181,new_year!$A$1:$E$8,5,FALSE),0)</f>
        <v>0</v>
      </c>
      <c r="N2181" s="2">
        <f t="shared" si="313"/>
        <v>0</v>
      </c>
      <c r="O2181" s="2">
        <f t="shared" si="312"/>
        <v>0</v>
      </c>
      <c r="P2181">
        <v>0</v>
      </c>
      <c r="Q2181">
        <f>+IFERROR(VLOOKUP(A2181,final_f1!$A$1:$E$8,5,FALSE),0)</f>
        <v>0</v>
      </c>
    </row>
    <row r="2182" spans="1:17" x14ac:dyDescent="0.25">
      <c r="A2182" s="1">
        <v>43089</v>
      </c>
      <c r="B2182">
        <v>1577</v>
      </c>
      <c r="C2182" s="2">
        <f t="shared" si="306"/>
        <v>20</v>
      </c>
      <c r="D2182" s="2">
        <f t="shared" si="307"/>
        <v>12</v>
      </c>
      <c r="E2182" s="2">
        <f t="shared" si="308"/>
        <v>2017</v>
      </c>
      <c r="F2182" s="2" t="str">
        <f t="shared" si="309"/>
        <v>miércoles</v>
      </c>
      <c r="G2182" s="2" t="str">
        <f t="shared" si="310"/>
        <v>diciembre</v>
      </c>
      <c r="H2182" s="2">
        <f>+IFERROR(VLOOKUP(A2182,festivos!$A$1:$E$105,5,FALSE),0)</f>
        <v>0</v>
      </c>
      <c r="I2182" s="2">
        <f>+IFERROR(VLOOKUP(A2182,semanasanta!$A$1:$E$29,5,FALSE),0)</f>
        <v>0</v>
      </c>
      <c r="J2182" s="2">
        <f>+IFERROR(VLOOKUP(A2182,navidad!$A$1:$E$8,5,FALSE),0)</f>
        <v>0</v>
      </c>
      <c r="K2182" s="2">
        <f t="shared" si="314"/>
        <v>0</v>
      </c>
      <c r="L2182" s="2">
        <f t="shared" si="311"/>
        <v>0</v>
      </c>
      <c r="M2182" s="2">
        <f>+IFERROR(VLOOKUP(A2182,new_year!$A$1:$E$8,5,FALSE),0)</f>
        <v>0</v>
      </c>
      <c r="N2182" s="2">
        <f t="shared" si="313"/>
        <v>0</v>
      </c>
      <c r="O2182" s="2">
        <f t="shared" si="312"/>
        <v>0</v>
      </c>
      <c r="P2182">
        <v>0</v>
      </c>
      <c r="Q2182">
        <f>+IFERROR(VLOOKUP(A2182,final_f1!$A$1:$E$8,5,FALSE),0)</f>
        <v>0</v>
      </c>
    </row>
    <row r="2183" spans="1:17" x14ac:dyDescent="0.25">
      <c r="A2183" s="1">
        <v>43090</v>
      </c>
      <c r="B2183">
        <v>1602</v>
      </c>
      <c r="C2183" s="2">
        <f t="shared" si="306"/>
        <v>21</v>
      </c>
      <c r="D2183" s="2">
        <f t="shared" si="307"/>
        <v>12</v>
      </c>
      <c r="E2183" s="2">
        <f t="shared" si="308"/>
        <v>2017</v>
      </c>
      <c r="F2183" s="2" t="str">
        <f t="shared" si="309"/>
        <v>jueves</v>
      </c>
      <c r="G2183" s="2" t="str">
        <f t="shared" si="310"/>
        <v>diciembre</v>
      </c>
      <c r="H2183" s="2">
        <f>+IFERROR(VLOOKUP(A2183,festivos!$A$1:$E$105,5,FALSE),0)</f>
        <v>0</v>
      </c>
      <c r="I2183" s="2">
        <f>+IFERROR(VLOOKUP(A2183,semanasanta!$A$1:$E$29,5,FALSE),0)</f>
        <v>0</v>
      </c>
      <c r="J2183" s="2">
        <f>+IFERROR(VLOOKUP(A2183,navidad!$A$1:$E$8,5,FALSE),0)</f>
        <v>0</v>
      </c>
      <c r="K2183" s="2">
        <f t="shared" si="314"/>
        <v>0</v>
      </c>
      <c r="L2183" s="2">
        <f t="shared" si="311"/>
        <v>0</v>
      </c>
      <c r="M2183" s="2">
        <f>+IFERROR(VLOOKUP(A2183,new_year!$A$1:$E$8,5,FALSE),0)</f>
        <v>0</v>
      </c>
      <c r="N2183" s="2">
        <f t="shared" si="313"/>
        <v>0</v>
      </c>
      <c r="O2183" s="2">
        <f t="shared" si="312"/>
        <v>0</v>
      </c>
      <c r="P2183">
        <v>0</v>
      </c>
      <c r="Q2183">
        <f>+IFERROR(VLOOKUP(A2183,final_f1!$A$1:$E$8,5,FALSE),0)</f>
        <v>0</v>
      </c>
    </row>
    <row r="2184" spans="1:17" x14ac:dyDescent="0.25">
      <c r="A2184" s="1">
        <v>43091</v>
      </c>
      <c r="B2184">
        <v>1645</v>
      </c>
      <c r="C2184" s="2">
        <f t="shared" si="306"/>
        <v>22</v>
      </c>
      <c r="D2184" s="2">
        <f t="shared" si="307"/>
        <v>12</v>
      </c>
      <c r="E2184" s="2">
        <f t="shared" si="308"/>
        <v>2017</v>
      </c>
      <c r="F2184" s="2" t="str">
        <f t="shared" si="309"/>
        <v>viernes</v>
      </c>
      <c r="G2184" s="2" t="str">
        <f t="shared" si="310"/>
        <v>diciembre</v>
      </c>
      <c r="H2184" s="2">
        <f>+IFERROR(VLOOKUP(A2184,festivos!$A$1:$E$105,5,FALSE),0)</f>
        <v>0</v>
      </c>
      <c r="I2184" s="2">
        <f>+IFERROR(VLOOKUP(A2184,semanasanta!$A$1:$E$29,5,FALSE),0)</f>
        <v>0</v>
      </c>
      <c r="J2184" s="2">
        <f>+IFERROR(VLOOKUP(A2184,navidad!$A$1:$E$8,5,FALSE),0)</f>
        <v>0</v>
      </c>
      <c r="K2184" s="2">
        <f t="shared" si="314"/>
        <v>0</v>
      </c>
      <c r="L2184" s="2">
        <f t="shared" si="311"/>
        <v>0</v>
      </c>
      <c r="M2184" s="2">
        <f>+IFERROR(VLOOKUP(A2184,new_year!$A$1:$E$8,5,FALSE),0)</f>
        <v>0</v>
      </c>
      <c r="N2184" s="2">
        <f t="shared" si="313"/>
        <v>0</v>
      </c>
      <c r="O2184" s="2">
        <f t="shared" si="312"/>
        <v>0</v>
      </c>
      <c r="P2184">
        <v>0</v>
      </c>
      <c r="Q2184">
        <f>+IFERROR(VLOOKUP(A2184,final_f1!$A$1:$E$8,5,FALSE),0)</f>
        <v>0</v>
      </c>
    </row>
    <row r="2185" spans="1:17" x14ac:dyDescent="0.25">
      <c r="A2185" s="1">
        <v>43092</v>
      </c>
      <c r="B2185">
        <v>496</v>
      </c>
      <c r="C2185" s="2">
        <f t="shared" si="306"/>
        <v>23</v>
      </c>
      <c r="D2185" s="2">
        <f t="shared" si="307"/>
        <v>12</v>
      </c>
      <c r="E2185" s="2">
        <f t="shared" si="308"/>
        <v>2017</v>
      </c>
      <c r="F2185" s="2" t="str">
        <f t="shared" si="309"/>
        <v>sábado</v>
      </c>
      <c r="G2185" s="2" t="str">
        <f t="shared" si="310"/>
        <v>diciembre</v>
      </c>
      <c r="H2185" s="2">
        <f>+IFERROR(VLOOKUP(A2185,festivos!$A$1:$E$105,5,FALSE),0)</f>
        <v>0</v>
      </c>
      <c r="I2185" s="2">
        <f>+IFERROR(VLOOKUP(A2185,semanasanta!$A$1:$E$29,5,FALSE),0)</f>
        <v>0</v>
      </c>
      <c r="J2185" s="2">
        <f>+IFERROR(VLOOKUP(A2185,navidad!$A$1:$E$8,5,FALSE),0)</f>
        <v>0</v>
      </c>
      <c r="K2185" s="2">
        <f t="shared" si="314"/>
        <v>0</v>
      </c>
      <c r="L2185" s="2">
        <f t="shared" si="311"/>
        <v>0</v>
      </c>
      <c r="M2185" s="2">
        <f>+IFERROR(VLOOKUP(A2185,new_year!$A$1:$E$8,5,FALSE),0)</f>
        <v>0</v>
      </c>
      <c r="N2185" s="2">
        <f t="shared" si="313"/>
        <v>0</v>
      </c>
      <c r="O2185" s="2">
        <f t="shared" si="312"/>
        <v>0</v>
      </c>
      <c r="P2185">
        <v>0</v>
      </c>
      <c r="Q2185">
        <f>+IFERROR(VLOOKUP(A2185,final_f1!$A$1:$E$8,5,FALSE),0)</f>
        <v>0</v>
      </c>
    </row>
    <row r="2186" spans="1:17" x14ac:dyDescent="0.25">
      <c r="A2186" s="1">
        <v>43093</v>
      </c>
      <c r="B2186">
        <v>0</v>
      </c>
      <c r="C2186" s="2">
        <f t="shared" si="306"/>
        <v>24</v>
      </c>
      <c r="D2186" s="2">
        <f t="shared" si="307"/>
        <v>12</v>
      </c>
      <c r="E2186" s="2">
        <f t="shared" si="308"/>
        <v>2017</v>
      </c>
      <c r="F2186" s="2" t="str">
        <f t="shared" si="309"/>
        <v>domingo</v>
      </c>
      <c r="G2186" s="2" t="str">
        <f t="shared" si="310"/>
        <v>diciembre</v>
      </c>
      <c r="H2186" s="2">
        <f>+IFERROR(VLOOKUP(A2186,festivos!$A$1:$E$105,5,FALSE),0)</f>
        <v>0</v>
      </c>
      <c r="I2186" s="2">
        <f>+IFERROR(VLOOKUP(A2186,semanasanta!$A$1:$E$29,5,FALSE),0)</f>
        <v>0</v>
      </c>
      <c r="J2186" s="2">
        <f>+IFERROR(VLOOKUP(A2186,navidad!$A$1:$E$8,5,FALSE),0)</f>
        <v>0</v>
      </c>
      <c r="K2186" s="2">
        <f t="shared" si="314"/>
        <v>0</v>
      </c>
      <c r="L2186" s="2">
        <f t="shared" si="311"/>
        <v>1</v>
      </c>
      <c r="M2186" s="2">
        <f>+IFERROR(VLOOKUP(A2186,new_year!$A$1:$E$8,5,FALSE),0)</f>
        <v>0</v>
      </c>
      <c r="N2186" s="2">
        <f t="shared" si="313"/>
        <v>0</v>
      </c>
      <c r="O2186" s="2">
        <f t="shared" si="312"/>
        <v>0</v>
      </c>
      <c r="P2186">
        <v>0</v>
      </c>
      <c r="Q2186">
        <f>+IFERROR(VLOOKUP(A2186,final_f1!$A$1:$E$8,5,FALSE),0)</f>
        <v>0</v>
      </c>
    </row>
    <row r="2187" spans="1:17" x14ac:dyDescent="0.25">
      <c r="A2187" s="1">
        <v>43094</v>
      </c>
      <c r="B2187">
        <v>0</v>
      </c>
      <c r="C2187" s="2">
        <f t="shared" si="306"/>
        <v>25</v>
      </c>
      <c r="D2187" s="2">
        <f t="shared" si="307"/>
        <v>12</v>
      </c>
      <c r="E2187" s="2">
        <f t="shared" si="308"/>
        <v>2017</v>
      </c>
      <c r="F2187" s="2" t="str">
        <f t="shared" si="309"/>
        <v>lunes</v>
      </c>
      <c r="G2187" s="2" t="str">
        <f t="shared" si="310"/>
        <v>diciembre</v>
      </c>
      <c r="H2187" s="2">
        <f>+IFERROR(VLOOKUP(A2187,festivos!$A$1:$E$105,5,FALSE),0)</f>
        <v>1</v>
      </c>
      <c r="I2187" s="2">
        <f>+IFERROR(VLOOKUP(A2187,semanasanta!$A$1:$E$29,5,FALSE),0)</f>
        <v>0</v>
      </c>
      <c r="J2187" s="2">
        <f>+IFERROR(VLOOKUP(A2187,navidad!$A$1:$E$8,5,FALSE),0)</f>
        <v>1</v>
      </c>
      <c r="K2187" s="2">
        <f t="shared" si="314"/>
        <v>0</v>
      </c>
      <c r="L2187" s="2">
        <f t="shared" si="311"/>
        <v>0</v>
      </c>
      <c r="M2187" s="2">
        <f>+IFERROR(VLOOKUP(A2187,new_year!$A$1:$E$8,5,FALSE),0)</f>
        <v>0</v>
      </c>
      <c r="N2187" s="2">
        <f t="shared" si="313"/>
        <v>0</v>
      </c>
      <c r="O2187" s="2">
        <f t="shared" si="312"/>
        <v>0</v>
      </c>
      <c r="P2187">
        <v>0</v>
      </c>
      <c r="Q2187">
        <f>+IFERROR(VLOOKUP(A2187,final_f1!$A$1:$E$8,5,FALSE),0)</f>
        <v>0</v>
      </c>
    </row>
    <row r="2188" spans="1:17" x14ac:dyDescent="0.25">
      <c r="A2188" s="1">
        <v>43095</v>
      </c>
      <c r="B2188">
        <v>1251</v>
      </c>
      <c r="C2188" s="2">
        <f t="shared" si="306"/>
        <v>26</v>
      </c>
      <c r="D2188" s="2">
        <f t="shared" si="307"/>
        <v>12</v>
      </c>
      <c r="E2188" s="2">
        <f t="shared" si="308"/>
        <v>2017</v>
      </c>
      <c r="F2188" s="2" t="str">
        <f t="shared" si="309"/>
        <v>martes</v>
      </c>
      <c r="G2188" s="2" t="str">
        <f t="shared" si="310"/>
        <v>diciembre</v>
      </c>
      <c r="H2188" s="2">
        <f>+IFERROR(VLOOKUP(A2188,festivos!$A$1:$E$105,5,FALSE),0)</f>
        <v>0</v>
      </c>
      <c r="I2188" s="2">
        <f>+IFERROR(VLOOKUP(A2188,semanasanta!$A$1:$E$29,5,FALSE),0)</f>
        <v>0</v>
      </c>
      <c r="J2188" s="2">
        <f>+IFERROR(VLOOKUP(A2188,navidad!$A$1:$E$8,5,FALSE),0)</f>
        <v>0</v>
      </c>
      <c r="K2188" s="2">
        <f t="shared" si="314"/>
        <v>1</v>
      </c>
      <c r="L2188" s="2">
        <f t="shared" si="311"/>
        <v>0</v>
      </c>
      <c r="M2188" s="2">
        <f>+IFERROR(VLOOKUP(A2188,new_year!$A$1:$E$8,5,FALSE),0)</f>
        <v>0</v>
      </c>
      <c r="N2188" s="2">
        <f t="shared" si="313"/>
        <v>0</v>
      </c>
      <c r="O2188" s="2">
        <f t="shared" si="312"/>
        <v>0</v>
      </c>
      <c r="P2188">
        <v>0</v>
      </c>
      <c r="Q2188">
        <f>+IFERROR(VLOOKUP(A2188,final_f1!$A$1:$E$8,5,FALSE),0)</f>
        <v>0</v>
      </c>
    </row>
    <row r="2189" spans="1:17" x14ac:dyDescent="0.25">
      <c r="A2189" s="1">
        <v>43096</v>
      </c>
      <c r="B2189">
        <v>2102</v>
      </c>
      <c r="C2189" s="2">
        <f t="shared" si="306"/>
        <v>27</v>
      </c>
      <c r="D2189" s="2">
        <f t="shared" si="307"/>
        <v>12</v>
      </c>
      <c r="E2189" s="2">
        <f t="shared" si="308"/>
        <v>2017</v>
      </c>
      <c r="F2189" s="2" t="str">
        <f t="shared" si="309"/>
        <v>miércoles</v>
      </c>
      <c r="G2189" s="2" t="str">
        <f t="shared" si="310"/>
        <v>diciembre</v>
      </c>
      <c r="H2189" s="2">
        <f>+IFERROR(VLOOKUP(A2189,festivos!$A$1:$E$105,5,FALSE),0)</f>
        <v>0</v>
      </c>
      <c r="I2189" s="2">
        <f>+IFERROR(VLOOKUP(A2189,semanasanta!$A$1:$E$29,5,FALSE),0)</f>
        <v>0</v>
      </c>
      <c r="J2189" s="2">
        <f>+IFERROR(VLOOKUP(A2189,navidad!$A$1:$E$8,5,FALSE),0)</f>
        <v>0</v>
      </c>
      <c r="K2189" s="2">
        <f t="shared" si="314"/>
        <v>0</v>
      </c>
      <c r="L2189" s="2">
        <f t="shared" si="311"/>
        <v>0</v>
      </c>
      <c r="M2189" s="2">
        <f>+IFERROR(VLOOKUP(A2189,new_year!$A$1:$E$8,5,FALSE),0)</f>
        <v>0</v>
      </c>
      <c r="N2189" s="2">
        <f t="shared" si="313"/>
        <v>0</v>
      </c>
      <c r="O2189" s="2">
        <f t="shared" si="312"/>
        <v>0</v>
      </c>
      <c r="P2189">
        <v>0</v>
      </c>
      <c r="Q2189">
        <f>+IFERROR(VLOOKUP(A2189,final_f1!$A$1:$E$8,5,FALSE),0)</f>
        <v>0</v>
      </c>
    </row>
    <row r="2190" spans="1:17" x14ac:dyDescent="0.25">
      <c r="A2190" s="1">
        <v>43097</v>
      </c>
      <c r="B2190">
        <v>3449</v>
      </c>
      <c r="C2190" s="2">
        <f t="shared" si="306"/>
        <v>28</v>
      </c>
      <c r="D2190" s="2">
        <f t="shared" si="307"/>
        <v>12</v>
      </c>
      <c r="E2190" s="2">
        <f t="shared" si="308"/>
        <v>2017</v>
      </c>
      <c r="F2190" s="2" t="str">
        <f t="shared" si="309"/>
        <v>jueves</v>
      </c>
      <c r="G2190" s="2" t="str">
        <f t="shared" si="310"/>
        <v>diciembre</v>
      </c>
      <c r="H2190" s="2">
        <f>+IFERROR(VLOOKUP(A2190,festivos!$A$1:$E$105,5,FALSE),0)</f>
        <v>0</v>
      </c>
      <c r="I2190" s="2">
        <f>+IFERROR(VLOOKUP(A2190,semanasanta!$A$1:$E$29,5,FALSE),0)</f>
        <v>0</v>
      </c>
      <c r="J2190" s="2">
        <f>+IFERROR(VLOOKUP(A2190,navidad!$A$1:$E$8,5,FALSE),0)</f>
        <v>0</v>
      </c>
      <c r="K2190" s="2">
        <f t="shared" si="314"/>
        <v>0</v>
      </c>
      <c r="L2190" s="2">
        <f t="shared" si="311"/>
        <v>0</v>
      </c>
      <c r="M2190" s="2">
        <f>+IFERROR(VLOOKUP(A2190,new_year!$A$1:$E$8,5,FALSE),0)</f>
        <v>0</v>
      </c>
      <c r="N2190" s="2">
        <f t="shared" si="313"/>
        <v>0</v>
      </c>
      <c r="O2190" s="2">
        <f t="shared" si="312"/>
        <v>0</v>
      </c>
      <c r="P2190">
        <v>0</v>
      </c>
      <c r="Q2190">
        <f>+IFERROR(VLOOKUP(A2190,final_f1!$A$1:$E$8,5,FALSE),0)</f>
        <v>0</v>
      </c>
    </row>
    <row r="2191" spans="1:17" x14ac:dyDescent="0.25">
      <c r="A2191" s="1">
        <v>43098</v>
      </c>
      <c r="B2191">
        <v>1084</v>
      </c>
      <c r="C2191" s="2">
        <f t="shared" si="306"/>
        <v>29</v>
      </c>
      <c r="D2191" s="2">
        <f t="shared" si="307"/>
        <v>12</v>
      </c>
      <c r="E2191" s="2">
        <f t="shared" si="308"/>
        <v>2017</v>
      </c>
      <c r="F2191" s="2" t="str">
        <f t="shared" si="309"/>
        <v>viernes</v>
      </c>
      <c r="G2191" s="2" t="str">
        <f t="shared" si="310"/>
        <v>diciembre</v>
      </c>
      <c r="H2191" s="2">
        <f>+IFERROR(VLOOKUP(A2191,festivos!$A$1:$E$105,5,FALSE),0)</f>
        <v>0</v>
      </c>
      <c r="I2191" s="2">
        <f>+IFERROR(VLOOKUP(A2191,semanasanta!$A$1:$E$29,5,FALSE),0)</f>
        <v>0</v>
      </c>
      <c r="J2191" s="2">
        <f>+IFERROR(VLOOKUP(A2191,navidad!$A$1:$E$8,5,FALSE),0)</f>
        <v>0</v>
      </c>
      <c r="K2191" s="2">
        <f t="shared" si="314"/>
        <v>0</v>
      </c>
      <c r="L2191" s="2">
        <f t="shared" si="311"/>
        <v>0</v>
      </c>
      <c r="M2191" s="2">
        <f>+IFERROR(VLOOKUP(A2191,new_year!$A$1:$E$8,5,FALSE),0)</f>
        <v>0</v>
      </c>
      <c r="N2191" s="2">
        <f t="shared" si="313"/>
        <v>0</v>
      </c>
      <c r="O2191" s="2">
        <f t="shared" si="312"/>
        <v>0</v>
      </c>
      <c r="P2191">
        <v>0</v>
      </c>
      <c r="Q2191">
        <f>+IFERROR(VLOOKUP(A2191,final_f1!$A$1:$E$8,5,FALSE),0)</f>
        <v>0</v>
      </c>
    </row>
    <row r="2192" spans="1:17" x14ac:dyDescent="0.25">
      <c r="A2192" s="1">
        <v>43099</v>
      </c>
      <c r="B2192">
        <v>18</v>
      </c>
      <c r="C2192" s="2">
        <f t="shared" si="306"/>
        <v>30</v>
      </c>
      <c r="D2192" s="2">
        <f t="shared" si="307"/>
        <v>12</v>
      </c>
      <c r="E2192" s="2">
        <f t="shared" si="308"/>
        <v>2017</v>
      </c>
      <c r="F2192" s="2" t="str">
        <f t="shared" si="309"/>
        <v>sábado</v>
      </c>
      <c r="G2192" s="2" t="str">
        <f t="shared" si="310"/>
        <v>diciembre</v>
      </c>
      <c r="H2192" s="2">
        <f>+IFERROR(VLOOKUP(A2192,festivos!$A$1:$E$105,5,FALSE),0)</f>
        <v>0</v>
      </c>
      <c r="I2192" s="2">
        <f>+IFERROR(VLOOKUP(A2192,semanasanta!$A$1:$E$29,5,FALSE),0)</f>
        <v>0</v>
      </c>
      <c r="J2192" s="2">
        <f>+IFERROR(VLOOKUP(A2192,navidad!$A$1:$E$8,5,FALSE),0)</f>
        <v>0</v>
      </c>
      <c r="K2192" s="2">
        <f t="shared" si="314"/>
        <v>0</v>
      </c>
      <c r="L2192" s="2">
        <f t="shared" si="311"/>
        <v>0</v>
      </c>
      <c r="M2192" s="2">
        <f>+IFERROR(VLOOKUP(A2192,new_year!$A$1:$E$8,5,FALSE),0)</f>
        <v>0</v>
      </c>
      <c r="N2192" s="2">
        <f t="shared" si="313"/>
        <v>0</v>
      </c>
      <c r="O2192" s="2">
        <f t="shared" si="312"/>
        <v>0</v>
      </c>
      <c r="P2192">
        <v>0</v>
      </c>
      <c r="Q2192">
        <f>+IFERROR(VLOOKUP(A2192,final_f1!$A$1:$E$8,5,FALSE),0)</f>
        <v>0</v>
      </c>
    </row>
    <row r="2193" spans="1:17" x14ac:dyDescent="0.25">
      <c r="A2193" s="1">
        <v>43100</v>
      </c>
      <c r="B2193">
        <v>0</v>
      </c>
      <c r="C2193" s="2">
        <f t="shared" si="306"/>
        <v>31</v>
      </c>
      <c r="D2193" s="2">
        <f t="shared" si="307"/>
        <v>12</v>
      </c>
      <c r="E2193" s="2">
        <f t="shared" si="308"/>
        <v>2017</v>
      </c>
      <c r="F2193" s="2" t="str">
        <f t="shared" si="309"/>
        <v>domingo</v>
      </c>
      <c r="G2193" s="2" t="str">
        <f t="shared" si="310"/>
        <v>diciembre</v>
      </c>
      <c r="H2193" s="2">
        <f>+IFERROR(VLOOKUP(A2193,festivos!$A$1:$E$105,5,FALSE),0)</f>
        <v>0</v>
      </c>
      <c r="I2193" s="2">
        <f>+IFERROR(VLOOKUP(A2193,semanasanta!$A$1:$E$29,5,FALSE),0)</f>
        <v>0</v>
      </c>
      <c r="J2193" s="2">
        <f>+IFERROR(VLOOKUP(A2193,navidad!$A$1:$E$8,5,FALSE),0)</f>
        <v>0</v>
      </c>
      <c r="K2193" s="2">
        <f t="shared" si="314"/>
        <v>0</v>
      </c>
      <c r="L2193" s="2">
        <f t="shared" si="311"/>
        <v>0</v>
      </c>
      <c r="M2193" s="2">
        <f>+IFERROR(VLOOKUP(A2193,new_year!$A$1:$E$8,5,FALSE),0)</f>
        <v>0</v>
      </c>
      <c r="N2193" s="2">
        <f t="shared" si="313"/>
        <v>0</v>
      </c>
      <c r="O2193" s="2">
        <f t="shared" si="312"/>
        <v>1</v>
      </c>
      <c r="P2193">
        <v>0</v>
      </c>
      <c r="Q2193">
        <f>+IFERROR(VLOOKUP(A2193,final_f1!$A$1:$E$8,5,FALSE),0)</f>
        <v>0</v>
      </c>
    </row>
    <row r="2194" spans="1:17" x14ac:dyDescent="0.25">
      <c r="A2194" s="1">
        <v>43101</v>
      </c>
      <c r="C2194" s="2">
        <f t="shared" si="306"/>
        <v>1</v>
      </c>
      <c r="D2194" s="2">
        <f t="shared" si="307"/>
        <v>1</v>
      </c>
      <c r="E2194" s="2">
        <f t="shared" si="308"/>
        <v>2018</v>
      </c>
      <c r="F2194" s="2" t="str">
        <f t="shared" si="309"/>
        <v>lunes</v>
      </c>
      <c r="G2194" s="2" t="str">
        <f t="shared" si="310"/>
        <v>enero</v>
      </c>
      <c r="H2194" s="2">
        <f>+IFERROR(VLOOKUP(A2194,festivos!$A$1:$E$105,5,FALSE),0)</f>
        <v>0</v>
      </c>
      <c r="I2194" s="2">
        <f>+IFERROR(VLOOKUP(A2194,semanasanta!$A$1:$E$29,5,FALSE),0)</f>
        <v>0</v>
      </c>
      <c r="J2194" s="2">
        <f>+IFERROR(VLOOKUP(A2194,navidad!$A$1:$E$8,5,FALSE),0)</f>
        <v>0</v>
      </c>
      <c r="K2194" s="2">
        <f t="shared" si="314"/>
        <v>0</v>
      </c>
      <c r="L2194" s="2">
        <f t="shared" si="311"/>
        <v>0</v>
      </c>
      <c r="M2194" s="2">
        <f>+IFERROR(VLOOKUP(A2194,new_year!$A$1:$E$8,5,FALSE),0)</f>
        <v>1</v>
      </c>
      <c r="N2194" s="2">
        <f t="shared" si="313"/>
        <v>0</v>
      </c>
      <c r="O2194" s="2">
        <f t="shared" si="312"/>
        <v>0</v>
      </c>
      <c r="P2194">
        <v>0</v>
      </c>
      <c r="Q2194">
        <f>+IFERROR(VLOOKUP(A2194,final_f1!$A$1:$E$8,5,FALSE),0)</f>
        <v>0</v>
      </c>
    </row>
    <row r="2195" spans="1:17" x14ac:dyDescent="0.25">
      <c r="A2195" s="1">
        <v>43102</v>
      </c>
      <c r="C2195" s="2">
        <f t="shared" si="306"/>
        <v>2</v>
      </c>
      <c r="D2195" s="2">
        <f t="shared" si="307"/>
        <v>1</v>
      </c>
      <c r="E2195" s="2">
        <f t="shared" si="308"/>
        <v>2018</v>
      </c>
      <c r="F2195" s="2" t="str">
        <f t="shared" si="309"/>
        <v>martes</v>
      </c>
      <c r="G2195" s="2" t="str">
        <f t="shared" si="310"/>
        <v>enero</v>
      </c>
      <c r="H2195" s="2">
        <f>+IFERROR(VLOOKUP(A2195,festivos!$A$1:$E$105,5,FALSE),0)</f>
        <v>0</v>
      </c>
      <c r="I2195" s="2">
        <f>+IFERROR(VLOOKUP(A2195,semanasanta!$A$1:$E$29,5,FALSE),0)</f>
        <v>0</v>
      </c>
      <c r="J2195" s="2">
        <f>+IFERROR(VLOOKUP(A2195,navidad!$A$1:$E$8,5,FALSE),0)</f>
        <v>0</v>
      </c>
      <c r="K2195" s="2">
        <f t="shared" si="314"/>
        <v>0</v>
      </c>
      <c r="L2195" s="2">
        <f t="shared" si="311"/>
        <v>0</v>
      </c>
      <c r="M2195" s="2">
        <f>+IFERROR(VLOOKUP(A2195,new_year!$A$1:$E$8,5,FALSE),0)</f>
        <v>0</v>
      </c>
      <c r="N2195" s="2">
        <f t="shared" si="313"/>
        <v>1</v>
      </c>
      <c r="O2195" s="2">
        <f t="shared" si="312"/>
        <v>0</v>
      </c>
      <c r="P2195">
        <v>0</v>
      </c>
      <c r="Q2195">
        <f>+IFERROR(VLOOKUP(A2195,final_f1!$A$1:$E$8,5,FALSE),0)</f>
        <v>0</v>
      </c>
    </row>
    <row r="2196" spans="1:17" x14ac:dyDescent="0.25">
      <c r="A2196" s="1">
        <v>43103</v>
      </c>
      <c r="C2196" s="2">
        <f t="shared" si="306"/>
        <v>3</v>
      </c>
      <c r="D2196" s="2">
        <f t="shared" si="307"/>
        <v>1</v>
      </c>
      <c r="E2196" s="2">
        <f t="shared" si="308"/>
        <v>2018</v>
      </c>
      <c r="F2196" s="2" t="str">
        <f t="shared" si="309"/>
        <v>miércoles</v>
      </c>
      <c r="G2196" s="2" t="str">
        <f t="shared" si="310"/>
        <v>enero</v>
      </c>
      <c r="H2196" s="2">
        <f>+IFERROR(VLOOKUP(A2196,festivos!$A$1:$E$105,5,FALSE),0)</f>
        <v>0</v>
      </c>
      <c r="I2196" s="2">
        <f>+IFERROR(VLOOKUP(A2196,semanasanta!$A$1:$E$29,5,FALSE),0)</f>
        <v>0</v>
      </c>
      <c r="J2196" s="2">
        <f>+IFERROR(VLOOKUP(A2196,navidad!$A$1:$E$8,5,FALSE),0)</f>
        <v>0</v>
      </c>
      <c r="K2196" s="2">
        <f t="shared" si="314"/>
        <v>0</v>
      </c>
      <c r="L2196" s="2">
        <f t="shared" si="311"/>
        <v>0</v>
      </c>
      <c r="M2196" s="2">
        <f>+IFERROR(VLOOKUP(A2196,new_year!$A$1:$E$8,5,FALSE),0)</f>
        <v>0</v>
      </c>
      <c r="N2196" s="2">
        <f t="shared" si="313"/>
        <v>0</v>
      </c>
      <c r="O2196" s="2">
        <f t="shared" si="312"/>
        <v>0</v>
      </c>
      <c r="P2196">
        <v>0</v>
      </c>
      <c r="Q2196">
        <f>+IFERROR(VLOOKUP(A2196,final_f1!$A$1:$E$8,5,FALSE),0)</f>
        <v>0</v>
      </c>
    </row>
    <row r="2197" spans="1:17" x14ac:dyDescent="0.25">
      <c r="A2197" s="1">
        <v>43104</v>
      </c>
      <c r="C2197" s="2">
        <f t="shared" si="306"/>
        <v>4</v>
      </c>
      <c r="D2197" s="2">
        <f t="shared" si="307"/>
        <v>1</v>
      </c>
      <c r="E2197" s="2">
        <f t="shared" si="308"/>
        <v>2018</v>
      </c>
      <c r="F2197" s="2" t="str">
        <f t="shared" si="309"/>
        <v>jueves</v>
      </c>
      <c r="G2197" s="2" t="str">
        <f t="shared" si="310"/>
        <v>enero</v>
      </c>
      <c r="H2197" s="2">
        <f>+IFERROR(VLOOKUP(A2197,festivos!$A$1:$E$105,5,FALSE),0)</f>
        <v>0</v>
      </c>
      <c r="I2197" s="2">
        <f>+IFERROR(VLOOKUP(A2197,semanasanta!$A$1:$E$29,5,FALSE),0)</f>
        <v>0</v>
      </c>
      <c r="J2197" s="2">
        <f>+IFERROR(VLOOKUP(A2197,navidad!$A$1:$E$8,5,FALSE),0)</f>
        <v>0</v>
      </c>
      <c r="K2197" s="2">
        <f t="shared" si="314"/>
        <v>0</v>
      </c>
      <c r="L2197" s="2">
        <f t="shared" si="311"/>
        <v>0</v>
      </c>
      <c r="M2197" s="2">
        <f>+IFERROR(VLOOKUP(A2197,new_year!$A$1:$E$8,5,FALSE),0)</f>
        <v>0</v>
      </c>
      <c r="N2197" s="2">
        <f t="shared" si="313"/>
        <v>0</v>
      </c>
      <c r="O2197" s="2">
        <f t="shared" si="312"/>
        <v>0</v>
      </c>
      <c r="P2197">
        <v>0</v>
      </c>
      <c r="Q2197">
        <f>+IFERROR(VLOOKUP(A2197,final_f1!$A$1:$E$8,5,FALSE),0)</f>
        <v>0</v>
      </c>
    </row>
    <row r="2198" spans="1:17" x14ac:dyDescent="0.25">
      <c r="A2198" s="1">
        <v>43105</v>
      </c>
      <c r="C2198" s="2">
        <f t="shared" si="306"/>
        <v>5</v>
      </c>
      <c r="D2198" s="2">
        <f t="shared" si="307"/>
        <v>1</v>
      </c>
      <c r="E2198" s="2">
        <f t="shared" si="308"/>
        <v>2018</v>
      </c>
      <c r="F2198" s="2" t="str">
        <f t="shared" si="309"/>
        <v>viernes</v>
      </c>
      <c r="G2198" s="2" t="str">
        <f t="shared" si="310"/>
        <v>enero</v>
      </c>
      <c r="H2198" s="2">
        <f>+IFERROR(VLOOKUP(A2198,festivos!$A$1:$E$105,5,FALSE),0)</f>
        <v>0</v>
      </c>
      <c r="I2198" s="2">
        <f>+IFERROR(VLOOKUP(A2198,semanasanta!$A$1:$E$29,5,FALSE),0)</f>
        <v>0</v>
      </c>
      <c r="J2198" s="2">
        <f>+IFERROR(VLOOKUP(A2198,navidad!$A$1:$E$8,5,FALSE),0)</f>
        <v>0</v>
      </c>
      <c r="K2198" s="2">
        <f t="shared" si="314"/>
        <v>0</v>
      </c>
      <c r="L2198" s="2">
        <f t="shared" si="311"/>
        <v>0</v>
      </c>
      <c r="M2198" s="2">
        <f>+IFERROR(VLOOKUP(A2198,new_year!$A$1:$E$8,5,FALSE),0)</f>
        <v>0</v>
      </c>
      <c r="N2198" s="2">
        <f t="shared" si="313"/>
        <v>0</v>
      </c>
      <c r="O2198" s="2">
        <f t="shared" si="312"/>
        <v>0</v>
      </c>
      <c r="P2198">
        <v>0</v>
      </c>
      <c r="Q2198">
        <f>+IFERROR(VLOOKUP(A2198,final_f1!$A$1:$E$8,5,FALSE),0)</f>
        <v>0</v>
      </c>
    </row>
    <row r="2199" spans="1:17" x14ac:dyDescent="0.25">
      <c r="A2199" s="1">
        <v>43106</v>
      </c>
      <c r="C2199" s="2">
        <f t="shared" si="306"/>
        <v>6</v>
      </c>
      <c r="D2199" s="2">
        <f t="shared" si="307"/>
        <v>1</v>
      </c>
      <c r="E2199" s="2">
        <f t="shared" si="308"/>
        <v>2018</v>
      </c>
      <c r="F2199" s="2" t="str">
        <f t="shared" si="309"/>
        <v>sábado</v>
      </c>
      <c r="G2199" s="2" t="str">
        <f t="shared" si="310"/>
        <v>enero</v>
      </c>
      <c r="H2199" s="2">
        <f>+IFERROR(VLOOKUP(A2199,festivos!$A$1:$E$105,5,FALSE),0)</f>
        <v>0</v>
      </c>
      <c r="I2199" s="2">
        <f>+IFERROR(VLOOKUP(A2199,semanasanta!$A$1:$E$29,5,FALSE),0)</f>
        <v>0</v>
      </c>
      <c r="J2199" s="2">
        <f>+IFERROR(VLOOKUP(A2199,navidad!$A$1:$E$8,5,FALSE),0)</f>
        <v>0</v>
      </c>
      <c r="K2199" s="2">
        <f t="shared" si="314"/>
        <v>0</v>
      </c>
      <c r="L2199" s="2">
        <f t="shared" si="311"/>
        <v>0</v>
      </c>
      <c r="M2199" s="2">
        <f>+IFERROR(VLOOKUP(A2199,new_year!$A$1:$E$8,5,FALSE),0)</f>
        <v>0</v>
      </c>
      <c r="N2199" s="2">
        <f t="shared" si="313"/>
        <v>0</v>
      </c>
      <c r="O2199" s="2">
        <f t="shared" si="312"/>
        <v>0</v>
      </c>
      <c r="P2199">
        <v>0</v>
      </c>
      <c r="Q2199">
        <f>+IFERROR(VLOOKUP(A2199,final_f1!$A$1:$E$8,5,FALSE),0)</f>
        <v>0</v>
      </c>
    </row>
    <row r="2200" spans="1:17" x14ac:dyDescent="0.25">
      <c r="A2200" s="1">
        <v>43107</v>
      </c>
      <c r="C2200" s="2">
        <f t="shared" si="306"/>
        <v>7</v>
      </c>
      <c r="D2200" s="2">
        <f t="shared" si="307"/>
        <v>1</v>
      </c>
      <c r="E2200" s="2">
        <f t="shared" si="308"/>
        <v>2018</v>
      </c>
      <c r="F2200" s="2" t="str">
        <f t="shared" si="309"/>
        <v>domingo</v>
      </c>
      <c r="G2200" s="2" t="str">
        <f t="shared" si="310"/>
        <v>enero</v>
      </c>
      <c r="H2200" s="2">
        <f>+IFERROR(VLOOKUP(A2200,festivos!$A$1:$E$105,5,FALSE),0)</f>
        <v>0</v>
      </c>
      <c r="I2200" s="2">
        <f>+IFERROR(VLOOKUP(A2200,semanasanta!$A$1:$E$29,5,FALSE),0)</f>
        <v>0</v>
      </c>
      <c r="J2200" s="2">
        <f>+IFERROR(VLOOKUP(A2200,navidad!$A$1:$E$8,5,FALSE),0)</f>
        <v>0</v>
      </c>
      <c r="K2200" s="2">
        <f t="shared" si="314"/>
        <v>0</v>
      </c>
      <c r="L2200" s="2">
        <f t="shared" si="311"/>
        <v>0</v>
      </c>
      <c r="M2200" s="2">
        <f>+IFERROR(VLOOKUP(A2200,new_year!$A$1:$E$8,5,FALSE),0)</f>
        <v>0</v>
      </c>
      <c r="N2200" s="2">
        <f t="shared" si="313"/>
        <v>0</v>
      </c>
      <c r="O2200" s="2">
        <f t="shared" si="312"/>
        <v>0</v>
      </c>
      <c r="P2200">
        <v>0</v>
      </c>
      <c r="Q2200">
        <f>+IFERROR(VLOOKUP(A2200,final_f1!$A$1:$E$8,5,FALSE),0)</f>
        <v>0</v>
      </c>
    </row>
    <row r="2201" spans="1:17" x14ac:dyDescent="0.25">
      <c r="A2201" s="1">
        <v>43108</v>
      </c>
      <c r="C2201" s="2">
        <f t="shared" si="306"/>
        <v>8</v>
      </c>
      <c r="D2201" s="2">
        <f t="shared" si="307"/>
        <v>1</v>
      </c>
      <c r="E2201" s="2">
        <f t="shared" si="308"/>
        <v>2018</v>
      </c>
      <c r="F2201" s="2" t="str">
        <f t="shared" si="309"/>
        <v>lunes</v>
      </c>
      <c r="G2201" s="2" t="str">
        <f t="shared" si="310"/>
        <v>enero</v>
      </c>
      <c r="H2201" s="2">
        <f>+IFERROR(VLOOKUP(A2201,festivos!$A$1:$E$105,5,FALSE),0)</f>
        <v>1</v>
      </c>
      <c r="I2201" s="2">
        <f>+IFERROR(VLOOKUP(A2201,semanasanta!$A$1:$E$29,5,FALSE),0)</f>
        <v>0</v>
      </c>
      <c r="J2201" s="2">
        <f>+IFERROR(VLOOKUP(A2201,navidad!$A$1:$E$8,5,FALSE),0)</f>
        <v>0</v>
      </c>
      <c r="K2201" s="2">
        <f t="shared" si="314"/>
        <v>0</v>
      </c>
      <c r="L2201" s="2">
        <f t="shared" si="311"/>
        <v>0</v>
      </c>
      <c r="M2201" s="2">
        <f>+IFERROR(VLOOKUP(A2201,new_year!$A$1:$E$8,5,FALSE),0)</f>
        <v>0</v>
      </c>
      <c r="N2201" s="2">
        <f t="shared" si="313"/>
        <v>0</v>
      </c>
      <c r="O2201" s="2">
        <f t="shared" si="312"/>
        <v>0</v>
      </c>
      <c r="P2201">
        <v>0</v>
      </c>
      <c r="Q2201">
        <f>+IFERROR(VLOOKUP(A2201,final_f1!$A$1:$E$8,5,FALSE),0)</f>
        <v>0</v>
      </c>
    </row>
    <row r="2202" spans="1:17" x14ac:dyDescent="0.25">
      <c r="A2202" s="1">
        <v>43109</v>
      </c>
      <c r="C2202" s="2">
        <f t="shared" si="306"/>
        <v>9</v>
      </c>
      <c r="D2202" s="2">
        <f t="shared" si="307"/>
        <v>1</v>
      </c>
      <c r="E2202" s="2">
        <f t="shared" si="308"/>
        <v>2018</v>
      </c>
      <c r="F2202" s="2" t="str">
        <f t="shared" si="309"/>
        <v>martes</v>
      </c>
      <c r="G2202" s="2" t="str">
        <f t="shared" si="310"/>
        <v>enero</v>
      </c>
      <c r="H2202" s="2">
        <f>+IFERROR(VLOOKUP(A2202,festivos!$A$1:$E$105,5,FALSE),0)</f>
        <v>0</v>
      </c>
      <c r="I2202" s="2">
        <f>+IFERROR(VLOOKUP(A2202,semanasanta!$A$1:$E$29,5,FALSE),0)</f>
        <v>0</v>
      </c>
      <c r="J2202" s="2">
        <f>+IFERROR(VLOOKUP(A2202,navidad!$A$1:$E$8,5,FALSE),0)</f>
        <v>0</v>
      </c>
      <c r="K2202" s="2">
        <f t="shared" si="314"/>
        <v>0</v>
      </c>
      <c r="L2202" s="2">
        <f t="shared" si="311"/>
        <v>0</v>
      </c>
      <c r="M2202" s="2">
        <f>+IFERROR(VLOOKUP(A2202,new_year!$A$1:$E$8,5,FALSE),0)</f>
        <v>0</v>
      </c>
      <c r="N2202" s="2">
        <f t="shared" si="313"/>
        <v>0</v>
      </c>
      <c r="O2202" s="2">
        <f t="shared" si="312"/>
        <v>0</v>
      </c>
      <c r="P2202">
        <v>0</v>
      </c>
      <c r="Q2202">
        <f>+IFERROR(VLOOKUP(A2202,final_f1!$A$1:$E$8,5,FALSE),0)</f>
        <v>0</v>
      </c>
    </row>
    <row r="2203" spans="1:17" x14ac:dyDescent="0.25">
      <c r="A2203" s="1">
        <v>43110</v>
      </c>
      <c r="C2203" s="2">
        <f t="shared" si="306"/>
        <v>10</v>
      </c>
      <c r="D2203" s="2">
        <f t="shared" si="307"/>
        <v>1</v>
      </c>
      <c r="E2203" s="2">
        <f t="shared" si="308"/>
        <v>2018</v>
      </c>
      <c r="F2203" s="2" t="str">
        <f t="shared" si="309"/>
        <v>miércoles</v>
      </c>
      <c r="G2203" s="2" t="str">
        <f t="shared" si="310"/>
        <v>enero</v>
      </c>
      <c r="H2203" s="2">
        <f>+IFERROR(VLOOKUP(A2203,festivos!$A$1:$E$105,5,FALSE),0)</f>
        <v>0</v>
      </c>
      <c r="I2203" s="2">
        <f>+IFERROR(VLOOKUP(A2203,semanasanta!$A$1:$E$29,5,FALSE),0)</f>
        <v>0</v>
      </c>
      <c r="J2203" s="2">
        <f>+IFERROR(VLOOKUP(A2203,navidad!$A$1:$E$8,5,FALSE),0)</f>
        <v>0</v>
      </c>
      <c r="K2203" s="2">
        <f t="shared" si="314"/>
        <v>0</v>
      </c>
      <c r="L2203" s="2">
        <f t="shared" si="311"/>
        <v>0</v>
      </c>
      <c r="M2203" s="2">
        <f>+IFERROR(VLOOKUP(A2203,new_year!$A$1:$E$8,5,FALSE),0)</f>
        <v>0</v>
      </c>
      <c r="N2203" s="2">
        <f t="shared" si="313"/>
        <v>0</v>
      </c>
      <c r="O2203" s="2">
        <f t="shared" si="312"/>
        <v>0</v>
      </c>
      <c r="P2203">
        <v>0</v>
      </c>
      <c r="Q2203">
        <f>+IFERROR(VLOOKUP(A2203,final_f1!$A$1:$E$8,5,FALSE),0)</f>
        <v>0</v>
      </c>
    </row>
    <row r="2204" spans="1:17" x14ac:dyDescent="0.25">
      <c r="A2204" s="1">
        <v>43111</v>
      </c>
      <c r="C2204" s="2">
        <f t="shared" si="306"/>
        <v>11</v>
      </c>
      <c r="D2204" s="2">
        <f t="shared" si="307"/>
        <v>1</v>
      </c>
      <c r="E2204" s="2">
        <f t="shared" si="308"/>
        <v>2018</v>
      </c>
      <c r="F2204" s="2" t="str">
        <f t="shared" si="309"/>
        <v>jueves</v>
      </c>
      <c r="G2204" s="2" t="str">
        <f t="shared" si="310"/>
        <v>enero</v>
      </c>
      <c r="H2204" s="2">
        <f>+IFERROR(VLOOKUP(A2204,festivos!$A$1:$E$105,5,FALSE),0)</f>
        <v>0</v>
      </c>
      <c r="I2204" s="2">
        <f>+IFERROR(VLOOKUP(A2204,semanasanta!$A$1:$E$29,5,FALSE),0)</f>
        <v>0</v>
      </c>
      <c r="J2204" s="2">
        <f>+IFERROR(VLOOKUP(A2204,navidad!$A$1:$E$8,5,FALSE),0)</f>
        <v>0</v>
      </c>
      <c r="K2204" s="2">
        <f t="shared" si="314"/>
        <v>0</v>
      </c>
      <c r="L2204" s="2">
        <f t="shared" si="311"/>
        <v>0</v>
      </c>
      <c r="M2204" s="2">
        <f>+IFERROR(VLOOKUP(A2204,new_year!$A$1:$E$8,5,FALSE),0)</f>
        <v>0</v>
      </c>
      <c r="N2204" s="2">
        <f t="shared" si="313"/>
        <v>0</v>
      </c>
      <c r="O2204" s="2">
        <f t="shared" si="312"/>
        <v>0</v>
      </c>
      <c r="P2204">
        <v>0</v>
      </c>
      <c r="Q2204">
        <f>+IFERROR(VLOOKUP(A2204,final_f1!$A$1:$E$8,5,FALSE),0)</f>
        <v>0</v>
      </c>
    </row>
    <row r="2205" spans="1:17" x14ac:dyDescent="0.25">
      <c r="A2205" s="1">
        <v>43112</v>
      </c>
      <c r="C2205" s="2">
        <f t="shared" si="306"/>
        <v>12</v>
      </c>
      <c r="D2205" s="2">
        <f t="shared" si="307"/>
        <v>1</v>
      </c>
      <c r="E2205" s="2">
        <f t="shared" si="308"/>
        <v>2018</v>
      </c>
      <c r="F2205" s="2" t="str">
        <f t="shared" si="309"/>
        <v>viernes</v>
      </c>
      <c r="G2205" s="2" t="str">
        <f t="shared" si="310"/>
        <v>enero</v>
      </c>
      <c r="H2205" s="2">
        <f>+IFERROR(VLOOKUP(A2205,festivos!$A$1:$E$105,5,FALSE),0)</f>
        <v>0</v>
      </c>
      <c r="I2205" s="2">
        <f>+IFERROR(VLOOKUP(A2205,semanasanta!$A$1:$E$29,5,FALSE),0)</f>
        <v>0</v>
      </c>
      <c r="J2205" s="2">
        <f>+IFERROR(VLOOKUP(A2205,navidad!$A$1:$E$8,5,FALSE),0)</f>
        <v>0</v>
      </c>
      <c r="K2205" s="2">
        <f t="shared" si="314"/>
        <v>0</v>
      </c>
      <c r="L2205" s="2">
        <f t="shared" si="311"/>
        <v>0</v>
      </c>
      <c r="M2205" s="2">
        <f>+IFERROR(VLOOKUP(A2205,new_year!$A$1:$E$8,5,FALSE),0)</f>
        <v>0</v>
      </c>
      <c r="N2205" s="2">
        <f t="shared" si="313"/>
        <v>0</v>
      </c>
      <c r="O2205" s="2">
        <f t="shared" si="312"/>
        <v>0</v>
      </c>
      <c r="P2205">
        <v>0</v>
      </c>
      <c r="Q2205">
        <f>+IFERROR(VLOOKUP(A2205,final_f1!$A$1:$E$8,5,FALSE),0)</f>
        <v>0</v>
      </c>
    </row>
    <row r="2206" spans="1:17" x14ac:dyDescent="0.25">
      <c r="A2206" s="1">
        <v>43113</v>
      </c>
      <c r="C2206" s="2">
        <f t="shared" si="306"/>
        <v>13</v>
      </c>
      <c r="D2206" s="2">
        <f t="shared" si="307"/>
        <v>1</v>
      </c>
      <c r="E2206" s="2">
        <f t="shared" si="308"/>
        <v>2018</v>
      </c>
      <c r="F2206" s="2" t="str">
        <f t="shared" si="309"/>
        <v>sábado</v>
      </c>
      <c r="G2206" s="2" t="str">
        <f t="shared" si="310"/>
        <v>enero</v>
      </c>
      <c r="H2206" s="2">
        <f>+IFERROR(VLOOKUP(A2206,festivos!$A$1:$E$105,5,FALSE),0)</f>
        <v>0</v>
      </c>
      <c r="I2206" s="2">
        <f>+IFERROR(VLOOKUP(A2206,semanasanta!$A$1:$E$29,5,FALSE),0)</f>
        <v>0</v>
      </c>
      <c r="J2206" s="2">
        <f>+IFERROR(VLOOKUP(A2206,navidad!$A$1:$E$8,5,FALSE),0)</f>
        <v>0</v>
      </c>
      <c r="K2206" s="2">
        <f t="shared" si="314"/>
        <v>0</v>
      </c>
      <c r="L2206" s="2">
        <f t="shared" si="311"/>
        <v>0</v>
      </c>
      <c r="M2206" s="2">
        <f>+IFERROR(VLOOKUP(A2206,new_year!$A$1:$E$8,5,FALSE),0)</f>
        <v>0</v>
      </c>
      <c r="N2206" s="2">
        <f t="shared" si="313"/>
        <v>0</v>
      </c>
      <c r="O2206" s="2">
        <f t="shared" si="312"/>
        <v>0</v>
      </c>
      <c r="P2206">
        <v>0</v>
      </c>
      <c r="Q2206">
        <f>+IFERROR(VLOOKUP(A2206,final_f1!$A$1:$E$8,5,FALSE),0)</f>
        <v>0</v>
      </c>
    </row>
    <row r="2207" spans="1:17" x14ac:dyDescent="0.25">
      <c r="A2207" s="1">
        <v>43114</v>
      </c>
      <c r="C2207" s="2">
        <f t="shared" si="306"/>
        <v>14</v>
      </c>
      <c r="D2207" s="2">
        <f t="shared" si="307"/>
        <v>1</v>
      </c>
      <c r="E2207" s="2">
        <f t="shared" si="308"/>
        <v>2018</v>
      </c>
      <c r="F2207" s="2" t="str">
        <f t="shared" si="309"/>
        <v>domingo</v>
      </c>
      <c r="G2207" s="2" t="str">
        <f t="shared" si="310"/>
        <v>enero</v>
      </c>
      <c r="H2207" s="2">
        <f>+IFERROR(VLOOKUP(A2207,festivos!$A$1:$E$105,5,FALSE),0)</f>
        <v>0</v>
      </c>
      <c r="I2207" s="2">
        <f>+IFERROR(VLOOKUP(A2207,semanasanta!$A$1:$E$29,5,FALSE),0)</f>
        <v>0</v>
      </c>
      <c r="J2207" s="2">
        <f>+IFERROR(VLOOKUP(A2207,navidad!$A$1:$E$8,5,FALSE),0)</f>
        <v>0</v>
      </c>
      <c r="K2207" s="2">
        <f t="shared" si="314"/>
        <v>0</v>
      </c>
      <c r="L2207" s="2">
        <f t="shared" si="311"/>
        <v>0</v>
      </c>
      <c r="M2207" s="2">
        <f>+IFERROR(VLOOKUP(A2207,new_year!$A$1:$E$8,5,FALSE),0)</f>
        <v>0</v>
      </c>
      <c r="N2207" s="2">
        <f t="shared" si="313"/>
        <v>0</v>
      </c>
      <c r="O2207" s="2">
        <f t="shared" si="312"/>
        <v>0</v>
      </c>
      <c r="P2207">
        <v>0</v>
      </c>
      <c r="Q2207">
        <f>+IFERROR(VLOOKUP(A2207,final_f1!$A$1:$E$8,5,FALSE),0)</f>
        <v>0</v>
      </c>
    </row>
    <row r="2208" spans="1:17" x14ac:dyDescent="0.25">
      <c r="A2208" s="1">
        <v>43115</v>
      </c>
      <c r="C2208" s="2">
        <f t="shared" si="306"/>
        <v>15</v>
      </c>
      <c r="D2208" s="2">
        <f t="shared" si="307"/>
        <v>1</v>
      </c>
      <c r="E2208" s="2">
        <f t="shared" si="308"/>
        <v>2018</v>
      </c>
      <c r="F2208" s="2" t="str">
        <f t="shared" si="309"/>
        <v>lunes</v>
      </c>
      <c r="G2208" s="2" t="str">
        <f t="shared" si="310"/>
        <v>enero</v>
      </c>
      <c r="H2208" s="2">
        <f>+IFERROR(VLOOKUP(A2208,festivos!$A$1:$E$105,5,FALSE),0)</f>
        <v>0</v>
      </c>
      <c r="I2208" s="2">
        <f>+IFERROR(VLOOKUP(A2208,semanasanta!$A$1:$E$29,5,FALSE),0)</f>
        <v>0</v>
      </c>
      <c r="J2208" s="2">
        <f>+IFERROR(VLOOKUP(A2208,navidad!$A$1:$E$8,5,FALSE),0)</f>
        <v>0</v>
      </c>
      <c r="K2208" s="2">
        <f t="shared" si="314"/>
        <v>0</v>
      </c>
      <c r="L2208" s="2">
        <f t="shared" si="311"/>
        <v>0</v>
      </c>
      <c r="M2208" s="2">
        <f>+IFERROR(VLOOKUP(A2208,new_year!$A$1:$E$8,5,FALSE),0)</f>
        <v>0</v>
      </c>
      <c r="N2208" s="2">
        <f t="shared" si="313"/>
        <v>0</v>
      </c>
      <c r="O2208" s="2">
        <f t="shared" si="312"/>
        <v>0</v>
      </c>
      <c r="P2208">
        <v>0</v>
      </c>
      <c r="Q2208">
        <f>+IFERROR(VLOOKUP(A2208,final_f1!$A$1:$E$8,5,FALSE),0)</f>
        <v>0</v>
      </c>
    </row>
    <row r="2209" spans="1:17" x14ac:dyDescent="0.25">
      <c r="A2209" s="1">
        <v>43116</v>
      </c>
      <c r="C2209" s="2">
        <f t="shared" si="306"/>
        <v>16</v>
      </c>
      <c r="D2209" s="2">
        <f t="shared" si="307"/>
        <v>1</v>
      </c>
      <c r="E2209" s="2">
        <f t="shared" si="308"/>
        <v>2018</v>
      </c>
      <c r="F2209" s="2" t="str">
        <f t="shared" si="309"/>
        <v>martes</v>
      </c>
      <c r="G2209" s="2" t="str">
        <f t="shared" si="310"/>
        <v>enero</v>
      </c>
      <c r="H2209" s="2">
        <f>+IFERROR(VLOOKUP(A2209,festivos!$A$1:$E$105,5,FALSE),0)</f>
        <v>0</v>
      </c>
      <c r="I2209" s="2">
        <f>+IFERROR(VLOOKUP(A2209,semanasanta!$A$1:$E$29,5,FALSE),0)</f>
        <v>0</v>
      </c>
      <c r="J2209" s="2">
        <f>+IFERROR(VLOOKUP(A2209,navidad!$A$1:$E$8,5,FALSE),0)</f>
        <v>0</v>
      </c>
      <c r="K2209" s="2">
        <f t="shared" si="314"/>
        <v>0</v>
      </c>
      <c r="L2209" s="2">
        <f t="shared" si="311"/>
        <v>0</v>
      </c>
      <c r="M2209" s="2">
        <f>+IFERROR(VLOOKUP(A2209,new_year!$A$1:$E$8,5,FALSE),0)</f>
        <v>0</v>
      </c>
      <c r="N2209" s="2">
        <f t="shared" si="313"/>
        <v>0</v>
      </c>
      <c r="O2209" s="2">
        <f t="shared" si="312"/>
        <v>0</v>
      </c>
      <c r="P2209">
        <v>0</v>
      </c>
      <c r="Q2209">
        <f>+IFERROR(VLOOKUP(A2209,final_f1!$A$1:$E$8,5,FALSE),0)</f>
        <v>0</v>
      </c>
    </row>
    <row r="2210" spans="1:17" x14ac:dyDescent="0.25">
      <c r="A2210" s="1">
        <v>43117</v>
      </c>
      <c r="C2210" s="2">
        <f t="shared" si="306"/>
        <v>17</v>
      </c>
      <c r="D2210" s="2">
        <f t="shared" si="307"/>
        <v>1</v>
      </c>
      <c r="E2210" s="2">
        <f t="shared" si="308"/>
        <v>2018</v>
      </c>
      <c r="F2210" s="2" t="str">
        <f t="shared" si="309"/>
        <v>miércoles</v>
      </c>
      <c r="G2210" s="2" t="str">
        <f t="shared" si="310"/>
        <v>enero</v>
      </c>
      <c r="H2210" s="2">
        <f>+IFERROR(VLOOKUP(A2210,festivos!$A$1:$E$105,5,FALSE),0)</f>
        <v>0</v>
      </c>
      <c r="I2210" s="2">
        <f>+IFERROR(VLOOKUP(A2210,semanasanta!$A$1:$E$29,5,FALSE),0)</f>
        <v>0</v>
      </c>
      <c r="J2210" s="2">
        <f>+IFERROR(VLOOKUP(A2210,navidad!$A$1:$E$8,5,FALSE),0)</f>
        <v>0</v>
      </c>
      <c r="K2210" s="2">
        <f t="shared" si="314"/>
        <v>0</v>
      </c>
      <c r="L2210" s="2">
        <f t="shared" si="311"/>
        <v>0</v>
      </c>
      <c r="M2210" s="2">
        <f>+IFERROR(VLOOKUP(A2210,new_year!$A$1:$E$8,5,FALSE),0)</f>
        <v>0</v>
      </c>
      <c r="N2210" s="2">
        <f t="shared" si="313"/>
        <v>0</v>
      </c>
      <c r="O2210" s="2">
        <f t="shared" si="312"/>
        <v>0</v>
      </c>
      <c r="P2210">
        <v>0</v>
      </c>
      <c r="Q2210">
        <f>+IFERROR(VLOOKUP(A2210,final_f1!$A$1:$E$8,5,FALSE),0)</f>
        <v>0</v>
      </c>
    </row>
    <row r="2211" spans="1:17" x14ac:dyDescent="0.25">
      <c r="A2211" s="1">
        <v>43118</v>
      </c>
      <c r="C2211" s="2">
        <f t="shared" si="306"/>
        <v>18</v>
      </c>
      <c r="D2211" s="2">
        <f t="shared" si="307"/>
        <v>1</v>
      </c>
      <c r="E2211" s="2">
        <f t="shared" si="308"/>
        <v>2018</v>
      </c>
      <c r="F2211" s="2" t="str">
        <f t="shared" si="309"/>
        <v>jueves</v>
      </c>
      <c r="G2211" s="2" t="str">
        <f t="shared" si="310"/>
        <v>enero</v>
      </c>
      <c r="H2211" s="2">
        <f>+IFERROR(VLOOKUP(A2211,festivos!$A$1:$E$105,5,FALSE),0)</f>
        <v>0</v>
      </c>
      <c r="I2211" s="2">
        <f>+IFERROR(VLOOKUP(A2211,semanasanta!$A$1:$E$29,5,FALSE),0)</f>
        <v>0</v>
      </c>
      <c r="J2211" s="2">
        <f>+IFERROR(VLOOKUP(A2211,navidad!$A$1:$E$8,5,FALSE),0)</f>
        <v>0</v>
      </c>
      <c r="K2211" s="2">
        <f t="shared" si="314"/>
        <v>0</v>
      </c>
      <c r="L2211" s="2">
        <f t="shared" si="311"/>
        <v>0</v>
      </c>
      <c r="M2211" s="2">
        <f>+IFERROR(VLOOKUP(A2211,new_year!$A$1:$E$8,5,FALSE),0)</f>
        <v>0</v>
      </c>
      <c r="N2211" s="2">
        <f t="shared" si="313"/>
        <v>0</v>
      </c>
      <c r="O2211" s="2">
        <f t="shared" si="312"/>
        <v>0</v>
      </c>
      <c r="P2211">
        <v>0</v>
      </c>
      <c r="Q2211">
        <f>+IFERROR(VLOOKUP(A2211,final_f1!$A$1:$E$8,5,FALSE),0)</f>
        <v>0</v>
      </c>
    </row>
    <row r="2212" spans="1:17" x14ac:dyDescent="0.25">
      <c r="A2212" s="1">
        <v>43119</v>
      </c>
      <c r="C2212" s="2">
        <f t="shared" si="306"/>
        <v>19</v>
      </c>
      <c r="D2212" s="2">
        <f t="shared" si="307"/>
        <v>1</v>
      </c>
      <c r="E2212" s="2">
        <f t="shared" si="308"/>
        <v>2018</v>
      </c>
      <c r="F2212" s="2" t="str">
        <f t="shared" si="309"/>
        <v>viernes</v>
      </c>
      <c r="G2212" s="2" t="str">
        <f t="shared" si="310"/>
        <v>enero</v>
      </c>
      <c r="H2212" s="2">
        <f>+IFERROR(VLOOKUP(A2212,festivos!$A$1:$E$105,5,FALSE),0)</f>
        <v>0</v>
      </c>
      <c r="I2212" s="2">
        <f>+IFERROR(VLOOKUP(A2212,semanasanta!$A$1:$E$29,5,FALSE),0)</f>
        <v>0</v>
      </c>
      <c r="J2212" s="2">
        <f>+IFERROR(VLOOKUP(A2212,navidad!$A$1:$E$8,5,FALSE),0)</f>
        <v>0</v>
      </c>
      <c r="K2212" s="2">
        <f t="shared" si="314"/>
        <v>0</v>
      </c>
      <c r="L2212" s="2">
        <f t="shared" si="311"/>
        <v>0</v>
      </c>
      <c r="M2212" s="2">
        <f>+IFERROR(VLOOKUP(A2212,new_year!$A$1:$E$8,5,FALSE),0)</f>
        <v>0</v>
      </c>
      <c r="N2212" s="2">
        <f t="shared" si="313"/>
        <v>0</v>
      </c>
      <c r="O2212" s="2">
        <f t="shared" si="312"/>
        <v>0</v>
      </c>
      <c r="P2212">
        <v>0</v>
      </c>
      <c r="Q2212">
        <f>+IFERROR(VLOOKUP(A2212,final_f1!$A$1:$E$8,5,FALSE),0)</f>
        <v>0</v>
      </c>
    </row>
    <row r="2213" spans="1:17" x14ac:dyDescent="0.25">
      <c r="A2213" s="1">
        <v>43120</v>
      </c>
      <c r="C2213" s="2">
        <f t="shared" si="306"/>
        <v>20</v>
      </c>
      <c r="D2213" s="2">
        <f t="shared" si="307"/>
        <v>1</v>
      </c>
      <c r="E2213" s="2">
        <f t="shared" si="308"/>
        <v>2018</v>
      </c>
      <c r="F2213" s="2" t="str">
        <f t="shared" si="309"/>
        <v>sábado</v>
      </c>
      <c r="G2213" s="2" t="str">
        <f t="shared" si="310"/>
        <v>enero</v>
      </c>
      <c r="H2213" s="2">
        <f>+IFERROR(VLOOKUP(A2213,festivos!$A$1:$E$105,5,FALSE),0)</f>
        <v>0</v>
      </c>
      <c r="I2213" s="2">
        <f>+IFERROR(VLOOKUP(A2213,semanasanta!$A$1:$E$29,5,FALSE),0)</f>
        <v>0</v>
      </c>
      <c r="J2213" s="2">
        <f>+IFERROR(VLOOKUP(A2213,navidad!$A$1:$E$8,5,FALSE),0)</f>
        <v>0</v>
      </c>
      <c r="K2213" s="2">
        <f t="shared" si="314"/>
        <v>0</v>
      </c>
      <c r="L2213" s="2">
        <f t="shared" si="311"/>
        <v>0</v>
      </c>
      <c r="M2213" s="2">
        <f>+IFERROR(VLOOKUP(A2213,new_year!$A$1:$E$8,5,FALSE),0)</f>
        <v>0</v>
      </c>
      <c r="N2213" s="2">
        <f t="shared" si="313"/>
        <v>0</v>
      </c>
      <c r="O2213" s="2">
        <f t="shared" si="312"/>
        <v>0</v>
      </c>
      <c r="P2213">
        <v>0</v>
      </c>
      <c r="Q2213">
        <f>+IFERROR(VLOOKUP(A2213,final_f1!$A$1:$E$8,5,FALSE),0)</f>
        <v>0</v>
      </c>
    </row>
    <row r="2214" spans="1:17" x14ac:dyDescent="0.25">
      <c r="A2214" s="1">
        <v>43121</v>
      </c>
      <c r="C2214" s="2">
        <f t="shared" si="306"/>
        <v>21</v>
      </c>
      <c r="D2214" s="2">
        <f t="shared" si="307"/>
        <v>1</v>
      </c>
      <c r="E2214" s="2">
        <f t="shared" si="308"/>
        <v>2018</v>
      </c>
      <c r="F2214" s="2" t="str">
        <f t="shared" si="309"/>
        <v>domingo</v>
      </c>
      <c r="G2214" s="2" t="str">
        <f t="shared" si="310"/>
        <v>enero</v>
      </c>
      <c r="H2214" s="2">
        <f>+IFERROR(VLOOKUP(A2214,festivos!$A$1:$E$105,5,FALSE),0)</f>
        <v>0</v>
      </c>
      <c r="I2214" s="2">
        <f>+IFERROR(VLOOKUP(A2214,semanasanta!$A$1:$E$29,5,FALSE),0)</f>
        <v>0</v>
      </c>
      <c r="J2214" s="2">
        <f>+IFERROR(VLOOKUP(A2214,navidad!$A$1:$E$8,5,FALSE),0)</f>
        <v>0</v>
      </c>
      <c r="K2214" s="2">
        <f t="shared" si="314"/>
        <v>0</v>
      </c>
      <c r="L2214" s="2">
        <f t="shared" si="311"/>
        <v>0</v>
      </c>
      <c r="M2214" s="2">
        <f>+IFERROR(VLOOKUP(A2214,new_year!$A$1:$E$8,5,FALSE),0)</f>
        <v>0</v>
      </c>
      <c r="N2214" s="2">
        <f t="shared" si="313"/>
        <v>0</v>
      </c>
      <c r="O2214" s="2">
        <f t="shared" si="312"/>
        <v>0</v>
      </c>
      <c r="P2214">
        <v>0</v>
      </c>
      <c r="Q2214">
        <f>+IFERROR(VLOOKUP(A2214,final_f1!$A$1:$E$8,5,FALSE),0)</f>
        <v>0</v>
      </c>
    </row>
    <row r="2215" spans="1:17" x14ac:dyDescent="0.25">
      <c r="A2215" s="1">
        <v>43122</v>
      </c>
      <c r="C2215" s="2">
        <f t="shared" si="306"/>
        <v>22</v>
      </c>
      <c r="D2215" s="2">
        <f t="shared" si="307"/>
        <v>1</v>
      </c>
      <c r="E2215" s="2">
        <f t="shared" si="308"/>
        <v>2018</v>
      </c>
      <c r="F2215" s="2" t="str">
        <f t="shared" si="309"/>
        <v>lunes</v>
      </c>
      <c r="G2215" s="2" t="str">
        <f t="shared" si="310"/>
        <v>enero</v>
      </c>
      <c r="H2215" s="2">
        <f>+IFERROR(VLOOKUP(A2215,festivos!$A$1:$E$105,5,FALSE),0)</f>
        <v>0</v>
      </c>
      <c r="I2215" s="2">
        <f>+IFERROR(VLOOKUP(A2215,semanasanta!$A$1:$E$29,5,FALSE),0)</f>
        <v>0</v>
      </c>
      <c r="J2215" s="2">
        <f>+IFERROR(VLOOKUP(A2215,navidad!$A$1:$E$8,5,FALSE),0)</f>
        <v>0</v>
      </c>
      <c r="K2215" s="2">
        <f t="shared" si="314"/>
        <v>0</v>
      </c>
      <c r="L2215" s="2">
        <f t="shared" si="311"/>
        <v>0</v>
      </c>
      <c r="M2215" s="2">
        <f>+IFERROR(VLOOKUP(A2215,new_year!$A$1:$E$8,5,FALSE),0)</f>
        <v>0</v>
      </c>
      <c r="N2215" s="2">
        <f t="shared" si="313"/>
        <v>0</v>
      </c>
      <c r="O2215" s="2">
        <f t="shared" si="312"/>
        <v>0</v>
      </c>
      <c r="P2215">
        <v>0</v>
      </c>
      <c r="Q2215">
        <f>+IFERROR(VLOOKUP(A2215,final_f1!$A$1:$E$8,5,FALSE),0)</f>
        <v>0</v>
      </c>
    </row>
    <row r="2216" spans="1:17" x14ac:dyDescent="0.25">
      <c r="A2216" s="1">
        <v>43123</v>
      </c>
      <c r="C2216" s="2">
        <f t="shared" si="306"/>
        <v>23</v>
      </c>
      <c r="D2216" s="2">
        <f t="shared" si="307"/>
        <v>1</v>
      </c>
      <c r="E2216" s="2">
        <f t="shared" si="308"/>
        <v>2018</v>
      </c>
      <c r="F2216" s="2" t="str">
        <f t="shared" si="309"/>
        <v>martes</v>
      </c>
      <c r="G2216" s="2" t="str">
        <f t="shared" si="310"/>
        <v>enero</v>
      </c>
      <c r="H2216" s="2">
        <f>+IFERROR(VLOOKUP(A2216,festivos!$A$1:$E$105,5,FALSE),0)</f>
        <v>0</v>
      </c>
      <c r="I2216" s="2">
        <f>+IFERROR(VLOOKUP(A2216,semanasanta!$A$1:$E$29,5,FALSE),0)</f>
        <v>0</v>
      </c>
      <c r="J2216" s="2">
        <f>+IFERROR(VLOOKUP(A2216,navidad!$A$1:$E$8,5,FALSE),0)</f>
        <v>0</v>
      </c>
      <c r="K2216" s="2">
        <f t="shared" si="314"/>
        <v>0</v>
      </c>
      <c r="L2216" s="2">
        <f t="shared" si="311"/>
        <v>0</v>
      </c>
      <c r="M2216" s="2">
        <f>+IFERROR(VLOOKUP(A2216,new_year!$A$1:$E$8,5,FALSE),0)</f>
        <v>0</v>
      </c>
      <c r="N2216" s="2">
        <f t="shared" si="313"/>
        <v>0</v>
      </c>
      <c r="O2216" s="2">
        <f t="shared" si="312"/>
        <v>0</v>
      </c>
      <c r="P2216">
        <v>0</v>
      </c>
      <c r="Q2216">
        <f>+IFERROR(VLOOKUP(A2216,final_f1!$A$1:$E$8,5,FALSE),0)</f>
        <v>0</v>
      </c>
    </row>
    <row r="2217" spans="1:17" x14ac:dyDescent="0.25">
      <c r="A2217" s="1">
        <v>43124</v>
      </c>
      <c r="C2217" s="2">
        <f t="shared" si="306"/>
        <v>24</v>
      </c>
      <c r="D2217" s="2">
        <f t="shared" si="307"/>
        <v>1</v>
      </c>
      <c r="E2217" s="2">
        <f t="shared" si="308"/>
        <v>2018</v>
      </c>
      <c r="F2217" s="2" t="str">
        <f t="shared" si="309"/>
        <v>miércoles</v>
      </c>
      <c r="G2217" s="2" t="str">
        <f t="shared" si="310"/>
        <v>enero</v>
      </c>
      <c r="H2217" s="2">
        <f>+IFERROR(VLOOKUP(A2217,festivos!$A$1:$E$105,5,FALSE),0)</f>
        <v>0</v>
      </c>
      <c r="I2217" s="2">
        <f>+IFERROR(VLOOKUP(A2217,semanasanta!$A$1:$E$29,5,FALSE),0)</f>
        <v>0</v>
      </c>
      <c r="J2217" s="2">
        <f>+IFERROR(VLOOKUP(A2217,navidad!$A$1:$E$8,5,FALSE),0)</f>
        <v>0</v>
      </c>
      <c r="K2217" s="2">
        <f t="shared" si="314"/>
        <v>0</v>
      </c>
      <c r="L2217" s="2">
        <f t="shared" si="311"/>
        <v>0</v>
      </c>
      <c r="M2217" s="2">
        <f>+IFERROR(VLOOKUP(A2217,new_year!$A$1:$E$8,5,FALSE),0)</f>
        <v>0</v>
      </c>
      <c r="N2217" s="2">
        <f t="shared" si="313"/>
        <v>0</v>
      </c>
      <c r="O2217" s="2">
        <f t="shared" si="312"/>
        <v>0</v>
      </c>
      <c r="P2217">
        <v>0</v>
      </c>
      <c r="Q2217">
        <f>+IFERROR(VLOOKUP(A2217,final_f1!$A$1:$E$8,5,FALSE),0)</f>
        <v>0</v>
      </c>
    </row>
    <row r="2218" spans="1:17" x14ac:dyDescent="0.25">
      <c r="A2218" s="1">
        <v>43125</v>
      </c>
      <c r="C2218" s="2">
        <f t="shared" si="306"/>
        <v>25</v>
      </c>
      <c r="D2218" s="2">
        <f t="shared" si="307"/>
        <v>1</v>
      </c>
      <c r="E2218" s="2">
        <f t="shared" si="308"/>
        <v>2018</v>
      </c>
      <c r="F2218" s="2" t="str">
        <f t="shared" si="309"/>
        <v>jueves</v>
      </c>
      <c r="G2218" s="2" t="str">
        <f t="shared" si="310"/>
        <v>enero</v>
      </c>
      <c r="H2218" s="2">
        <f>+IFERROR(VLOOKUP(A2218,festivos!$A$1:$E$105,5,FALSE),0)</f>
        <v>0</v>
      </c>
      <c r="I2218" s="2">
        <f>+IFERROR(VLOOKUP(A2218,semanasanta!$A$1:$E$29,5,FALSE),0)</f>
        <v>0</v>
      </c>
      <c r="J2218" s="2">
        <f>+IFERROR(VLOOKUP(A2218,navidad!$A$1:$E$8,5,FALSE),0)</f>
        <v>0</v>
      </c>
      <c r="K2218" s="2">
        <f t="shared" si="314"/>
        <v>0</v>
      </c>
      <c r="L2218" s="2">
        <f t="shared" si="311"/>
        <v>0</v>
      </c>
      <c r="M2218" s="2">
        <f>+IFERROR(VLOOKUP(A2218,new_year!$A$1:$E$8,5,FALSE),0)</f>
        <v>0</v>
      </c>
      <c r="N2218" s="2">
        <f t="shared" si="313"/>
        <v>0</v>
      </c>
      <c r="O2218" s="2">
        <f t="shared" si="312"/>
        <v>0</v>
      </c>
      <c r="P2218">
        <v>0</v>
      </c>
      <c r="Q2218">
        <f>+IFERROR(VLOOKUP(A2218,final_f1!$A$1:$E$8,5,FALSE),0)</f>
        <v>0</v>
      </c>
    </row>
    <row r="2219" spans="1:17" x14ac:dyDescent="0.25">
      <c r="A2219" s="1">
        <v>43126</v>
      </c>
      <c r="C2219" s="2">
        <f t="shared" si="306"/>
        <v>26</v>
      </c>
      <c r="D2219" s="2">
        <f t="shared" si="307"/>
        <v>1</v>
      </c>
      <c r="E2219" s="2">
        <f t="shared" si="308"/>
        <v>2018</v>
      </c>
      <c r="F2219" s="2" t="str">
        <f t="shared" si="309"/>
        <v>viernes</v>
      </c>
      <c r="G2219" s="2" t="str">
        <f t="shared" si="310"/>
        <v>enero</v>
      </c>
      <c r="H2219" s="2">
        <f>+IFERROR(VLOOKUP(A2219,festivos!$A$1:$E$105,5,FALSE),0)</f>
        <v>0</v>
      </c>
      <c r="I2219" s="2">
        <f>+IFERROR(VLOOKUP(A2219,semanasanta!$A$1:$E$29,5,FALSE),0)</f>
        <v>0</v>
      </c>
      <c r="J2219" s="2">
        <f>+IFERROR(VLOOKUP(A2219,navidad!$A$1:$E$8,5,FALSE),0)</f>
        <v>0</v>
      </c>
      <c r="K2219" s="2">
        <f t="shared" si="314"/>
        <v>0</v>
      </c>
      <c r="L2219" s="2">
        <f t="shared" si="311"/>
        <v>0</v>
      </c>
      <c r="M2219" s="2">
        <f>+IFERROR(VLOOKUP(A2219,new_year!$A$1:$E$8,5,FALSE),0)</f>
        <v>0</v>
      </c>
      <c r="N2219" s="2">
        <f t="shared" si="313"/>
        <v>0</v>
      </c>
      <c r="O2219" s="2">
        <f t="shared" si="312"/>
        <v>0</v>
      </c>
      <c r="P2219">
        <v>0</v>
      </c>
      <c r="Q2219">
        <f>+IFERROR(VLOOKUP(A2219,final_f1!$A$1:$E$8,5,FALSE),0)</f>
        <v>0</v>
      </c>
    </row>
    <row r="2220" spans="1:17" x14ac:dyDescent="0.25">
      <c r="A2220" s="1">
        <v>43127</v>
      </c>
      <c r="C2220" s="2">
        <f t="shared" si="306"/>
        <v>27</v>
      </c>
      <c r="D2220" s="2">
        <f t="shared" si="307"/>
        <v>1</v>
      </c>
      <c r="E2220" s="2">
        <f t="shared" si="308"/>
        <v>2018</v>
      </c>
      <c r="F2220" s="2" t="str">
        <f t="shared" si="309"/>
        <v>sábado</v>
      </c>
      <c r="G2220" s="2" t="str">
        <f t="shared" si="310"/>
        <v>enero</v>
      </c>
      <c r="H2220" s="2">
        <f>+IFERROR(VLOOKUP(A2220,festivos!$A$1:$E$105,5,FALSE),0)</f>
        <v>0</v>
      </c>
      <c r="I2220" s="2">
        <f>+IFERROR(VLOOKUP(A2220,semanasanta!$A$1:$E$29,5,FALSE),0)</f>
        <v>0</v>
      </c>
      <c r="J2220" s="2">
        <f>+IFERROR(VLOOKUP(A2220,navidad!$A$1:$E$8,5,FALSE),0)</f>
        <v>0</v>
      </c>
      <c r="K2220" s="2">
        <f t="shared" si="314"/>
        <v>0</v>
      </c>
      <c r="L2220" s="2">
        <f t="shared" si="311"/>
        <v>0</v>
      </c>
      <c r="M2220" s="2">
        <f>+IFERROR(VLOOKUP(A2220,new_year!$A$1:$E$8,5,FALSE),0)</f>
        <v>0</v>
      </c>
      <c r="N2220" s="2">
        <f t="shared" si="313"/>
        <v>0</v>
      </c>
      <c r="O2220" s="2">
        <f t="shared" si="312"/>
        <v>0</v>
      </c>
      <c r="P2220">
        <v>0</v>
      </c>
      <c r="Q2220">
        <f>+IFERROR(VLOOKUP(A2220,final_f1!$A$1:$E$8,5,FALSE),0)</f>
        <v>0</v>
      </c>
    </row>
    <row r="2221" spans="1:17" x14ac:dyDescent="0.25">
      <c r="A2221" s="1">
        <v>43128</v>
      </c>
      <c r="C2221" s="2">
        <f t="shared" si="306"/>
        <v>28</v>
      </c>
      <c r="D2221" s="2">
        <f t="shared" si="307"/>
        <v>1</v>
      </c>
      <c r="E2221" s="2">
        <f t="shared" si="308"/>
        <v>2018</v>
      </c>
      <c r="F2221" s="2" t="str">
        <f t="shared" si="309"/>
        <v>domingo</v>
      </c>
      <c r="G2221" s="2" t="str">
        <f t="shared" si="310"/>
        <v>enero</v>
      </c>
      <c r="H2221" s="2">
        <f>+IFERROR(VLOOKUP(A2221,festivos!$A$1:$E$105,5,FALSE),0)</f>
        <v>0</v>
      </c>
      <c r="I2221" s="2">
        <f>+IFERROR(VLOOKUP(A2221,semanasanta!$A$1:$E$29,5,FALSE),0)</f>
        <v>0</v>
      </c>
      <c r="J2221" s="2">
        <f>+IFERROR(VLOOKUP(A2221,navidad!$A$1:$E$8,5,FALSE),0)</f>
        <v>0</v>
      </c>
      <c r="K2221" s="2">
        <f t="shared" si="314"/>
        <v>0</v>
      </c>
      <c r="L2221" s="2">
        <f t="shared" si="311"/>
        <v>0</v>
      </c>
      <c r="M2221" s="2">
        <f>+IFERROR(VLOOKUP(A2221,new_year!$A$1:$E$8,5,FALSE),0)</f>
        <v>0</v>
      </c>
      <c r="N2221" s="2">
        <f t="shared" si="313"/>
        <v>0</v>
      </c>
      <c r="O2221" s="2">
        <f t="shared" si="312"/>
        <v>0</v>
      </c>
      <c r="P2221">
        <v>0</v>
      </c>
      <c r="Q2221">
        <f>+IFERROR(VLOOKUP(A2221,final_f1!$A$1:$E$8,5,FALSE),0)</f>
        <v>0</v>
      </c>
    </row>
    <row r="2222" spans="1:17" x14ac:dyDescent="0.25">
      <c r="A2222" s="1">
        <v>43129</v>
      </c>
      <c r="C2222" s="2">
        <f t="shared" si="306"/>
        <v>29</v>
      </c>
      <c r="D2222" s="2">
        <f t="shared" si="307"/>
        <v>1</v>
      </c>
      <c r="E2222" s="2">
        <f t="shared" si="308"/>
        <v>2018</v>
      </c>
      <c r="F2222" s="2" t="str">
        <f t="shared" si="309"/>
        <v>lunes</v>
      </c>
      <c r="G2222" s="2" t="str">
        <f t="shared" si="310"/>
        <v>enero</v>
      </c>
      <c r="H2222" s="2">
        <f>+IFERROR(VLOOKUP(A2222,festivos!$A$1:$E$105,5,FALSE),0)</f>
        <v>0</v>
      </c>
      <c r="I2222" s="2">
        <f>+IFERROR(VLOOKUP(A2222,semanasanta!$A$1:$E$29,5,FALSE),0)</f>
        <v>0</v>
      </c>
      <c r="J2222" s="2">
        <f>+IFERROR(VLOOKUP(A2222,navidad!$A$1:$E$8,5,FALSE),0)</f>
        <v>0</v>
      </c>
      <c r="K2222" s="2">
        <f t="shared" si="314"/>
        <v>0</v>
      </c>
      <c r="L2222" s="2">
        <f t="shared" si="311"/>
        <v>0</v>
      </c>
      <c r="M2222" s="2">
        <f>+IFERROR(VLOOKUP(A2222,new_year!$A$1:$E$8,5,FALSE),0)</f>
        <v>0</v>
      </c>
      <c r="N2222" s="2">
        <f t="shared" si="313"/>
        <v>0</v>
      </c>
      <c r="O2222" s="2">
        <f t="shared" si="312"/>
        <v>0</v>
      </c>
      <c r="P2222">
        <v>0</v>
      </c>
      <c r="Q2222">
        <f>+IFERROR(VLOOKUP(A2222,final_f1!$A$1:$E$8,5,FALSE),0)</f>
        <v>0</v>
      </c>
    </row>
    <row r="2223" spans="1:17" x14ac:dyDescent="0.25">
      <c r="A2223" s="1">
        <v>43130</v>
      </c>
      <c r="C2223" s="2">
        <f t="shared" si="306"/>
        <v>30</v>
      </c>
      <c r="D2223" s="2">
        <f t="shared" si="307"/>
        <v>1</v>
      </c>
      <c r="E2223" s="2">
        <f t="shared" si="308"/>
        <v>2018</v>
      </c>
      <c r="F2223" s="2" t="str">
        <f t="shared" si="309"/>
        <v>martes</v>
      </c>
      <c r="G2223" s="2" t="str">
        <f t="shared" si="310"/>
        <v>enero</v>
      </c>
      <c r="H2223" s="2">
        <f>+IFERROR(VLOOKUP(A2223,festivos!$A$1:$E$105,5,FALSE),0)</f>
        <v>0</v>
      </c>
      <c r="I2223" s="2">
        <f>+IFERROR(VLOOKUP(A2223,semanasanta!$A$1:$E$29,5,FALSE),0)</f>
        <v>0</v>
      </c>
      <c r="J2223" s="2">
        <f>+IFERROR(VLOOKUP(A2223,navidad!$A$1:$E$8,5,FALSE),0)</f>
        <v>0</v>
      </c>
      <c r="K2223" s="2">
        <f t="shared" si="314"/>
        <v>0</v>
      </c>
      <c r="L2223" s="2">
        <f t="shared" si="311"/>
        <v>0</v>
      </c>
      <c r="M2223" s="2">
        <f>+IFERROR(VLOOKUP(A2223,new_year!$A$1:$E$8,5,FALSE),0)</f>
        <v>0</v>
      </c>
      <c r="N2223" s="2">
        <f t="shared" si="313"/>
        <v>0</v>
      </c>
      <c r="O2223" s="2">
        <f t="shared" si="312"/>
        <v>0</v>
      </c>
      <c r="P2223">
        <v>0</v>
      </c>
      <c r="Q2223">
        <f>+IFERROR(VLOOKUP(A2223,final_f1!$A$1:$E$8,5,FALSE),0)</f>
        <v>0</v>
      </c>
    </row>
    <row r="2224" spans="1:17" x14ac:dyDescent="0.25">
      <c r="A2224" s="1">
        <v>43131</v>
      </c>
      <c r="C2224" s="2">
        <f t="shared" si="306"/>
        <v>31</v>
      </c>
      <c r="D2224" s="2">
        <f t="shared" si="307"/>
        <v>1</v>
      </c>
      <c r="E2224" s="2">
        <f t="shared" si="308"/>
        <v>2018</v>
      </c>
      <c r="F2224" s="2" t="str">
        <f t="shared" si="309"/>
        <v>miércoles</v>
      </c>
      <c r="G2224" s="2" t="str">
        <f t="shared" si="310"/>
        <v>enero</v>
      </c>
      <c r="H2224" s="2">
        <f>+IFERROR(VLOOKUP(A2224,festivos!$A$1:$E$105,5,FALSE),0)</f>
        <v>0</v>
      </c>
      <c r="I2224" s="2">
        <f>+IFERROR(VLOOKUP(A2224,semanasanta!$A$1:$E$29,5,FALSE),0)</f>
        <v>0</v>
      </c>
      <c r="J2224" s="2">
        <f>+IFERROR(VLOOKUP(A2224,navidad!$A$1:$E$8,5,FALSE),0)</f>
        <v>0</v>
      </c>
      <c r="K2224" s="2">
        <f t="shared" si="314"/>
        <v>0</v>
      </c>
      <c r="L2224" s="2">
        <f t="shared" si="311"/>
        <v>0</v>
      </c>
      <c r="M2224" s="2">
        <f>+IFERROR(VLOOKUP(A2224,new_year!$A$1:$E$8,5,FALSE),0)</f>
        <v>0</v>
      </c>
      <c r="N2224" s="2">
        <f t="shared" si="313"/>
        <v>0</v>
      </c>
      <c r="O2224" s="2">
        <f t="shared" si="312"/>
        <v>0</v>
      </c>
      <c r="P2224">
        <v>0</v>
      </c>
      <c r="Q2224">
        <f>+IFERROR(VLOOKUP(A2224,final_f1!$A$1:$E$8,5,FALSE),0)</f>
        <v>0</v>
      </c>
    </row>
    <row r="2225" spans="1:17" x14ac:dyDescent="0.25">
      <c r="A2225" s="1">
        <v>43132</v>
      </c>
      <c r="C2225" s="2">
        <f t="shared" si="306"/>
        <v>1</v>
      </c>
      <c r="D2225" s="2">
        <f t="shared" si="307"/>
        <v>2</v>
      </c>
      <c r="E2225" s="2">
        <f t="shared" si="308"/>
        <v>2018</v>
      </c>
      <c r="F2225" s="2" t="str">
        <f t="shared" si="309"/>
        <v>jueves</v>
      </c>
      <c r="G2225" s="2" t="str">
        <f t="shared" si="310"/>
        <v>febrero</v>
      </c>
      <c r="H2225" s="2">
        <f>+IFERROR(VLOOKUP(A2225,festivos!$A$1:$E$105,5,FALSE),0)</f>
        <v>0</v>
      </c>
      <c r="I2225" s="2">
        <f>+IFERROR(VLOOKUP(A2225,semanasanta!$A$1:$E$29,5,FALSE),0)</f>
        <v>0</v>
      </c>
      <c r="J2225" s="2">
        <f>+IFERROR(VLOOKUP(A2225,navidad!$A$1:$E$8,5,FALSE),0)</f>
        <v>0</v>
      </c>
      <c r="K2225" s="2">
        <f t="shared" si="314"/>
        <v>0</v>
      </c>
      <c r="L2225" s="2">
        <f t="shared" si="311"/>
        <v>0</v>
      </c>
      <c r="M2225" s="2">
        <f>+IFERROR(VLOOKUP(A2225,new_year!$A$1:$E$8,5,FALSE),0)</f>
        <v>0</v>
      </c>
      <c r="N2225" s="2">
        <f t="shared" si="313"/>
        <v>0</v>
      </c>
      <c r="O2225" s="2">
        <f t="shared" si="312"/>
        <v>0</v>
      </c>
      <c r="P2225">
        <v>0</v>
      </c>
      <c r="Q2225">
        <f>+IFERROR(VLOOKUP(A2225,final_f1!$A$1:$E$8,5,FALSE),0)</f>
        <v>0</v>
      </c>
    </row>
    <row r="2226" spans="1:17" x14ac:dyDescent="0.25">
      <c r="A2226" s="1">
        <v>43133</v>
      </c>
      <c r="C2226" s="2">
        <f t="shared" si="306"/>
        <v>2</v>
      </c>
      <c r="D2226" s="2">
        <f t="shared" si="307"/>
        <v>2</v>
      </c>
      <c r="E2226" s="2">
        <f t="shared" si="308"/>
        <v>2018</v>
      </c>
      <c r="F2226" s="2" t="str">
        <f t="shared" si="309"/>
        <v>viernes</v>
      </c>
      <c r="G2226" s="2" t="str">
        <f t="shared" si="310"/>
        <v>febrero</v>
      </c>
      <c r="H2226" s="2">
        <f>+IFERROR(VLOOKUP(A2226,festivos!$A$1:$E$105,5,FALSE),0)</f>
        <v>0</v>
      </c>
      <c r="I2226" s="2">
        <f>+IFERROR(VLOOKUP(A2226,semanasanta!$A$1:$E$29,5,FALSE),0)</f>
        <v>0</v>
      </c>
      <c r="J2226" s="2">
        <f>+IFERROR(VLOOKUP(A2226,navidad!$A$1:$E$8,5,FALSE),0)</f>
        <v>0</v>
      </c>
      <c r="K2226" s="2">
        <f t="shared" si="314"/>
        <v>0</v>
      </c>
      <c r="L2226" s="2">
        <f t="shared" si="311"/>
        <v>0</v>
      </c>
      <c r="M2226" s="2">
        <f>+IFERROR(VLOOKUP(A2226,new_year!$A$1:$E$8,5,FALSE),0)</f>
        <v>0</v>
      </c>
      <c r="N2226" s="2">
        <f t="shared" si="313"/>
        <v>0</v>
      </c>
      <c r="O2226" s="2">
        <f t="shared" si="312"/>
        <v>0</v>
      </c>
      <c r="P2226">
        <v>0</v>
      </c>
      <c r="Q2226">
        <f>+IFERROR(VLOOKUP(A2226,final_f1!$A$1:$E$8,5,FALSE),0)</f>
        <v>0</v>
      </c>
    </row>
    <row r="2227" spans="1:17" x14ac:dyDescent="0.25">
      <c r="A2227" s="1">
        <v>43134</v>
      </c>
      <c r="C2227" s="2">
        <f t="shared" si="306"/>
        <v>3</v>
      </c>
      <c r="D2227" s="2">
        <f t="shared" si="307"/>
        <v>2</v>
      </c>
      <c r="E2227" s="2">
        <f t="shared" si="308"/>
        <v>2018</v>
      </c>
      <c r="F2227" s="2" t="str">
        <f t="shared" si="309"/>
        <v>sábado</v>
      </c>
      <c r="G2227" s="2" t="str">
        <f t="shared" si="310"/>
        <v>febrero</v>
      </c>
      <c r="H2227" s="2">
        <f>+IFERROR(VLOOKUP(A2227,festivos!$A$1:$E$105,5,FALSE),0)</f>
        <v>0</v>
      </c>
      <c r="I2227" s="2">
        <f>+IFERROR(VLOOKUP(A2227,semanasanta!$A$1:$E$29,5,FALSE),0)</f>
        <v>0</v>
      </c>
      <c r="J2227" s="2">
        <f>+IFERROR(VLOOKUP(A2227,navidad!$A$1:$E$8,5,FALSE),0)</f>
        <v>0</v>
      </c>
      <c r="K2227" s="2">
        <f t="shared" si="314"/>
        <v>0</v>
      </c>
      <c r="L2227" s="2">
        <f t="shared" si="311"/>
        <v>0</v>
      </c>
      <c r="M2227" s="2">
        <f>+IFERROR(VLOOKUP(A2227,new_year!$A$1:$E$8,5,FALSE),0)</f>
        <v>0</v>
      </c>
      <c r="N2227" s="2">
        <f t="shared" si="313"/>
        <v>0</v>
      </c>
      <c r="O2227" s="2">
        <f t="shared" si="312"/>
        <v>0</v>
      </c>
      <c r="P2227">
        <v>0</v>
      </c>
      <c r="Q2227">
        <f>+IFERROR(VLOOKUP(A2227,final_f1!$A$1:$E$8,5,FALSE),0)</f>
        <v>0</v>
      </c>
    </row>
    <row r="2228" spans="1:17" x14ac:dyDescent="0.25">
      <c r="A2228" s="1">
        <v>43135</v>
      </c>
      <c r="C2228" s="2">
        <f t="shared" si="306"/>
        <v>4</v>
      </c>
      <c r="D2228" s="2">
        <f t="shared" si="307"/>
        <v>2</v>
      </c>
      <c r="E2228" s="2">
        <f t="shared" si="308"/>
        <v>2018</v>
      </c>
      <c r="F2228" s="2" t="str">
        <f t="shared" si="309"/>
        <v>domingo</v>
      </c>
      <c r="G2228" s="2" t="str">
        <f t="shared" si="310"/>
        <v>febrero</v>
      </c>
      <c r="H2228" s="2">
        <f>+IFERROR(VLOOKUP(A2228,festivos!$A$1:$E$105,5,FALSE),0)</f>
        <v>0</v>
      </c>
      <c r="I2228" s="2">
        <f>+IFERROR(VLOOKUP(A2228,semanasanta!$A$1:$E$29,5,FALSE),0)</f>
        <v>0</v>
      </c>
      <c r="J2228" s="2">
        <f>+IFERROR(VLOOKUP(A2228,navidad!$A$1:$E$8,5,FALSE),0)</f>
        <v>0</v>
      </c>
      <c r="K2228" s="2">
        <f t="shared" si="314"/>
        <v>0</v>
      </c>
      <c r="L2228" s="2">
        <f t="shared" si="311"/>
        <v>0</v>
      </c>
      <c r="M2228" s="2">
        <f>+IFERROR(VLOOKUP(A2228,new_year!$A$1:$E$8,5,FALSE),0)</f>
        <v>0</v>
      </c>
      <c r="N2228" s="2">
        <f t="shared" si="313"/>
        <v>0</v>
      </c>
      <c r="O2228" s="2">
        <f t="shared" si="312"/>
        <v>0</v>
      </c>
      <c r="P2228">
        <v>0</v>
      </c>
      <c r="Q2228">
        <f>+IFERROR(VLOOKUP(A2228,final_f1!$A$1:$E$8,5,FALSE),0)</f>
        <v>0</v>
      </c>
    </row>
    <row r="2229" spans="1:17" x14ac:dyDescent="0.25">
      <c r="A2229" s="1">
        <v>43136</v>
      </c>
      <c r="C2229" s="2">
        <f t="shared" si="306"/>
        <v>5</v>
      </c>
      <c r="D2229" s="2">
        <f t="shared" si="307"/>
        <v>2</v>
      </c>
      <c r="E2229" s="2">
        <f t="shared" si="308"/>
        <v>2018</v>
      </c>
      <c r="F2229" s="2" t="str">
        <f t="shared" si="309"/>
        <v>lunes</v>
      </c>
      <c r="G2229" s="2" t="str">
        <f t="shared" si="310"/>
        <v>febrero</v>
      </c>
      <c r="H2229" s="2">
        <f>+IFERROR(VLOOKUP(A2229,festivos!$A$1:$E$105,5,FALSE),0)</f>
        <v>0</v>
      </c>
      <c r="I2229" s="2">
        <f>+IFERROR(VLOOKUP(A2229,semanasanta!$A$1:$E$29,5,FALSE),0)</f>
        <v>0</v>
      </c>
      <c r="J2229" s="2">
        <f>+IFERROR(VLOOKUP(A2229,navidad!$A$1:$E$8,5,FALSE),0)</f>
        <v>0</v>
      </c>
      <c r="K2229" s="2">
        <f t="shared" si="314"/>
        <v>0</v>
      </c>
      <c r="L2229" s="2">
        <f t="shared" si="311"/>
        <v>0</v>
      </c>
      <c r="M2229" s="2">
        <f>+IFERROR(VLOOKUP(A2229,new_year!$A$1:$E$8,5,FALSE),0)</f>
        <v>0</v>
      </c>
      <c r="N2229" s="2">
        <f t="shared" si="313"/>
        <v>0</v>
      </c>
      <c r="O2229" s="2">
        <f t="shared" si="312"/>
        <v>0</v>
      </c>
      <c r="P2229">
        <v>0</v>
      </c>
      <c r="Q2229">
        <f>+IFERROR(VLOOKUP(A2229,final_f1!$A$1:$E$8,5,FALSE),0)</f>
        <v>0</v>
      </c>
    </row>
    <row r="2230" spans="1:17" x14ac:dyDescent="0.25">
      <c r="A2230" s="1">
        <v>43137</v>
      </c>
      <c r="C2230" s="2">
        <f t="shared" si="306"/>
        <v>6</v>
      </c>
      <c r="D2230" s="2">
        <f t="shared" si="307"/>
        <v>2</v>
      </c>
      <c r="E2230" s="2">
        <f t="shared" si="308"/>
        <v>2018</v>
      </c>
      <c r="F2230" s="2" t="str">
        <f t="shared" si="309"/>
        <v>martes</v>
      </c>
      <c r="G2230" s="2" t="str">
        <f t="shared" si="310"/>
        <v>febrero</v>
      </c>
      <c r="H2230" s="2">
        <f>+IFERROR(VLOOKUP(A2230,festivos!$A$1:$E$105,5,FALSE),0)</f>
        <v>0</v>
      </c>
      <c r="I2230" s="2">
        <f>+IFERROR(VLOOKUP(A2230,semanasanta!$A$1:$E$29,5,FALSE),0)</f>
        <v>0</v>
      </c>
      <c r="J2230" s="2">
        <f>+IFERROR(VLOOKUP(A2230,navidad!$A$1:$E$8,5,FALSE),0)</f>
        <v>0</v>
      </c>
      <c r="K2230" s="2">
        <f t="shared" si="314"/>
        <v>0</v>
      </c>
      <c r="L2230" s="2">
        <f t="shared" si="311"/>
        <v>0</v>
      </c>
      <c r="M2230" s="2">
        <f>+IFERROR(VLOOKUP(A2230,new_year!$A$1:$E$8,5,FALSE),0)</f>
        <v>0</v>
      </c>
      <c r="N2230" s="2">
        <f t="shared" si="313"/>
        <v>0</v>
      </c>
      <c r="O2230" s="2">
        <f t="shared" si="312"/>
        <v>0</v>
      </c>
      <c r="P2230">
        <v>0</v>
      </c>
      <c r="Q2230">
        <f>+IFERROR(VLOOKUP(A2230,final_f1!$A$1:$E$8,5,FALSE),0)</f>
        <v>0</v>
      </c>
    </row>
    <row r="2231" spans="1:17" x14ac:dyDescent="0.25">
      <c r="A2231" s="1">
        <v>43138</v>
      </c>
      <c r="C2231" s="2">
        <f t="shared" si="306"/>
        <v>7</v>
      </c>
      <c r="D2231" s="2">
        <f t="shared" si="307"/>
        <v>2</v>
      </c>
      <c r="E2231" s="2">
        <f t="shared" si="308"/>
        <v>2018</v>
      </c>
      <c r="F2231" s="2" t="str">
        <f t="shared" si="309"/>
        <v>miércoles</v>
      </c>
      <c r="G2231" s="2" t="str">
        <f t="shared" si="310"/>
        <v>febrero</v>
      </c>
      <c r="H2231" s="2">
        <f>+IFERROR(VLOOKUP(A2231,festivos!$A$1:$E$105,5,FALSE),0)</f>
        <v>0</v>
      </c>
      <c r="I2231" s="2">
        <f>+IFERROR(VLOOKUP(A2231,semanasanta!$A$1:$E$29,5,FALSE),0)</f>
        <v>0</v>
      </c>
      <c r="J2231" s="2">
        <f>+IFERROR(VLOOKUP(A2231,navidad!$A$1:$E$8,5,FALSE),0)</f>
        <v>0</v>
      </c>
      <c r="K2231" s="2">
        <f t="shared" si="314"/>
        <v>0</v>
      </c>
      <c r="L2231" s="2">
        <f t="shared" si="311"/>
        <v>0</v>
      </c>
      <c r="M2231" s="2">
        <f>+IFERROR(VLOOKUP(A2231,new_year!$A$1:$E$8,5,FALSE),0)</f>
        <v>0</v>
      </c>
      <c r="N2231" s="2">
        <f t="shared" si="313"/>
        <v>0</v>
      </c>
      <c r="O2231" s="2">
        <f t="shared" si="312"/>
        <v>0</v>
      </c>
      <c r="P2231">
        <v>0</v>
      </c>
      <c r="Q2231">
        <f>+IFERROR(VLOOKUP(A2231,final_f1!$A$1:$E$8,5,FALSE),0)</f>
        <v>0</v>
      </c>
    </row>
    <row r="2232" spans="1:17" x14ac:dyDescent="0.25">
      <c r="A2232" s="1">
        <v>43139</v>
      </c>
      <c r="C2232" s="2">
        <f t="shared" si="306"/>
        <v>8</v>
      </c>
      <c r="D2232" s="2">
        <f t="shared" si="307"/>
        <v>2</v>
      </c>
      <c r="E2232" s="2">
        <f t="shared" si="308"/>
        <v>2018</v>
      </c>
      <c r="F2232" s="2" t="str">
        <f t="shared" si="309"/>
        <v>jueves</v>
      </c>
      <c r="G2232" s="2" t="str">
        <f t="shared" si="310"/>
        <v>febrero</v>
      </c>
      <c r="H2232" s="2">
        <f>+IFERROR(VLOOKUP(A2232,festivos!$A$1:$E$105,5,FALSE),0)</f>
        <v>0</v>
      </c>
      <c r="I2232" s="2">
        <f>+IFERROR(VLOOKUP(A2232,semanasanta!$A$1:$E$29,5,FALSE),0)</f>
        <v>0</v>
      </c>
      <c r="J2232" s="2">
        <f>+IFERROR(VLOOKUP(A2232,navidad!$A$1:$E$8,5,FALSE),0)</f>
        <v>0</v>
      </c>
      <c r="K2232" s="2">
        <f t="shared" si="314"/>
        <v>0</v>
      </c>
      <c r="L2232" s="2">
        <f t="shared" si="311"/>
        <v>0</v>
      </c>
      <c r="M2232" s="2">
        <f>+IFERROR(VLOOKUP(A2232,new_year!$A$1:$E$8,5,FALSE),0)</f>
        <v>0</v>
      </c>
      <c r="N2232" s="2">
        <f t="shared" si="313"/>
        <v>0</v>
      </c>
      <c r="O2232" s="2">
        <f t="shared" si="312"/>
        <v>0</v>
      </c>
      <c r="P2232">
        <v>0</v>
      </c>
      <c r="Q2232">
        <f>+IFERROR(VLOOKUP(A2232,final_f1!$A$1:$E$8,5,FALSE),0)</f>
        <v>0</v>
      </c>
    </row>
    <row r="2233" spans="1:17" x14ac:dyDescent="0.25">
      <c r="A2233" s="1">
        <v>43140</v>
      </c>
      <c r="C2233" s="2">
        <f t="shared" si="306"/>
        <v>9</v>
      </c>
      <c r="D2233" s="2">
        <f t="shared" si="307"/>
        <v>2</v>
      </c>
      <c r="E2233" s="2">
        <f t="shared" si="308"/>
        <v>2018</v>
      </c>
      <c r="F2233" s="2" t="str">
        <f t="shared" si="309"/>
        <v>viernes</v>
      </c>
      <c r="G2233" s="2" t="str">
        <f t="shared" si="310"/>
        <v>febrero</v>
      </c>
      <c r="H2233" s="2">
        <f>+IFERROR(VLOOKUP(A2233,festivos!$A$1:$E$105,5,FALSE),0)</f>
        <v>0</v>
      </c>
      <c r="I2233" s="2">
        <f>+IFERROR(VLOOKUP(A2233,semanasanta!$A$1:$E$29,5,FALSE),0)</f>
        <v>0</v>
      </c>
      <c r="J2233" s="2">
        <f>+IFERROR(VLOOKUP(A2233,navidad!$A$1:$E$8,5,FALSE),0)</f>
        <v>0</v>
      </c>
      <c r="K2233" s="2">
        <f t="shared" si="314"/>
        <v>0</v>
      </c>
      <c r="L2233" s="2">
        <f t="shared" si="311"/>
        <v>0</v>
      </c>
      <c r="M2233" s="2">
        <f>+IFERROR(VLOOKUP(A2233,new_year!$A$1:$E$8,5,FALSE),0)</f>
        <v>0</v>
      </c>
      <c r="N2233" s="2">
        <f t="shared" si="313"/>
        <v>0</v>
      </c>
      <c r="O2233" s="2">
        <f t="shared" si="312"/>
        <v>0</v>
      </c>
      <c r="P2233">
        <v>0</v>
      </c>
      <c r="Q2233">
        <f>+IFERROR(VLOOKUP(A2233,final_f1!$A$1:$E$8,5,FALSE),0)</f>
        <v>0</v>
      </c>
    </row>
    <row r="2234" spans="1:17" x14ac:dyDescent="0.25">
      <c r="A2234" s="1">
        <v>43141</v>
      </c>
      <c r="C2234" s="2">
        <f t="shared" si="306"/>
        <v>10</v>
      </c>
      <c r="D2234" s="2">
        <f t="shared" si="307"/>
        <v>2</v>
      </c>
      <c r="E2234" s="2">
        <f t="shared" si="308"/>
        <v>2018</v>
      </c>
      <c r="F2234" s="2" t="str">
        <f t="shared" si="309"/>
        <v>sábado</v>
      </c>
      <c r="G2234" s="2" t="str">
        <f t="shared" si="310"/>
        <v>febrero</v>
      </c>
      <c r="H2234" s="2">
        <f>+IFERROR(VLOOKUP(A2234,festivos!$A$1:$E$105,5,FALSE),0)</f>
        <v>0</v>
      </c>
      <c r="I2234" s="2">
        <f>+IFERROR(VLOOKUP(A2234,semanasanta!$A$1:$E$29,5,FALSE),0)</f>
        <v>0</v>
      </c>
      <c r="J2234" s="2">
        <f>+IFERROR(VLOOKUP(A2234,navidad!$A$1:$E$8,5,FALSE),0)</f>
        <v>0</v>
      </c>
      <c r="K2234" s="2">
        <f t="shared" si="314"/>
        <v>0</v>
      </c>
      <c r="L2234" s="2">
        <f t="shared" si="311"/>
        <v>0</v>
      </c>
      <c r="M2234" s="2">
        <f>+IFERROR(VLOOKUP(A2234,new_year!$A$1:$E$8,5,FALSE),0)</f>
        <v>0</v>
      </c>
      <c r="N2234" s="2">
        <f t="shared" si="313"/>
        <v>0</v>
      </c>
      <c r="O2234" s="2">
        <f t="shared" si="312"/>
        <v>0</v>
      </c>
      <c r="P2234">
        <v>0</v>
      </c>
      <c r="Q2234">
        <f>+IFERROR(VLOOKUP(A2234,final_f1!$A$1:$E$8,5,FALSE),0)</f>
        <v>0</v>
      </c>
    </row>
    <row r="2235" spans="1:17" x14ac:dyDescent="0.25">
      <c r="A2235" s="1">
        <v>43142</v>
      </c>
      <c r="C2235" s="2">
        <f t="shared" si="306"/>
        <v>11</v>
      </c>
      <c r="D2235" s="2">
        <f t="shared" si="307"/>
        <v>2</v>
      </c>
      <c r="E2235" s="2">
        <f t="shared" si="308"/>
        <v>2018</v>
      </c>
      <c r="F2235" s="2" t="str">
        <f t="shared" si="309"/>
        <v>domingo</v>
      </c>
      <c r="G2235" s="2" t="str">
        <f t="shared" si="310"/>
        <v>febrero</v>
      </c>
      <c r="H2235" s="2">
        <f>+IFERROR(VLOOKUP(A2235,festivos!$A$1:$E$105,5,FALSE),0)</f>
        <v>0</v>
      </c>
      <c r="I2235" s="2">
        <f>+IFERROR(VLOOKUP(A2235,semanasanta!$A$1:$E$29,5,FALSE),0)</f>
        <v>0</v>
      </c>
      <c r="J2235" s="2">
        <f>+IFERROR(VLOOKUP(A2235,navidad!$A$1:$E$8,5,FALSE),0)</f>
        <v>0</v>
      </c>
      <c r="K2235" s="2">
        <f t="shared" si="314"/>
        <v>0</v>
      </c>
      <c r="L2235" s="2">
        <f t="shared" si="311"/>
        <v>0</v>
      </c>
      <c r="M2235" s="2">
        <f>+IFERROR(VLOOKUP(A2235,new_year!$A$1:$E$8,5,FALSE),0)</f>
        <v>0</v>
      </c>
      <c r="N2235" s="2">
        <f t="shared" si="313"/>
        <v>0</v>
      </c>
      <c r="O2235" s="2">
        <f t="shared" si="312"/>
        <v>0</v>
      </c>
      <c r="P2235">
        <v>0</v>
      </c>
      <c r="Q2235">
        <f>+IFERROR(VLOOKUP(A2235,final_f1!$A$1:$E$8,5,FALSE),0)</f>
        <v>0</v>
      </c>
    </row>
    <row r="2236" spans="1:17" x14ac:dyDescent="0.25">
      <c r="A2236" s="1">
        <v>43143</v>
      </c>
      <c r="C2236" s="2">
        <f t="shared" si="306"/>
        <v>12</v>
      </c>
      <c r="D2236" s="2">
        <f t="shared" si="307"/>
        <v>2</v>
      </c>
      <c r="E2236" s="2">
        <f t="shared" si="308"/>
        <v>2018</v>
      </c>
      <c r="F2236" s="2" t="str">
        <f t="shared" si="309"/>
        <v>lunes</v>
      </c>
      <c r="G2236" s="2" t="str">
        <f t="shared" si="310"/>
        <v>febrero</v>
      </c>
      <c r="H2236" s="2">
        <f>+IFERROR(VLOOKUP(A2236,festivos!$A$1:$E$105,5,FALSE),0)</f>
        <v>0</v>
      </c>
      <c r="I2236" s="2">
        <f>+IFERROR(VLOOKUP(A2236,semanasanta!$A$1:$E$29,5,FALSE),0)</f>
        <v>0</v>
      </c>
      <c r="J2236" s="2">
        <f>+IFERROR(VLOOKUP(A2236,navidad!$A$1:$E$8,5,FALSE),0)</f>
        <v>0</v>
      </c>
      <c r="K2236" s="2">
        <f t="shared" si="314"/>
        <v>0</v>
      </c>
      <c r="L2236" s="2">
        <f t="shared" si="311"/>
        <v>0</v>
      </c>
      <c r="M2236" s="2">
        <f>+IFERROR(VLOOKUP(A2236,new_year!$A$1:$E$8,5,FALSE),0)</f>
        <v>0</v>
      </c>
      <c r="N2236" s="2">
        <f t="shared" si="313"/>
        <v>0</v>
      </c>
      <c r="O2236" s="2">
        <f t="shared" si="312"/>
        <v>0</v>
      </c>
      <c r="P2236">
        <v>0</v>
      </c>
      <c r="Q2236">
        <f>+IFERROR(VLOOKUP(A2236,final_f1!$A$1:$E$8,5,FALSE),0)</f>
        <v>0</v>
      </c>
    </row>
    <row r="2237" spans="1:17" x14ac:dyDescent="0.25">
      <c r="A2237" s="1">
        <v>43144</v>
      </c>
      <c r="C2237" s="2">
        <f t="shared" si="306"/>
        <v>13</v>
      </c>
      <c r="D2237" s="2">
        <f t="shared" si="307"/>
        <v>2</v>
      </c>
      <c r="E2237" s="2">
        <f t="shared" si="308"/>
        <v>2018</v>
      </c>
      <c r="F2237" s="2" t="str">
        <f t="shared" si="309"/>
        <v>martes</v>
      </c>
      <c r="G2237" s="2" t="str">
        <f t="shared" si="310"/>
        <v>febrero</v>
      </c>
      <c r="H2237" s="2">
        <f>+IFERROR(VLOOKUP(A2237,festivos!$A$1:$E$105,5,FALSE),0)</f>
        <v>0</v>
      </c>
      <c r="I2237" s="2">
        <f>+IFERROR(VLOOKUP(A2237,semanasanta!$A$1:$E$29,5,FALSE),0)</f>
        <v>0</v>
      </c>
      <c r="J2237" s="2">
        <f>+IFERROR(VLOOKUP(A2237,navidad!$A$1:$E$8,5,FALSE),0)</f>
        <v>0</v>
      </c>
      <c r="K2237" s="2">
        <f t="shared" si="314"/>
        <v>0</v>
      </c>
      <c r="L2237" s="2">
        <f t="shared" si="311"/>
        <v>0</v>
      </c>
      <c r="M2237" s="2">
        <f>+IFERROR(VLOOKUP(A2237,new_year!$A$1:$E$8,5,FALSE),0)</f>
        <v>0</v>
      </c>
      <c r="N2237" s="2">
        <f t="shared" si="313"/>
        <v>0</v>
      </c>
      <c r="O2237" s="2">
        <f t="shared" si="312"/>
        <v>0</v>
      </c>
      <c r="P2237">
        <v>0</v>
      </c>
      <c r="Q2237">
        <f>+IFERROR(VLOOKUP(A2237,final_f1!$A$1:$E$8,5,FALSE),0)</f>
        <v>0</v>
      </c>
    </row>
    <row r="2238" spans="1:17" x14ac:dyDescent="0.25">
      <c r="A2238" s="1">
        <v>43145</v>
      </c>
      <c r="C2238" s="2">
        <f t="shared" si="306"/>
        <v>14</v>
      </c>
      <c r="D2238" s="2">
        <f t="shared" si="307"/>
        <v>2</v>
      </c>
      <c r="E2238" s="2">
        <f t="shared" si="308"/>
        <v>2018</v>
      </c>
      <c r="F2238" s="2" t="str">
        <f t="shared" si="309"/>
        <v>miércoles</v>
      </c>
      <c r="G2238" s="2" t="str">
        <f t="shared" si="310"/>
        <v>febrero</v>
      </c>
      <c r="H2238" s="2">
        <f>+IFERROR(VLOOKUP(A2238,festivos!$A$1:$E$105,5,FALSE),0)</f>
        <v>0</v>
      </c>
      <c r="I2238" s="2">
        <f>+IFERROR(VLOOKUP(A2238,semanasanta!$A$1:$E$29,5,FALSE),0)</f>
        <v>0</v>
      </c>
      <c r="J2238" s="2">
        <f>+IFERROR(VLOOKUP(A2238,navidad!$A$1:$E$8,5,FALSE),0)</f>
        <v>0</v>
      </c>
      <c r="K2238" s="2">
        <f t="shared" si="314"/>
        <v>0</v>
      </c>
      <c r="L2238" s="2">
        <f t="shared" si="311"/>
        <v>0</v>
      </c>
      <c r="M2238" s="2">
        <f>+IFERROR(VLOOKUP(A2238,new_year!$A$1:$E$8,5,FALSE),0)</f>
        <v>0</v>
      </c>
      <c r="N2238" s="2">
        <f t="shared" si="313"/>
        <v>0</v>
      </c>
      <c r="O2238" s="2">
        <f t="shared" si="312"/>
        <v>0</v>
      </c>
      <c r="P2238">
        <v>0</v>
      </c>
      <c r="Q2238">
        <f>+IFERROR(VLOOKUP(A2238,final_f1!$A$1:$E$8,5,FALSE),0)</f>
        <v>0</v>
      </c>
    </row>
    <row r="2239" spans="1:17" x14ac:dyDescent="0.25">
      <c r="A2239" s="1">
        <v>43146</v>
      </c>
      <c r="C2239" s="2">
        <f t="shared" si="306"/>
        <v>15</v>
      </c>
      <c r="D2239" s="2">
        <f t="shared" si="307"/>
        <v>2</v>
      </c>
      <c r="E2239" s="2">
        <f t="shared" si="308"/>
        <v>2018</v>
      </c>
      <c r="F2239" s="2" t="str">
        <f t="shared" si="309"/>
        <v>jueves</v>
      </c>
      <c r="G2239" s="2" t="str">
        <f t="shared" si="310"/>
        <v>febrero</v>
      </c>
      <c r="H2239" s="2">
        <f>+IFERROR(VLOOKUP(A2239,festivos!$A$1:$E$105,5,FALSE),0)</f>
        <v>0</v>
      </c>
      <c r="I2239" s="2">
        <f>+IFERROR(VLOOKUP(A2239,semanasanta!$A$1:$E$29,5,FALSE),0)</f>
        <v>0</v>
      </c>
      <c r="J2239" s="2">
        <f>+IFERROR(VLOOKUP(A2239,navidad!$A$1:$E$8,5,FALSE),0)</f>
        <v>0</v>
      </c>
      <c r="K2239" s="2">
        <f t="shared" si="314"/>
        <v>0</v>
      </c>
      <c r="L2239" s="2">
        <f t="shared" si="311"/>
        <v>0</v>
      </c>
      <c r="M2239" s="2">
        <f>+IFERROR(VLOOKUP(A2239,new_year!$A$1:$E$8,5,FALSE),0)</f>
        <v>0</v>
      </c>
      <c r="N2239" s="2">
        <f t="shared" si="313"/>
        <v>0</v>
      </c>
      <c r="O2239" s="2">
        <f t="shared" si="312"/>
        <v>0</v>
      </c>
      <c r="P2239">
        <v>0</v>
      </c>
      <c r="Q2239">
        <f>+IFERROR(VLOOKUP(A2239,final_f1!$A$1:$E$8,5,FALSE),0)</f>
        <v>0</v>
      </c>
    </row>
    <row r="2240" spans="1:17" x14ac:dyDescent="0.25">
      <c r="A2240" s="1">
        <v>43147</v>
      </c>
      <c r="C2240" s="2">
        <f t="shared" si="306"/>
        <v>16</v>
      </c>
      <c r="D2240" s="2">
        <f t="shared" si="307"/>
        <v>2</v>
      </c>
      <c r="E2240" s="2">
        <f t="shared" si="308"/>
        <v>2018</v>
      </c>
      <c r="F2240" s="2" t="str">
        <f t="shared" si="309"/>
        <v>viernes</v>
      </c>
      <c r="G2240" s="2" t="str">
        <f t="shared" si="310"/>
        <v>febrero</v>
      </c>
      <c r="H2240" s="2">
        <f>+IFERROR(VLOOKUP(A2240,festivos!$A$1:$E$105,5,FALSE),0)</f>
        <v>0</v>
      </c>
      <c r="I2240" s="2">
        <f>+IFERROR(VLOOKUP(A2240,semanasanta!$A$1:$E$29,5,FALSE),0)</f>
        <v>0</v>
      </c>
      <c r="J2240" s="2">
        <f>+IFERROR(VLOOKUP(A2240,navidad!$A$1:$E$8,5,FALSE),0)</f>
        <v>0</v>
      </c>
      <c r="K2240" s="2">
        <f t="shared" si="314"/>
        <v>0</v>
      </c>
      <c r="L2240" s="2">
        <f t="shared" si="311"/>
        <v>0</v>
      </c>
      <c r="M2240" s="2">
        <f>+IFERROR(VLOOKUP(A2240,new_year!$A$1:$E$8,5,FALSE),0)</f>
        <v>0</v>
      </c>
      <c r="N2240" s="2">
        <f t="shared" si="313"/>
        <v>0</v>
      </c>
      <c r="O2240" s="2">
        <f t="shared" si="312"/>
        <v>0</v>
      </c>
      <c r="P2240">
        <v>0</v>
      </c>
      <c r="Q2240">
        <f>+IFERROR(VLOOKUP(A2240,final_f1!$A$1:$E$8,5,FALSE),0)</f>
        <v>0</v>
      </c>
    </row>
    <row r="2241" spans="1:17" x14ac:dyDescent="0.25">
      <c r="A2241" s="1">
        <v>43148</v>
      </c>
      <c r="C2241" s="2">
        <f t="shared" si="306"/>
        <v>17</v>
      </c>
      <c r="D2241" s="2">
        <f t="shared" si="307"/>
        <v>2</v>
      </c>
      <c r="E2241" s="2">
        <f t="shared" si="308"/>
        <v>2018</v>
      </c>
      <c r="F2241" s="2" t="str">
        <f t="shared" si="309"/>
        <v>sábado</v>
      </c>
      <c r="G2241" s="2" t="str">
        <f t="shared" si="310"/>
        <v>febrero</v>
      </c>
      <c r="H2241" s="2">
        <f>+IFERROR(VLOOKUP(A2241,festivos!$A$1:$E$105,5,FALSE),0)</f>
        <v>0</v>
      </c>
      <c r="I2241" s="2">
        <f>+IFERROR(VLOOKUP(A2241,semanasanta!$A$1:$E$29,5,FALSE),0)</f>
        <v>0</v>
      </c>
      <c r="J2241" s="2">
        <f>+IFERROR(VLOOKUP(A2241,navidad!$A$1:$E$8,5,FALSE),0)</f>
        <v>0</v>
      </c>
      <c r="K2241" s="2">
        <f t="shared" si="314"/>
        <v>0</v>
      </c>
      <c r="L2241" s="2">
        <f t="shared" si="311"/>
        <v>0</v>
      </c>
      <c r="M2241" s="2">
        <f>+IFERROR(VLOOKUP(A2241,new_year!$A$1:$E$8,5,FALSE),0)</f>
        <v>0</v>
      </c>
      <c r="N2241" s="2">
        <f t="shared" si="313"/>
        <v>0</v>
      </c>
      <c r="O2241" s="2">
        <f t="shared" si="312"/>
        <v>0</v>
      </c>
      <c r="P2241">
        <v>0</v>
      </c>
      <c r="Q2241">
        <f>+IFERROR(VLOOKUP(A2241,final_f1!$A$1:$E$8,5,FALSE),0)</f>
        <v>0</v>
      </c>
    </row>
    <row r="2242" spans="1:17" x14ac:dyDescent="0.25">
      <c r="A2242" s="1">
        <v>43149</v>
      </c>
      <c r="C2242" s="2">
        <f t="shared" si="306"/>
        <v>18</v>
      </c>
      <c r="D2242" s="2">
        <f t="shared" si="307"/>
        <v>2</v>
      </c>
      <c r="E2242" s="2">
        <f t="shared" si="308"/>
        <v>2018</v>
      </c>
      <c r="F2242" s="2" t="str">
        <f t="shared" si="309"/>
        <v>domingo</v>
      </c>
      <c r="G2242" s="2" t="str">
        <f t="shared" si="310"/>
        <v>febrero</v>
      </c>
      <c r="H2242" s="2">
        <f>+IFERROR(VLOOKUP(A2242,festivos!$A$1:$E$105,5,FALSE),0)</f>
        <v>0</v>
      </c>
      <c r="I2242" s="2">
        <f>+IFERROR(VLOOKUP(A2242,semanasanta!$A$1:$E$29,5,FALSE),0)</f>
        <v>0</v>
      </c>
      <c r="J2242" s="2">
        <f>+IFERROR(VLOOKUP(A2242,navidad!$A$1:$E$8,5,FALSE),0)</f>
        <v>0</v>
      </c>
      <c r="K2242" s="2">
        <f t="shared" si="314"/>
        <v>0</v>
      </c>
      <c r="L2242" s="2">
        <f t="shared" si="311"/>
        <v>0</v>
      </c>
      <c r="M2242" s="2">
        <f>+IFERROR(VLOOKUP(A2242,new_year!$A$1:$E$8,5,FALSE),0)</f>
        <v>0</v>
      </c>
      <c r="N2242" s="2">
        <f t="shared" si="313"/>
        <v>0</v>
      </c>
      <c r="O2242" s="2">
        <f t="shared" si="312"/>
        <v>0</v>
      </c>
      <c r="P2242">
        <v>0</v>
      </c>
      <c r="Q2242">
        <f>+IFERROR(VLOOKUP(A2242,final_f1!$A$1:$E$8,5,FALSE),0)</f>
        <v>0</v>
      </c>
    </row>
    <row r="2243" spans="1:17" x14ac:dyDescent="0.25">
      <c r="A2243" s="1">
        <v>43150</v>
      </c>
      <c r="C2243" s="2">
        <f t="shared" ref="C2243:C2306" si="315">+DAY(A2243)</f>
        <v>19</v>
      </c>
      <c r="D2243" s="2">
        <f t="shared" ref="D2243:D2306" si="316">+MONTH(A2243)</f>
        <v>2</v>
      </c>
      <c r="E2243" s="2">
        <f t="shared" ref="E2243:E2306" si="317">+YEAR(A2243)</f>
        <v>2018</v>
      </c>
      <c r="F2243" s="2" t="str">
        <f t="shared" ref="F2243:F2306" si="318">+TEXT(A2243,"dddd")</f>
        <v>lunes</v>
      </c>
      <c r="G2243" s="2" t="str">
        <f t="shared" ref="G2243:G2306" si="319">+TEXT(A2243,"MMMM")</f>
        <v>febrero</v>
      </c>
      <c r="H2243" s="2">
        <f>+IFERROR(VLOOKUP(A2243,festivos!$A$1:$E$105,5,FALSE),0)</f>
        <v>0</v>
      </c>
      <c r="I2243" s="2">
        <f>+IFERROR(VLOOKUP(A2243,semanasanta!$A$1:$E$29,5,FALSE),0)</f>
        <v>0</v>
      </c>
      <c r="J2243" s="2">
        <f>+IFERROR(VLOOKUP(A2243,navidad!$A$1:$E$8,5,FALSE),0)</f>
        <v>0</v>
      </c>
      <c r="K2243" s="2">
        <f t="shared" si="314"/>
        <v>0</v>
      </c>
      <c r="L2243" s="2">
        <f t="shared" ref="L2243:L2306" si="320">+IF(J2244=1,1,0)</f>
        <v>0</v>
      </c>
      <c r="M2243" s="2">
        <f>+IFERROR(VLOOKUP(A2243,new_year!$A$1:$E$8,5,FALSE),0)</f>
        <v>0</v>
      </c>
      <c r="N2243" s="2">
        <f t="shared" si="313"/>
        <v>0</v>
      </c>
      <c r="O2243" s="2">
        <f t="shared" ref="O2243:O2306" si="321">+IF(M2244=1,1,0)</f>
        <v>0</v>
      </c>
      <c r="P2243">
        <v>0</v>
      </c>
      <c r="Q2243">
        <f>+IFERROR(VLOOKUP(A2243,final_f1!$A$1:$E$8,5,FALSE),0)</f>
        <v>0</v>
      </c>
    </row>
    <row r="2244" spans="1:17" x14ac:dyDescent="0.25">
      <c r="A2244" s="1">
        <v>43151</v>
      </c>
      <c r="C2244" s="2">
        <f t="shared" si="315"/>
        <v>20</v>
      </c>
      <c r="D2244" s="2">
        <f t="shared" si="316"/>
        <v>2</v>
      </c>
      <c r="E2244" s="2">
        <f t="shared" si="317"/>
        <v>2018</v>
      </c>
      <c r="F2244" s="2" t="str">
        <f t="shared" si="318"/>
        <v>martes</v>
      </c>
      <c r="G2244" s="2" t="str">
        <f t="shared" si="319"/>
        <v>febrero</v>
      </c>
      <c r="H2244" s="2">
        <f>+IFERROR(VLOOKUP(A2244,festivos!$A$1:$E$105,5,FALSE),0)</f>
        <v>0</v>
      </c>
      <c r="I2244" s="2">
        <f>+IFERROR(VLOOKUP(A2244,semanasanta!$A$1:$E$29,5,FALSE),0)</f>
        <v>0</v>
      </c>
      <c r="J2244" s="2">
        <f>+IFERROR(VLOOKUP(A2244,navidad!$A$1:$E$8,5,FALSE),0)</f>
        <v>0</v>
      </c>
      <c r="K2244" s="2">
        <f t="shared" si="314"/>
        <v>0</v>
      </c>
      <c r="L2244" s="2">
        <f t="shared" si="320"/>
        <v>0</v>
      </c>
      <c r="M2244" s="2">
        <f>+IFERROR(VLOOKUP(A2244,new_year!$A$1:$E$8,5,FALSE),0)</f>
        <v>0</v>
      </c>
      <c r="N2244" s="2">
        <f t="shared" ref="N2244:N2307" si="322">+IF(M2243=1,1,0)</f>
        <v>0</v>
      </c>
      <c r="O2244" s="2">
        <f t="shared" si="321"/>
        <v>0</v>
      </c>
      <c r="P2244">
        <v>0</v>
      </c>
      <c r="Q2244">
        <f>+IFERROR(VLOOKUP(A2244,final_f1!$A$1:$E$8,5,FALSE),0)</f>
        <v>0</v>
      </c>
    </row>
    <row r="2245" spans="1:17" x14ac:dyDescent="0.25">
      <c r="A2245" s="1">
        <v>43152</v>
      </c>
      <c r="C2245" s="2">
        <f t="shared" si="315"/>
        <v>21</v>
      </c>
      <c r="D2245" s="2">
        <f t="shared" si="316"/>
        <v>2</v>
      </c>
      <c r="E2245" s="2">
        <f t="shared" si="317"/>
        <v>2018</v>
      </c>
      <c r="F2245" s="2" t="str">
        <f t="shared" si="318"/>
        <v>miércoles</v>
      </c>
      <c r="G2245" s="2" t="str">
        <f t="shared" si="319"/>
        <v>febrero</v>
      </c>
      <c r="H2245" s="2">
        <f>+IFERROR(VLOOKUP(A2245,festivos!$A$1:$E$105,5,FALSE),0)</f>
        <v>0</v>
      </c>
      <c r="I2245" s="2">
        <f>+IFERROR(VLOOKUP(A2245,semanasanta!$A$1:$E$29,5,FALSE),0)</f>
        <v>0</v>
      </c>
      <c r="J2245" s="2">
        <f>+IFERROR(VLOOKUP(A2245,navidad!$A$1:$E$8,5,FALSE),0)</f>
        <v>0</v>
      </c>
      <c r="K2245" s="2">
        <f t="shared" ref="K2245:K2308" si="323">+IF(J2244=1,1,0)</f>
        <v>0</v>
      </c>
      <c r="L2245" s="2">
        <f t="shared" si="320"/>
        <v>0</v>
      </c>
      <c r="M2245" s="2">
        <f>+IFERROR(VLOOKUP(A2245,new_year!$A$1:$E$8,5,FALSE),0)</f>
        <v>0</v>
      </c>
      <c r="N2245" s="2">
        <f t="shared" si="322"/>
        <v>0</v>
      </c>
      <c r="O2245" s="2">
        <f t="shared" si="321"/>
        <v>0</v>
      </c>
      <c r="P2245">
        <v>0</v>
      </c>
      <c r="Q2245">
        <f>+IFERROR(VLOOKUP(A2245,final_f1!$A$1:$E$8,5,FALSE),0)</f>
        <v>0</v>
      </c>
    </row>
    <row r="2246" spans="1:17" x14ac:dyDescent="0.25">
      <c r="A2246" s="1">
        <v>43153</v>
      </c>
      <c r="C2246" s="2">
        <f t="shared" si="315"/>
        <v>22</v>
      </c>
      <c r="D2246" s="2">
        <f t="shared" si="316"/>
        <v>2</v>
      </c>
      <c r="E2246" s="2">
        <f t="shared" si="317"/>
        <v>2018</v>
      </c>
      <c r="F2246" s="2" t="str">
        <f t="shared" si="318"/>
        <v>jueves</v>
      </c>
      <c r="G2246" s="2" t="str">
        <f t="shared" si="319"/>
        <v>febrero</v>
      </c>
      <c r="H2246" s="2">
        <f>+IFERROR(VLOOKUP(A2246,festivos!$A$1:$E$105,5,FALSE),0)</f>
        <v>0</v>
      </c>
      <c r="I2246" s="2">
        <f>+IFERROR(VLOOKUP(A2246,semanasanta!$A$1:$E$29,5,FALSE),0)</f>
        <v>0</v>
      </c>
      <c r="J2246" s="2">
        <f>+IFERROR(VLOOKUP(A2246,navidad!$A$1:$E$8,5,FALSE),0)</f>
        <v>0</v>
      </c>
      <c r="K2246" s="2">
        <f t="shared" si="323"/>
        <v>0</v>
      </c>
      <c r="L2246" s="2">
        <f t="shared" si="320"/>
        <v>0</v>
      </c>
      <c r="M2246" s="2">
        <f>+IFERROR(VLOOKUP(A2246,new_year!$A$1:$E$8,5,FALSE),0)</f>
        <v>0</v>
      </c>
      <c r="N2246" s="2">
        <f t="shared" si="322"/>
        <v>0</v>
      </c>
      <c r="O2246" s="2">
        <f t="shared" si="321"/>
        <v>0</v>
      </c>
      <c r="P2246">
        <v>0</v>
      </c>
      <c r="Q2246">
        <f>+IFERROR(VLOOKUP(A2246,final_f1!$A$1:$E$8,5,FALSE),0)</f>
        <v>0</v>
      </c>
    </row>
    <row r="2247" spans="1:17" x14ac:dyDescent="0.25">
      <c r="A2247" s="1">
        <v>43154</v>
      </c>
      <c r="C2247" s="2">
        <f t="shared" si="315"/>
        <v>23</v>
      </c>
      <c r="D2247" s="2">
        <f t="shared" si="316"/>
        <v>2</v>
      </c>
      <c r="E2247" s="2">
        <f t="shared" si="317"/>
        <v>2018</v>
      </c>
      <c r="F2247" s="2" t="str">
        <f t="shared" si="318"/>
        <v>viernes</v>
      </c>
      <c r="G2247" s="2" t="str">
        <f t="shared" si="319"/>
        <v>febrero</v>
      </c>
      <c r="H2247" s="2">
        <f>+IFERROR(VLOOKUP(A2247,festivos!$A$1:$E$105,5,FALSE),0)</f>
        <v>0</v>
      </c>
      <c r="I2247" s="2">
        <f>+IFERROR(VLOOKUP(A2247,semanasanta!$A$1:$E$29,5,FALSE),0)</f>
        <v>0</v>
      </c>
      <c r="J2247" s="2">
        <f>+IFERROR(VLOOKUP(A2247,navidad!$A$1:$E$8,5,FALSE),0)</f>
        <v>0</v>
      </c>
      <c r="K2247" s="2">
        <f t="shared" si="323"/>
        <v>0</v>
      </c>
      <c r="L2247" s="2">
        <f t="shared" si="320"/>
        <v>0</v>
      </c>
      <c r="M2247" s="2">
        <f>+IFERROR(VLOOKUP(A2247,new_year!$A$1:$E$8,5,FALSE),0)</f>
        <v>0</v>
      </c>
      <c r="N2247" s="2">
        <f t="shared" si="322"/>
        <v>0</v>
      </c>
      <c r="O2247" s="2">
        <f t="shared" si="321"/>
        <v>0</v>
      </c>
      <c r="P2247">
        <v>0</v>
      </c>
      <c r="Q2247">
        <f>+IFERROR(VLOOKUP(A2247,final_f1!$A$1:$E$8,5,FALSE),0)</f>
        <v>0</v>
      </c>
    </row>
    <row r="2248" spans="1:17" x14ac:dyDescent="0.25">
      <c r="A2248" s="1">
        <v>43155</v>
      </c>
      <c r="C2248" s="2">
        <f t="shared" si="315"/>
        <v>24</v>
      </c>
      <c r="D2248" s="2">
        <f t="shared" si="316"/>
        <v>2</v>
      </c>
      <c r="E2248" s="2">
        <f t="shared" si="317"/>
        <v>2018</v>
      </c>
      <c r="F2248" s="2" t="str">
        <f t="shared" si="318"/>
        <v>sábado</v>
      </c>
      <c r="G2248" s="2" t="str">
        <f t="shared" si="319"/>
        <v>febrero</v>
      </c>
      <c r="H2248" s="2">
        <f>+IFERROR(VLOOKUP(A2248,festivos!$A$1:$E$105,5,FALSE),0)</f>
        <v>0</v>
      </c>
      <c r="I2248" s="2">
        <f>+IFERROR(VLOOKUP(A2248,semanasanta!$A$1:$E$29,5,FALSE),0)</f>
        <v>0</v>
      </c>
      <c r="J2248" s="2">
        <f>+IFERROR(VLOOKUP(A2248,navidad!$A$1:$E$8,5,FALSE),0)</f>
        <v>0</v>
      </c>
      <c r="K2248" s="2">
        <f t="shared" si="323"/>
        <v>0</v>
      </c>
      <c r="L2248" s="2">
        <f t="shared" si="320"/>
        <v>0</v>
      </c>
      <c r="M2248" s="2">
        <f>+IFERROR(VLOOKUP(A2248,new_year!$A$1:$E$8,5,FALSE),0)</f>
        <v>0</v>
      </c>
      <c r="N2248" s="2">
        <f t="shared" si="322"/>
        <v>0</v>
      </c>
      <c r="O2248" s="2">
        <f t="shared" si="321"/>
        <v>0</v>
      </c>
      <c r="P2248">
        <v>0</v>
      </c>
      <c r="Q2248">
        <f>+IFERROR(VLOOKUP(A2248,final_f1!$A$1:$E$8,5,FALSE),0)</f>
        <v>0</v>
      </c>
    </row>
    <row r="2249" spans="1:17" x14ac:dyDescent="0.25">
      <c r="A2249" s="1">
        <v>43156</v>
      </c>
      <c r="C2249" s="2">
        <f t="shared" si="315"/>
        <v>25</v>
      </c>
      <c r="D2249" s="2">
        <f t="shared" si="316"/>
        <v>2</v>
      </c>
      <c r="E2249" s="2">
        <f t="shared" si="317"/>
        <v>2018</v>
      </c>
      <c r="F2249" s="2" t="str">
        <f t="shared" si="318"/>
        <v>domingo</v>
      </c>
      <c r="G2249" s="2" t="str">
        <f t="shared" si="319"/>
        <v>febrero</v>
      </c>
      <c r="H2249" s="2">
        <f>+IFERROR(VLOOKUP(A2249,festivos!$A$1:$E$105,5,FALSE),0)</f>
        <v>0</v>
      </c>
      <c r="I2249" s="2">
        <f>+IFERROR(VLOOKUP(A2249,semanasanta!$A$1:$E$29,5,FALSE),0)</f>
        <v>0</v>
      </c>
      <c r="J2249" s="2">
        <f>+IFERROR(VLOOKUP(A2249,navidad!$A$1:$E$8,5,FALSE),0)</f>
        <v>0</v>
      </c>
      <c r="K2249" s="2">
        <f t="shared" si="323"/>
        <v>0</v>
      </c>
      <c r="L2249" s="2">
        <f t="shared" si="320"/>
        <v>0</v>
      </c>
      <c r="M2249" s="2">
        <f>+IFERROR(VLOOKUP(A2249,new_year!$A$1:$E$8,5,FALSE),0)</f>
        <v>0</v>
      </c>
      <c r="N2249" s="2">
        <f t="shared" si="322"/>
        <v>0</v>
      </c>
      <c r="O2249" s="2">
        <f t="shared" si="321"/>
        <v>0</v>
      </c>
      <c r="P2249">
        <v>0</v>
      </c>
      <c r="Q2249">
        <f>+IFERROR(VLOOKUP(A2249,final_f1!$A$1:$E$8,5,FALSE),0)</f>
        <v>0</v>
      </c>
    </row>
    <row r="2250" spans="1:17" x14ac:dyDescent="0.25">
      <c r="A2250" s="1">
        <v>43157</v>
      </c>
      <c r="C2250" s="2">
        <f t="shared" si="315"/>
        <v>26</v>
      </c>
      <c r="D2250" s="2">
        <f t="shared" si="316"/>
        <v>2</v>
      </c>
      <c r="E2250" s="2">
        <f t="shared" si="317"/>
        <v>2018</v>
      </c>
      <c r="F2250" s="2" t="str">
        <f t="shared" si="318"/>
        <v>lunes</v>
      </c>
      <c r="G2250" s="2" t="str">
        <f t="shared" si="319"/>
        <v>febrero</v>
      </c>
      <c r="H2250" s="2">
        <f>+IFERROR(VLOOKUP(A2250,festivos!$A$1:$E$105,5,FALSE),0)</f>
        <v>0</v>
      </c>
      <c r="I2250" s="2">
        <f>+IFERROR(VLOOKUP(A2250,semanasanta!$A$1:$E$29,5,FALSE),0)</f>
        <v>0</v>
      </c>
      <c r="J2250" s="2">
        <f>+IFERROR(VLOOKUP(A2250,navidad!$A$1:$E$8,5,FALSE),0)</f>
        <v>0</v>
      </c>
      <c r="K2250" s="2">
        <f t="shared" si="323"/>
        <v>0</v>
      </c>
      <c r="L2250" s="2">
        <f t="shared" si="320"/>
        <v>0</v>
      </c>
      <c r="M2250" s="2">
        <f>+IFERROR(VLOOKUP(A2250,new_year!$A$1:$E$8,5,FALSE),0)</f>
        <v>0</v>
      </c>
      <c r="N2250" s="2">
        <f t="shared" si="322"/>
        <v>0</v>
      </c>
      <c r="O2250" s="2">
        <f t="shared" si="321"/>
        <v>0</v>
      </c>
      <c r="P2250">
        <v>0</v>
      </c>
      <c r="Q2250">
        <f>+IFERROR(VLOOKUP(A2250,final_f1!$A$1:$E$8,5,FALSE),0)</f>
        <v>0</v>
      </c>
    </row>
    <row r="2251" spans="1:17" x14ac:dyDescent="0.25">
      <c r="A2251" s="1">
        <v>43158</v>
      </c>
      <c r="C2251" s="2">
        <f t="shared" si="315"/>
        <v>27</v>
      </c>
      <c r="D2251" s="2">
        <f t="shared" si="316"/>
        <v>2</v>
      </c>
      <c r="E2251" s="2">
        <f t="shared" si="317"/>
        <v>2018</v>
      </c>
      <c r="F2251" s="2" t="str">
        <f t="shared" si="318"/>
        <v>martes</v>
      </c>
      <c r="G2251" s="2" t="str">
        <f t="shared" si="319"/>
        <v>febrero</v>
      </c>
      <c r="H2251" s="2">
        <f>+IFERROR(VLOOKUP(A2251,festivos!$A$1:$E$105,5,FALSE),0)</f>
        <v>0</v>
      </c>
      <c r="I2251" s="2">
        <f>+IFERROR(VLOOKUP(A2251,semanasanta!$A$1:$E$29,5,FALSE),0)</f>
        <v>0</v>
      </c>
      <c r="J2251" s="2">
        <f>+IFERROR(VLOOKUP(A2251,navidad!$A$1:$E$8,5,FALSE),0)</f>
        <v>0</v>
      </c>
      <c r="K2251" s="2">
        <f t="shared" si="323"/>
        <v>0</v>
      </c>
      <c r="L2251" s="2">
        <f t="shared" si="320"/>
        <v>0</v>
      </c>
      <c r="M2251" s="2">
        <f>+IFERROR(VLOOKUP(A2251,new_year!$A$1:$E$8,5,FALSE),0)</f>
        <v>0</v>
      </c>
      <c r="N2251" s="2">
        <f t="shared" si="322"/>
        <v>0</v>
      </c>
      <c r="O2251" s="2">
        <f t="shared" si="321"/>
        <v>0</v>
      </c>
      <c r="P2251">
        <v>0</v>
      </c>
      <c r="Q2251">
        <f>+IFERROR(VLOOKUP(A2251,final_f1!$A$1:$E$8,5,FALSE),0)</f>
        <v>0</v>
      </c>
    </row>
    <row r="2252" spans="1:17" x14ac:dyDescent="0.25">
      <c r="A2252" s="1">
        <v>43159</v>
      </c>
      <c r="C2252" s="2">
        <f t="shared" si="315"/>
        <v>28</v>
      </c>
      <c r="D2252" s="2">
        <f t="shared" si="316"/>
        <v>2</v>
      </c>
      <c r="E2252" s="2">
        <f t="shared" si="317"/>
        <v>2018</v>
      </c>
      <c r="F2252" s="2" t="str">
        <f t="shared" si="318"/>
        <v>miércoles</v>
      </c>
      <c r="G2252" s="2" t="str">
        <f t="shared" si="319"/>
        <v>febrero</v>
      </c>
      <c r="H2252" s="2">
        <f>+IFERROR(VLOOKUP(A2252,festivos!$A$1:$E$105,5,FALSE),0)</f>
        <v>0</v>
      </c>
      <c r="I2252" s="2">
        <f>+IFERROR(VLOOKUP(A2252,semanasanta!$A$1:$E$29,5,FALSE),0)</f>
        <v>0</v>
      </c>
      <c r="J2252" s="2">
        <f>+IFERROR(VLOOKUP(A2252,navidad!$A$1:$E$8,5,FALSE),0)</f>
        <v>0</v>
      </c>
      <c r="K2252" s="2">
        <f t="shared" si="323"/>
        <v>0</v>
      </c>
      <c r="L2252" s="2">
        <f t="shared" si="320"/>
        <v>0</v>
      </c>
      <c r="M2252" s="2">
        <f>+IFERROR(VLOOKUP(A2252,new_year!$A$1:$E$8,5,FALSE),0)</f>
        <v>0</v>
      </c>
      <c r="N2252" s="2">
        <f t="shared" si="322"/>
        <v>0</v>
      </c>
      <c r="O2252" s="2">
        <f t="shared" si="321"/>
        <v>0</v>
      </c>
      <c r="P2252">
        <v>0</v>
      </c>
      <c r="Q2252">
        <f>+IFERROR(VLOOKUP(A2252,final_f1!$A$1:$E$8,5,FALSE),0)</f>
        <v>0</v>
      </c>
    </row>
    <row r="2253" spans="1:17" x14ac:dyDescent="0.25">
      <c r="A2253" s="1">
        <v>43160</v>
      </c>
      <c r="C2253" s="2">
        <f t="shared" si="315"/>
        <v>1</v>
      </c>
      <c r="D2253" s="2">
        <f t="shared" si="316"/>
        <v>3</v>
      </c>
      <c r="E2253" s="2">
        <f t="shared" si="317"/>
        <v>2018</v>
      </c>
      <c r="F2253" s="2" t="str">
        <f t="shared" si="318"/>
        <v>jueves</v>
      </c>
      <c r="G2253" s="2" t="str">
        <f t="shared" si="319"/>
        <v>marzo</v>
      </c>
      <c r="H2253" s="2">
        <f>+IFERROR(VLOOKUP(A2253,festivos!$A$1:$E$105,5,FALSE),0)</f>
        <v>0</v>
      </c>
      <c r="I2253" s="2">
        <f>+IFERROR(VLOOKUP(A2253,semanasanta!$A$1:$E$29,5,FALSE),0)</f>
        <v>0</v>
      </c>
      <c r="J2253" s="2">
        <f>+IFERROR(VLOOKUP(A2253,navidad!$A$1:$E$8,5,FALSE),0)</f>
        <v>0</v>
      </c>
      <c r="K2253" s="2">
        <f t="shared" si="323"/>
        <v>0</v>
      </c>
      <c r="L2253" s="2">
        <f t="shared" si="320"/>
        <v>0</v>
      </c>
      <c r="M2253" s="2">
        <f>+IFERROR(VLOOKUP(A2253,new_year!$A$1:$E$8,5,FALSE),0)</f>
        <v>0</v>
      </c>
      <c r="N2253" s="2">
        <f t="shared" si="322"/>
        <v>0</v>
      </c>
      <c r="O2253" s="2">
        <f t="shared" si="321"/>
        <v>0</v>
      </c>
      <c r="P2253">
        <v>0</v>
      </c>
      <c r="Q2253">
        <f>+IFERROR(VLOOKUP(A2253,final_f1!$A$1:$E$8,5,FALSE),0)</f>
        <v>0</v>
      </c>
    </row>
    <row r="2254" spans="1:17" x14ac:dyDescent="0.25">
      <c r="A2254" s="1">
        <v>43161</v>
      </c>
      <c r="C2254" s="2">
        <f t="shared" si="315"/>
        <v>2</v>
      </c>
      <c r="D2254" s="2">
        <f t="shared" si="316"/>
        <v>3</v>
      </c>
      <c r="E2254" s="2">
        <f t="shared" si="317"/>
        <v>2018</v>
      </c>
      <c r="F2254" s="2" t="str">
        <f t="shared" si="318"/>
        <v>viernes</v>
      </c>
      <c r="G2254" s="2" t="str">
        <f t="shared" si="319"/>
        <v>marzo</v>
      </c>
      <c r="H2254" s="2">
        <f>+IFERROR(VLOOKUP(A2254,festivos!$A$1:$E$105,5,FALSE),0)</f>
        <v>0</v>
      </c>
      <c r="I2254" s="2">
        <f>+IFERROR(VLOOKUP(A2254,semanasanta!$A$1:$E$29,5,FALSE),0)</f>
        <v>0</v>
      </c>
      <c r="J2254" s="2">
        <f>+IFERROR(VLOOKUP(A2254,navidad!$A$1:$E$8,5,FALSE),0)</f>
        <v>0</v>
      </c>
      <c r="K2254" s="2">
        <f t="shared" si="323"/>
        <v>0</v>
      </c>
      <c r="L2254" s="2">
        <f t="shared" si="320"/>
        <v>0</v>
      </c>
      <c r="M2254" s="2">
        <f>+IFERROR(VLOOKUP(A2254,new_year!$A$1:$E$8,5,FALSE),0)</f>
        <v>0</v>
      </c>
      <c r="N2254" s="2">
        <f t="shared" si="322"/>
        <v>0</v>
      </c>
      <c r="O2254" s="2">
        <f t="shared" si="321"/>
        <v>0</v>
      </c>
      <c r="P2254">
        <v>0</v>
      </c>
      <c r="Q2254">
        <f>+IFERROR(VLOOKUP(A2254,final_f1!$A$1:$E$8,5,FALSE),0)</f>
        <v>0</v>
      </c>
    </row>
    <row r="2255" spans="1:17" x14ac:dyDescent="0.25">
      <c r="A2255" s="1">
        <v>43162</v>
      </c>
      <c r="C2255" s="2">
        <f t="shared" si="315"/>
        <v>3</v>
      </c>
      <c r="D2255" s="2">
        <f t="shared" si="316"/>
        <v>3</v>
      </c>
      <c r="E2255" s="2">
        <f t="shared" si="317"/>
        <v>2018</v>
      </c>
      <c r="F2255" s="2" t="str">
        <f t="shared" si="318"/>
        <v>sábado</v>
      </c>
      <c r="G2255" s="2" t="str">
        <f t="shared" si="319"/>
        <v>marzo</v>
      </c>
      <c r="H2255" s="2">
        <f>+IFERROR(VLOOKUP(A2255,festivos!$A$1:$E$105,5,FALSE),0)</f>
        <v>0</v>
      </c>
      <c r="I2255" s="2">
        <f>+IFERROR(VLOOKUP(A2255,semanasanta!$A$1:$E$29,5,FALSE),0)</f>
        <v>0</v>
      </c>
      <c r="J2255" s="2">
        <f>+IFERROR(VLOOKUP(A2255,navidad!$A$1:$E$8,5,FALSE),0)</f>
        <v>0</v>
      </c>
      <c r="K2255" s="2">
        <f t="shared" si="323"/>
        <v>0</v>
      </c>
      <c r="L2255" s="2">
        <f t="shared" si="320"/>
        <v>0</v>
      </c>
      <c r="M2255" s="2">
        <f>+IFERROR(VLOOKUP(A2255,new_year!$A$1:$E$8,5,FALSE),0)</f>
        <v>0</v>
      </c>
      <c r="N2255" s="2">
        <f t="shared" si="322"/>
        <v>0</v>
      </c>
      <c r="O2255" s="2">
        <f t="shared" si="321"/>
        <v>0</v>
      </c>
      <c r="P2255">
        <v>0</v>
      </c>
      <c r="Q2255">
        <f>+IFERROR(VLOOKUP(A2255,final_f1!$A$1:$E$8,5,FALSE),0)</f>
        <v>0</v>
      </c>
    </row>
    <row r="2256" spans="1:17" x14ac:dyDescent="0.25">
      <c r="A2256" s="1">
        <v>43163</v>
      </c>
      <c r="C2256" s="2">
        <f t="shared" si="315"/>
        <v>4</v>
      </c>
      <c r="D2256" s="2">
        <f t="shared" si="316"/>
        <v>3</v>
      </c>
      <c r="E2256" s="2">
        <f t="shared" si="317"/>
        <v>2018</v>
      </c>
      <c r="F2256" s="2" t="str">
        <f t="shared" si="318"/>
        <v>domingo</v>
      </c>
      <c r="G2256" s="2" t="str">
        <f t="shared" si="319"/>
        <v>marzo</v>
      </c>
      <c r="H2256" s="2">
        <f>+IFERROR(VLOOKUP(A2256,festivos!$A$1:$E$105,5,FALSE),0)</f>
        <v>0</v>
      </c>
      <c r="I2256" s="2">
        <f>+IFERROR(VLOOKUP(A2256,semanasanta!$A$1:$E$29,5,FALSE),0)</f>
        <v>0</v>
      </c>
      <c r="J2256" s="2">
        <f>+IFERROR(VLOOKUP(A2256,navidad!$A$1:$E$8,5,FALSE),0)</f>
        <v>0</v>
      </c>
      <c r="K2256" s="2">
        <f t="shared" si="323"/>
        <v>0</v>
      </c>
      <c r="L2256" s="2">
        <f t="shared" si="320"/>
        <v>0</v>
      </c>
      <c r="M2256" s="2">
        <f>+IFERROR(VLOOKUP(A2256,new_year!$A$1:$E$8,5,FALSE),0)</f>
        <v>0</v>
      </c>
      <c r="N2256" s="2">
        <f t="shared" si="322"/>
        <v>0</v>
      </c>
      <c r="O2256" s="2">
        <f t="shared" si="321"/>
        <v>0</v>
      </c>
      <c r="P2256">
        <v>0</v>
      </c>
      <c r="Q2256">
        <f>+IFERROR(VLOOKUP(A2256,final_f1!$A$1:$E$8,5,FALSE),0)</f>
        <v>0</v>
      </c>
    </row>
    <row r="2257" spans="1:17" x14ac:dyDescent="0.25">
      <c r="A2257" s="1">
        <v>43164</v>
      </c>
      <c r="C2257" s="2">
        <f t="shared" si="315"/>
        <v>5</v>
      </c>
      <c r="D2257" s="2">
        <f t="shared" si="316"/>
        <v>3</v>
      </c>
      <c r="E2257" s="2">
        <f t="shared" si="317"/>
        <v>2018</v>
      </c>
      <c r="F2257" s="2" t="str">
        <f t="shared" si="318"/>
        <v>lunes</v>
      </c>
      <c r="G2257" s="2" t="str">
        <f t="shared" si="319"/>
        <v>marzo</v>
      </c>
      <c r="H2257" s="2">
        <f>+IFERROR(VLOOKUP(A2257,festivos!$A$1:$E$105,5,FALSE),0)</f>
        <v>0</v>
      </c>
      <c r="I2257" s="2">
        <f>+IFERROR(VLOOKUP(A2257,semanasanta!$A$1:$E$29,5,FALSE),0)</f>
        <v>0</v>
      </c>
      <c r="J2257" s="2">
        <f>+IFERROR(VLOOKUP(A2257,navidad!$A$1:$E$8,5,FALSE),0)</f>
        <v>0</v>
      </c>
      <c r="K2257" s="2">
        <f t="shared" si="323"/>
        <v>0</v>
      </c>
      <c r="L2257" s="2">
        <f t="shared" si="320"/>
        <v>0</v>
      </c>
      <c r="M2257" s="2">
        <f>+IFERROR(VLOOKUP(A2257,new_year!$A$1:$E$8,5,FALSE),0)</f>
        <v>0</v>
      </c>
      <c r="N2257" s="2">
        <f t="shared" si="322"/>
        <v>0</v>
      </c>
      <c r="O2257" s="2">
        <f t="shared" si="321"/>
        <v>0</v>
      </c>
      <c r="P2257">
        <v>0</v>
      </c>
      <c r="Q2257">
        <f>+IFERROR(VLOOKUP(A2257,final_f1!$A$1:$E$8,5,FALSE),0)</f>
        <v>0</v>
      </c>
    </row>
    <row r="2258" spans="1:17" x14ac:dyDescent="0.25">
      <c r="A2258" s="1">
        <v>43165</v>
      </c>
      <c r="C2258" s="2">
        <f t="shared" si="315"/>
        <v>6</v>
      </c>
      <c r="D2258" s="2">
        <f t="shared" si="316"/>
        <v>3</v>
      </c>
      <c r="E2258" s="2">
        <f t="shared" si="317"/>
        <v>2018</v>
      </c>
      <c r="F2258" s="2" t="str">
        <f t="shared" si="318"/>
        <v>martes</v>
      </c>
      <c r="G2258" s="2" t="str">
        <f t="shared" si="319"/>
        <v>marzo</v>
      </c>
      <c r="H2258" s="2">
        <f>+IFERROR(VLOOKUP(A2258,festivos!$A$1:$E$105,5,FALSE),0)</f>
        <v>0</v>
      </c>
      <c r="I2258" s="2">
        <f>+IFERROR(VLOOKUP(A2258,semanasanta!$A$1:$E$29,5,FALSE),0)</f>
        <v>0</v>
      </c>
      <c r="J2258" s="2">
        <f>+IFERROR(VLOOKUP(A2258,navidad!$A$1:$E$8,5,FALSE),0)</f>
        <v>0</v>
      </c>
      <c r="K2258" s="2">
        <f t="shared" si="323"/>
        <v>0</v>
      </c>
      <c r="L2258" s="2">
        <f t="shared" si="320"/>
        <v>0</v>
      </c>
      <c r="M2258" s="2">
        <f>+IFERROR(VLOOKUP(A2258,new_year!$A$1:$E$8,5,FALSE),0)</f>
        <v>0</v>
      </c>
      <c r="N2258" s="2">
        <f t="shared" si="322"/>
        <v>0</v>
      </c>
      <c r="O2258" s="2">
        <f t="shared" si="321"/>
        <v>0</v>
      </c>
      <c r="P2258">
        <v>0</v>
      </c>
      <c r="Q2258">
        <f>+IFERROR(VLOOKUP(A2258,final_f1!$A$1:$E$8,5,FALSE),0)</f>
        <v>0</v>
      </c>
    </row>
    <row r="2259" spans="1:17" x14ac:dyDescent="0.25">
      <c r="A2259" s="1">
        <v>43166</v>
      </c>
      <c r="C2259" s="2">
        <f t="shared" si="315"/>
        <v>7</v>
      </c>
      <c r="D2259" s="2">
        <f t="shared" si="316"/>
        <v>3</v>
      </c>
      <c r="E2259" s="2">
        <f t="shared" si="317"/>
        <v>2018</v>
      </c>
      <c r="F2259" s="2" t="str">
        <f t="shared" si="318"/>
        <v>miércoles</v>
      </c>
      <c r="G2259" s="2" t="str">
        <f t="shared" si="319"/>
        <v>marzo</v>
      </c>
      <c r="H2259" s="2">
        <f>+IFERROR(VLOOKUP(A2259,festivos!$A$1:$E$105,5,FALSE),0)</f>
        <v>0</v>
      </c>
      <c r="I2259" s="2">
        <f>+IFERROR(VLOOKUP(A2259,semanasanta!$A$1:$E$29,5,FALSE),0)</f>
        <v>0</v>
      </c>
      <c r="J2259" s="2">
        <f>+IFERROR(VLOOKUP(A2259,navidad!$A$1:$E$8,5,FALSE),0)</f>
        <v>0</v>
      </c>
      <c r="K2259" s="2">
        <f t="shared" si="323"/>
        <v>0</v>
      </c>
      <c r="L2259" s="2">
        <f t="shared" si="320"/>
        <v>0</v>
      </c>
      <c r="M2259" s="2">
        <f>+IFERROR(VLOOKUP(A2259,new_year!$A$1:$E$8,5,FALSE),0)</f>
        <v>0</v>
      </c>
      <c r="N2259" s="2">
        <f t="shared" si="322"/>
        <v>0</v>
      </c>
      <c r="O2259" s="2">
        <f t="shared" si="321"/>
        <v>0</v>
      </c>
      <c r="P2259">
        <v>0</v>
      </c>
      <c r="Q2259">
        <f>+IFERROR(VLOOKUP(A2259,final_f1!$A$1:$E$8,5,FALSE),0)</f>
        <v>0</v>
      </c>
    </row>
    <row r="2260" spans="1:17" x14ac:dyDescent="0.25">
      <c r="A2260" s="1">
        <v>43167</v>
      </c>
      <c r="C2260" s="2">
        <f t="shared" si="315"/>
        <v>8</v>
      </c>
      <c r="D2260" s="2">
        <f t="shared" si="316"/>
        <v>3</v>
      </c>
      <c r="E2260" s="2">
        <f t="shared" si="317"/>
        <v>2018</v>
      </c>
      <c r="F2260" s="2" t="str">
        <f t="shared" si="318"/>
        <v>jueves</v>
      </c>
      <c r="G2260" s="2" t="str">
        <f t="shared" si="319"/>
        <v>marzo</v>
      </c>
      <c r="H2260" s="2">
        <f>+IFERROR(VLOOKUP(A2260,festivos!$A$1:$E$105,5,FALSE),0)</f>
        <v>0</v>
      </c>
      <c r="I2260" s="2">
        <f>+IFERROR(VLOOKUP(A2260,semanasanta!$A$1:$E$29,5,FALSE),0)</f>
        <v>0</v>
      </c>
      <c r="J2260" s="2">
        <f>+IFERROR(VLOOKUP(A2260,navidad!$A$1:$E$8,5,FALSE),0)</f>
        <v>0</v>
      </c>
      <c r="K2260" s="2">
        <f t="shared" si="323"/>
        <v>0</v>
      </c>
      <c r="L2260" s="2">
        <f t="shared" si="320"/>
        <v>0</v>
      </c>
      <c r="M2260" s="2">
        <f>+IFERROR(VLOOKUP(A2260,new_year!$A$1:$E$8,5,FALSE),0)</f>
        <v>0</v>
      </c>
      <c r="N2260" s="2">
        <f t="shared" si="322"/>
        <v>0</v>
      </c>
      <c r="O2260" s="2">
        <f t="shared" si="321"/>
        <v>0</v>
      </c>
      <c r="P2260">
        <v>0</v>
      </c>
      <c r="Q2260">
        <f>+IFERROR(VLOOKUP(A2260,final_f1!$A$1:$E$8,5,FALSE),0)</f>
        <v>0</v>
      </c>
    </row>
    <row r="2261" spans="1:17" x14ac:dyDescent="0.25">
      <c r="A2261" s="1">
        <v>43168</v>
      </c>
      <c r="C2261" s="2">
        <f t="shared" si="315"/>
        <v>9</v>
      </c>
      <c r="D2261" s="2">
        <f t="shared" si="316"/>
        <v>3</v>
      </c>
      <c r="E2261" s="2">
        <f t="shared" si="317"/>
        <v>2018</v>
      </c>
      <c r="F2261" s="2" t="str">
        <f t="shared" si="318"/>
        <v>viernes</v>
      </c>
      <c r="G2261" s="2" t="str">
        <f t="shared" si="319"/>
        <v>marzo</v>
      </c>
      <c r="H2261" s="2">
        <f>+IFERROR(VLOOKUP(A2261,festivos!$A$1:$E$105,5,FALSE),0)</f>
        <v>0</v>
      </c>
      <c r="I2261" s="2">
        <f>+IFERROR(VLOOKUP(A2261,semanasanta!$A$1:$E$29,5,FALSE),0)</f>
        <v>0</v>
      </c>
      <c r="J2261" s="2">
        <f>+IFERROR(VLOOKUP(A2261,navidad!$A$1:$E$8,5,FALSE),0)</f>
        <v>0</v>
      </c>
      <c r="K2261" s="2">
        <f t="shared" si="323"/>
        <v>0</v>
      </c>
      <c r="L2261" s="2">
        <f t="shared" si="320"/>
        <v>0</v>
      </c>
      <c r="M2261" s="2">
        <f>+IFERROR(VLOOKUP(A2261,new_year!$A$1:$E$8,5,FALSE),0)</f>
        <v>0</v>
      </c>
      <c r="N2261" s="2">
        <f t="shared" si="322"/>
        <v>0</v>
      </c>
      <c r="O2261" s="2">
        <f t="shared" si="321"/>
        <v>0</v>
      </c>
      <c r="P2261">
        <v>0</v>
      </c>
      <c r="Q2261">
        <f>+IFERROR(VLOOKUP(A2261,final_f1!$A$1:$E$8,5,FALSE),0)</f>
        <v>0</v>
      </c>
    </row>
    <row r="2262" spans="1:17" x14ac:dyDescent="0.25">
      <c r="A2262" s="1">
        <v>43169</v>
      </c>
      <c r="C2262" s="2">
        <f t="shared" si="315"/>
        <v>10</v>
      </c>
      <c r="D2262" s="2">
        <f t="shared" si="316"/>
        <v>3</v>
      </c>
      <c r="E2262" s="2">
        <f t="shared" si="317"/>
        <v>2018</v>
      </c>
      <c r="F2262" s="2" t="str">
        <f t="shared" si="318"/>
        <v>sábado</v>
      </c>
      <c r="G2262" s="2" t="str">
        <f t="shared" si="319"/>
        <v>marzo</v>
      </c>
      <c r="H2262" s="2">
        <f>+IFERROR(VLOOKUP(A2262,festivos!$A$1:$E$105,5,FALSE),0)</f>
        <v>0</v>
      </c>
      <c r="I2262" s="2">
        <f>+IFERROR(VLOOKUP(A2262,semanasanta!$A$1:$E$29,5,FALSE),0)</f>
        <v>0</v>
      </c>
      <c r="J2262" s="2">
        <f>+IFERROR(VLOOKUP(A2262,navidad!$A$1:$E$8,5,FALSE),0)</f>
        <v>0</v>
      </c>
      <c r="K2262" s="2">
        <f t="shared" si="323"/>
        <v>0</v>
      </c>
      <c r="L2262" s="2">
        <f t="shared" si="320"/>
        <v>0</v>
      </c>
      <c r="M2262" s="2">
        <f>+IFERROR(VLOOKUP(A2262,new_year!$A$1:$E$8,5,FALSE),0)</f>
        <v>0</v>
      </c>
      <c r="N2262" s="2">
        <f t="shared" si="322"/>
        <v>0</v>
      </c>
      <c r="O2262" s="2">
        <f t="shared" si="321"/>
        <v>0</v>
      </c>
      <c r="P2262">
        <v>0</v>
      </c>
      <c r="Q2262">
        <f>+IFERROR(VLOOKUP(A2262,final_f1!$A$1:$E$8,5,FALSE),0)</f>
        <v>0</v>
      </c>
    </row>
    <row r="2263" spans="1:17" x14ac:dyDescent="0.25">
      <c r="A2263" s="1">
        <v>43170</v>
      </c>
      <c r="C2263" s="2">
        <f t="shared" si="315"/>
        <v>11</v>
      </c>
      <c r="D2263" s="2">
        <f t="shared" si="316"/>
        <v>3</v>
      </c>
      <c r="E2263" s="2">
        <f t="shared" si="317"/>
        <v>2018</v>
      </c>
      <c r="F2263" s="2" t="str">
        <f t="shared" si="318"/>
        <v>domingo</v>
      </c>
      <c r="G2263" s="2" t="str">
        <f t="shared" si="319"/>
        <v>marzo</v>
      </c>
      <c r="H2263" s="2">
        <f>+IFERROR(VLOOKUP(A2263,festivos!$A$1:$E$105,5,FALSE),0)</f>
        <v>0</v>
      </c>
      <c r="I2263" s="2">
        <f>+IFERROR(VLOOKUP(A2263,semanasanta!$A$1:$E$29,5,FALSE),0)</f>
        <v>0</v>
      </c>
      <c r="J2263" s="2">
        <f>+IFERROR(VLOOKUP(A2263,navidad!$A$1:$E$8,5,FALSE),0)</f>
        <v>0</v>
      </c>
      <c r="K2263" s="2">
        <f t="shared" si="323"/>
        <v>0</v>
      </c>
      <c r="L2263" s="2">
        <f t="shared" si="320"/>
        <v>0</v>
      </c>
      <c r="M2263" s="2">
        <f>+IFERROR(VLOOKUP(A2263,new_year!$A$1:$E$8,5,FALSE),0)</f>
        <v>0</v>
      </c>
      <c r="N2263" s="2">
        <f t="shared" si="322"/>
        <v>0</v>
      </c>
      <c r="O2263" s="2">
        <f t="shared" si="321"/>
        <v>0</v>
      </c>
      <c r="P2263">
        <v>0</v>
      </c>
      <c r="Q2263">
        <f>+IFERROR(VLOOKUP(A2263,final_f1!$A$1:$E$8,5,FALSE),0)</f>
        <v>0</v>
      </c>
    </row>
    <row r="2264" spans="1:17" x14ac:dyDescent="0.25">
      <c r="A2264" s="1">
        <v>43171</v>
      </c>
      <c r="C2264" s="2">
        <f t="shared" si="315"/>
        <v>12</v>
      </c>
      <c r="D2264" s="2">
        <f t="shared" si="316"/>
        <v>3</v>
      </c>
      <c r="E2264" s="2">
        <f t="shared" si="317"/>
        <v>2018</v>
      </c>
      <c r="F2264" s="2" t="str">
        <f t="shared" si="318"/>
        <v>lunes</v>
      </c>
      <c r="G2264" s="2" t="str">
        <f t="shared" si="319"/>
        <v>marzo</v>
      </c>
      <c r="H2264" s="2">
        <f>+IFERROR(VLOOKUP(A2264,festivos!$A$1:$E$105,5,FALSE),0)</f>
        <v>0</v>
      </c>
      <c r="I2264" s="2">
        <f>+IFERROR(VLOOKUP(A2264,semanasanta!$A$1:$E$29,5,FALSE),0)</f>
        <v>0</v>
      </c>
      <c r="J2264" s="2">
        <f>+IFERROR(VLOOKUP(A2264,navidad!$A$1:$E$8,5,FALSE),0)</f>
        <v>0</v>
      </c>
      <c r="K2264" s="2">
        <f t="shared" si="323"/>
        <v>0</v>
      </c>
      <c r="L2264" s="2">
        <f t="shared" si="320"/>
        <v>0</v>
      </c>
      <c r="M2264" s="2">
        <f>+IFERROR(VLOOKUP(A2264,new_year!$A$1:$E$8,5,FALSE),0)</f>
        <v>0</v>
      </c>
      <c r="N2264" s="2">
        <f t="shared" si="322"/>
        <v>0</v>
      </c>
      <c r="O2264" s="2">
        <f t="shared" si="321"/>
        <v>0</v>
      </c>
      <c r="P2264">
        <v>0</v>
      </c>
      <c r="Q2264">
        <f>+IFERROR(VLOOKUP(A2264,final_f1!$A$1:$E$8,5,FALSE),0)</f>
        <v>0</v>
      </c>
    </row>
    <row r="2265" spans="1:17" x14ac:dyDescent="0.25">
      <c r="A2265" s="1">
        <v>43172</v>
      </c>
      <c r="C2265" s="2">
        <f t="shared" si="315"/>
        <v>13</v>
      </c>
      <c r="D2265" s="2">
        <f t="shared" si="316"/>
        <v>3</v>
      </c>
      <c r="E2265" s="2">
        <f t="shared" si="317"/>
        <v>2018</v>
      </c>
      <c r="F2265" s="2" t="str">
        <f t="shared" si="318"/>
        <v>martes</v>
      </c>
      <c r="G2265" s="2" t="str">
        <f t="shared" si="319"/>
        <v>marzo</v>
      </c>
      <c r="H2265" s="2">
        <f>+IFERROR(VLOOKUP(A2265,festivos!$A$1:$E$105,5,FALSE),0)</f>
        <v>0</v>
      </c>
      <c r="I2265" s="2">
        <f>+IFERROR(VLOOKUP(A2265,semanasanta!$A$1:$E$29,5,FALSE),0)</f>
        <v>0</v>
      </c>
      <c r="J2265" s="2">
        <f>+IFERROR(VLOOKUP(A2265,navidad!$A$1:$E$8,5,FALSE),0)</f>
        <v>0</v>
      </c>
      <c r="K2265" s="2">
        <f t="shared" si="323"/>
        <v>0</v>
      </c>
      <c r="L2265" s="2">
        <f t="shared" si="320"/>
        <v>0</v>
      </c>
      <c r="M2265" s="2">
        <f>+IFERROR(VLOOKUP(A2265,new_year!$A$1:$E$8,5,FALSE),0)</f>
        <v>0</v>
      </c>
      <c r="N2265" s="2">
        <f t="shared" si="322"/>
        <v>0</v>
      </c>
      <c r="O2265" s="2">
        <f t="shared" si="321"/>
        <v>0</v>
      </c>
      <c r="P2265">
        <v>0</v>
      </c>
      <c r="Q2265">
        <f>+IFERROR(VLOOKUP(A2265,final_f1!$A$1:$E$8,5,FALSE),0)</f>
        <v>0</v>
      </c>
    </row>
    <row r="2266" spans="1:17" x14ac:dyDescent="0.25">
      <c r="A2266" s="1">
        <v>43173</v>
      </c>
      <c r="C2266" s="2">
        <f t="shared" si="315"/>
        <v>14</v>
      </c>
      <c r="D2266" s="2">
        <f t="shared" si="316"/>
        <v>3</v>
      </c>
      <c r="E2266" s="2">
        <f t="shared" si="317"/>
        <v>2018</v>
      </c>
      <c r="F2266" s="2" t="str">
        <f t="shared" si="318"/>
        <v>miércoles</v>
      </c>
      <c r="G2266" s="2" t="str">
        <f t="shared" si="319"/>
        <v>marzo</v>
      </c>
      <c r="H2266" s="2">
        <f>+IFERROR(VLOOKUP(A2266,festivos!$A$1:$E$105,5,FALSE),0)</f>
        <v>0</v>
      </c>
      <c r="I2266" s="2">
        <f>+IFERROR(VLOOKUP(A2266,semanasanta!$A$1:$E$29,5,FALSE),0)</f>
        <v>0</v>
      </c>
      <c r="J2266" s="2">
        <f>+IFERROR(VLOOKUP(A2266,navidad!$A$1:$E$8,5,FALSE),0)</f>
        <v>0</v>
      </c>
      <c r="K2266" s="2">
        <f t="shared" si="323"/>
        <v>0</v>
      </c>
      <c r="L2266" s="2">
        <f t="shared" si="320"/>
        <v>0</v>
      </c>
      <c r="M2266" s="2">
        <f>+IFERROR(VLOOKUP(A2266,new_year!$A$1:$E$8,5,FALSE),0)</f>
        <v>0</v>
      </c>
      <c r="N2266" s="2">
        <f t="shared" si="322"/>
        <v>0</v>
      </c>
      <c r="O2266" s="2">
        <f t="shared" si="321"/>
        <v>0</v>
      </c>
      <c r="P2266">
        <v>0</v>
      </c>
      <c r="Q2266">
        <f>+IFERROR(VLOOKUP(A2266,final_f1!$A$1:$E$8,5,FALSE),0)</f>
        <v>0</v>
      </c>
    </row>
    <row r="2267" spans="1:17" x14ac:dyDescent="0.25">
      <c r="A2267" s="1">
        <v>43174</v>
      </c>
      <c r="C2267" s="2">
        <f t="shared" si="315"/>
        <v>15</v>
      </c>
      <c r="D2267" s="2">
        <f t="shared" si="316"/>
        <v>3</v>
      </c>
      <c r="E2267" s="2">
        <f t="shared" si="317"/>
        <v>2018</v>
      </c>
      <c r="F2267" s="2" t="str">
        <f t="shared" si="318"/>
        <v>jueves</v>
      </c>
      <c r="G2267" s="2" t="str">
        <f t="shared" si="319"/>
        <v>marzo</v>
      </c>
      <c r="H2267" s="2">
        <f>+IFERROR(VLOOKUP(A2267,festivos!$A$1:$E$105,5,FALSE),0)</f>
        <v>0</v>
      </c>
      <c r="I2267" s="2">
        <f>+IFERROR(VLOOKUP(A2267,semanasanta!$A$1:$E$29,5,FALSE),0)</f>
        <v>0</v>
      </c>
      <c r="J2267" s="2">
        <f>+IFERROR(VLOOKUP(A2267,navidad!$A$1:$E$8,5,FALSE),0)</f>
        <v>0</v>
      </c>
      <c r="K2267" s="2">
        <f t="shared" si="323"/>
        <v>0</v>
      </c>
      <c r="L2267" s="2">
        <f t="shared" si="320"/>
        <v>0</v>
      </c>
      <c r="M2267" s="2">
        <f>+IFERROR(VLOOKUP(A2267,new_year!$A$1:$E$8,5,FALSE),0)</f>
        <v>0</v>
      </c>
      <c r="N2267" s="2">
        <f t="shared" si="322"/>
        <v>0</v>
      </c>
      <c r="O2267" s="2">
        <f t="shared" si="321"/>
        <v>0</v>
      </c>
      <c r="P2267">
        <v>0</v>
      </c>
      <c r="Q2267">
        <f>+IFERROR(VLOOKUP(A2267,final_f1!$A$1:$E$8,5,FALSE),0)</f>
        <v>0</v>
      </c>
    </row>
    <row r="2268" spans="1:17" x14ac:dyDescent="0.25">
      <c r="A2268" s="1">
        <v>43175</v>
      </c>
      <c r="C2268" s="2">
        <f t="shared" si="315"/>
        <v>16</v>
      </c>
      <c r="D2268" s="2">
        <f t="shared" si="316"/>
        <v>3</v>
      </c>
      <c r="E2268" s="2">
        <f t="shared" si="317"/>
        <v>2018</v>
      </c>
      <c r="F2268" s="2" t="str">
        <f t="shared" si="318"/>
        <v>viernes</v>
      </c>
      <c r="G2268" s="2" t="str">
        <f t="shared" si="319"/>
        <v>marzo</v>
      </c>
      <c r="H2268" s="2">
        <f>+IFERROR(VLOOKUP(A2268,festivos!$A$1:$E$105,5,FALSE),0)</f>
        <v>0</v>
      </c>
      <c r="I2268" s="2">
        <f>+IFERROR(VLOOKUP(A2268,semanasanta!$A$1:$E$29,5,FALSE),0)</f>
        <v>0</v>
      </c>
      <c r="J2268" s="2">
        <f>+IFERROR(VLOOKUP(A2268,navidad!$A$1:$E$8,5,FALSE),0)</f>
        <v>0</v>
      </c>
      <c r="K2268" s="2">
        <f t="shared" si="323"/>
        <v>0</v>
      </c>
      <c r="L2268" s="2">
        <f t="shared" si="320"/>
        <v>0</v>
      </c>
      <c r="M2268" s="2">
        <f>+IFERROR(VLOOKUP(A2268,new_year!$A$1:$E$8,5,FALSE),0)</f>
        <v>0</v>
      </c>
      <c r="N2268" s="2">
        <f t="shared" si="322"/>
        <v>0</v>
      </c>
      <c r="O2268" s="2">
        <f t="shared" si="321"/>
        <v>0</v>
      </c>
      <c r="P2268">
        <v>0</v>
      </c>
      <c r="Q2268">
        <f>+IFERROR(VLOOKUP(A2268,final_f1!$A$1:$E$8,5,FALSE),0)</f>
        <v>0</v>
      </c>
    </row>
    <row r="2269" spans="1:17" x14ac:dyDescent="0.25">
      <c r="A2269" s="1">
        <v>43176</v>
      </c>
      <c r="C2269" s="2">
        <f t="shared" si="315"/>
        <v>17</v>
      </c>
      <c r="D2269" s="2">
        <f t="shared" si="316"/>
        <v>3</v>
      </c>
      <c r="E2269" s="2">
        <f t="shared" si="317"/>
        <v>2018</v>
      </c>
      <c r="F2269" s="2" t="str">
        <f t="shared" si="318"/>
        <v>sábado</v>
      </c>
      <c r="G2269" s="2" t="str">
        <f t="shared" si="319"/>
        <v>marzo</v>
      </c>
      <c r="H2269" s="2">
        <f>+IFERROR(VLOOKUP(A2269,festivos!$A$1:$E$105,5,FALSE),0)</f>
        <v>0</v>
      </c>
      <c r="I2269" s="2">
        <f>+IFERROR(VLOOKUP(A2269,semanasanta!$A$1:$E$29,5,FALSE),0)</f>
        <v>0</v>
      </c>
      <c r="J2269" s="2">
        <f>+IFERROR(VLOOKUP(A2269,navidad!$A$1:$E$8,5,FALSE),0)</f>
        <v>0</v>
      </c>
      <c r="K2269" s="2">
        <f t="shared" si="323"/>
        <v>0</v>
      </c>
      <c r="L2269" s="2">
        <f t="shared" si="320"/>
        <v>0</v>
      </c>
      <c r="M2269" s="2">
        <f>+IFERROR(VLOOKUP(A2269,new_year!$A$1:$E$8,5,FALSE),0)</f>
        <v>0</v>
      </c>
      <c r="N2269" s="2">
        <f t="shared" si="322"/>
        <v>0</v>
      </c>
      <c r="O2269" s="2">
        <f t="shared" si="321"/>
        <v>0</v>
      </c>
      <c r="P2269">
        <v>0</v>
      </c>
      <c r="Q2269">
        <f>+IFERROR(VLOOKUP(A2269,final_f1!$A$1:$E$8,5,FALSE),0)</f>
        <v>0</v>
      </c>
    </row>
    <row r="2270" spans="1:17" x14ac:dyDescent="0.25">
      <c r="A2270" s="1">
        <v>43177</v>
      </c>
      <c r="C2270" s="2">
        <f t="shared" si="315"/>
        <v>18</v>
      </c>
      <c r="D2270" s="2">
        <f t="shared" si="316"/>
        <v>3</v>
      </c>
      <c r="E2270" s="2">
        <f t="shared" si="317"/>
        <v>2018</v>
      </c>
      <c r="F2270" s="2" t="str">
        <f t="shared" si="318"/>
        <v>domingo</v>
      </c>
      <c r="G2270" s="2" t="str">
        <f t="shared" si="319"/>
        <v>marzo</v>
      </c>
      <c r="H2270" s="2">
        <f>+IFERROR(VLOOKUP(A2270,festivos!$A$1:$E$105,5,FALSE),0)</f>
        <v>0</v>
      </c>
      <c r="I2270" s="2">
        <f>+IFERROR(VLOOKUP(A2270,semanasanta!$A$1:$E$29,5,FALSE),0)</f>
        <v>0</v>
      </c>
      <c r="J2270" s="2">
        <f>+IFERROR(VLOOKUP(A2270,navidad!$A$1:$E$8,5,FALSE),0)</f>
        <v>0</v>
      </c>
      <c r="K2270" s="2">
        <f t="shared" si="323"/>
        <v>0</v>
      </c>
      <c r="L2270" s="2">
        <f t="shared" si="320"/>
        <v>0</v>
      </c>
      <c r="M2270" s="2">
        <f>+IFERROR(VLOOKUP(A2270,new_year!$A$1:$E$8,5,FALSE),0)</f>
        <v>0</v>
      </c>
      <c r="N2270" s="2">
        <f t="shared" si="322"/>
        <v>0</v>
      </c>
      <c r="O2270" s="2">
        <f t="shared" si="321"/>
        <v>0</v>
      </c>
      <c r="P2270">
        <v>0</v>
      </c>
      <c r="Q2270">
        <f>+IFERROR(VLOOKUP(A2270,final_f1!$A$1:$E$8,5,FALSE),0)</f>
        <v>0</v>
      </c>
    </row>
    <row r="2271" spans="1:17" x14ac:dyDescent="0.25">
      <c r="A2271" s="1">
        <v>43178</v>
      </c>
      <c r="C2271" s="2">
        <f t="shared" si="315"/>
        <v>19</v>
      </c>
      <c r="D2271" s="2">
        <f t="shared" si="316"/>
        <v>3</v>
      </c>
      <c r="E2271" s="2">
        <f t="shared" si="317"/>
        <v>2018</v>
      </c>
      <c r="F2271" s="2" t="str">
        <f t="shared" si="318"/>
        <v>lunes</v>
      </c>
      <c r="G2271" s="2" t="str">
        <f t="shared" si="319"/>
        <v>marzo</v>
      </c>
      <c r="H2271" s="2">
        <f>+IFERROR(VLOOKUP(A2271,festivos!$A$1:$E$105,5,FALSE),0)</f>
        <v>1</v>
      </c>
      <c r="I2271" s="2">
        <f>+IFERROR(VLOOKUP(A2271,semanasanta!$A$1:$E$29,5,FALSE),0)</f>
        <v>0</v>
      </c>
      <c r="J2271" s="2">
        <f>+IFERROR(VLOOKUP(A2271,navidad!$A$1:$E$8,5,FALSE),0)</f>
        <v>0</v>
      </c>
      <c r="K2271" s="2">
        <f t="shared" si="323"/>
        <v>0</v>
      </c>
      <c r="L2271" s="2">
        <f t="shared" si="320"/>
        <v>0</v>
      </c>
      <c r="M2271" s="2">
        <f>+IFERROR(VLOOKUP(A2271,new_year!$A$1:$E$8,5,FALSE),0)</f>
        <v>0</v>
      </c>
      <c r="N2271" s="2">
        <f t="shared" si="322"/>
        <v>0</v>
      </c>
      <c r="O2271" s="2">
        <f t="shared" si="321"/>
        <v>0</v>
      </c>
      <c r="P2271">
        <v>0</v>
      </c>
      <c r="Q2271">
        <f>+IFERROR(VLOOKUP(A2271,final_f1!$A$1:$E$8,5,FALSE),0)</f>
        <v>0</v>
      </c>
    </row>
    <row r="2272" spans="1:17" x14ac:dyDescent="0.25">
      <c r="A2272" s="1">
        <v>43179</v>
      </c>
      <c r="C2272" s="2">
        <f t="shared" si="315"/>
        <v>20</v>
      </c>
      <c r="D2272" s="2">
        <f t="shared" si="316"/>
        <v>3</v>
      </c>
      <c r="E2272" s="2">
        <f t="shared" si="317"/>
        <v>2018</v>
      </c>
      <c r="F2272" s="2" t="str">
        <f t="shared" si="318"/>
        <v>martes</v>
      </c>
      <c r="G2272" s="2" t="str">
        <f t="shared" si="319"/>
        <v>marzo</v>
      </c>
      <c r="H2272" s="2">
        <f>+IFERROR(VLOOKUP(A2272,festivos!$A$1:$E$105,5,FALSE),0)</f>
        <v>0</v>
      </c>
      <c r="I2272" s="2">
        <f>+IFERROR(VLOOKUP(A2272,semanasanta!$A$1:$E$29,5,FALSE),0)</f>
        <v>0</v>
      </c>
      <c r="J2272" s="2">
        <f>+IFERROR(VLOOKUP(A2272,navidad!$A$1:$E$8,5,FALSE),0)</f>
        <v>0</v>
      </c>
      <c r="K2272" s="2">
        <f t="shared" si="323"/>
        <v>0</v>
      </c>
      <c r="L2272" s="2">
        <f t="shared" si="320"/>
        <v>0</v>
      </c>
      <c r="M2272" s="2">
        <f>+IFERROR(VLOOKUP(A2272,new_year!$A$1:$E$8,5,FALSE),0)</f>
        <v>0</v>
      </c>
      <c r="N2272" s="2">
        <f t="shared" si="322"/>
        <v>0</v>
      </c>
      <c r="O2272" s="2">
        <f t="shared" si="321"/>
        <v>0</v>
      </c>
      <c r="P2272">
        <v>0</v>
      </c>
      <c r="Q2272">
        <f>+IFERROR(VLOOKUP(A2272,final_f1!$A$1:$E$8,5,FALSE),0)</f>
        <v>0</v>
      </c>
    </row>
    <row r="2273" spans="1:17" x14ac:dyDescent="0.25">
      <c r="A2273" s="1">
        <v>43180</v>
      </c>
      <c r="C2273" s="2">
        <f t="shared" si="315"/>
        <v>21</v>
      </c>
      <c r="D2273" s="2">
        <f t="shared" si="316"/>
        <v>3</v>
      </c>
      <c r="E2273" s="2">
        <f t="shared" si="317"/>
        <v>2018</v>
      </c>
      <c r="F2273" s="2" t="str">
        <f t="shared" si="318"/>
        <v>miércoles</v>
      </c>
      <c r="G2273" s="2" t="str">
        <f t="shared" si="319"/>
        <v>marzo</v>
      </c>
      <c r="H2273" s="2">
        <f>+IFERROR(VLOOKUP(A2273,festivos!$A$1:$E$105,5,FALSE),0)</f>
        <v>0</v>
      </c>
      <c r="I2273" s="2">
        <f>+IFERROR(VLOOKUP(A2273,semanasanta!$A$1:$E$29,5,FALSE),0)</f>
        <v>0</v>
      </c>
      <c r="J2273" s="2">
        <f>+IFERROR(VLOOKUP(A2273,navidad!$A$1:$E$8,5,FALSE),0)</f>
        <v>0</v>
      </c>
      <c r="K2273" s="2">
        <f t="shared" si="323"/>
        <v>0</v>
      </c>
      <c r="L2273" s="2">
        <f t="shared" si="320"/>
        <v>0</v>
      </c>
      <c r="M2273" s="2">
        <f>+IFERROR(VLOOKUP(A2273,new_year!$A$1:$E$8,5,FALSE),0)</f>
        <v>0</v>
      </c>
      <c r="N2273" s="2">
        <f t="shared" si="322"/>
        <v>0</v>
      </c>
      <c r="O2273" s="2">
        <f t="shared" si="321"/>
        <v>0</v>
      </c>
      <c r="P2273">
        <v>0</v>
      </c>
      <c r="Q2273">
        <f>+IFERROR(VLOOKUP(A2273,final_f1!$A$1:$E$8,5,FALSE),0)</f>
        <v>0</v>
      </c>
    </row>
    <row r="2274" spans="1:17" x14ac:dyDescent="0.25">
      <c r="A2274" s="1">
        <v>43181</v>
      </c>
      <c r="C2274" s="2">
        <f t="shared" si="315"/>
        <v>22</v>
      </c>
      <c r="D2274" s="2">
        <f t="shared" si="316"/>
        <v>3</v>
      </c>
      <c r="E2274" s="2">
        <f t="shared" si="317"/>
        <v>2018</v>
      </c>
      <c r="F2274" s="2" t="str">
        <f t="shared" si="318"/>
        <v>jueves</v>
      </c>
      <c r="G2274" s="2" t="str">
        <f t="shared" si="319"/>
        <v>marzo</v>
      </c>
      <c r="H2274" s="2">
        <f>+IFERROR(VLOOKUP(A2274,festivos!$A$1:$E$105,5,FALSE),0)</f>
        <v>0</v>
      </c>
      <c r="I2274" s="2">
        <f>+IFERROR(VLOOKUP(A2274,semanasanta!$A$1:$E$29,5,FALSE),0)</f>
        <v>0</v>
      </c>
      <c r="J2274" s="2">
        <f>+IFERROR(VLOOKUP(A2274,navidad!$A$1:$E$8,5,FALSE),0)</f>
        <v>0</v>
      </c>
      <c r="K2274" s="2">
        <f t="shared" si="323"/>
        <v>0</v>
      </c>
      <c r="L2274" s="2">
        <f t="shared" si="320"/>
        <v>0</v>
      </c>
      <c r="M2274" s="2">
        <f>+IFERROR(VLOOKUP(A2274,new_year!$A$1:$E$8,5,FALSE),0)</f>
        <v>0</v>
      </c>
      <c r="N2274" s="2">
        <f t="shared" si="322"/>
        <v>0</v>
      </c>
      <c r="O2274" s="2">
        <f t="shared" si="321"/>
        <v>0</v>
      </c>
      <c r="P2274">
        <v>0</v>
      </c>
      <c r="Q2274">
        <f>+IFERROR(VLOOKUP(A2274,final_f1!$A$1:$E$8,5,FALSE),0)</f>
        <v>0</v>
      </c>
    </row>
    <row r="2275" spans="1:17" x14ac:dyDescent="0.25">
      <c r="A2275" s="1">
        <v>43182</v>
      </c>
      <c r="C2275" s="2">
        <f t="shared" si="315"/>
        <v>23</v>
      </c>
      <c r="D2275" s="2">
        <f t="shared" si="316"/>
        <v>3</v>
      </c>
      <c r="E2275" s="2">
        <f t="shared" si="317"/>
        <v>2018</v>
      </c>
      <c r="F2275" s="2" t="str">
        <f t="shared" si="318"/>
        <v>viernes</v>
      </c>
      <c r="G2275" s="2" t="str">
        <f t="shared" si="319"/>
        <v>marzo</v>
      </c>
      <c r="H2275" s="2">
        <f>+IFERROR(VLOOKUP(A2275,festivos!$A$1:$E$105,5,FALSE),0)</f>
        <v>0</v>
      </c>
      <c r="I2275" s="2">
        <f>+IFERROR(VLOOKUP(A2275,semanasanta!$A$1:$E$29,5,FALSE),0)</f>
        <v>0</v>
      </c>
      <c r="J2275" s="2">
        <f>+IFERROR(VLOOKUP(A2275,navidad!$A$1:$E$8,5,FALSE),0)</f>
        <v>0</v>
      </c>
      <c r="K2275" s="2">
        <f t="shared" si="323"/>
        <v>0</v>
      </c>
      <c r="L2275" s="2">
        <f t="shared" si="320"/>
        <v>0</v>
      </c>
      <c r="M2275" s="2">
        <f>+IFERROR(VLOOKUP(A2275,new_year!$A$1:$E$8,5,FALSE),0)</f>
        <v>0</v>
      </c>
      <c r="N2275" s="2">
        <f t="shared" si="322"/>
        <v>0</v>
      </c>
      <c r="O2275" s="2">
        <f t="shared" si="321"/>
        <v>0</v>
      </c>
      <c r="P2275">
        <v>0</v>
      </c>
      <c r="Q2275">
        <f>+IFERROR(VLOOKUP(A2275,final_f1!$A$1:$E$8,5,FALSE),0)</f>
        <v>0</v>
      </c>
    </row>
    <row r="2276" spans="1:17" x14ac:dyDescent="0.25">
      <c r="A2276" s="1">
        <v>43183</v>
      </c>
      <c r="C2276" s="2">
        <f t="shared" si="315"/>
        <v>24</v>
      </c>
      <c r="D2276" s="2">
        <f t="shared" si="316"/>
        <v>3</v>
      </c>
      <c r="E2276" s="2">
        <f t="shared" si="317"/>
        <v>2018</v>
      </c>
      <c r="F2276" s="2" t="str">
        <f t="shared" si="318"/>
        <v>sábado</v>
      </c>
      <c r="G2276" s="2" t="str">
        <f t="shared" si="319"/>
        <v>marzo</v>
      </c>
      <c r="H2276" s="2">
        <f>+IFERROR(VLOOKUP(A2276,festivos!$A$1:$E$105,5,FALSE),0)</f>
        <v>0</v>
      </c>
      <c r="I2276" s="2">
        <f>+IFERROR(VLOOKUP(A2276,semanasanta!$A$1:$E$29,5,FALSE),0)</f>
        <v>0</v>
      </c>
      <c r="J2276" s="2">
        <f>+IFERROR(VLOOKUP(A2276,navidad!$A$1:$E$8,5,FALSE),0)</f>
        <v>0</v>
      </c>
      <c r="K2276" s="2">
        <f t="shared" si="323"/>
        <v>0</v>
      </c>
      <c r="L2276" s="2">
        <f t="shared" si="320"/>
        <v>0</v>
      </c>
      <c r="M2276" s="2">
        <f>+IFERROR(VLOOKUP(A2276,new_year!$A$1:$E$8,5,FALSE),0)</f>
        <v>0</v>
      </c>
      <c r="N2276" s="2">
        <f t="shared" si="322"/>
        <v>0</v>
      </c>
      <c r="O2276" s="2">
        <f t="shared" si="321"/>
        <v>0</v>
      </c>
      <c r="P2276">
        <v>0</v>
      </c>
      <c r="Q2276">
        <f>+IFERROR(VLOOKUP(A2276,final_f1!$A$1:$E$8,5,FALSE),0)</f>
        <v>0</v>
      </c>
    </row>
    <row r="2277" spans="1:17" x14ac:dyDescent="0.25">
      <c r="A2277" s="1">
        <v>43184</v>
      </c>
      <c r="C2277" s="2">
        <f t="shared" si="315"/>
        <v>25</v>
      </c>
      <c r="D2277" s="2">
        <f t="shared" si="316"/>
        <v>3</v>
      </c>
      <c r="E2277" s="2">
        <f t="shared" si="317"/>
        <v>2018</v>
      </c>
      <c r="F2277" s="2" t="str">
        <f t="shared" si="318"/>
        <v>domingo</v>
      </c>
      <c r="G2277" s="2" t="str">
        <f t="shared" si="319"/>
        <v>marzo</v>
      </c>
      <c r="H2277" s="2">
        <f>+IFERROR(VLOOKUP(A2277,festivos!$A$1:$E$105,5,FALSE),0)</f>
        <v>0</v>
      </c>
      <c r="I2277" s="2">
        <f>+IFERROR(VLOOKUP(A2277,semanasanta!$A$1:$E$29,5,FALSE),0)</f>
        <v>1</v>
      </c>
      <c r="J2277" s="2">
        <f>+IFERROR(VLOOKUP(A2277,navidad!$A$1:$E$8,5,FALSE),0)</f>
        <v>0</v>
      </c>
      <c r="K2277" s="2">
        <f t="shared" si="323"/>
        <v>0</v>
      </c>
      <c r="L2277" s="2">
        <f t="shared" si="320"/>
        <v>0</v>
      </c>
      <c r="M2277" s="2">
        <f>+IFERROR(VLOOKUP(A2277,new_year!$A$1:$E$8,5,FALSE),0)</f>
        <v>0</v>
      </c>
      <c r="N2277" s="2">
        <f t="shared" si="322"/>
        <v>0</v>
      </c>
      <c r="O2277" s="2">
        <f t="shared" si="321"/>
        <v>0</v>
      </c>
      <c r="P2277">
        <v>0</v>
      </c>
      <c r="Q2277">
        <f>+IFERROR(VLOOKUP(A2277,final_f1!$A$1:$E$8,5,FALSE),0)</f>
        <v>0</v>
      </c>
    </row>
    <row r="2278" spans="1:17" x14ac:dyDescent="0.25">
      <c r="A2278" s="1">
        <v>43185</v>
      </c>
      <c r="C2278" s="2">
        <f t="shared" si="315"/>
        <v>26</v>
      </c>
      <c r="D2278" s="2">
        <f t="shared" si="316"/>
        <v>3</v>
      </c>
      <c r="E2278" s="2">
        <f t="shared" si="317"/>
        <v>2018</v>
      </c>
      <c r="F2278" s="2" t="str">
        <f t="shared" si="318"/>
        <v>lunes</v>
      </c>
      <c r="G2278" s="2" t="str">
        <f t="shared" si="319"/>
        <v>marzo</v>
      </c>
      <c r="H2278" s="2">
        <f>+IFERROR(VLOOKUP(A2278,festivos!$A$1:$E$105,5,FALSE),0)</f>
        <v>0</v>
      </c>
      <c r="I2278" s="2">
        <f>+IFERROR(VLOOKUP(A2278,semanasanta!$A$1:$E$29,5,FALSE),0)</f>
        <v>0</v>
      </c>
      <c r="J2278" s="2">
        <f>+IFERROR(VLOOKUP(A2278,navidad!$A$1:$E$8,5,FALSE),0)</f>
        <v>0</v>
      </c>
      <c r="K2278" s="2">
        <f t="shared" si="323"/>
        <v>0</v>
      </c>
      <c r="L2278" s="2">
        <f t="shared" si="320"/>
        <v>0</v>
      </c>
      <c r="M2278" s="2">
        <f>+IFERROR(VLOOKUP(A2278,new_year!$A$1:$E$8,5,FALSE),0)</f>
        <v>0</v>
      </c>
      <c r="N2278" s="2">
        <f t="shared" si="322"/>
        <v>0</v>
      </c>
      <c r="O2278" s="2">
        <f t="shared" si="321"/>
        <v>0</v>
      </c>
      <c r="P2278">
        <v>0</v>
      </c>
      <c r="Q2278">
        <f>+IFERROR(VLOOKUP(A2278,final_f1!$A$1:$E$8,5,FALSE),0)</f>
        <v>0</v>
      </c>
    </row>
    <row r="2279" spans="1:17" x14ac:dyDescent="0.25">
      <c r="A2279" s="1">
        <v>43186</v>
      </c>
      <c r="C2279" s="2">
        <f t="shared" si="315"/>
        <v>27</v>
      </c>
      <c r="D2279" s="2">
        <f t="shared" si="316"/>
        <v>3</v>
      </c>
      <c r="E2279" s="2">
        <f t="shared" si="317"/>
        <v>2018</v>
      </c>
      <c r="F2279" s="2" t="str">
        <f t="shared" si="318"/>
        <v>martes</v>
      </c>
      <c r="G2279" s="2" t="str">
        <f t="shared" si="319"/>
        <v>marzo</v>
      </c>
      <c r="H2279" s="2">
        <f>+IFERROR(VLOOKUP(A2279,festivos!$A$1:$E$105,5,FALSE),0)</f>
        <v>0</v>
      </c>
      <c r="I2279" s="2">
        <f>+IFERROR(VLOOKUP(A2279,semanasanta!$A$1:$E$29,5,FALSE),0)</f>
        <v>0</v>
      </c>
      <c r="J2279" s="2">
        <f>+IFERROR(VLOOKUP(A2279,navidad!$A$1:$E$8,5,FALSE),0)</f>
        <v>0</v>
      </c>
      <c r="K2279" s="2">
        <f t="shared" si="323"/>
        <v>0</v>
      </c>
      <c r="L2279" s="2">
        <f t="shared" si="320"/>
        <v>0</v>
      </c>
      <c r="M2279" s="2">
        <f>+IFERROR(VLOOKUP(A2279,new_year!$A$1:$E$8,5,FALSE),0)</f>
        <v>0</v>
      </c>
      <c r="N2279" s="2">
        <f t="shared" si="322"/>
        <v>0</v>
      </c>
      <c r="O2279" s="2">
        <f t="shared" si="321"/>
        <v>0</v>
      </c>
      <c r="P2279">
        <v>0</v>
      </c>
      <c r="Q2279">
        <f>+IFERROR(VLOOKUP(A2279,final_f1!$A$1:$E$8,5,FALSE),0)</f>
        <v>0</v>
      </c>
    </row>
    <row r="2280" spans="1:17" x14ac:dyDescent="0.25">
      <c r="A2280" s="1">
        <v>43187</v>
      </c>
      <c r="C2280" s="2">
        <f t="shared" si="315"/>
        <v>28</v>
      </c>
      <c r="D2280" s="2">
        <f t="shared" si="316"/>
        <v>3</v>
      </c>
      <c r="E2280" s="2">
        <f t="shared" si="317"/>
        <v>2018</v>
      </c>
      <c r="F2280" s="2" t="str">
        <f t="shared" si="318"/>
        <v>miércoles</v>
      </c>
      <c r="G2280" s="2" t="str">
        <f t="shared" si="319"/>
        <v>marzo</v>
      </c>
      <c r="H2280" s="2">
        <f>+IFERROR(VLOOKUP(A2280,festivos!$A$1:$E$105,5,FALSE),0)</f>
        <v>0</v>
      </c>
      <c r="I2280" s="2">
        <f>+IFERROR(VLOOKUP(A2280,semanasanta!$A$1:$E$29,5,FALSE),0)</f>
        <v>0</v>
      </c>
      <c r="J2280" s="2">
        <f>+IFERROR(VLOOKUP(A2280,navidad!$A$1:$E$8,5,FALSE),0)</f>
        <v>0</v>
      </c>
      <c r="K2280" s="2">
        <f t="shared" si="323"/>
        <v>0</v>
      </c>
      <c r="L2280" s="2">
        <f t="shared" si="320"/>
        <v>0</v>
      </c>
      <c r="M2280" s="2">
        <f>+IFERROR(VLOOKUP(A2280,new_year!$A$1:$E$8,5,FALSE),0)</f>
        <v>0</v>
      </c>
      <c r="N2280" s="2">
        <f t="shared" si="322"/>
        <v>0</v>
      </c>
      <c r="O2280" s="2">
        <f t="shared" si="321"/>
        <v>0</v>
      </c>
      <c r="P2280">
        <v>0</v>
      </c>
      <c r="Q2280">
        <f>+IFERROR(VLOOKUP(A2280,final_f1!$A$1:$E$8,5,FALSE),0)</f>
        <v>0</v>
      </c>
    </row>
    <row r="2281" spans="1:17" x14ac:dyDescent="0.25">
      <c r="A2281" s="1">
        <v>43188</v>
      </c>
      <c r="C2281" s="2">
        <f t="shared" si="315"/>
        <v>29</v>
      </c>
      <c r="D2281" s="2">
        <f t="shared" si="316"/>
        <v>3</v>
      </c>
      <c r="E2281" s="2">
        <f t="shared" si="317"/>
        <v>2018</v>
      </c>
      <c r="F2281" s="2" t="str">
        <f t="shared" si="318"/>
        <v>jueves</v>
      </c>
      <c r="G2281" s="2" t="str">
        <f t="shared" si="319"/>
        <v>marzo</v>
      </c>
      <c r="H2281" s="2">
        <f>+IFERROR(VLOOKUP(A2281,festivos!$A$1:$E$105,5,FALSE),0)</f>
        <v>0</v>
      </c>
      <c r="I2281" s="2">
        <f>+IFERROR(VLOOKUP(A2281,semanasanta!$A$1:$E$29,5,FALSE),0)</f>
        <v>1</v>
      </c>
      <c r="J2281" s="2">
        <f>+IFERROR(VLOOKUP(A2281,navidad!$A$1:$E$8,5,FALSE),0)</f>
        <v>0</v>
      </c>
      <c r="K2281" s="2">
        <f t="shared" si="323"/>
        <v>0</v>
      </c>
      <c r="L2281" s="2">
        <f t="shared" si="320"/>
        <v>0</v>
      </c>
      <c r="M2281" s="2">
        <f>+IFERROR(VLOOKUP(A2281,new_year!$A$1:$E$8,5,FALSE),0)</f>
        <v>0</v>
      </c>
      <c r="N2281" s="2">
        <f t="shared" si="322"/>
        <v>0</v>
      </c>
      <c r="O2281" s="2">
        <f t="shared" si="321"/>
        <v>0</v>
      </c>
      <c r="P2281">
        <v>0</v>
      </c>
      <c r="Q2281">
        <f>+IFERROR(VLOOKUP(A2281,final_f1!$A$1:$E$8,5,FALSE),0)</f>
        <v>0</v>
      </c>
    </row>
    <row r="2282" spans="1:17" x14ac:dyDescent="0.25">
      <c r="A2282" s="1">
        <v>43189</v>
      </c>
      <c r="C2282" s="2">
        <f t="shared" si="315"/>
        <v>30</v>
      </c>
      <c r="D2282" s="2">
        <f t="shared" si="316"/>
        <v>3</v>
      </c>
      <c r="E2282" s="2">
        <f t="shared" si="317"/>
        <v>2018</v>
      </c>
      <c r="F2282" s="2" t="str">
        <f t="shared" si="318"/>
        <v>viernes</v>
      </c>
      <c r="G2282" s="2" t="str">
        <f t="shared" si="319"/>
        <v>marzo</v>
      </c>
      <c r="H2282" s="2">
        <f>+IFERROR(VLOOKUP(A2282,festivos!$A$1:$E$105,5,FALSE),0)</f>
        <v>0</v>
      </c>
      <c r="I2282" s="2">
        <f>+IFERROR(VLOOKUP(A2282,semanasanta!$A$1:$E$29,5,FALSE),0)</f>
        <v>1</v>
      </c>
      <c r="J2282" s="2">
        <f>+IFERROR(VLOOKUP(A2282,navidad!$A$1:$E$8,5,FALSE),0)</f>
        <v>0</v>
      </c>
      <c r="K2282" s="2">
        <f t="shared" si="323"/>
        <v>0</v>
      </c>
      <c r="L2282" s="2">
        <f t="shared" si="320"/>
        <v>0</v>
      </c>
      <c r="M2282" s="2">
        <f>+IFERROR(VLOOKUP(A2282,new_year!$A$1:$E$8,5,FALSE),0)</f>
        <v>0</v>
      </c>
      <c r="N2282" s="2">
        <f t="shared" si="322"/>
        <v>0</v>
      </c>
      <c r="O2282" s="2">
        <f t="shared" si="321"/>
        <v>0</v>
      </c>
      <c r="P2282">
        <v>0</v>
      </c>
      <c r="Q2282">
        <f>+IFERROR(VLOOKUP(A2282,final_f1!$A$1:$E$8,5,FALSE),0)</f>
        <v>0</v>
      </c>
    </row>
    <row r="2283" spans="1:17" x14ac:dyDescent="0.25">
      <c r="A2283" s="1">
        <v>43190</v>
      </c>
      <c r="C2283" s="2">
        <f t="shared" si="315"/>
        <v>31</v>
      </c>
      <c r="D2283" s="2">
        <f t="shared" si="316"/>
        <v>3</v>
      </c>
      <c r="E2283" s="2">
        <f t="shared" si="317"/>
        <v>2018</v>
      </c>
      <c r="F2283" s="2" t="str">
        <f t="shared" si="318"/>
        <v>sábado</v>
      </c>
      <c r="G2283" s="2" t="str">
        <f t="shared" si="319"/>
        <v>marzo</v>
      </c>
      <c r="H2283" s="2">
        <f>+IFERROR(VLOOKUP(A2283,festivos!$A$1:$E$105,5,FALSE),0)</f>
        <v>0</v>
      </c>
      <c r="I2283" s="2">
        <f>+IFERROR(VLOOKUP(A2283,semanasanta!$A$1:$E$29,5,FALSE),0)</f>
        <v>0</v>
      </c>
      <c r="J2283" s="2">
        <f>+IFERROR(VLOOKUP(A2283,navidad!$A$1:$E$8,5,FALSE),0)</f>
        <v>0</v>
      </c>
      <c r="K2283" s="2">
        <f t="shared" si="323"/>
        <v>0</v>
      </c>
      <c r="L2283" s="2">
        <f t="shared" si="320"/>
        <v>0</v>
      </c>
      <c r="M2283" s="2">
        <f>+IFERROR(VLOOKUP(A2283,new_year!$A$1:$E$8,5,FALSE),0)</f>
        <v>0</v>
      </c>
      <c r="N2283" s="2">
        <f t="shared" si="322"/>
        <v>0</v>
      </c>
      <c r="O2283" s="2">
        <f t="shared" si="321"/>
        <v>0</v>
      </c>
      <c r="P2283">
        <v>0</v>
      </c>
      <c r="Q2283">
        <f>+IFERROR(VLOOKUP(A2283,final_f1!$A$1:$E$8,5,FALSE),0)</f>
        <v>0</v>
      </c>
    </row>
    <row r="2284" spans="1:17" x14ac:dyDescent="0.25">
      <c r="A2284" s="1">
        <v>43191</v>
      </c>
      <c r="C2284" s="2">
        <f t="shared" si="315"/>
        <v>1</v>
      </c>
      <c r="D2284" s="2">
        <f t="shared" si="316"/>
        <v>4</v>
      </c>
      <c r="E2284" s="2">
        <f t="shared" si="317"/>
        <v>2018</v>
      </c>
      <c r="F2284" s="2" t="str">
        <f t="shared" si="318"/>
        <v>domingo</v>
      </c>
      <c r="G2284" s="2" t="str">
        <f t="shared" si="319"/>
        <v>abril</v>
      </c>
      <c r="H2284" s="2">
        <f>+IFERROR(VLOOKUP(A2284,festivos!$A$1:$E$105,5,FALSE),0)</f>
        <v>0</v>
      </c>
      <c r="I2284" s="2">
        <f>+IFERROR(VLOOKUP(A2284,semanasanta!$A$1:$E$29,5,FALSE),0)</f>
        <v>1</v>
      </c>
      <c r="J2284" s="2">
        <f>+IFERROR(VLOOKUP(A2284,navidad!$A$1:$E$8,5,FALSE),0)</f>
        <v>0</v>
      </c>
      <c r="K2284" s="2">
        <f t="shared" si="323"/>
        <v>0</v>
      </c>
      <c r="L2284" s="2">
        <f t="shared" si="320"/>
        <v>0</v>
      </c>
      <c r="M2284" s="2">
        <f>+IFERROR(VLOOKUP(A2284,new_year!$A$1:$E$8,5,FALSE),0)</f>
        <v>0</v>
      </c>
      <c r="N2284" s="2">
        <f t="shared" si="322"/>
        <v>0</v>
      </c>
      <c r="O2284" s="2">
        <f t="shared" si="321"/>
        <v>0</v>
      </c>
      <c r="P2284">
        <v>0</v>
      </c>
      <c r="Q2284">
        <f>+IFERROR(VLOOKUP(A2284,final_f1!$A$1:$E$8,5,FALSE),0)</f>
        <v>0</v>
      </c>
    </row>
    <row r="2285" spans="1:17" x14ac:dyDescent="0.25">
      <c r="A2285" s="1">
        <v>43192</v>
      </c>
      <c r="C2285" s="2">
        <f t="shared" si="315"/>
        <v>2</v>
      </c>
      <c r="D2285" s="2">
        <f t="shared" si="316"/>
        <v>4</v>
      </c>
      <c r="E2285" s="2">
        <f t="shared" si="317"/>
        <v>2018</v>
      </c>
      <c r="F2285" s="2" t="str">
        <f t="shared" si="318"/>
        <v>lunes</v>
      </c>
      <c r="G2285" s="2" t="str">
        <f t="shared" si="319"/>
        <v>abril</v>
      </c>
      <c r="H2285" s="2">
        <f>+IFERROR(VLOOKUP(A2285,festivos!$A$1:$E$105,5,FALSE),0)</f>
        <v>0</v>
      </c>
      <c r="I2285" s="2">
        <f>+IFERROR(VLOOKUP(A2285,semanasanta!$A$1:$E$29,5,FALSE),0)</f>
        <v>0</v>
      </c>
      <c r="J2285" s="2">
        <f>+IFERROR(VLOOKUP(A2285,navidad!$A$1:$E$8,5,FALSE),0)</f>
        <v>0</v>
      </c>
      <c r="K2285" s="2">
        <f t="shared" si="323"/>
        <v>0</v>
      </c>
      <c r="L2285" s="2">
        <f t="shared" si="320"/>
        <v>0</v>
      </c>
      <c r="M2285" s="2">
        <f>+IFERROR(VLOOKUP(A2285,new_year!$A$1:$E$8,5,FALSE),0)</f>
        <v>0</v>
      </c>
      <c r="N2285" s="2">
        <f t="shared" si="322"/>
        <v>0</v>
      </c>
      <c r="O2285" s="2">
        <f t="shared" si="321"/>
        <v>0</v>
      </c>
      <c r="P2285">
        <v>0</v>
      </c>
      <c r="Q2285">
        <f>+IFERROR(VLOOKUP(A2285,final_f1!$A$1:$E$8,5,FALSE),0)</f>
        <v>0</v>
      </c>
    </row>
    <row r="2286" spans="1:17" x14ac:dyDescent="0.25">
      <c r="A2286" s="1">
        <v>43193</v>
      </c>
      <c r="C2286" s="2">
        <f t="shared" si="315"/>
        <v>3</v>
      </c>
      <c r="D2286" s="2">
        <f t="shared" si="316"/>
        <v>4</v>
      </c>
      <c r="E2286" s="2">
        <f t="shared" si="317"/>
        <v>2018</v>
      </c>
      <c r="F2286" s="2" t="str">
        <f t="shared" si="318"/>
        <v>martes</v>
      </c>
      <c r="G2286" s="2" t="str">
        <f t="shared" si="319"/>
        <v>abril</v>
      </c>
      <c r="H2286" s="2">
        <f>+IFERROR(VLOOKUP(A2286,festivos!$A$1:$E$105,5,FALSE),0)</f>
        <v>0</v>
      </c>
      <c r="I2286" s="2">
        <f>+IFERROR(VLOOKUP(A2286,semanasanta!$A$1:$E$29,5,FALSE),0)</f>
        <v>0</v>
      </c>
      <c r="J2286" s="2">
        <f>+IFERROR(VLOOKUP(A2286,navidad!$A$1:$E$8,5,FALSE),0)</f>
        <v>0</v>
      </c>
      <c r="K2286" s="2">
        <f t="shared" si="323"/>
        <v>0</v>
      </c>
      <c r="L2286" s="2">
        <f t="shared" si="320"/>
        <v>0</v>
      </c>
      <c r="M2286" s="2">
        <f>+IFERROR(VLOOKUP(A2286,new_year!$A$1:$E$8,5,FALSE),0)</f>
        <v>0</v>
      </c>
      <c r="N2286" s="2">
        <f t="shared" si="322"/>
        <v>0</v>
      </c>
      <c r="O2286" s="2">
        <f t="shared" si="321"/>
        <v>0</v>
      </c>
      <c r="P2286">
        <v>0</v>
      </c>
      <c r="Q2286">
        <f>+IFERROR(VLOOKUP(A2286,final_f1!$A$1:$E$8,5,FALSE),0)</f>
        <v>0</v>
      </c>
    </row>
    <row r="2287" spans="1:17" x14ac:dyDescent="0.25">
      <c r="A2287" s="1">
        <v>43194</v>
      </c>
      <c r="C2287" s="2">
        <f t="shared" si="315"/>
        <v>4</v>
      </c>
      <c r="D2287" s="2">
        <f t="shared" si="316"/>
        <v>4</v>
      </c>
      <c r="E2287" s="2">
        <f t="shared" si="317"/>
        <v>2018</v>
      </c>
      <c r="F2287" s="2" t="str">
        <f t="shared" si="318"/>
        <v>miércoles</v>
      </c>
      <c r="G2287" s="2" t="str">
        <f t="shared" si="319"/>
        <v>abril</v>
      </c>
      <c r="H2287" s="2">
        <f>+IFERROR(VLOOKUP(A2287,festivos!$A$1:$E$105,5,FALSE),0)</f>
        <v>0</v>
      </c>
      <c r="I2287" s="2">
        <f>+IFERROR(VLOOKUP(A2287,semanasanta!$A$1:$E$29,5,FALSE),0)</f>
        <v>0</v>
      </c>
      <c r="J2287" s="2">
        <f>+IFERROR(VLOOKUP(A2287,navidad!$A$1:$E$8,5,FALSE),0)</f>
        <v>0</v>
      </c>
      <c r="K2287" s="2">
        <f t="shared" si="323"/>
        <v>0</v>
      </c>
      <c r="L2287" s="2">
        <f t="shared" si="320"/>
        <v>0</v>
      </c>
      <c r="M2287" s="2">
        <f>+IFERROR(VLOOKUP(A2287,new_year!$A$1:$E$8,5,FALSE),0)</f>
        <v>0</v>
      </c>
      <c r="N2287" s="2">
        <f t="shared" si="322"/>
        <v>0</v>
      </c>
      <c r="O2287" s="2">
        <f t="shared" si="321"/>
        <v>0</v>
      </c>
      <c r="P2287">
        <v>0</v>
      </c>
      <c r="Q2287">
        <f>+IFERROR(VLOOKUP(A2287,final_f1!$A$1:$E$8,5,FALSE),0)</f>
        <v>0</v>
      </c>
    </row>
    <row r="2288" spans="1:17" x14ac:dyDescent="0.25">
      <c r="A2288" s="1">
        <v>43195</v>
      </c>
      <c r="C2288" s="2">
        <f t="shared" si="315"/>
        <v>5</v>
      </c>
      <c r="D2288" s="2">
        <f t="shared" si="316"/>
        <v>4</v>
      </c>
      <c r="E2288" s="2">
        <f t="shared" si="317"/>
        <v>2018</v>
      </c>
      <c r="F2288" s="2" t="str">
        <f t="shared" si="318"/>
        <v>jueves</v>
      </c>
      <c r="G2288" s="2" t="str">
        <f t="shared" si="319"/>
        <v>abril</v>
      </c>
      <c r="H2288" s="2">
        <f>+IFERROR(VLOOKUP(A2288,festivos!$A$1:$E$105,5,FALSE),0)</f>
        <v>0</v>
      </c>
      <c r="I2288" s="2">
        <f>+IFERROR(VLOOKUP(A2288,semanasanta!$A$1:$E$29,5,FALSE),0)</f>
        <v>0</v>
      </c>
      <c r="J2288" s="2">
        <f>+IFERROR(VLOOKUP(A2288,navidad!$A$1:$E$8,5,FALSE),0)</f>
        <v>0</v>
      </c>
      <c r="K2288" s="2">
        <f t="shared" si="323"/>
        <v>0</v>
      </c>
      <c r="L2288" s="2">
        <f t="shared" si="320"/>
        <v>0</v>
      </c>
      <c r="M2288" s="2">
        <f>+IFERROR(VLOOKUP(A2288,new_year!$A$1:$E$8,5,FALSE),0)</f>
        <v>0</v>
      </c>
      <c r="N2288" s="2">
        <f t="shared" si="322"/>
        <v>0</v>
      </c>
      <c r="O2288" s="2">
        <f t="shared" si="321"/>
        <v>0</v>
      </c>
      <c r="P2288">
        <v>0</v>
      </c>
      <c r="Q2288">
        <f>+IFERROR(VLOOKUP(A2288,final_f1!$A$1:$E$8,5,FALSE),0)</f>
        <v>0</v>
      </c>
    </row>
    <row r="2289" spans="1:17" x14ac:dyDescent="0.25">
      <c r="A2289" s="1">
        <v>43196</v>
      </c>
      <c r="C2289" s="2">
        <f t="shared" si="315"/>
        <v>6</v>
      </c>
      <c r="D2289" s="2">
        <f t="shared" si="316"/>
        <v>4</v>
      </c>
      <c r="E2289" s="2">
        <f t="shared" si="317"/>
        <v>2018</v>
      </c>
      <c r="F2289" s="2" t="str">
        <f t="shared" si="318"/>
        <v>viernes</v>
      </c>
      <c r="G2289" s="2" t="str">
        <f t="shared" si="319"/>
        <v>abril</v>
      </c>
      <c r="H2289" s="2">
        <f>+IFERROR(VLOOKUP(A2289,festivos!$A$1:$E$105,5,FALSE),0)</f>
        <v>0</v>
      </c>
      <c r="I2289" s="2">
        <f>+IFERROR(VLOOKUP(A2289,semanasanta!$A$1:$E$29,5,FALSE),0)</f>
        <v>0</v>
      </c>
      <c r="J2289" s="2">
        <f>+IFERROR(VLOOKUP(A2289,navidad!$A$1:$E$8,5,FALSE),0)</f>
        <v>0</v>
      </c>
      <c r="K2289" s="2">
        <f t="shared" si="323"/>
        <v>0</v>
      </c>
      <c r="L2289" s="2">
        <f t="shared" si="320"/>
        <v>0</v>
      </c>
      <c r="M2289" s="2">
        <f>+IFERROR(VLOOKUP(A2289,new_year!$A$1:$E$8,5,FALSE),0)</f>
        <v>0</v>
      </c>
      <c r="N2289" s="2">
        <f t="shared" si="322"/>
        <v>0</v>
      </c>
      <c r="O2289" s="2">
        <f t="shared" si="321"/>
        <v>0</v>
      </c>
      <c r="P2289">
        <v>0</v>
      </c>
      <c r="Q2289">
        <f>+IFERROR(VLOOKUP(A2289,final_f1!$A$1:$E$8,5,FALSE),0)</f>
        <v>0</v>
      </c>
    </row>
    <row r="2290" spans="1:17" x14ac:dyDescent="0.25">
      <c r="A2290" s="1">
        <v>43197</v>
      </c>
      <c r="C2290" s="2">
        <f t="shared" si="315"/>
        <v>7</v>
      </c>
      <c r="D2290" s="2">
        <f t="shared" si="316"/>
        <v>4</v>
      </c>
      <c r="E2290" s="2">
        <f t="shared" si="317"/>
        <v>2018</v>
      </c>
      <c r="F2290" s="2" t="str">
        <f t="shared" si="318"/>
        <v>sábado</v>
      </c>
      <c r="G2290" s="2" t="str">
        <f t="shared" si="319"/>
        <v>abril</v>
      </c>
      <c r="H2290" s="2">
        <f>+IFERROR(VLOOKUP(A2290,festivos!$A$1:$E$105,5,FALSE),0)</f>
        <v>0</v>
      </c>
      <c r="I2290" s="2">
        <f>+IFERROR(VLOOKUP(A2290,semanasanta!$A$1:$E$29,5,FALSE),0)</f>
        <v>0</v>
      </c>
      <c r="J2290" s="2">
        <f>+IFERROR(VLOOKUP(A2290,navidad!$A$1:$E$8,5,FALSE),0)</f>
        <v>0</v>
      </c>
      <c r="K2290" s="2">
        <f t="shared" si="323"/>
        <v>0</v>
      </c>
      <c r="L2290" s="2">
        <f t="shared" si="320"/>
        <v>0</v>
      </c>
      <c r="M2290" s="2">
        <f>+IFERROR(VLOOKUP(A2290,new_year!$A$1:$E$8,5,FALSE),0)</f>
        <v>0</v>
      </c>
      <c r="N2290" s="2">
        <f t="shared" si="322"/>
        <v>0</v>
      </c>
      <c r="O2290" s="2">
        <f t="shared" si="321"/>
        <v>0</v>
      </c>
      <c r="P2290">
        <v>0</v>
      </c>
      <c r="Q2290">
        <f>+IFERROR(VLOOKUP(A2290,final_f1!$A$1:$E$8,5,FALSE),0)</f>
        <v>0</v>
      </c>
    </row>
    <row r="2291" spans="1:17" x14ac:dyDescent="0.25">
      <c r="A2291" s="1">
        <v>43198</v>
      </c>
      <c r="C2291" s="2">
        <f t="shared" si="315"/>
        <v>8</v>
      </c>
      <c r="D2291" s="2">
        <f t="shared" si="316"/>
        <v>4</v>
      </c>
      <c r="E2291" s="2">
        <f t="shared" si="317"/>
        <v>2018</v>
      </c>
      <c r="F2291" s="2" t="str">
        <f t="shared" si="318"/>
        <v>domingo</v>
      </c>
      <c r="G2291" s="2" t="str">
        <f t="shared" si="319"/>
        <v>abril</v>
      </c>
      <c r="H2291" s="2">
        <f>+IFERROR(VLOOKUP(A2291,festivos!$A$1:$E$105,5,FALSE),0)</f>
        <v>0</v>
      </c>
      <c r="I2291" s="2">
        <f>+IFERROR(VLOOKUP(A2291,semanasanta!$A$1:$E$29,5,FALSE),0)</f>
        <v>0</v>
      </c>
      <c r="J2291" s="2">
        <f>+IFERROR(VLOOKUP(A2291,navidad!$A$1:$E$8,5,FALSE),0)</f>
        <v>0</v>
      </c>
      <c r="K2291" s="2">
        <f t="shared" si="323"/>
        <v>0</v>
      </c>
      <c r="L2291" s="2">
        <f t="shared" si="320"/>
        <v>0</v>
      </c>
      <c r="M2291" s="2">
        <f>+IFERROR(VLOOKUP(A2291,new_year!$A$1:$E$8,5,FALSE),0)</f>
        <v>0</v>
      </c>
      <c r="N2291" s="2">
        <f t="shared" si="322"/>
        <v>0</v>
      </c>
      <c r="O2291" s="2">
        <f t="shared" si="321"/>
        <v>0</v>
      </c>
      <c r="P2291">
        <v>0</v>
      </c>
      <c r="Q2291">
        <f>+IFERROR(VLOOKUP(A2291,final_f1!$A$1:$E$8,5,FALSE),0)</f>
        <v>0</v>
      </c>
    </row>
    <row r="2292" spans="1:17" x14ac:dyDescent="0.25">
      <c r="A2292" s="1">
        <v>43199</v>
      </c>
      <c r="C2292" s="2">
        <f t="shared" si="315"/>
        <v>9</v>
      </c>
      <c r="D2292" s="2">
        <f t="shared" si="316"/>
        <v>4</v>
      </c>
      <c r="E2292" s="2">
        <f t="shared" si="317"/>
        <v>2018</v>
      </c>
      <c r="F2292" s="2" t="str">
        <f t="shared" si="318"/>
        <v>lunes</v>
      </c>
      <c r="G2292" s="2" t="str">
        <f t="shared" si="319"/>
        <v>abril</v>
      </c>
      <c r="H2292" s="2">
        <f>+IFERROR(VLOOKUP(A2292,festivos!$A$1:$E$105,5,FALSE),0)</f>
        <v>0</v>
      </c>
      <c r="I2292" s="2">
        <f>+IFERROR(VLOOKUP(A2292,semanasanta!$A$1:$E$29,5,FALSE),0)</f>
        <v>0</v>
      </c>
      <c r="J2292" s="2">
        <f>+IFERROR(VLOOKUP(A2292,navidad!$A$1:$E$8,5,FALSE),0)</f>
        <v>0</v>
      </c>
      <c r="K2292" s="2">
        <f t="shared" si="323"/>
        <v>0</v>
      </c>
      <c r="L2292" s="2">
        <f t="shared" si="320"/>
        <v>0</v>
      </c>
      <c r="M2292" s="2">
        <f>+IFERROR(VLOOKUP(A2292,new_year!$A$1:$E$8,5,FALSE),0)</f>
        <v>0</v>
      </c>
      <c r="N2292" s="2">
        <f t="shared" si="322"/>
        <v>0</v>
      </c>
      <c r="O2292" s="2">
        <f t="shared" si="321"/>
        <v>0</v>
      </c>
      <c r="P2292">
        <v>0</v>
      </c>
      <c r="Q2292">
        <f>+IFERROR(VLOOKUP(A2292,final_f1!$A$1:$E$8,5,FALSE),0)</f>
        <v>0</v>
      </c>
    </row>
    <row r="2293" spans="1:17" x14ac:dyDescent="0.25">
      <c r="A2293" s="1">
        <v>43200</v>
      </c>
      <c r="C2293" s="2">
        <f t="shared" si="315"/>
        <v>10</v>
      </c>
      <c r="D2293" s="2">
        <f t="shared" si="316"/>
        <v>4</v>
      </c>
      <c r="E2293" s="2">
        <f t="shared" si="317"/>
        <v>2018</v>
      </c>
      <c r="F2293" s="2" t="str">
        <f t="shared" si="318"/>
        <v>martes</v>
      </c>
      <c r="G2293" s="2" t="str">
        <f t="shared" si="319"/>
        <v>abril</v>
      </c>
      <c r="H2293" s="2">
        <f>+IFERROR(VLOOKUP(A2293,festivos!$A$1:$E$105,5,FALSE),0)</f>
        <v>0</v>
      </c>
      <c r="I2293" s="2">
        <f>+IFERROR(VLOOKUP(A2293,semanasanta!$A$1:$E$29,5,FALSE),0)</f>
        <v>0</v>
      </c>
      <c r="J2293" s="2">
        <f>+IFERROR(VLOOKUP(A2293,navidad!$A$1:$E$8,5,FALSE),0)</f>
        <v>0</v>
      </c>
      <c r="K2293" s="2">
        <f t="shared" si="323"/>
        <v>0</v>
      </c>
      <c r="L2293" s="2">
        <f t="shared" si="320"/>
        <v>0</v>
      </c>
      <c r="M2293" s="2">
        <f>+IFERROR(VLOOKUP(A2293,new_year!$A$1:$E$8,5,FALSE),0)</f>
        <v>0</v>
      </c>
      <c r="N2293" s="2">
        <f t="shared" si="322"/>
        <v>0</v>
      </c>
      <c r="O2293" s="2">
        <f t="shared" si="321"/>
        <v>0</v>
      </c>
      <c r="P2293">
        <v>0</v>
      </c>
      <c r="Q2293">
        <f>+IFERROR(VLOOKUP(A2293,final_f1!$A$1:$E$8,5,FALSE),0)</f>
        <v>0</v>
      </c>
    </row>
    <row r="2294" spans="1:17" x14ac:dyDescent="0.25">
      <c r="A2294" s="1">
        <v>43201</v>
      </c>
      <c r="C2294" s="2">
        <f t="shared" si="315"/>
        <v>11</v>
      </c>
      <c r="D2294" s="2">
        <f t="shared" si="316"/>
        <v>4</v>
      </c>
      <c r="E2294" s="2">
        <f t="shared" si="317"/>
        <v>2018</v>
      </c>
      <c r="F2294" s="2" t="str">
        <f t="shared" si="318"/>
        <v>miércoles</v>
      </c>
      <c r="G2294" s="2" t="str">
        <f t="shared" si="319"/>
        <v>abril</v>
      </c>
      <c r="H2294" s="2">
        <f>+IFERROR(VLOOKUP(A2294,festivos!$A$1:$E$105,5,FALSE),0)</f>
        <v>0</v>
      </c>
      <c r="I2294" s="2">
        <f>+IFERROR(VLOOKUP(A2294,semanasanta!$A$1:$E$29,5,FALSE),0)</f>
        <v>0</v>
      </c>
      <c r="J2294" s="2">
        <f>+IFERROR(VLOOKUP(A2294,navidad!$A$1:$E$8,5,FALSE),0)</f>
        <v>0</v>
      </c>
      <c r="K2294" s="2">
        <f t="shared" si="323"/>
        <v>0</v>
      </c>
      <c r="L2294" s="2">
        <f t="shared" si="320"/>
        <v>0</v>
      </c>
      <c r="M2294" s="2">
        <f>+IFERROR(VLOOKUP(A2294,new_year!$A$1:$E$8,5,FALSE),0)</f>
        <v>0</v>
      </c>
      <c r="N2294" s="2">
        <f t="shared" si="322"/>
        <v>0</v>
      </c>
      <c r="O2294" s="2">
        <f t="shared" si="321"/>
        <v>0</v>
      </c>
      <c r="P2294">
        <v>0</v>
      </c>
      <c r="Q2294">
        <f>+IFERROR(VLOOKUP(A2294,final_f1!$A$1:$E$8,5,FALSE),0)</f>
        <v>0</v>
      </c>
    </row>
    <row r="2295" spans="1:17" x14ac:dyDescent="0.25">
      <c r="A2295" s="1">
        <v>43202</v>
      </c>
      <c r="C2295" s="2">
        <f t="shared" si="315"/>
        <v>12</v>
      </c>
      <c r="D2295" s="2">
        <f t="shared" si="316"/>
        <v>4</v>
      </c>
      <c r="E2295" s="2">
        <f t="shared" si="317"/>
        <v>2018</v>
      </c>
      <c r="F2295" s="2" t="str">
        <f t="shared" si="318"/>
        <v>jueves</v>
      </c>
      <c r="G2295" s="2" t="str">
        <f t="shared" si="319"/>
        <v>abril</v>
      </c>
      <c r="H2295" s="2">
        <f>+IFERROR(VLOOKUP(A2295,festivos!$A$1:$E$105,5,FALSE),0)</f>
        <v>0</v>
      </c>
      <c r="I2295" s="2">
        <f>+IFERROR(VLOOKUP(A2295,semanasanta!$A$1:$E$29,5,FALSE),0)</f>
        <v>0</v>
      </c>
      <c r="J2295" s="2">
        <f>+IFERROR(VLOOKUP(A2295,navidad!$A$1:$E$8,5,FALSE),0)</f>
        <v>0</v>
      </c>
      <c r="K2295" s="2">
        <f t="shared" si="323"/>
        <v>0</v>
      </c>
      <c r="L2295" s="2">
        <f t="shared" si="320"/>
        <v>0</v>
      </c>
      <c r="M2295" s="2">
        <f>+IFERROR(VLOOKUP(A2295,new_year!$A$1:$E$8,5,FALSE),0)</f>
        <v>0</v>
      </c>
      <c r="N2295" s="2">
        <f t="shared" si="322"/>
        <v>0</v>
      </c>
      <c r="O2295" s="2">
        <f t="shared" si="321"/>
        <v>0</v>
      </c>
      <c r="P2295">
        <v>0</v>
      </c>
      <c r="Q2295">
        <f>+IFERROR(VLOOKUP(A2295,final_f1!$A$1:$E$8,5,FALSE),0)</f>
        <v>0</v>
      </c>
    </row>
    <row r="2296" spans="1:17" x14ac:dyDescent="0.25">
      <c r="A2296" s="1">
        <v>43203</v>
      </c>
      <c r="C2296" s="2">
        <f t="shared" si="315"/>
        <v>13</v>
      </c>
      <c r="D2296" s="2">
        <f t="shared" si="316"/>
        <v>4</v>
      </c>
      <c r="E2296" s="2">
        <f t="shared" si="317"/>
        <v>2018</v>
      </c>
      <c r="F2296" s="2" t="str">
        <f t="shared" si="318"/>
        <v>viernes</v>
      </c>
      <c r="G2296" s="2" t="str">
        <f t="shared" si="319"/>
        <v>abril</v>
      </c>
      <c r="H2296" s="2">
        <f>+IFERROR(VLOOKUP(A2296,festivos!$A$1:$E$105,5,FALSE),0)</f>
        <v>0</v>
      </c>
      <c r="I2296" s="2">
        <f>+IFERROR(VLOOKUP(A2296,semanasanta!$A$1:$E$29,5,FALSE),0)</f>
        <v>0</v>
      </c>
      <c r="J2296" s="2">
        <f>+IFERROR(VLOOKUP(A2296,navidad!$A$1:$E$8,5,FALSE),0)</f>
        <v>0</v>
      </c>
      <c r="K2296" s="2">
        <f t="shared" si="323"/>
        <v>0</v>
      </c>
      <c r="L2296" s="2">
        <f t="shared" si="320"/>
        <v>0</v>
      </c>
      <c r="M2296" s="2">
        <f>+IFERROR(VLOOKUP(A2296,new_year!$A$1:$E$8,5,FALSE),0)</f>
        <v>0</v>
      </c>
      <c r="N2296" s="2">
        <f t="shared" si="322"/>
        <v>0</v>
      </c>
      <c r="O2296" s="2">
        <f t="shared" si="321"/>
        <v>0</v>
      </c>
      <c r="P2296">
        <v>0</v>
      </c>
      <c r="Q2296">
        <f>+IFERROR(VLOOKUP(A2296,final_f1!$A$1:$E$8,5,FALSE),0)</f>
        <v>0</v>
      </c>
    </row>
    <row r="2297" spans="1:17" x14ac:dyDescent="0.25">
      <c r="A2297" s="1">
        <v>43204</v>
      </c>
      <c r="C2297" s="2">
        <f t="shared" si="315"/>
        <v>14</v>
      </c>
      <c r="D2297" s="2">
        <f t="shared" si="316"/>
        <v>4</v>
      </c>
      <c r="E2297" s="2">
        <f t="shared" si="317"/>
        <v>2018</v>
      </c>
      <c r="F2297" s="2" t="str">
        <f t="shared" si="318"/>
        <v>sábado</v>
      </c>
      <c r="G2297" s="2" t="str">
        <f t="shared" si="319"/>
        <v>abril</v>
      </c>
      <c r="H2297" s="2">
        <f>+IFERROR(VLOOKUP(A2297,festivos!$A$1:$E$105,5,FALSE),0)</f>
        <v>0</v>
      </c>
      <c r="I2297" s="2">
        <f>+IFERROR(VLOOKUP(A2297,semanasanta!$A$1:$E$29,5,FALSE),0)</f>
        <v>0</v>
      </c>
      <c r="J2297" s="2">
        <f>+IFERROR(VLOOKUP(A2297,navidad!$A$1:$E$8,5,FALSE),0)</f>
        <v>0</v>
      </c>
      <c r="K2297" s="2">
        <f t="shared" si="323"/>
        <v>0</v>
      </c>
      <c r="L2297" s="2">
        <f t="shared" si="320"/>
        <v>0</v>
      </c>
      <c r="M2297" s="2">
        <f>+IFERROR(VLOOKUP(A2297,new_year!$A$1:$E$8,5,FALSE),0)</f>
        <v>0</v>
      </c>
      <c r="N2297" s="2">
        <f t="shared" si="322"/>
        <v>0</v>
      </c>
      <c r="O2297" s="2">
        <f t="shared" si="321"/>
        <v>0</v>
      </c>
      <c r="P2297">
        <v>0</v>
      </c>
      <c r="Q2297">
        <f>+IFERROR(VLOOKUP(A2297,final_f1!$A$1:$E$8,5,FALSE),0)</f>
        <v>0</v>
      </c>
    </row>
    <row r="2298" spans="1:17" x14ac:dyDescent="0.25">
      <c r="A2298" s="1">
        <v>43205</v>
      </c>
      <c r="C2298" s="2">
        <f t="shared" si="315"/>
        <v>15</v>
      </c>
      <c r="D2298" s="2">
        <f t="shared" si="316"/>
        <v>4</v>
      </c>
      <c r="E2298" s="2">
        <f t="shared" si="317"/>
        <v>2018</v>
      </c>
      <c r="F2298" s="2" t="str">
        <f t="shared" si="318"/>
        <v>domingo</v>
      </c>
      <c r="G2298" s="2" t="str">
        <f t="shared" si="319"/>
        <v>abril</v>
      </c>
      <c r="H2298" s="2">
        <f>+IFERROR(VLOOKUP(A2298,festivos!$A$1:$E$105,5,FALSE),0)</f>
        <v>0</v>
      </c>
      <c r="I2298" s="2">
        <f>+IFERROR(VLOOKUP(A2298,semanasanta!$A$1:$E$29,5,FALSE),0)</f>
        <v>0</v>
      </c>
      <c r="J2298" s="2">
        <f>+IFERROR(VLOOKUP(A2298,navidad!$A$1:$E$8,5,FALSE),0)</f>
        <v>0</v>
      </c>
      <c r="K2298" s="2">
        <f t="shared" si="323"/>
        <v>0</v>
      </c>
      <c r="L2298" s="2">
        <f t="shared" si="320"/>
        <v>0</v>
      </c>
      <c r="M2298" s="2">
        <f>+IFERROR(VLOOKUP(A2298,new_year!$A$1:$E$8,5,FALSE),0)</f>
        <v>0</v>
      </c>
      <c r="N2298" s="2">
        <f t="shared" si="322"/>
        <v>0</v>
      </c>
      <c r="O2298" s="2">
        <f t="shared" si="321"/>
        <v>0</v>
      </c>
      <c r="P2298">
        <v>0</v>
      </c>
      <c r="Q2298">
        <f>+IFERROR(VLOOKUP(A2298,final_f1!$A$1:$E$8,5,FALSE),0)</f>
        <v>0</v>
      </c>
    </row>
    <row r="2299" spans="1:17" x14ac:dyDescent="0.25">
      <c r="A2299" s="1">
        <v>43206</v>
      </c>
      <c r="C2299" s="2">
        <f t="shared" si="315"/>
        <v>16</v>
      </c>
      <c r="D2299" s="2">
        <f t="shared" si="316"/>
        <v>4</v>
      </c>
      <c r="E2299" s="2">
        <f t="shared" si="317"/>
        <v>2018</v>
      </c>
      <c r="F2299" s="2" t="str">
        <f t="shared" si="318"/>
        <v>lunes</v>
      </c>
      <c r="G2299" s="2" t="str">
        <f t="shared" si="319"/>
        <v>abril</v>
      </c>
      <c r="H2299" s="2">
        <f>+IFERROR(VLOOKUP(A2299,festivos!$A$1:$E$105,5,FALSE),0)</f>
        <v>0</v>
      </c>
      <c r="I2299" s="2">
        <f>+IFERROR(VLOOKUP(A2299,semanasanta!$A$1:$E$29,5,FALSE),0)</f>
        <v>0</v>
      </c>
      <c r="J2299" s="2">
        <f>+IFERROR(VLOOKUP(A2299,navidad!$A$1:$E$8,5,FALSE),0)</f>
        <v>0</v>
      </c>
      <c r="K2299" s="2">
        <f t="shared" si="323"/>
        <v>0</v>
      </c>
      <c r="L2299" s="2">
        <f t="shared" si="320"/>
        <v>0</v>
      </c>
      <c r="M2299" s="2">
        <f>+IFERROR(VLOOKUP(A2299,new_year!$A$1:$E$8,5,FALSE),0)</f>
        <v>0</v>
      </c>
      <c r="N2299" s="2">
        <f t="shared" si="322"/>
        <v>0</v>
      </c>
      <c r="O2299" s="2">
        <f t="shared" si="321"/>
        <v>0</v>
      </c>
      <c r="P2299">
        <v>0</v>
      </c>
      <c r="Q2299">
        <f>+IFERROR(VLOOKUP(A2299,final_f1!$A$1:$E$8,5,FALSE),0)</f>
        <v>0</v>
      </c>
    </row>
    <row r="2300" spans="1:17" x14ac:dyDescent="0.25">
      <c r="A2300" s="1">
        <v>43207</v>
      </c>
      <c r="C2300" s="2">
        <f t="shared" si="315"/>
        <v>17</v>
      </c>
      <c r="D2300" s="2">
        <f t="shared" si="316"/>
        <v>4</v>
      </c>
      <c r="E2300" s="2">
        <f t="shared" si="317"/>
        <v>2018</v>
      </c>
      <c r="F2300" s="2" t="str">
        <f t="shared" si="318"/>
        <v>martes</v>
      </c>
      <c r="G2300" s="2" t="str">
        <f t="shared" si="319"/>
        <v>abril</v>
      </c>
      <c r="H2300" s="2">
        <f>+IFERROR(VLOOKUP(A2300,festivos!$A$1:$E$105,5,FALSE),0)</f>
        <v>0</v>
      </c>
      <c r="I2300" s="2">
        <f>+IFERROR(VLOOKUP(A2300,semanasanta!$A$1:$E$29,5,FALSE),0)</f>
        <v>0</v>
      </c>
      <c r="J2300" s="2">
        <f>+IFERROR(VLOOKUP(A2300,navidad!$A$1:$E$8,5,FALSE),0)</f>
        <v>0</v>
      </c>
      <c r="K2300" s="2">
        <f t="shared" si="323"/>
        <v>0</v>
      </c>
      <c r="L2300" s="2">
        <f t="shared" si="320"/>
        <v>0</v>
      </c>
      <c r="M2300" s="2">
        <f>+IFERROR(VLOOKUP(A2300,new_year!$A$1:$E$8,5,FALSE),0)</f>
        <v>0</v>
      </c>
      <c r="N2300" s="2">
        <f t="shared" si="322"/>
        <v>0</v>
      </c>
      <c r="O2300" s="2">
        <f t="shared" si="321"/>
        <v>0</v>
      </c>
      <c r="P2300">
        <v>0</v>
      </c>
      <c r="Q2300">
        <f>+IFERROR(VLOOKUP(A2300,final_f1!$A$1:$E$8,5,FALSE),0)</f>
        <v>0</v>
      </c>
    </row>
    <row r="2301" spans="1:17" x14ac:dyDescent="0.25">
      <c r="A2301" s="1">
        <v>43208</v>
      </c>
      <c r="C2301" s="2">
        <f t="shared" si="315"/>
        <v>18</v>
      </c>
      <c r="D2301" s="2">
        <f t="shared" si="316"/>
        <v>4</v>
      </c>
      <c r="E2301" s="2">
        <f t="shared" si="317"/>
        <v>2018</v>
      </c>
      <c r="F2301" s="2" t="str">
        <f t="shared" si="318"/>
        <v>miércoles</v>
      </c>
      <c r="G2301" s="2" t="str">
        <f t="shared" si="319"/>
        <v>abril</v>
      </c>
      <c r="H2301" s="2">
        <f>+IFERROR(VLOOKUP(A2301,festivos!$A$1:$E$105,5,FALSE),0)</f>
        <v>0</v>
      </c>
      <c r="I2301" s="2">
        <f>+IFERROR(VLOOKUP(A2301,semanasanta!$A$1:$E$29,5,FALSE),0)</f>
        <v>0</v>
      </c>
      <c r="J2301" s="2">
        <f>+IFERROR(VLOOKUP(A2301,navidad!$A$1:$E$8,5,FALSE),0)</f>
        <v>0</v>
      </c>
      <c r="K2301" s="2">
        <f t="shared" si="323"/>
        <v>0</v>
      </c>
      <c r="L2301" s="2">
        <f t="shared" si="320"/>
        <v>0</v>
      </c>
      <c r="M2301" s="2">
        <f>+IFERROR(VLOOKUP(A2301,new_year!$A$1:$E$8,5,FALSE),0)</f>
        <v>0</v>
      </c>
      <c r="N2301" s="2">
        <f t="shared" si="322"/>
        <v>0</v>
      </c>
      <c r="O2301" s="2">
        <f t="shared" si="321"/>
        <v>0</v>
      </c>
      <c r="P2301">
        <v>0</v>
      </c>
      <c r="Q2301">
        <f>+IFERROR(VLOOKUP(A2301,final_f1!$A$1:$E$8,5,FALSE),0)</f>
        <v>0</v>
      </c>
    </row>
    <row r="2302" spans="1:17" x14ac:dyDescent="0.25">
      <c r="A2302" s="1">
        <v>43209</v>
      </c>
      <c r="C2302" s="2">
        <f t="shared" si="315"/>
        <v>19</v>
      </c>
      <c r="D2302" s="2">
        <f t="shared" si="316"/>
        <v>4</v>
      </c>
      <c r="E2302" s="2">
        <f t="shared" si="317"/>
        <v>2018</v>
      </c>
      <c r="F2302" s="2" t="str">
        <f t="shared" si="318"/>
        <v>jueves</v>
      </c>
      <c r="G2302" s="2" t="str">
        <f t="shared" si="319"/>
        <v>abril</v>
      </c>
      <c r="H2302" s="2">
        <f>+IFERROR(VLOOKUP(A2302,festivos!$A$1:$E$105,5,FALSE),0)</f>
        <v>0</v>
      </c>
      <c r="I2302" s="2">
        <f>+IFERROR(VLOOKUP(A2302,semanasanta!$A$1:$E$29,5,FALSE),0)</f>
        <v>0</v>
      </c>
      <c r="J2302" s="2">
        <f>+IFERROR(VLOOKUP(A2302,navidad!$A$1:$E$8,5,FALSE),0)</f>
        <v>0</v>
      </c>
      <c r="K2302" s="2">
        <f t="shared" si="323"/>
        <v>0</v>
      </c>
      <c r="L2302" s="2">
        <f t="shared" si="320"/>
        <v>0</v>
      </c>
      <c r="M2302" s="2">
        <f>+IFERROR(VLOOKUP(A2302,new_year!$A$1:$E$8,5,FALSE),0)</f>
        <v>0</v>
      </c>
      <c r="N2302" s="2">
        <f t="shared" si="322"/>
        <v>0</v>
      </c>
      <c r="O2302" s="2">
        <f t="shared" si="321"/>
        <v>0</v>
      </c>
      <c r="P2302">
        <v>0</v>
      </c>
      <c r="Q2302">
        <f>+IFERROR(VLOOKUP(A2302,final_f1!$A$1:$E$8,5,FALSE),0)</f>
        <v>0</v>
      </c>
    </row>
    <row r="2303" spans="1:17" x14ac:dyDescent="0.25">
      <c r="A2303" s="1">
        <v>43210</v>
      </c>
      <c r="C2303" s="2">
        <f t="shared" si="315"/>
        <v>20</v>
      </c>
      <c r="D2303" s="2">
        <f t="shared" si="316"/>
        <v>4</v>
      </c>
      <c r="E2303" s="2">
        <f t="shared" si="317"/>
        <v>2018</v>
      </c>
      <c r="F2303" s="2" t="str">
        <f t="shared" si="318"/>
        <v>viernes</v>
      </c>
      <c r="G2303" s="2" t="str">
        <f t="shared" si="319"/>
        <v>abril</v>
      </c>
      <c r="H2303" s="2">
        <f>+IFERROR(VLOOKUP(A2303,festivos!$A$1:$E$105,5,FALSE),0)</f>
        <v>0</v>
      </c>
      <c r="I2303" s="2">
        <f>+IFERROR(VLOOKUP(A2303,semanasanta!$A$1:$E$29,5,FALSE),0)</f>
        <v>0</v>
      </c>
      <c r="J2303" s="2">
        <f>+IFERROR(VLOOKUP(A2303,navidad!$A$1:$E$8,5,FALSE),0)</f>
        <v>0</v>
      </c>
      <c r="K2303" s="2">
        <f t="shared" si="323"/>
        <v>0</v>
      </c>
      <c r="L2303" s="2">
        <f t="shared" si="320"/>
        <v>0</v>
      </c>
      <c r="M2303" s="2">
        <f>+IFERROR(VLOOKUP(A2303,new_year!$A$1:$E$8,5,FALSE),0)</f>
        <v>0</v>
      </c>
      <c r="N2303" s="2">
        <f t="shared" si="322"/>
        <v>0</v>
      </c>
      <c r="O2303" s="2">
        <f t="shared" si="321"/>
        <v>0</v>
      </c>
      <c r="P2303">
        <v>0</v>
      </c>
      <c r="Q2303">
        <f>+IFERROR(VLOOKUP(A2303,final_f1!$A$1:$E$8,5,FALSE),0)</f>
        <v>0</v>
      </c>
    </row>
    <row r="2304" spans="1:17" x14ac:dyDescent="0.25">
      <c r="A2304" s="1">
        <v>43211</v>
      </c>
      <c r="C2304" s="2">
        <f t="shared" si="315"/>
        <v>21</v>
      </c>
      <c r="D2304" s="2">
        <f t="shared" si="316"/>
        <v>4</v>
      </c>
      <c r="E2304" s="2">
        <f t="shared" si="317"/>
        <v>2018</v>
      </c>
      <c r="F2304" s="2" t="str">
        <f t="shared" si="318"/>
        <v>sábado</v>
      </c>
      <c r="G2304" s="2" t="str">
        <f t="shared" si="319"/>
        <v>abril</v>
      </c>
      <c r="H2304" s="2">
        <f>+IFERROR(VLOOKUP(A2304,festivos!$A$1:$E$105,5,FALSE),0)</f>
        <v>0</v>
      </c>
      <c r="I2304" s="2">
        <f>+IFERROR(VLOOKUP(A2304,semanasanta!$A$1:$E$29,5,FALSE),0)</f>
        <v>0</v>
      </c>
      <c r="J2304" s="2">
        <f>+IFERROR(VLOOKUP(A2304,navidad!$A$1:$E$8,5,FALSE),0)</f>
        <v>0</v>
      </c>
      <c r="K2304" s="2">
        <f t="shared" si="323"/>
        <v>0</v>
      </c>
      <c r="L2304" s="2">
        <f t="shared" si="320"/>
        <v>0</v>
      </c>
      <c r="M2304" s="2">
        <f>+IFERROR(VLOOKUP(A2304,new_year!$A$1:$E$8,5,FALSE),0)</f>
        <v>0</v>
      </c>
      <c r="N2304" s="2">
        <f t="shared" si="322"/>
        <v>0</v>
      </c>
      <c r="O2304" s="2">
        <f t="shared" si="321"/>
        <v>0</v>
      </c>
      <c r="P2304">
        <v>0</v>
      </c>
      <c r="Q2304">
        <f>+IFERROR(VLOOKUP(A2304,final_f1!$A$1:$E$8,5,FALSE),0)</f>
        <v>0</v>
      </c>
    </row>
    <row r="2305" spans="1:17" x14ac:dyDescent="0.25">
      <c r="A2305" s="1">
        <v>43212</v>
      </c>
      <c r="C2305" s="2">
        <f t="shared" si="315"/>
        <v>22</v>
      </c>
      <c r="D2305" s="2">
        <f t="shared" si="316"/>
        <v>4</v>
      </c>
      <c r="E2305" s="2">
        <f t="shared" si="317"/>
        <v>2018</v>
      </c>
      <c r="F2305" s="2" t="str">
        <f t="shared" si="318"/>
        <v>domingo</v>
      </c>
      <c r="G2305" s="2" t="str">
        <f t="shared" si="319"/>
        <v>abril</v>
      </c>
      <c r="H2305" s="2">
        <f>+IFERROR(VLOOKUP(A2305,festivos!$A$1:$E$105,5,FALSE),0)</f>
        <v>0</v>
      </c>
      <c r="I2305" s="2">
        <f>+IFERROR(VLOOKUP(A2305,semanasanta!$A$1:$E$29,5,FALSE),0)</f>
        <v>0</v>
      </c>
      <c r="J2305" s="2">
        <f>+IFERROR(VLOOKUP(A2305,navidad!$A$1:$E$8,5,FALSE),0)</f>
        <v>0</v>
      </c>
      <c r="K2305" s="2">
        <f t="shared" si="323"/>
        <v>0</v>
      </c>
      <c r="L2305" s="2">
        <f t="shared" si="320"/>
        <v>0</v>
      </c>
      <c r="M2305" s="2">
        <f>+IFERROR(VLOOKUP(A2305,new_year!$A$1:$E$8,5,FALSE),0)</f>
        <v>0</v>
      </c>
      <c r="N2305" s="2">
        <f t="shared" si="322"/>
        <v>0</v>
      </c>
      <c r="O2305" s="2">
        <f t="shared" si="321"/>
        <v>0</v>
      </c>
      <c r="P2305">
        <v>0</v>
      </c>
      <c r="Q2305">
        <f>+IFERROR(VLOOKUP(A2305,final_f1!$A$1:$E$8,5,FALSE),0)</f>
        <v>0</v>
      </c>
    </row>
    <row r="2306" spans="1:17" x14ac:dyDescent="0.25">
      <c r="A2306" s="1">
        <v>43213</v>
      </c>
      <c r="C2306" s="2">
        <f t="shared" si="315"/>
        <v>23</v>
      </c>
      <c r="D2306" s="2">
        <f t="shared" si="316"/>
        <v>4</v>
      </c>
      <c r="E2306" s="2">
        <f t="shared" si="317"/>
        <v>2018</v>
      </c>
      <c r="F2306" s="2" t="str">
        <f t="shared" si="318"/>
        <v>lunes</v>
      </c>
      <c r="G2306" s="2" t="str">
        <f t="shared" si="319"/>
        <v>abril</v>
      </c>
      <c r="H2306" s="2">
        <f>+IFERROR(VLOOKUP(A2306,festivos!$A$1:$E$105,5,FALSE),0)</f>
        <v>0</v>
      </c>
      <c r="I2306" s="2">
        <f>+IFERROR(VLOOKUP(A2306,semanasanta!$A$1:$E$29,5,FALSE),0)</f>
        <v>0</v>
      </c>
      <c r="J2306" s="2">
        <f>+IFERROR(VLOOKUP(A2306,navidad!$A$1:$E$8,5,FALSE),0)</f>
        <v>0</v>
      </c>
      <c r="K2306" s="2">
        <f t="shared" si="323"/>
        <v>0</v>
      </c>
      <c r="L2306" s="2">
        <f t="shared" si="320"/>
        <v>0</v>
      </c>
      <c r="M2306" s="2">
        <f>+IFERROR(VLOOKUP(A2306,new_year!$A$1:$E$8,5,FALSE),0)</f>
        <v>0</v>
      </c>
      <c r="N2306" s="2">
        <f t="shared" si="322"/>
        <v>0</v>
      </c>
      <c r="O2306" s="2">
        <f t="shared" si="321"/>
        <v>0</v>
      </c>
      <c r="P2306">
        <v>0</v>
      </c>
      <c r="Q2306">
        <f>+IFERROR(VLOOKUP(A2306,final_f1!$A$1:$E$8,5,FALSE),0)</f>
        <v>0</v>
      </c>
    </row>
    <row r="2307" spans="1:17" x14ac:dyDescent="0.25">
      <c r="A2307" s="1">
        <v>43214</v>
      </c>
      <c r="C2307" s="2">
        <f t="shared" ref="C2307:C2370" si="324">+DAY(A2307)</f>
        <v>24</v>
      </c>
      <c r="D2307" s="2">
        <f t="shared" ref="D2307:D2370" si="325">+MONTH(A2307)</f>
        <v>4</v>
      </c>
      <c r="E2307" s="2">
        <f t="shared" ref="E2307:E2370" si="326">+YEAR(A2307)</f>
        <v>2018</v>
      </c>
      <c r="F2307" s="2" t="str">
        <f t="shared" ref="F2307:F2370" si="327">+TEXT(A2307,"dddd")</f>
        <v>martes</v>
      </c>
      <c r="G2307" s="2" t="str">
        <f t="shared" ref="G2307:G2370" si="328">+TEXT(A2307,"MMMM")</f>
        <v>abril</v>
      </c>
      <c r="H2307" s="2">
        <f>+IFERROR(VLOOKUP(A2307,festivos!$A$1:$E$105,5,FALSE),0)</f>
        <v>0</v>
      </c>
      <c r="I2307" s="2">
        <f>+IFERROR(VLOOKUP(A2307,semanasanta!$A$1:$E$29,5,FALSE),0)</f>
        <v>0</v>
      </c>
      <c r="J2307" s="2">
        <f>+IFERROR(VLOOKUP(A2307,navidad!$A$1:$E$8,5,FALSE),0)</f>
        <v>0</v>
      </c>
      <c r="K2307" s="2">
        <f t="shared" si="323"/>
        <v>0</v>
      </c>
      <c r="L2307" s="2">
        <f t="shared" ref="L2307:L2370" si="329">+IF(J2308=1,1,0)</f>
        <v>0</v>
      </c>
      <c r="M2307" s="2">
        <f>+IFERROR(VLOOKUP(A2307,new_year!$A$1:$E$8,5,FALSE),0)</f>
        <v>0</v>
      </c>
      <c r="N2307" s="2">
        <f t="shared" si="322"/>
        <v>0</v>
      </c>
      <c r="O2307" s="2">
        <f t="shared" ref="O2307:O2370" si="330">+IF(M2308=1,1,0)</f>
        <v>0</v>
      </c>
      <c r="P2307">
        <v>0</v>
      </c>
      <c r="Q2307">
        <f>+IFERROR(VLOOKUP(A2307,final_f1!$A$1:$E$8,5,FALSE),0)</f>
        <v>0</v>
      </c>
    </row>
    <row r="2308" spans="1:17" x14ac:dyDescent="0.25">
      <c r="A2308" s="1">
        <v>43215</v>
      </c>
      <c r="C2308" s="2">
        <f t="shared" si="324"/>
        <v>25</v>
      </c>
      <c r="D2308" s="2">
        <f t="shared" si="325"/>
        <v>4</v>
      </c>
      <c r="E2308" s="2">
        <f t="shared" si="326"/>
        <v>2018</v>
      </c>
      <c r="F2308" s="2" t="str">
        <f t="shared" si="327"/>
        <v>miércoles</v>
      </c>
      <c r="G2308" s="2" t="str">
        <f t="shared" si="328"/>
        <v>abril</v>
      </c>
      <c r="H2308" s="2">
        <f>+IFERROR(VLOOKUP(A2308,festivos!$A$1:$E$105,5,FALSE),0)</f>
        <v>0</v>
      </c>
      <c r="I2308" s="2">
        <f>+IFERROR(VLOOKUP(A2308,semanasanta!$A$1:$E$29,5,FALSE),0)</f>
        <v>0</v>
      </c>
      <c r="J2308" s="2">
        <f>+IFERROR(VLOOKUP(A2308,navidad!$A$1:$E$8,5,FALSE),0)</f>
        <v>0</v>
      </c>
      <c r="K2308" s="2">
        <f t="shared" si="323"/>
        <v>0</v>
      </c>
      <c r="L2308" s="2">
        <f t="shared" si="329"/>
        <v>0</v>
      </c>
      <c r="M2308" s="2">
        <f>+IFERROR(VLOOKUP(A2308,new_year!$A$1:$E$8,5,FALSE),0)</f>
        <v>0</v>
      </c>
      <c r="N2308" s="2">
        <f t="shared" ref="N2308:N2371" si="331">+IF(M2307=1,1,0)</f>
        <v>0</v>
      </c>
      <c r="O2308" s="2">
        <f t="shared" si="330"/>
        <v>0</v>
      </c>
      <c r="P2308">
        <v>0</v>
      </c>
      <c r="Q2308">
        <f>+IFERROR(VLOOKUP(A2308,final_f1!$A$1:$E$8,5,FALSE),0)</f>
        <v>0</v>
      </c>
    </row>
    <row r="2309" spans="1:17" x14ac:dyDescent="0.25">
      <c r="A2309" s="1">
        <v>43216</v>
      </c>
      <c r="C2309" s="2">
        <f t="shared" si="324"/>
        <v>26</v>
      </c>
      <c r="D2309" s="2">
        <f t="shared" si="325"/>
        <v>4</v>
      </c>
      <c r="E2309" s="2">
        <f t="shared" si="326"/>
        <v>2018</v>
      </c>
      <c r="F2309" s="2" t="str">
        <f t="shared" si="327"/>
        <v>jueves</v>
      </c>
      <c r="G2309" s="2" t="str">
        <f t="shared" si="328"/>
        <v>abril</v>
      </c>
      <c r="H2309" s="2">
        <f>+IFERROR(VLOOKUP(A2309,festivos!$A$1:$E$105,5,FALSE),0)</f>
        <v>0</v>
      </c>
      <c r="I2309" s="2">
        <f>+IFERROR(VLOOKUP(A2309,semanasanta!$A$1:$E$29,5,FALSE),0)</f>
        <v>0</v>
      </c>
      <c r="J2309" s="2">
        <f>+IFERROR(VLOOKUP(A2309,navidad!$A$1:$E$8,5,FALSE),0)</f>
        <v>0</v>
      </c>
      <c r="K2309" s="2">
        <f t="shared" ref="K2309:K2372" si="332">+IF(J2308=1,1,0)</f>
        <v>0</v>
      </c>
      <c r="L2309" s="2">
        <f t="shared" si="329"/>
        <v>0</v>
      </c>
      <c r="M2309" s="2">
        <f>+IFERROR(VLOOKUP(A2309,new_year!$A$1:$E$8,5,FALSE),0)</f>
        <v>0</v>
      </c>
      <c r="N2309" s="2">
        <f t="shared" si="331"/>
        <v>0</v>
      </c>
      <c r="O2309" s="2">
        <f t="shared" si="330"/>
        <v>0</v>
      </c>
      <c r="P2309">
        <v>0</v>
      </c>
      <c r="Q2309">
        <f>+IFERROR(VLOOKUP(A2309,final_f1!$A$1:$E$8,5,FALSE),0)</f>
        <v>0</v>
      </c>
    </row>
    <row r="2310" spans="1:17" x14ac:dyDescent="0.25">
      <c r="A2310" s="1">
        <v>43217</v>
      </c>
      <c r="C2310" s="2">
        <f t="shared" si="324"/>
        <v>27</v>
      </c>
      <c r="D2310" s="2">
        <f t="shared" si="325"/>
        <v>4</v>
      </c>
      <c r="E2310" s="2">
        <f t="shared" si="326"/>
        <v>2018</v>
      </c>
      <c r="F2310" s="2" t="str">
        <f t="shared" si="327"/>
        <v>viernes</v>
      </c>
      <c r="G2310" s="2" t="str">
        <f t="shared" si="328"/>
        <v>abril</v>
      </c>
      <c r="H2310" s="2">
        <f>+IFERROR(VLOOKUP(A2310,festivos!$A$1:$E$105,5,FALSE),0)</f>
        <v>0</v>
      </c>
      <c r="I2310" s="2">
        <f>+IFERROR(VLOOKUP(A2310,semanasanta!$A$1:$E$29,5,FALSE),0)</f>
        <v>0</v>
      </c>
      <c r="J2310" s="2">
        <f>+IFERROR(VLOOKUP(A2310,navidad!$A$1:$E$8,5,FALSE),0)</f>
        <v>0</v>
      </c>
      <c r="K2310" s="2">
        <f t="shared" si="332"/>
        <v>0</v>
      </c>
      <c r="L2310" s="2">
        <f t="shared" si="329"/>
        <v>0</v>
      </c>
      <c r="M2310" s="2">
        <f>+IFERROR(VLOOKUP(A2310,new_year!$A$1:$E$8,5,FALSE),0)</f>
        <v>0</v>
      </c>
      <c r="N2310" s="2">
        <f t="shared" si="331"/>
        <v>0</v>
      </c>
      <c r="O2310" s="2">
        <f t="shared" si="330"/>
        <v>0</v>
      </c>
      <c r="P2310">
        <v>0</v>
      </c>
      <c r="Q2310">
        <f>+IFERROR(VLOOKUP(A2310,final_f1!$A$1:$E$8,5,FALSE),0)</f>
        <v>0</v>
      </c>
    </row>
    <row r="2311" spans="1:17" x14ac:dyDescent="0.25">
      <c r="A2311" s="1">
        <v>43218</v>
      </c>
      <c r="C2311" s="2">
        <f t="shared" si="324"/>
        <v>28</v>
      </c>
      <c r="D2311" s="2">
        <f t="shared" si="325"/>
        <v>4</v>
      </c>
      <c r="E2311" s="2">
        <f t="shared" si="326"/>
        <v>2018</v>
      </c>
      <c r="F2311" s="2" t="str">
        <f t="shared" si="327"/>
        <v>sábado</v>
      </c>
      <c r="G2311" s="2" t="str">
        <f t="shared" si="328"/>
        <v>abril</v>
      </c>
      <c r="H2311" s="2">
        <f>+IFERROR(VLOOKUP(A2311,festivos!$A$1:$E$105,5,FALSE),0)</f>
        <v>0</v>
      </c>
      <c r="I2311" s="2">
        <f>+IFERROR(VLOOKUP(A2311,semanasanta!$A$1:$E$29,5,FALSE),0)</f>
        <v>0</v>
      </c>
      <c r="J2311" s="2">
        <f>+IFERROR(VLOOKUP(A2311,navidad!$A$1:$E$8,5,FALSE),0)</f>
        <v>0</v>
      </c>
      <c r="K2311" s="2">
        <f t="shared" si="332"/>
        <v>0</v>
      </c>
      <c r="L2311" s="2">
        <f t="shared" si="329"/>
        <v>0</v>
      </c>
      <c r="M2311" s="2">
        <f>+IFERROR(VLOOKUP(A2311,new_year!$A$1:$E$8,5,FALSE),0)</f>
        <v>0</v>
      </c>
      <c r="N2311" s="2">
        <f t="shared" si="331"/>
        <v>0</v>
      </c>
      <c r="O2311" s="2">
        <f t="shared" si="330"/>
        <v>0</v>
      </c>
      <c r="P2311">
        <v>0</v>
      </c>
      <c r="Q2311">
        <f>+IFERROR(VLOOKUP(A2311,final_f1!$A$1:$E$8,5,FALSE),0)</f>
        <v>0</v>
      </c>
    </row>
    <row r="2312" spans="1:17" x14ac:dyDescent="0.25">
      <c r="A2312" s="1">
        <v>43219</v>
      </c>
      <c r="C2312" s="2">
        <f t="shared" si="324"/>
        <v>29</v>
      </c>
      <c r="D2312" s="2">
        <f t="shared" si="325"/>
        <v>4</v>
      </c>
      <c r="E2312" s="2">
        <f t="shared" si="326"/>
        <v>2018</v>
      </c>
      <c r="F2312" s="2" t="str">
        <f t="shared" si="327"/>
        <v>domingo</v>
      </c>
      <c r="G2312" s="2" t="str">
        <f t="shared" si="328"/>
        <v>abril</v>
      </c>
      <c r="H2312" s="2">
        <f>+IFERROR(VLOOKUP(A2312,festivos!$A$1:$E$105,5,FALSE),0)</f>
        <v>0</v>
      </c>
      <c r="I2312" s="2">
        <f>+IFERROR(VLOOKUP(A2312,semanasanta!$A$1:$E$29,5,FALSE),0)</f>
        <v>0</v>
      </c>
      <c r="J2312" s="2">
        <f>+IFERROR(VLOOKUP(A2312,navidad!$A$1:$E$8,5,FALSE),0)</f>
        <v>0</v>
      </c>
      <c r="K2312" s="2">
        <f t="shared" si="332"/>
        <v>0</v>
      </c>
      <c r="L2312" s="2">
        <f t="shared" si="329"/>
        <v>0</v>
      </c>
      <c r="M2312" s="2">
        <f>+IFERROR(VLOOKUP(A2312,new_year!$A$1:$E$8,5,FALSE),0)</f>
        <v>0</v>
      </c>
      <c r="N2312" s="2">
        <f t="shared" si="331"/>
        <v>0</v>
      </c>
      <c r="O2312" s="2">
        <f t="shared" si="330"/>
        <v>0</v>
      </c>
      <c r="P2312">
        <v>0</v>
      </c>
      <c r="Q2312">
        <f>+IFERROR(VLOOKUP(A2312,final_f1!$A$1:$E$8,5,FALSE),0)</f>
        <v>0</v>
      </c>
    </row>
    <row r="2313" spans="1:17" x14ac:dyDescent="0.25">
      <c r="A2313" s="1">
        <v>43220</v>
      </c>
      <c r="C2313" s="2">
        <f t="shared" si="324"/>
        <v>30</v>
      </c>
      <c r="D2313" s="2">
        <f t="shared" si="325"/>
        <v>4</v>
      </c>
      <c r="E2313" s="2">
        <f t="shared" si="326"/>
        <v>2018</v>
      </c>
      <c r="F2313" s="2" t="str">
        <f t="shared" si="327"/>
        <v>lunes</v>
      </c>
      <c r="G2313" s="2" t="str">
        <f t="shared" si="328"/>
        <v>abril</v>
      </c>
      <c r="H2313" s="2">
        <f>+IFERROR(VLOOKUP(A2313,festivos!$A$1:$E$105,5,FALSE),0)</f>
        <v>0</v>
      </c>
      <c r="I2313" s="2">
        <f>+IFERROR(VLOOKUP(A2313,semanasanta!$A$1:$E$29,5,FALSE),0)</f>
        <v>0</v>
      </c>
      <c r="J2313" s="2">
        <f>+IFERROR(VLOOKUP(A2313,navidad!$A$1:$E$8,5,FALSE),0)</f>
        <v>0</v>
      </c>
      <c r="K2313" s="2">
        <f t="shared" si="332"/>
        <v>0</v>
      </c>
      <c r="L2313" s="2">
        <f t="shared" si="329"/>
        <v>0</v>
      </c>
      <c r="M2313" s="2">
        <f>+IFERROR(VLOOKUP(A2313,new_year!$A$1:$E$8,5,FALSE),0)</f>
        <v>0</v>
      </c>
      <c r="N2313" s="2">
        <f t="shared" si="331"/>
        <v>0</v>
      </c>
      <c r="O2313" s="2">
        <f t="shared" si="330"/>
        <v>0</v>
      </c>
      <c r="P2313">
        <v>0</v>
      </c>
      <c r="Q2313">
        <f>+IFERROR(VLOOKUP(A2313,final_f1!$A$1:$E$8,5,FALSE),0)</f>
        <v>0</v>
      </c>
    </row>
    <row r="2314" spans="1:17" x14ac:dyDescent="0.25">
      <c r="A2314" s="1">
        <v>43221</v>
      </c>
      <c r="C2314" s="2">
        <f t="shared" si="324"/>
        <v>1</v>
      </c>
      <c r="D2314" s="2">
        <f t="shared" si="325"/>
        <v>5</v>
      </c>
      <c r="E2314" s="2">
        <f t="shared" si="326"/>
        <v>2018</v>
      </c>
      <c r="F2314" s="2" t="str">
        <f t="shared" si="327"/>
        <v>martes</v>
      </c>
      <c r="G2314" s="2" t="str">
        <f t="shared" si="328"/>
        <v>mayo</v>
      </c>
      <c r="H2314" s="2">
        <f>+IFERROR(VLOOKUP(A2314,festivos!$A$1:$E$105,5,FALSE),0)</f>
        <v>1</v>
      </c>
      <c r="I2314" s="2">
        <f>+IFERROR(VLOOKUP(A2314,semanasanta!$A$1:$E$29,5,FALSE),0)</f>
        <v>0</v>
      </c>
      <c r="J2314" s="2">
        <f>+IFERROR(VLOOKUP(A2314,navidad!$A$1:$E$8,5,FALSE),0)</f>
        <v>0</v>
      </c>
      <c r="K2314" s="2">
        <f t="shared" si="332"/>
        <v>0</v>
      </c>
      <c r="L2314" s="2">
        <f t="shared" si="329"/>
        <v>0</v>
      </c>
      <c r="M2314" s="2">
        <f>+IFERROR(VLOOKUP(A2314,new_year!$A$1:$E$8,5,FALSE),0)</f>
        <v>0</v>
      </c>
      <c r="N2314" s="2">
        <f t="shared" si="331"/>
        <v>0</v>
      </c>
      <c r="O2314" s="2">
        <f t="shared" si="330"/>
        <v>0</v>
      </c>
      <c r="P2314">
        <v>0</v>
      </c>
      <c r="Q2314">
        <f>+IFERROR(VLOOKUP(A2314,final_f1!$A$1:$E$8,5,FALSE),0)</f>
        <v>0</v>
      </c>
    </row>
    <row r="2315" spans="1:17" x14ac:dyDescent="0.25">
      <c r="A2315" s="1">
        <v>43222</v>
      </c>
      <c r="C2315" s="2">
        <f t="shared" si="324"/>
        <v>2</v>
      </c>
      <c r="D2315" s="2">
        <f t="shared" si="325"/>
        <v>5</v>
      </c>
      <c r="E2315" s="2">
        <f t="shared" si="326"/>
        <v>2018</v>
      </c>
      <c r="F2315" s="2" t="str">
        <f t="shared" si="327"/>
        <v>miércoles</v>
      </c>
      <c r="G2315" s="2" t="str">
        <f t="shared" si="328"/>
        <v>mayo</v>
      </c>
      <c r="H2315" s="2">
        <f>+IFERROR(VLOOKUP(A2315,festivos!$A$1:$E$105,5,FALSE),0)</f>
        <v>0</v>
      </c>
      <c r="I2315" s="2">
        <f>+IFERROR(VLOOKUP(A2315,semanasanta!$A$1:$E$29,5,FALSE),0)</f>
        <v>0</v>
      </c>
      <c r="J2315" s="2">
        <f>+IFERROR(VLOOKUP(A2315,navidad!$A$1:$E$8,5,FALSE),0)</f>
        <v>0</v>
      </c>
      <c r="K2315" s="2">
        <f t="shared" si="332"/>
        <v>0</v>
      </c>
      <c r="L2315" s="2">
        <f t="shared" si="329"/>
        <v>0</v>
      </c>
      <c r="M2315" s="2">
        <f>+IFERROR(VLOOKUP(A2315,new_year!$A$1:$E$8,5,FALSE),0)</f>
        <v>0</v>
      </c>
      <c r="N2315" s="2">
        <f t="shared" si="331"/>
        <v>0</v>
      </c>
      <c r="O2315" s="2">
        <f t="shared" si="330"/>
        <v>0</v>
      </c>
      <c r="P2315">
        <v>0</v>
      </c>
      <c r="Q2315">
        <f>+IFERROR(VLOOKUP(A2315,final_f1!$A$1:$E$8,5,FALSE),0)</f>
        <v>0</v>
      </c>
    </row>
    <row r="2316" spans="1:17" x14ac:dyDescent="0.25">
      <c r="A2316" s="1">
        <v>43223</v>
      </c>
      <c r="C2316" s="2">
        <f t="shared" si="324"/>
        <v>3</v>
      </c>
      <c r="D2316" s="2">
        <f t="shared" si="325"/>
        <v>5</v>
      </c>
      <c r="E2316" s="2">
        <f t="shared" si="326"/>
        <v>2018</v>
      </c>
      <c r="F2316" s="2" t="str">
        <f t="shared" si="327"/>
        <v>jueves</v>
      </c>
      <c r="G2316" s="2" t="str">
        <f t="shared" si="328"/>
        <v>mayo</v>
      </c>
      <c r="H2316" s="2">
        <f>+IFERROR(VLOOKUP(A2316,festivos!$A$1:$E$105,5,FALSE),0)</f>
        <v>0</v>
      </c>
      <c r="I2316" s="2">
        <f>+IFERROR(VLOOKUP(A2316,semanasanta!$A$1:$E$29,5,FALSE),0)</f>
        <v>0</v>
      </c>
      <c r="J2316" s="2">
        <f>+IFERROR(VLOOKUP(A2316,navidad!$A$1:$E$8,5,FALSE),0)</f>
        <v>0</v>
      </c>
      <c r="K2316" s="2">
        <f t="shared" si="332"/>
        <v>0</v>
      </c>
      <c r="L2316" s="2">
        <f t="shared" si="329"/>
        <v>0</v>
      </c>
      <c r="M2316" s="2">
        <f>+IFERROR(VLOOKUP(A2316,new_year!$A$1:$E$8,5,FALSE),0)</f>
        <v>0</v>
      </c>
      <c r="N2316" s="2">
        <f t="shared" si="331"/>
        <v>0</v>
      </c>
      <c r="O2316" s="2">
        <f t="shared" si="330"/>
        <v>0</v>
      </c>
      <c r="P2316">
        <v>0</v>
      </c>
      <c r="Q2316">
        <f>+IFERROR(VLOOKUP(A2316,final_f1!$A$1:$E$8,5,FALSE),0)</f>
        <v>0</v>
      </c>
    </row>
    <row r="2317" spans="1:17" x14ac:dyDescent="0.25">
      <c r="A2317" s="1">
        <v>43224</v>
      </c>
      <c r="C2317" s="2">
        <f t="shared" si="324"/>
        <v>4</v>
      </c>
      <c r="D2317" s="2">
        <f t="shared" si="325"/>
        <v>5</v>
      </c>
      <c r="E2317" s="2">
        <f t="shared" si="326"/>
        <v>2018</v>
      </c>
      <c r="F2317" s="2" t="str">
        <f t="shared" si="327"/>
        <v>viernes</v>
      </c>
      <c r="G2317" s="2" t="str">
        <f t="shared" si="328"/>
        <v>mayo</v>
      </c>
      <c r="H2317" s="2">
        <f>+IFERROR(VLOOKUP(A2317,festivos!$A$1:$E$105,5,FALSE),0)</f>
        <v>0</v>
      </c>
      <c r="I2317" s="2">
        <f>+IFERROR(VLOOKUP(A2317,semanasanta!$A$1:$E$29,5,FALSE),0)</f>
        <v>0</v>
      </c>
      <c r="J2317" s="2">
        <f>+IFERROR(VLOOKUP(A2317,navidad!$A$1:$E$8,5,FALSE),0)</f>
        <v>0</v>
      </c>
      <c r="K2317" s="2">
        <f t="shared" si="332"/>
        <v>0</v>
      </c>
      <c r="L2317" s="2">
        <f t="shared" si="329"/>
        <v>0</v>
      </c>
      <c r="M2317" s="2">
        <f>+IFERROR(VLOOKUP(A2317,new_year!$A$1:$E$8,5,FALSE),0)</f>
        <v>0</v>
      </c>
      <c r="N2317" s="2">
        <f t="shared" si="331"/>
        <v>0</v>
      </c>
      <c r="O2317" s="2">
        <f t="shared" si="330"/>
        <v>0</v>
      </c>
      <c r="P2317">
        <v>0</v>
      </c>
      <c r="Q2317">
        <f>+IFERROR(VLOOKUP(A2317,final_f1!$A$1:$E$8,5,FALSE),0)</f>
        <v>0</v>
      </c>
    </row>
    <row r="2318" spans="1:17" x14ac:dyDescent="0.25">
      <c r="A2318" s="1">
        <v>43225</v>
      </c>
      <c r="C2318" s="2">
        <f t="shared" si="324"/>
        <v>5</v>
      </c>
      <c r="D2318" s="2">
        <f t="shared" si="325"/>
        <v>5</v>
      </c>
      <c r="E2318" s="2">
        <f t="shared" si="326"/>
        <v>2018</v>
      </c>
      <c r="F2318" s="2" t="str">
        <f t="shared" si="327"/>
        <v>sábado</v>
      </c>
      <c r="G2318" s="2" t="str">
        <f t="shared" si="328"/>
        <v>mayo</v>
      </c>
      <c r="H2318" s="2">
        <f>+IFERROR(VLOOKUP(A2318,festivos!$A$1:$E$105,5,FALSE),0)</f>
        <v>0</v>
      </c>
      <c r="I2318" s="2">
        <f>+IFERROR(VLOOKUP(A2318,semanasanta!$A$1:$E$29,5,FALSE),0)</f>
        <v>0</v>
      </c>
      <c r="J2318" s="2">
        <f>+IFERROR(VLOOKUP(A2318,navidad!$A$1:$E$8,5,FALSE),0)</f>
        <v>0</v>
      </c>
      <c r="K2318" s="2">
        <f t="shared" si="332"/>
        <v>0</v>
      </c>
      <c r="L2318" s="2">
        <f t="shared" si="329"/>
        <v>0</v>
      </c>
      <c r="M2318" s="2">
        <f>+IFERROR(VLOOKUP(A2318,new_year!$A$1:$E$8,5,FALSE),0)</f>
        <v>0</v>
      </c>
      <c r="N2318" s="2">
        <f t="shared" si="331"/>
        <v>0</v>
      </c>
      <c r="O2318" s="2">
        <f t="shared" si="330"/>
        <v>0</v>
      </c>
      <c r="P2318">
        <v>0</v>
      </c>
      <c r="Q2318">
        <f>+IFERROR(VLOOKUP(A2318,final_f1!$A$1:$E$8,5,FALSE),0)</f>
        <v>0</v>
      </c>
    </row>
    <row r="2319" spans="1:17" x14ac:dyDescent="0.25">
      <c r="A2319" s="1">
        <v>43226</v>
      </c>
      <c r="C2319" s="2">
        <f t="shared" si="324"/>
        <v>6</v>
      </c>
      <c r="D2319" s="2">
        <f t="shared" si="325"/>
        <v>5</v>
      </c>
      <c r="E2319" s="2">
        <f t="shared" si="326"/>
        <v>2018</v>
      </c>
      <c r="F2319" s="2" t="str">
        <f t="shared" si="327"/>
        <v>domingo</v>
      </c>
      <c r="G2319" s="2" t="str">
        <f t="shared" si="328"/>
        <v>mayo</v>
      </c>
      <c r="H2319" s="2">
        <f>+IFERROR(VLOOKUP(A2319,festivos!$A$1:$E$105,5,FALSE),0)</f>
        <v>0</v>
      </c>
      <c r="I2319" s="2">
        <f>+IFERROR(VLOOKUP(A2319,semanasanta!$A$1:$E$29,5,FALSE),0)</f>
        <v>0</v>
      </c>
      <c r="J2319" s="2">
        <f>+IFERROR(VLOOKUP(A2319,navidad!$A$1:$E$8,5,FALSE),0)</f>
        <v>0</v>
      </c>
      <c r="K2319" s="2">
        <f t="shared" si="332"/>
        <v>0</v>
      </c>
      <c r="L2319" s="2">
        <f t="shared" si="329"/>
        <v>0</v>
      </c>
      <c r="M2319" s="2">
        <f>+IFERROR(VLOOKUP(A2319,new_year!$A$1:$E$8,5,FALSE),0)</f>
        <v>0</v>
      </c>
      <c r="N2319" s="2">
        <f t="shared" si="331"/>
        <v>0</v>
      </c>
      <c r="O2319" s="2">
        <f t="shared" si="330"/>
        <v>0</v>
      </c>
      <c r="P2319">
        <v>0</v>
      </c>
      <c r="Q2319">
        <f>+IFERROR(VLOOKUP(A2319,final_f1!$A$1:$E$8,5,FALSE),0)</f>
        <v>0</v>
      </c>
    </row>
    <row r="2320" spans="1:17" x14ac:dyDescent="0.25">
      <c r="A2320" s="1">
        <v>43227</v>
      </c>
      <c r="C2320" s="2">
        <f t="shared" si="324"/>
        <v>7</v>
      </c>
      <c r="D2320" s="2">
        <f t="shared" si="325"/>
        <v>5</v>
      </c>
      <c r="E2320" s="2">
        <f t="shared" si="326"/>
        <v>2018</v>
      </c>
      <c r="F2320" s="2" t="str">
        <f t="shared" si="327"/>
        <v>lunes</v>
      </c>
      <c r="G2320" s="2" t="str">
        <f t="shared" si="328"/>
        <v>mayo</v>
      </c>
      <c r="H2320" s="2">
        <f>+IFERROR(VLOOKUP(A2320,festivos!$A$1:$E$105,5,FALSE),0)</f>
        <v>0</v>
      </c>
      <c r="I2320" s="2">
        <f>+IFERROR(VLOOKUP(A2320,semanasanta!$A$1:$E$29,5,FALSE),0)</f>
        <v>0</v>
      </c>
      <c r="J2320" s="2">
        <f>+IFERROR(VLOOKUP(A2320,navidad!$A$1:$E$8,5,FALSE),0)</f>
        <v>0</v>
      </c>
      <c r="K2320" s="2">
        <f t="shared" si="332"/>
        <v>0</v>
      </c>
      <c r="L2320" s="2">
        <f t="shared" si="329"/>
        <v>0</v>
      </c>
      <c r="M2320" s="2">
        <f>+IFERROR(VLOOKUP(A2320,new_year!$A$1:$E$8,5,FALSE),0)</f>
        <v>0</v>
      </c>
      <c r="N2320" s="2">
        <f t="shared" si="331"/>
        <v>0</v>
      </c>
      <c r="O2320" s="2">
        <f t="shared" si="330"/>
        <v>0</v>
      </c>
      <c r="P2320">
        <v>0</v>
      </c>
      <c r="Q2320">
        <f>+IFERROR(VLOOKUP(A2320,final_f1!$A$1:$E$8,5,FALSE),0)</f>
        <v>0</v>
      </c>
    </row>
    <row r="2321" spans="1:17" x14ac:dyDescent="0.25">
      <c r="A2321" s="1">
        <v>43228</v>
      </c>
      <c r="C2321" s="2">
        <f t="shared" si="324"/>
        <v>8</v>
      </c>
      <c r="D2321" s="2">
        <f t="shared" si="325"/>
        <v>5</v>
      </c>
      <c r="E2321" s="2">
        <f t="shared" si="326"/>
        <v>2018</v>
      </c>
      <c r="F2321" s="2" t="str">
        <f t="shared" si="327"/>
        <v>martes</v>
      </c>
      <c r="G2321" s="2" t="str">
        <f t="shared" si="328"/>
        <v>mayo</v>
      </c>
      <c r="H2321" s="2">
        <f>+IFERROR(VLOOKUP(A2321,festivos!$A$1:$E$105,5,FALSE),0)</f>
        <v>0</v>
      </c>
      <c r="I2321" s="2">
        <f>+IFERROR(VLOOKUP(A2321,semanasanta!$A$1:$E$29,5,FALSE),0)</f>
        <v>0</v>
      </c>
      <c r="J2321" s="2">
        <f>+IFERROR(VLOOKUP(A2321,navidad!$A$1:$E$8,5,FALSE),0)</f>
        <v>0</v>
      </c>
      <c r="K2321" s="2">
        <f t="shared" si="332"/>
        <v>0</v>
      </c>
      <c r="L2321" s="2">
        <f t="shared" si="329"/>
        <v>0</v>
      </c>
      <c r="M2321" s="2">
        <f>+IFERROR(VLOOKUP(A2321,new_year!$A$1:$E$8,5,FALSE),0)</f>
        <v>0</v>
      </c>
      <c r="N2321" s="2">
        <f t="shared" si="331"/>
        <v>0</v>
      </c>
      <c r="O2321" s="2">
        <f t="shared" si="330"/>
        <v>0</v>
      </c>
      <c r="P2321">
        <v>0</v>
      </c>
      <c r="Q2321">
        <f>+IFERROR(VLOOKUP(A2321,final_f1!$A$1:$E$8,5,FALSE),0)</f>
        <v>0</v>
      </c>
    </row>
    <row r="2322" spans="1:17" x14ac:dyDescent="0.25">
      <c r="A2322" s="1">
        <v>43229</v>
      </c>
      <c r="C2322" s="2">
        <f t="shared" si="324"/>
        <v>9</v>
      </c>
      <c r="D2322" s="2">
        <f t="shared" si="325"/>
        <v>5</v>
      </c>
      <c r="E2322" s="2">
        <f t="shared" si="326"/>
        <v>2018</v>
      </c>
      <c r="F2322" s="2" t="str">
        <f t="shared" si="327"/>
        <v>miércoles</v>
      </c>
      <c r="G2322" s="2" t="str">
        <f t="shared" si="328"/>
        <v>mayo</v>
      </c>
      <c r="H2322" s="2">
        <f>+IFERROR(VLOOKUP(A2322,festivos!$A$1:$E$105,5,FALSE),0)</f>
        <v>0</v>
      </c>
      <c r="I2322" s="2">
        <f>+IFERROR(VLOOKUP(A2322,semanasanta!$A$1:$E$29,5,FALSE),0)</f>
        <v>0</v>
      </c>
      <c r="J2322" s="2">
        <f>+IFERROR(VLOOKUP(A2322,navidad!$A$1:$E$8,5,FALSE),0)</f>
        <v>0</v>
      </c>
      <c r="K2322" s="2">
        <f t="shared" si="332"/>
        <v>0</v>
      </c>
      <c r="L2322" s="2">
        <f t="shared" si="329"/>
        <v>0</v>
      </c>
      <c r="M2322" s="2">
        <f>+IFERROR(VLOOKUP(A2322,new_year!$A$1:$E$8,5,FALSE),0)</f>
        <v>0</v>
      </c>
      <c r="N2322" s="2">
        <f t="shared" si="331"/>
        <v>0</v>
      </c>
      <c r="O2322" s="2">
        <f t="shared" si="330"/>
        <v>0</v>
      </c>
      <c r="P2322">
        <v>0</v>
      </c>
      <c r="Q2322">
        <f>+IFERROR(VLOOKUP(A2322,final_f1!$A$1:$E$8,5,FALSE),0)</f>
        <v>0</v>
      </c>
    </row>
    <row r="2323" spans="1:17" x14ac:dyDescent="0.25">
      <c r="A2323" s="1">
        <v>43230</v>
      </c>
      <c r="C2323" s="2">
        <f t="shared" si="324"/>
        <v>10</v>
      </c>
      <c r="D2323" s="2">
        <f t="shared" si="325"/>
        <v>5</v>
      </c>
      <c r="E2323" s="2">
        <f t="shared" si="326"/>
        <v>2018</v>
      </c>
      <c r="F2323" s="2" t="str">
        <f t="shared" si="327"/>
        <v>jueves</v>
      </c>
      <c r="G2323" s="2" t="str">
        <f t="shared" si="328"/>
        <v>mayo</v>
      </c>
      <c r="H2323" s="2">
        <f>+IFERROR(VLOOKUP(A2323,festivos!$A$1:$E$105,5,FALSE),0)</f>
        <v>0</v>
      </c>
      <c r="I2323" s="2">
        <f>+IFERROR(VLOOKUP(A2323,semanasanta!$A$1:$E$29,5,FALSE),0)</f>
        <v>0</v>
      </c>
      <c r="J2323" s="2">
        <f>+IFERROR(VLOOKUP(A2323,navidad!$A$1:$E$8,5,FALSE),0)</f>
        <v>0</v>
      </c>
      <c r="K2323" s="2">
        <f t="shared" si="332"/>
        <v>0</v>
      </c>
      <c r="L2323" s="2">
        <f t="shared" si="329"/>
        <v>0</v>
      </c>
      <c r="M2323" s="2">
        <f>+IFERROR(VLOOKUP(A2323,new_year!$A$1:$E$8,5,FALSE),0)</f>
        <v>0</v>
      </c>
      <c r="N2323" s="2">
        <f t="shared" si="331"/>
        <v>0</v>
      </c>
      <c r="O2323" s="2">
        <f t="shared" si="330"/>
        <v>0</v>
      </c>
      <c r="P2323">
        <v>0</v>
      </c>
      <c r="Q2323">
        <f>+IFERROR(VLOOKUP(A2323,final_f1!$A$1:$E$8,5,FALSE),0)</f>
        <v>0</v>
      </c>
    </row>
    <row r="2324" spans="1:17" x14ac:dyDescent="0.25">
      <c r="A2324" s="1">
        <v>43231</v>
      </c>
      <c r="C2324" s="2">
        <f t="shared" si="324"/>
        <v>11</v>
      </c>
      <c r="D2324" s="2">
        <f t="shared" si="325"/>
        <v>5</v>
      </c>
      <c r="E2324" s="2">
        <f t="shared" si="326"/>
        <v>2018</v>
      </c>
      <c r="F2324" s="2" t="str">
        <f t="shared" si="327"/>
        <v>viernes</v>
      </c>
      <c r="G2324" s="2" t="str">
        <f t="shared" si="328"/>
        <v>mayo</v>
      </c>
      <c r="H2324" s="2">
        <f>+IFERROR(VLOOKUP(A2324,festivos!$A$1:$E$105,5,FALSE),0)</f>
        <v>0</v>
      </c>
      <c r="I2324" s="2">
        <f>+IFERROR(VLOOKUP(A2324,semanasanta!$A$1:$E$29,5,FALSE),0)</f>
        <v>0</v>
      </c>
      <c r="J2324" s="2">
        <f>+IFERROR(VLOOKUP(A2324,navidad!$A$1:$E$8,5,FALSE),0)</f>
        <v>0</v>
      </c>
      <c r="K2324" s="2">
        <f t="shared" si="332"/>
        <v>0</v>
      </c>
      <c r="L2324" s="2">
        <f t="shared" si="329"/>
        <v>0</v>
      </c>
      <c r="M2324" s="2">
        <f>+IFERROR(VLOOKUP(A2324,new_year!$A$1:$E$8,5,FALSE),0)</f>
        <v>0</v>
      </c>
      <c r="N2324" s="2">
        <f t="shared" si="331"/>
        <v>0</v>
      </c>
      <c r="O2324" s="2">
        <f t="shared" si="330"/>
        <v>0</v>
      </c>
      <c r="P2324">
        <v>0</v>
      </c>
      <c r="Q2324">
        <f>+IFERROR(VLOOKUP(A2324,final_f1!$A$1:$E$8,5,FALSE),0)</f>
        <v>0</v>
      </c>
    </row>
    <row r="2325" spans="1:17" x14ac:dyDescent="0.25">
      <c r="A2325" s="1">
        <v>43232</v>
      </c>
      <c r="C2325" s="2">
        <f t="shared" si="324"/>
        <v>12</v>
      </c>
      <c r="D2325" s="2">
        <f t="shared" si="325"/>
        <v>5</v>
      </c>
      <c r="E2325" s="2">
        <f t="shared" si="326"/>
        <v>2018</v>
      </c>
      <c r="F2325" s="2" t="str">
        <f t="shared" si="327"/>
        <v>sábado</v>
      </c>
      <c r="G2325" s="2" t="str">
        <f t="shared" si="328"/>
        <v>mayo</v>
      </c>
      <c r="H2325" s="2">
        <f>+IFERROR(VLOOKUP(A2325,festivos!$A$1:$E$105,5,FALSE),0)</f>
        <v>0</v>
      </c>
      <c r="I2325" s="2">
        <f>+IFERROR(VLOOKUP(A2325,semanasanta!$A$1:$E$29,5,FALSE),0)</f>
        <v>0</v>
      </c>
      <c r="J2325" s="2">
        <f>+IFERROR(VLOOKUP(A2325,navidad!$A$1:$E$8,5,FALSE),0)</f>
        <v>0</v>
      </c>
      <c r="K2325" s="2">
        <f t="shared" si="332"/>
        <v>0</v>
      </c>
      <c r="L2325" s="2">
        <f t="shared" si="329"/>
        <v>0</v>
      </c>
      <c r="M2325" s="2">
        <f>+IFERROR(VLOOKUP(A2325,new_year!$A$1:$E$8,5,FALSE),0)</f>
        <v>0</v>
      </c>
      <c r="N2325" s="2">
        <f t="shared" si="331"/>
        <v>0</v>
      </c>
      <c r="O2325" s="2">
        <f t="shared" si="330"/>
        <v>0</v>
      </c>
      <c r="P2325">
        <v>0</v>
      </c>
      <c r="Q2325">
        <f>+IFERROR(VLOOKUP(A2325,final_f1!$A$1:$E$8,5,FALSE),0)</f>
        <v>0</v>
      </c>
    </row>
    <row r="2326" spans="1:17" x14ac:dyDescent="0.25">
      <c r="A2326" s="1">
        <v>43233</v>
      </c>
      <c r="C2326" s="2">
        <f t="shared" si="324"/>
        <v>13</v>
      </c>
      <c r="D2326" s="2">
        <f t="shared" si="325"/>
        <v>5</v>
      </c>
      <c r="E2326" s="2">
        <f t="shared" si="326"/>
        <v>2018</v>
      </c>
      <c r="F2326" s="2" t="str">
        <f t="shared" si="327"/>
        <v>domingo</v>
      </c>
      <c r="G2326" s="2" t="str">
        <f t="shared" si="328"/>
        <v>mayo</v>
      </c>
      <c r="H2326" s="2">
        <f>+IFERROR(VLOOKUP(A2326,festivos!$A$1:$E$105,5,FALSE),0)</f>
        <v>0</v>
      </c>
      <c r="I2326" s="2">
        <f>+IFERROR(VLOOKUP(A2326,semanasanta!$A$1:$E$29,5,FALSE),0)</f>
        <v>0</v>
      </c>
      <c r="J2326" s="2">
        <f>+IFERROR(VLOOKUP(A2326,navidad!$A$1:$E$8,5,FALSE),0)</f>
        <v>0</v>
      </c>
      <c r="K2326" s="2">
        <f t="shared" si="332"/>
        <v>0</v>
      </c>
      <c r="L2326" s="2">
        <f t="shared" si="329"/>
        <v>0</v>
      </c>
      <c r="M2326" s="2">
        <f>+IFERROR(VLOOKUP(A2326,new_year!$A$1:$E$8,5,FALSE),0)</f>
        <v>0</v>
      </c>
      <c r="N2326" s="2">
        <f t="shared" si="331"/>
        <v>0</v>
      </c>
      <c r="O2326" s="2">
        <f t="shared" si="330"/>
        <v>0</v>
      </c>
      <c r="P2326">
        <v>0</v>
      </c>
      <c r="Q2326">
        <f>+IFERROR(VLOOKUP(A2326,final_f1!$A$1:$E$8,5,FALSE),0)</f>
        <v>0</v>
      </c>
    </row>
    <row r="2327" spans="1:17" x14ac:dyDescent="0.25">
      <c r="A2327" s="1">
        <v>43234</v>
      </c>
      <c r="C2327" s="2">
        <f t="shared" si="324"/>
        <v>14</v>
      </c>
      <c r="D2327" s="2">
        <f t="shared" si="325"/>
        <v>5</v>
      </c>
      <c r="E2327" s="2">
        <f t="shared" si="326"/>
        <v>2018</v>
      </c>
      <c r="F2327" s="2" t="str">
        <f t="shared" si="327"/>
        <v>lunes</v>
      </c>
      <c r="G2327" s="2" t="str">
        <f t="shared" si="328"/>
        <v>mayo</v>
      </c>
      <c r="H2327" s="2">
        <f>+IFERROR(VLOOKUP(A2327,festivos!$A$1:$E$105,5,FALSE),0)</f>
        <v>1</v>
      </c>
      <c r="I2327" s="2">
        <f>+IFERROR(VLOOKUP(A2327,semanasanta!$A$1:$E$29,5,FALSE),0)</f>
        <v>0</v>
      </c>
      <c r="J2327" s="2">
        <f>+IFERROR(VLOOKUP(A2327,navidad!$A$1:$E$8,5,FALSE),0)</f>
        <v>0</v>
      </c>
      <c r="K2327" s="2">
        <f t="shared" si="332"/>
        <v>0</v>
      </c>
      <c r="L2327" s="2">
        <f t="shared" si="329"/>
        <v>0</v>
      </c>
      <c r="M2327" s="2">
        <f>+IFERROR(VLOOKUP(A2327,new_year!$A$1:$E$8,5,FALSE),0)</f>
        <v>0</v>
      </c>
      <c r="N2327" s="2">
        <f t="shared" si="331"/>
        <v>0</v>
      </c>
      <c r="O2327" s="2">
        <f t="shared" si="330"/>
        <v>0</v>
      </c>
      <c r="P2327">
        <v>0</v>
      </c>
      <c r="Q2327">
        <f>+IFERROR(VLOOKUP(A2327,final_f1!$A$1:$E$8,5,FALSE),0)</f>
        <v>0</v>
      </c>
    </row>
    <row r="2328" spans="1:17" x14ac:dyDescent="0.25">
      <c r="A2328" s="1">
        <v>43235</v>
      </c>
      <c r="C2328" s="2">
        <f t="shared" si="324"/>
        <v>15</v>
      </c>
      <c r="D2328" s="2">
        <f t="shared" si="325"/>
        <v>5</v>
      </c>
      <c r="E2328" s="2">
        <f t="shared" si="326"/>
        <v>2018</v>
      </c>
      <c r="F2328" s="2" t="str">
        <f t="shared" si="327"/>
        <v>martes</v>
      </c>
      <c r="G2328" s="2" t="str">
        <f t="shared" si="328"/>
        <v>mayo</v>
      </c>
      <c r="H2328" s="2">
        <f>+IFERROR(VLOOKUP(A2328,festivos!$A$1:$E$105,5,FALSE),0)</f>
        <v>0</v>
      </c>
      <c r="I2328" s="2">
        <f>+IFERROR(VLOOKUP(A2328,semanasanta!$A$1:$E$29,5,FALSE),0)</f>
        <v>0</v>
      </c>
      <c r="J2328" s="2">
        <f>+IFERROR(VLOOKUP(A2328,navidad!$A$1:$E$8,5,FALSE),0)</f>
        <v>0</v>
      </c>
      <c r="K2328" s="2">
        <f t="shared" si="332"/>
        <v>0</v>
      </c>
      <c r="L2328" s="2">
        <f t="shared" si="329"/>
        <v>0</v>
      </c>
      <c r="M2328" s="2">
        <f>+IFERROR(VLOOKUP(A2328,new_year!$A$1:$E$8,5,FALSE),0)</f>
        <v>0</v>
      </c>
      <c r="N2328" s="2">
        <f t="shared" si="331"/>
        <v>0</v>
      </c>
      <c r="O2328" s="2">
        <f t="shared" si="330"/>
        <v>0</v>
      </c>
      <c r="P2328">
        <v>0</v>
      </c>
      <c r="Q2328">
        <f>+IFERROR(VLOOKUP(A2328,final_f1!$A$1:$E$8,5,FALSE),0)</f>
        <v>0</v>
      </c>
    </row>
    <row r="2329" spans="1:17" x14ac:dyDescent="0.25">
      <c r="A2329" s="1">
        <v>43236</v>
      </c>
      <c r="C2329" s="2">
        <f t="shared" si="324"/>
        <v>16</v>
      </c>
      <c r="D2329" s="2">
        <f t="shared" si="325"/>
        <v>5</v>
      </c>
      <c r="E2329" s="2">
        <f t="shared" si="326"/>
        <v>2018</v>
      </c>
      <c r="F2329" s="2" t="str">
        <f t="shared" si="327"/>
        <v>miércoles</v>
      </c>
      <c r="G2329" s="2" t="str">
        <f t="shared" si="328"/>
        <v>mayo</v>
      </c>
      <c r="H2329" s="2">
        <f>+IFERROR(VLOOKUP(A2329,festivos!$A$1:$E$105,5,FALSE),0)</f>
        <v>0</v>
      </c>
      <c r="I2329" s="2">
        <f>+IFERROR(VLOOKUP(A2329,semanasanta!$A$1:$E$29,5,FALSE),0)</f>
        <v>0</v>
      </c>
      <c r="J2329" s="2">
        <f>+IFERROR(VLOOKUP(A2329,navidad!$A$1:$E$8,5,FALSE),0)</f>
        <v>0</v>
      </c>
      <c r="K2329" s="2">
        <f t="shared" si="332"/>
        <v>0</v>
      </c>
      <c r="L2329" s="2">
        <f t="shared" si="329"/>
        <v>0</v>
      </c>
      <c r="M2329" s="2">
        <f>+IFERROR(VLOOKUP(A2329,new_year!$A$1:$E$8,5,FALSE),0)</f>
        <v>0</v>
      </c>
      <c r="N2329" s="2">
        <f t="shared" si="331"/>
        <v>0</v>
      </c>
      <c r="O2329" s="2">
        <f t="shared" si="330"/>
        <v>0</v>
      </c>
      <c r="P2329">
        <v>0</v>
      </c>
      <c r="Q2329">
        <f>+IFERROR(VLOOKUP(A2329,final_f1!$A$1:$E$8,5,FALSE),0)</f>
        <v>0</v>
      </c>
    </row>
    <row r="2330" spans="1:17" x14ac:dyDescent="0.25">
      <c r="A2330" s="1">
        <v>43237</v>
      </c>
      <c r="C2330" s="2">
        <f t="shared" si="324"/>
        <v>17</v>
      </c>
      <c r="D2330" s="2">
        <f t="shared" si="325"/>
        <v>5</v>
      </c>
      <c r="E2330" s="2">
        <f t="shared" si="326"/>
        <v>2018</v>
      </c>
      <c r="F2330" s="2" t="str">
        <f t="shared" si="327"/>
        <v>jueves</v>
      </c>
      <c r="G2330" s="2" t="str">
        <f t="shared" si="328"/>
        <v>mayo</v>
      </c>
      <c r="H2330" s="2">
        <f>+IFERROR(VLOOKUP(A2330,festivos!$A$1:$E$105,5,FALSE),0)</f>
        <v>0</v>
      </c>
      <c r="I2330" s="2">
        <f>+IFERROR(VLOOKUP(A2330,semanasanta!$A$1:$E$29,5,FALSE),0)</f>
        <v>0</v>
      </c>
      <c r="J2330" s="2">
        <f>+IFERROR(VLOOKUP(A2330,navidad!$A$1:$E$8,5,FALSE),0)</f>
        <v>0</v>
      </c>
      <c r="K2330" s="2">
        <f t="shared" si="332"/>
        <v>0</v>
      </c>
      <c r="L2330" s="2">
        <f t="shared" si="329"/>
        <v>0</v>
      </c>
      <c r="M2330" s="2">
        <f>+IFERROR(VLOOKUP(A2330,new_year!$A$1:$E$8,5,FALSE),0)</f>
        <v>0</v>
      </c>
      <c r="N2330" s="2">
        <f t="shared" si="331"/>
        <v>0</v>
      </c>
      <c r="O2330" s="2">
        <f t="shared" si="330"/>
        <v>0</v>
      </c>
      <c r="P2330">
        <v>0</v>
      </c>
      <c r="Q2330">
        <f>+IFERROR(VLOOKUP(A2330,final_f1!$A$1:$E$8,5,FALSE),0)</f>
        <v>0</v>
      </c>
    </row>
    <row r="2331" spans="1:17" x14ac:dyDescent="0.25">
      <c r="A2331" s="1">
        <v>43238</v>
      </c>
      <c r="C2331" s="2">
        <f t="shared" si="324"/>
        <v>18</v>
      </c>
      <c r="D2331" s="2">
        <f t="shared" si="325"/>
        <v>5</v>
      </c>
      <c r="E2331" s="2">
        <f t="shared" si="326"/>
        <v>2018</v>
      </c>
      <c r="F2331" s="2" t="str">
        <f t="shared" si="327"/>
        <v>viernes</v>
      </c>
      <c r="G2331" s="2" t="str">
        <f t="shared" si="328"/>
        <v>mayo</v>
      </c>
      <c r="H2331" s="2">
        <f>+IFERROR(VLOOKUP(A2331,festivos!$A$1:$E$105,5,FALSE),0)</f>
        <v>0</v>
      </c>
      <c r="I2331" s="2">
        <f>+IFERROR(VLOOKUP(A2331,semanasanta!$A$1:$E$29,5,FALSE),0)</f>
        <v>0</v>
      </c>
      <c r="J2331" s="2">
        <f>+IFERROR(VLOOKUP(A2331,navidad!$A$1:$E$8,5,FALSE),0)</f>
        <v>0</v>
      </c>
      <c r="K2331" s="2">
        <f t="shared" si="332"/>
        <v>0</v>
      </c>
      <c r="L2331" s="2">
        <f t="shared" si="329"/>
        <v>0</v>
      </c>
      <c r="M2331" s="2">
        <f>+IFERROR(VLOOKUP(A2331,new_year!$A$1:$E$8,5,FALSE),0)</f>
        <v>0</v>
      </c>
      <c r="N2331" s="2">
        <f t="shared" si="331"/>
        <v>0</v>
      </c>
      <c r="O2331" s="2">
        <f t="shared" si="330"/>
        <v>0</v>
      </c>
      <c r="P2331">
        <v>0</v>
      </c>
      <c r="Q2331">
        <f>+IFERROR(VLOOKUP(A2331,final_f1!$A$1:$E$8,5,FALSE),0)</f>
        <v>0</v>
      </c>
    </row>
    <row r="2332" spans="1:17" x14ac:dyDescent="0.25">
      <c r="A2332" s="1">
        <v>43239</v>
      </c>
      <c r="C2332" s="2">
        <f t="shared" si="324"/>
        <v>19</v>
      </c>
      <c r="D2332" s="2">
        <f t="shared" si="325"/>
        <v>5</v>
      </c>
      <c r="E2332" s="2">
        <f t="shared" si="326"/>
        <v>2018</v>
      </c>
      <c r="F2332" s="2" t="str">
        <f t="shared" si="327"/>
        <v>sábado</v>
      </c>
      <c r="G2332" s="2" t="str">
        <f t="shared" si="328"/>
        <v>mayo</v>
      </c>
      <c r="H2332" s="2">
        <f>+IFERROR(VLOOKUP(A2332,festivos!$A$1:$E$105,5,FALSE),0)</f>
        <v>0</v>
      </c>
      <c r="I2332" s="2">
        <f>+IFERROR(VLOOKUP(A2332,semanasanta!$A$1:$E$29,5,FALSE),0)</f>
        <v>0</v>
      </c>
      <c r="J2332" s="2">
        <f>+IFERROR(VLOOKUP(A2332,navidad!$A$1:$E$8,5,FALSE),0)</f>
        <v>0</v>
      </c>
      <c r="K2332" s="2">
        <f t="shared" si="332"/>
        <v>0</v>
      </c>
      <c r="L2332" s="2">
        <f t="shared" si="329"/>
        <v>0</v>
      </c>
      <c r="M2332" s="2">
        <f>+IFERROR(VLOOKUP(A2332,new_year!$A$1:$E$8,5,FALSE),0)</f>
        <v>0</v>
      </c>
      <c r="N2332" s="2">
        <f t="shared" si="331"/>
        <v>0</v>
      </c>
      <c r="O2332" s="2">
        <f t="shared" si="330"/>
        <v>0</v>
      </c>
      <c r="P2332">
        <v>0</v>
      </c>
      <c r="Q2332">
        <f>+IFERROR(VLOOKUP(A2332,final_f1!$A$1:$E$8,5,FALSE),0)</f>
        <v>0</v>
      </c>
    </row>
    <row r="2333" spans="1:17" x14ac:dyDescent="0.25">
      <c r="A2333" s="1">
        <v>43240</v>
      </c>
      <c r="C2333" s="2">
        <f t="shared" si="324"/>
        <v>20</v>
      </c>
      <c r="D2333" s="2">
        <f t="shared" si="325"/>
        <v>5</v>
      </c>
      <c r="E2333" s="2">
        <f t="shared" si="326"/>
        <v>2018</v>
      </c>
      <c r="F2333" s="2" t="str">
        <f t="shared" si="327"/>
        <v>domingo</v>
      </c>
      <c r="G2333" s="2" t="str">
        <f t="shared" si="328"/>
        <v>mayo</v>
      </c>
      <c r="H2333" s="2">
        <f>+IFERROR(VLOOKUP(A2333,festivos!$A$1:$E$105,5,FALSE),0)</f>
        <v>0</v>
      </c>
      <c r="I2333" s="2">
        <f>+IFERROR(VLOOKUP(A2333,semanasanta!$A$1:$E$29,5,FALSE),0)</f>
        <v>0</v>
      </c>
      <c r="J2333" s="2">
        <f>+IFERROR(VLOOKUP(A2333,navidad!$A$1:$E$8,5,FALSE),0)</f>
        <v>0</v>
      </c>
      <c r="K2333" s="2">
        <f t="shared" si="332"/>
        <v>0</v>
      </c>
      <c r="L2333" s="2">
        <f t="shared" si="329"/>
        <v>0</v>
      </c>
      <c r="M2333" s="2">
        <f>+IFERROR(VLOOKUP(A2333,new_year!$A$1:$E$8,5,FALSE),0)</f>
        <v>0</v>
      </c>
      <c r="N2333" s="2">
        <f t="shared" si="331"/>
        <v>0</v>
      </c>
      <c r="O2333" s="2">
        <f t="shared" si="330"/>
        <v>0</v>
      </c>
      <c r="P2333">
        <v>0</v>
      </c>
      <c r="Q2333">
        <f>+IFERROR(VLOOKUP(A2333,final_f1!$A$1:$E$8,5,FALSE),0)</f>
        <v>0</v>
      </c>
    </row>
    <row r="2334" spans="1:17" x14ac:dyDescent="0.25">
      <c r="A2334" s="1">
        <v>43241</v>
      </c>
      <c r="C2334" s="2">
        <f t="shared" si="324"/>
        <v>21</v>
      </c>
      <c r="D2334" s="2">
        <f t="shared" si="325"/>
        <v>5</v>
      </c>
      <c r="E2334" s="2">
        <f t="shared" si="326"/>
        <v>2018</v>
      </c>
      <c r="F2334" s="2" t="str">
        <f t="shared" si="327"/>
        <v>lunes</v>
      </c>
      <c r="G2334" s="2" t="str">
        <f t="shared" si="328"/>
        <v>mayo</v>
      </c>
      <c r="H2334" s="2">
        <f>+IFERROR(VLOOKUP(A2334,festivos!$A$1:$E$105,5,FALSE),0)</f>
        <v>0</v>
      </c>
      <c r="I2334" s="2">
        <f>+IFERROR(VLOOKUP(A2334,semanasanta!$A$1:$E$29,5,FALSE),0)</f>
        <v>0</v>
      </c>
      <c r="J2334" s="2">
        <f>+IFERROR(VLOOKUP(A2334,navidad!$A$1:$E$8,5,FALSE),0)</f>
        <v>0</v>
      </c>
      <c r="K2334" s="2">
        <f t="shared" si="332"/>
        <v>0</v>
      </c>
      <c r="L2334" s="2">
        <f t="shared" si="329"/>
        <v>0</v>
      </c>
      <c r="M2334" s="2">
        <f>+IFERROR(VLOOKUP(A2334,new_year!$A$1:$E$8,5,FALSE),0)</f>
        <v>0</v>
      </c>
      <c r="N2334" s="2">
        <f t="shared" si="331"/>
        <v>0</v>
      </c>
      <c r="O2334" s="2">
        <f t="shared" si="330"/>
        <v>0</v>
      </c>
      <c r="P2334">
        <v>0</v>
      </c>
      <c r="Q2334">
        <f>+IFERROR(VLOOKUP(A2334,final_f1!$A$1:$E$8,5,FALSE),0)</f>
        <v>0</v>
      </c>
    </row>
    <row r="2335" spans="1:17" x14ac:dyDescent="0.25">
      <c r="A2335" s="1">
        <v>43242</v>
      </c>
      <c r="C2335" s="2">
        <f t="shared" si="324"/>
        <v>22</v>
      </c>
      <c r="D2335" s="2">
        <f t="shared" si="325"/>
        <v>5</v>
      </c>
      <c r="E2335" s="2">
        <f t="shared" si="326"/>
        <v>2018</v>
      </c>
      <c r="F2335" s="2" t="str">
        <f t="shared" si="327"/>
        <v>martes</v>
      </c>
      <c r="G2335" s="2" t="str">
        <f t="shared" si="328"/>
        <v>mayo</v>
      </c>
      <c r="H2335" s="2">
        <f>+IFERROR(VLOOKUP(A2335,festivos!$A$1:$E$105,5,FALSE),0)</f>
        <v>0</v>
      </c>
      <c r="I2335" s="2">
        <f>+IFERROR(VLOOKUP(A2335,semanasanta!$A$1:$E$29,5,FALSE),0)</f>
        <v>0</v>
      </c>
      <c r="J2335" s="2">
        <f>+IFERROR(VLOOKUP(A2335,navidad!$A$1:$E$8,5,FALSE),0)</f>
        <v>0</v>
      </c>
      <c r="K2335" s="2">
        <f t="shared" si="332"/>
        <v>0</v>
      </c>
      <c r="L2335" s="2">
        <f t="shared" si="329"/>
        <v>0</v>
      </c>
      <c r="M2335" s="2">
        <f>+IFERROR(VLOOKUP(A2335,new_year!$A$1:$E$8,5,FALSE),0)</f>
        <v>0</v>
      </c>
      <c r="N2335" s="2">
        <f t="shared" si="331"/>
        <v>0</v>
      </c>
      <c r="O2335" s="2">
        <f t="shared" si="330"/>
        <v>0</v>
      </c>
      <c r="P2335">
        <v>0</v>
      </c>
      <c r="Q2335">
        <f>+IFERROR(VLOOKUP(A2335,final_f1!$A$1:$E$8,5,FALSE),0)</f>
        <v>0</v>
      </c>
    </row>
    <row r="2336" spans="1:17" x14ac:dyDescent="0.25">
      <c r="A2336" s="1">
        <v>43243</v>
      </c>
      <c r="C2336" s="2">
        <f t="shared" si="324"/>
        <v>23</v>
      </c>
      <c r="D2336" s="2">
        <f t="shared" si="325"/>
        <v>5</v>
      </c>
      <c r="E2336" s="2">
        <f t="shared" si="326"/>
        <v>2018</v>
      </c>
      <c r="F2336" s="2" t="str">
        <f t="shared" si="327"/>
        <v>miércoles</v>
      </c>
      <c r="G2336" s="2" t="str">
        <f t="shared" si="328"/>
        <v>mayo</v>
      </c>
      <c r="H2336" s="2">
        <f>+IFERROR(VLOOKUP(A2336,festivos!$A$1:$E$105,5,FALSE),0)</f>
        <v>0</v>
      </c>
      <c r="I2336" s="2">
        <f>+IFERROR(VLOOKUP(A2336,semanasanta!$A$1:$E$29,5,FALSE),0)</f>
        <v>0</v>
      </c>
      <c r="J2336" s="2">
        <f>+IFERROR(VLOOKUP(A2336,navidad!$A$1:$E$8,5,FALSE),0)</f>
        <v>0</v>
      </c>
      <c r="K2336" s="2">
        <f t="shared" si="332"/>
        <v>0</v>
      </c>
      <c r="L2336" s="2">
        <f t="shared" si="329"/>
        <v>0</v>
      </c>
      <c r="M2336" s="2">
        <f>+IFERROR(VLOOKUP(A2336,new_year!$A$1:$E$8,5,FALSE),0)</f>
        <v>0</v>
      </c>
      <c r="N2336" s="2">
        <f t="shared" si="331"/>
        <v>0</v>
      </c>
      <c r="O2336" s="2">
        <f t="shared" si="330"/>
        <v>0</v>
      </c>
      <c r="P2336">
        <v>0</v>
      </c>
      <c r="Q2336">
        <f>+IFERROR(VLOOKUP(A2336,final_f1!$A$1:$E$8,5,FALSE),0)</f>
        <v>0</v>
      </c>
    </row>
    <row r="2337" spans="1:17" x14ac:dyDescent="0.25">
      <c r="A2337" s="1">
        <v>43244</v>
      </c>
      <c r="C2337" s="2">
        <f t="shared" si="324"/>
        <v>24</v>
      </c>
      <c r="D2337" s="2">
        <f t="shared" si="325"/>
        <v>5</v>
      </c>
      <c r="E2337" s="2">
        <f t="shared" si="326"/>
        <v>2018</v>
      </c>
      <c r="F2337" s="2" t="str">
        <f t="shared" si="327"/>
        <v>jueves</v>
      </c>
      <c r="G2337" s="2" t="str">
        <f t="shared" si="328"/>
        <v>mayo</v>
      </c>
      <c r="H2337" s="2">
        <f>+IFERROR(VLOOKUP(A2337,festivos!$A$1:$E$105,5,FALSE),0)</f>
        <v>0</v>
      </c>
      <c r="I2337" s="2">
        <f>+IFERROR(VLOOKUP(A2337,semanasanta!$A$1:$E$29,5,FALSE),0)</f>
        <v>0</v>
      </c>
      <c r="J2337" s="2">
        <f>+IFERROR(VLOOKUP(A2337,navidad!$A$1:$E$8,5,FALSE),0)</f>
        <v>0</v>
      </c>
      <c r="K2337" s="2">
        <f t="shared" si="332"/>
        <v>0</v>
      </c>
      <c r="L2337" s="2">
        <f t="shared" si="329"/>
        <v>0</v>
      </c>
      <c r="M2337" s="2">
        <f>+IFERROR(VLOOKUP(A2337,new_year!$A$1:$E$8,5,FALSE),0)</f>
        <v>0</v>
      </c>
      <c r="N2337" s="2">
        <f t="shared" si="331"/>
        <v>0</v>
      </c>
      <c r="O2337" s="2">
        <f t="shared" si="330"/>
        <v>0</v>
      </c>
      <c r="P2337">
        <v>0</v>
      </c>
      <c r="Q2337">
        <f>+IFERROR(VLOOKUP(A2337,final_f1!$A$1:$E$8,5,FALSE),0)</f>
        <v>0</v>
      </c>
    </row>
    <row r="2338" spans="1:17" x14ac:dyDescent="0.25">
      <c r="A2338" s="1">
        <v>43245</v>
      </c>
      <c r="C2338" s="2">
        <f t="shared" si="324"/>
        <v>25</v>
      </c>
      <c r="D2338" s="2">
        <f t="shared" si="325"/>
        <v>5</v>
      </c>
      <c r="E2338" s="2">
        <f t="shared" si="326"/>
        <v>2018</v>
      </c>
      <c r="F2338" s="2" t="str">
        <f t="shared" si="327"/>
        <v>viernes</v>
      </c>
      <c r="G2338" s="2" t="str">
        <f t="shared" si="328"/>
        <v>mayo</v>
      </c>
      <c r="H2338" s="2">
        <f>+IFERROR(VLOOKUP(A2338,festivos!$A$1:$E$105,5,FALSE),0)</f>
        <v>0</v>
      </c>
      <c r="I2338" s="2">
        <f>+IFERROR(VLOOKUP(A2338,semanasanta!$A$1:$E$29,5,FALSE),0)</f>
        <v>0</v>
      </c>
      <c r="J2338" s="2">
        <f>+IFERROR(VLOOKUP(A2338,navidad!$A$1:$E$8,5,FALSE),0)</f>
        <v>0</v>
      </c>
      <c r="K2338" s="2">
        <f t="shared" si="332"/>
        <v>0</v>
      </c>
      <c r="L2338" s="2">
        <f t="shared" si="329"/>
        <v>0</v>
      </c>
      <c r="M2338" s="2">
        <f>+IFERROR(VLOOKUP(A2338,new_year!$A$1:$E$8,5,FALSE),0)</f>
        <v>0</v>
      </c>
      <c r="N2338" s="2">
        <f t="shared" si="331"/>
        <v>0</v>
      </c>
      <c r="O2338" s="2">
        <f t="shared" si="330"/>
        <v>0</v>
      </c>
      <c r="P2338">
        <v>0</v>
      </c>
      <c r="Q2338">
        <f>+IFERROR(VLOOKUP(A2338,final_f1!$A$1:$E$8,5,FALSE),0)</f>
        <v>0</v>
      </c>
    </row>
    <row r="2339" spans="1:17" x14ac:dyDescent="0.25">
      <c r="A2339" s="1">
        <v>43246</v>
      </c>
      <c r="C2339" s="2">
        <f t="shared" si="324"/>
        <v>26</v>
      </c>
      <c r="D2339" s="2">
        <f t="shared" si="325"/>
        <v>5</v>
      </c>
      <c r="E2339" s="2">
        <f t="shared" si="326"/>
        <v>2018</v>
      </c>
      <c r="F2339" s="2" t="str">
        <f t="shared" si="327"/>
        <v>sábado</v>
      </c>
      <c r="G2339" s="2" t="str">
        <f t="shared" si="328"/>
        <v>mayo</v>
      </c>
      <c r="H2339" s="2">
        <f>+IFERROR(VLOOKUP(A2339,festivos!$A$1:$E$105,5,FALSE),0)</f>
        <v>0</v>
      </c>
      <c r="I2339" s="2">
        <f>+IFERROR(VLOOKUP(A2339,semanasanta!$A$1:$E$29,5,FALSE),0)</f>
        <v>0</v>
      </c>
      <c r="J2339" s="2">
        <f>+IFERROR(VLOOKUP(A2339,navidad!$A$1:$E$8,5,FALSE),0)</f>
        <v>0</v>
      </c>
      <c r="K2339" s="2">
        <f t="shared" si="332"/>
        <v>0</v>
      </c>
      <c r="L2339" s="2">
        <f t="shared" si="329"/>
        <v>0</v>
      </c>
      <c r="M2339" s="2">
        <f>+IFERROR(VLOOKUP(A2339,new_year!$A$1:$E$8,5,FALSE),0)</f>
        <v>0</v>
      </c>
      <c r="N2339" s="2">
        <f t="shared" si="331"/>
        <v>0</v>
      </c>
      <c r="O2339" s="2">
        <f t="shared" si="330"/>
        <v>0</v>
      </c>
      <c r="P2339">
        <v>0</v>
      </c>
      <c r="Q2339">
        <f>+IFERROR(VLOOKUP(A2339,final_f1!$A$1:$E$8,5,FALSE),0)</f>
        <v>0</v>
      </c>
    </row>
    <row r="2340" spans="1:17" x14ac:dyDescent="0.25">
      <c r="A2340" s="1">
        <v>43247</v>
      </c>
      <c r="C2340" s="2">
        <f t="shared" si="324"/>
        <v>27</v>
      </c>
      <c r="D2340" s="2">
        <f t="shared" si="325"/>
        <v>5</v>
      </c>
      <c r="E2340" s="2">
        <f t="shared" si="326"/>
        <v>2018</v>
      </c>
      <c r="F2340" s="2" t="str">
        <f t="shared" si="327"/>
        <v>domingo</v>
      </c>
      <c r="G2340" s="2" t="str">
        <f t="shared" si="328"/>
        <v>mayo</v>
      </c>
      <c r="H2340" s="2">
        <f>+IFERROR(VLOOKUP(A2340,festivos!$A$1:$E$105,5,FALSE),0)</f>
        <v>0</v>
      </c>
      <c r="I2340" s="2">
        <f>+IFERROR(VLOOKUP(A2340,semanasanta!$A$1:$E$29,5,FALSE),0)</f>
        <v>0</v>
      </c>
      <c r="J2340" s="2">
        <f>+IFERROR(VLOOKUP(A2340,navidad!$A$1:$E$8,5,FALSE),0)</f>
        <v>0</v>
      </c>
      <c r="K2340" s="2">
        <f t="shared" si="332"/>
        <v>0</v>
      </c>
      <c r="L2340" s="2">
        <f t="shared" si="329"/>
        <v>0</v>
      </c>
      <c r="M2340" s="2">
        <f>+IFERROR(VLOOKUP(A2340,new_year!$A$1:$E$8,5,FALSE),0)</f>
        <v>0</v>
      </c>
      <c r="N2340" s="2">
        <f t="shared" si="331"/>
        <v>0</v>
      </c>
      <c r="O2340" s="2">
        <f t="shared" si="330"/>
        <v>0</v>
      </c>
      <c r="P2340">
        <v>0</v>
      </c>
      <c r="Q2340">
        <f>+IFERROR(VLOOKUP(A2340,final_f1!$A$1:$E$8,5,FALSE),0)</f>
        <v>0</v>
      </c>
    </row>
    <row r="2341" spans="1:17" x14ac:dyDescent="0.25">
      <c r="A2341" s="1">
        <v>43248</v>
      </c>
      <c r="C2341" s="2">
        <f t="shared" si="324"/>
        <v>28</v>
      </c>
      <c r="D2341" s="2">
        <f t="shared" si="325"/>
        <v>5</v>
      </c>
      <c r="E2341" s="2">
        <f t="shared" si="326"/>
        <v>2018</v>
      </c>
      <c r="F2341" s="2" t="str">
        <f t="shared" si="327"/>
        <v>lunes</v>
      </c>
      <c r="G2341" s="2" t="str">
        <f t="shared" si="328"/>
        <v>mayo</v>
      </c>
      <c r="H2341" s="2">
        <f>+IFERROR(VLOOKUP(A2341,festivos!$A$1:$E$105,5,FALSE),0)</f>
        <v>0</v>
      </c>
      <c r="I2341" s="2">
        <f>+IFERROR(VLOOKUP(A2341,semanasanta!$A$1:$E$29,5,FALSE),0)</f>
        <v>0</v>
      </c>
      <c r="J2341" s="2">
        <f>+IFERROR(VLOOKUP(A2341,navidad!$A$1:$E$8,5,FALSE),0)</f>
        <v>0</v>
      </c>
      <c r="K2341" s="2">
        <f t="shared" si="332"/>
        <v>0</v>
      </c>
      <c r="L2341" s="2">
        <f t="shared" si="329"/>
        <v>0</v>
      </c>
      <c r="M2341" s="2">
        <f>+IFERROR(VLOOKUP(A2341,new_year!$A$1:$E$8,5,FALSE),0)</f>
        <v>0</v>
      </c>
      <c r="N2341" s="2">
        <f t="shared" si="331"/>
        <v>0</v>
      </c>
      <c r="O2341" s="2">
        <f t="shared" si="330"/>
        <v>0</v>
      </c>
      <c r="P2341">
        <v>0</v>
      </c>
      <c r="Q2341">
        <f>+IFERROR(VLOOKUP(A2341,final_f1!$A$1:$E$8,5,FALSE),0)</f>
        <v>0</v>
      </c>
    </row>
    <row r="2342" spans="1:17" x14ac:dyDescent="0.25">
      <c r="A2342" s="1">
        <v>43249</v>
      </c>
      <c r="C2342" s="2">
        <f t="shared" si="324"/>
        <v>29</v>
      </c>
      <c r="D2342" s="2">
        <f t="shared" si="325"/>
        <v>5</v>
      </c>
      <c r="E2342" s="2">
        <f t="shared" si="326"/>
        <v>2018</v>
      </c>
      <c r="F2342" s="2" t="str">
        <f t="shared" si="327"/>
        <v>martes</v>
      </c>
      <c r="G2342" s="2" t="str">
        <f t="shared" si="328"/>
        <v>mayo</v>
      </c>
      <c r="H2342" s="2">
        <f>+IFERROR(VLOOKUP(A2342,festivos!$A$1:$E$105,5,FALSE),0)</f>
        <v>0</v>
      </c>
      <c r="I2342" s="2">
        <f>+IFERROR(VLOOKUP(A2342,semanasanta!$A$1:$E$29,5,FALSE),0)</f>
        <v>0</v>
      </c>
      <c r="J2342" s="2">
        <f>+IFERROR(VLOOKUP(A2342,navidad!$A$1:$E$8,5,FALSE),0)</f>
        <v>0</v>
      </c>
      <c r="K2342" s="2">
        <f t="shared" si="332"/>
        <v>0</v>
      </c>
      <c r="L2342" s="2">
        <f t="shared" si="329"/>
        <v>0</v>
      </c>
      <c r="M2342" s="2">
        <f>+IFERROR(VLOOKUP(A2342,new_year!$A$1:$E$8,5,FALSE),0)</f>
        <v>0</v>
      </c>
      <c r="N2342" s="2">
        <f t="shared" si="331"/>
        <v>0</v>
      </c>
      <c r="O2342" s="2">
        <f t="shared" si="330"/>
        <v>0</v>
      </c>
      <c r="P2342">
        <v>0</v>
      </c>
      <c r="Q2342">
        <f>+IFERROR(VLOOKUP(A2342,final_f1!$A$1:$E$8,5,FALSE),0)</f>
        <v>0</v>
      </c>
    </row>
    <row r="2343" spans="1:17" x14ac:dyDescent="0.25">
      <c r="A2343" s="1">
        <v>43250</v>
      </c>
      <c r="C2343" s="2">
        <f t="shared" si="324"/>
        <v>30</v>
      </c>
      <c r="D2343" s="2">
        <f t="shared" si="325"/>
        <v>5</v>
      </c>
      <c r="E2343" s="2">
        <f t="shared" si="326"/>
        <v>2018</v>
      </c>
      <c r="F2343" s="2" t="str">
        <f t="shared" si="327"/>
        <v>miércoles</v>
      </c>
      <c r="G2343" s="2" t="str">
        <f t="shared" si="328"/>
        <v>mayo</v>
      </c>
      <c r="H2343" s="2">
        <f>+IFERROR(VLOOKUP(A2343,festivos!$A$1:$E$105,5,FALSE),0)</f>
        <v>0</v>
      </c>
      <c r="I2343" s="2">
        <f>+IFERROR(VLOOKUP(A2343,semanasanta!$A$1:$E$29,5,FALSE),0)</f>
        <v>0</v>
      </c>
      <c r="J2343" s="2">
        <f>+IFERROR(VLOOKUP(A2343,navidad!$A$1:$E$8,5,FALSE),0)</f>
        <v>0</v>
      </c>
      <c r="K2343" s="2">
        <f t="shared" si="332"/>
        <v>0</v>
      </c>
      <c r="L2343" s="2">
        <f t="shared" si="329"/>
        <v>0</v>
      </c>
      <c r="M2343" s="2">
        <f>+IFERROR(VLOOKUP(A2343,new_year!$A$1:$E$8,5,FALSE),0)</f>
        <v>0</v>
      </c>
      <c r="N2343" s="2">
        <f t="shared" si="331"/>
        <v>0</v>
      </c>
      <c r="O2343" s="2">
        <f t="shared" si="330"/>
        <v>0</v>
      </c>
      <c r="P2343">
        <v>0</v>
      </c>
      <c r="Q2343">
        <f>+IFERROR(VLOOKUP(A2343,final_f1!$A$1:$E$8,5,FALSE),0)</f>
        <v>0</v>
      </c>
    </row>
    <row r="2344" spans="1:17" x14ac:dyDescent="0.25">
      <c r="A2344" s="1">
        <v>43251</v>
      </c>
      <c r="C2344" s="2">
        <f t="shared" si="324"/>
        <v>31</v>
      </c>
      <c r="D2344" s="2">
        <f t="shared" si="325"/>
        <v>5</v>
      </c>
      <c r="E2344" s="2">
        <f t="shared" si="326"/>
        <v>2018</v>
      </c>
      <c r="F2344" s="2" t="str">
        <f t="shared" si="327"/>
        <v>jueves</v>
      </c>
      <c r="G2344" s="2" t="str">
        <f t="shared" si="328"/>
        <v>mayo</v>
      </c>
      <c r="H2344" s="2">
        <f>+IFERROR(VLOOKUP(A2344,festivos!$A$1:$E$105,5,FALSE),0)</f>
        <v>0</v>
      </c>
      <c r="I2344" s="2">
        <f>+IFERROR(VLOOKUP(A2344,semanasanta!$A$1:$E$29,5,FALSE),0)</f>
        <v>0</v>
      </c>
      <c r="J2344" s="2">
        <f>+IFERROR(VLOOKUP(A2344,navidad!$A$1:$E$8,5,FALSE),0)</f>
        <v>0</v>
      </c>
      <c r="K2344" s="2">
        <f t="shared" si="332"/>
        <v>0</v>
      </c>
      <c r="L2344" s="2">
        <f t="shared" si="329"/>
        <v>0</v>
      </c>
      <c r="M2344" s="2">
        <f>+IFERROR(VLOOKUP(A2344,new_year!$A$1:$E$8,5,FALSE),0)</f>
        <v>0</v>
      </c>
      <c r="N2344" s="2">
        <f t="shared" si="331"/>
        <v>0</v>
      </c>
      <c r="O2344" s="2">
        <f t="shared" si="330"/>
        <v>0</v>
      </c>
      <c r="P2344">
        <v>0</v>
      </c>
      <c r="Q2344">
        <f>+IFERROR(VLOOKUP(A2344,final_f1!$A$1:$E$8,5,FALSE),0)</f>
        <v>0</v>
      </c>
    </row>
    <row r="2345" spans="1:17" x14ac:dyDescent="0.25">
      <c r="A2345" s="1">
        <v>43252</v>
      </c>
      <c r="C2345" s="2">
        <f t="shared" si="324"/>
        <v>1</v>
      </c>
      <c r="D2345" s="2">
        <f t="shared" si="325"/>
        <v>6</v>
      </c>
      <c r="E2345" s="2">
        <f t="shared" si="326"/>
        <v>2018</v>
      </c>
      <c r="F2345" s="2" t="str">
        <f t="shared" si="327"/>
        <v>viernes</v>
      </c>
      <c r="G2345" s="2" t="str">
        <f t="shared" si="328"/>
        <v>junio</v>
      </c>
      <c r="H2345" s="2">
        <f>+IFERROR(VLOOKUP(A2345,festivos!$A$1:$E$105,5,FALSE),0)</f>
        <v>0</v>
      </c>
      <c r="I2345" s="2">
        <f>+IFERROR(VLOOKUP(A2345,semanasanta!$A$1:$E$29,5,FALSE),0)</f>
        <v>0</v>
      </c>
      <c r="J2345" s="2">
        <f>+IFERROR(VLOOKUP(A2345,navidad!$A$1:$E$8,5,FALSE),0)</f>
        <v>0</v>
      </c>
      <c r="K2345" s="2">
        <f t="shared" si="332"/>
        <v>0</v>
      </c>
      <c r="L2345" s="2">
        <f t="shared" si="329"/>
        <v>0</v>
      </c>
      <c r="M2345" s="2">
        <f>+IFERROR(VLOOKUP(A2345,new_year!$A$1:$E$8,5,FALSE),0)</f>
        <v>0</v>
      </c>
      <c r="N2345" s="2">
        <f t="shared" si="331"/>
        <v>0</v>
      </c>
      <c r="O2345" s="2">
        <f t="shared" si="330"/>
        <v>0</v>
      </c>
      <c r="P2345">
        <v>0</v>
      </c>
      <c r="Q2345">
        <f>+IFERROR(VLOOKUP(A2345,final_f1!$A$1:$E$8,5,FALSE),0)</f>
        <v>0</v>
      </c>
    </row>
    <row r="2346" spans="1:17" x14ac:dyDescent="0.25">
      <c r="A2346" s="1">
        <v>43253</v>
      </c>
      <c r="C2346" s="2">
        <f t="shared" si="324"/>
        <v>2</v>
      </c>
      <c r="D2346" s="2">
        <f t="shared" si="325"/>
        <v>6</v>
      </c>
      <c r="E2346" s="2">
        <f t="shared" si="326"/>
        <v>2018</v>
      </c>
      <c r="F2346" s="2" t="str">
        <f t="shared" si="327"/>
        <v>sábado</v>
      </c>
      <c r="G2346" s="2" t="str">
        <f t="shared" si="328"/>
        <v>junio</v>
      </c>
      <c r="H2346" s="2">
        <f>+IFERROR(VLOOKUP(A2346,festivos!$A$1:$E$105,5,FALSE),0)</f>
        <v>0</v>
      </c>
      <c r="I2346" s="2">
        <f>+IFERROR(VLOOKUP(A2346,semanasanta!$A$1:$E$29,5,FALSE),0)</f>
        <v>0</v>
      </c>
      <c r="J2346" s="2">
        <f>+IFERROR(VLOOKUP(A2346,navidad!$A$1:$E$8,5,FALSE),0)</f>
        <v>0</v>
      </c>
      <c r="K2346" s="2">
        <f t="shared" si="332"/>
        <v>0</v>
      </c>
      <c r="L2346" s="2">
        <f t="shared" si="329"/>
        <v>0</v>
      </c>
      <c r="M2346" s="2">
        <f>+IFERROR(VLOOKUP(A2346,new_year!$A$1:$E$8,5,FALSE),0)</f>
        <v>0</v>
      </c>
      <c r="N2346" s="2">
        <f t="shared" si="331"/>
        <v>0</v>
      </c>
      <c r="O2346" s="2">
        <f t="shared" si="330"/>
        <v>0</v>
      </c>
      <c r="P2346">
        <v>0</v>
      </c>
      <c r="Q2346">
        <f>+IFERROR(VLOOKUP(A2346,final_f1!$A$1:$E$8,5,FALSE),0)</f>
        <v>0</v>
      </c>
    </row>
    <row r="2347" spans="1:17" x14ac:dyDescent="0.25">
      <c r="A2347" s="1">
        <v>43254</v>
      </c>
      <c r="C2347" s="2">
        <f t="shared" si="324"/>
        <v>3</v>
      </c>
      <c r="D2347" s="2">
        <f t="shared" si="325"/>
        <v>6</v>
      </c>
      <c r="E2347" s="2">
        <f t="shared" si="326"/>
        <v>2018</v>
      </c>
      <c r="F2347" s="2" t="str">
        <f t="shared" si="327"/>
        <v>domingo</v>
      </c>
      <c r="G2347" s="2" t="str">
        <f t="shared" si="328"/>
        <v>junio</v>
      </c>
      <c r="H2347" s="2">
        <f>+IFERROR(VLOOKUP(A2347,festivos!$A$1:$E$105,5,FALSE),0)</f>
        <v>0</v>
      </c>
      <c r="I2347" s="2">
        <f>+IFERROR(VLOOKUP(A2347,semanasanta!$A$1:$E$29,5,FALSE),0)</f>
        <v>0</v>
      </c>
      <c r="J2347" s="2">
        <f>+IFERROR(VLOOKUP(A2347,navidad!$A$1:$E$8,5,FALSE),0)</f>
        <v>0</v>
      </c>
      <c r="K2347" s="2">
        <f t="shared" si="332"/>
        <v>0</v>
      </c>
      <c r="L2347" s="2">
        <f t="shared" si="329"/>
        <v>0</v>
      </c>
      <c r="M2347" s="2">
        <f>+IFERROR(VLOOKUP(A2347,new_year!$A$1:$E$8,5,FALSE),0)</f>
        <v>0</v>
      </c>
      <c r="N2347" s="2">
        <f t="shared" si="331"/>
        <v>0</v>
      </c>
      <c r="O2347" s="2">
        <f t="shared" si="330"/>
        <v>0</v>
      </c>
      <c r="P2347">
        <v>0</v>
      </c>
      <c r="Q2347">
        <f>+IFERROR(VLOOKUP(A2347,final_f1!$A$1:$E$8,5,FALSE),0)</f>
        <v>0</v>
      </c>
    </row>
    <row r="2348" spans="1:17" x14ac:dyDescent="0.25">
      <c r="A2348" s="1">
        <v>43255</v>
      </c>
      <c r="C2348" s="2">
        <f t="shared" si="324"/>
        <v>4</v>
      </c>
      <c r="D2348" s="2">
        <f t="shared" si="325"/>
        <v>6</v>
      </c>
      <c r="E2348" s="2">
        <f t="shared" si="326"/>
        <v>2018</v>
      </c>
      <c r="F2348" s="2" t="str">
        <f t="shared" si="327"/>
        <v>lunes</v>
      </c>
      <c r="G2348" s="2" t="str">
        <f t="shared" si="328"/>
        <v>junio</v>
      </c>
      <c r="H2348" s="2">
        <f>+IFERROR(VLOOKUP(A2348,festivos!$A$1:$E$105,5,FALSE),0)</f>
        <v>1</v>
      </c>
      <c r="I2348" s="2">
        <f>+IFERROR(VLOOKUP(A2348,semanasanta!$A$1:$E$29,5,FALSE),0)</f>
        <v>0</v>
      </c>
      <c r="J2348" s="2">
        <f>+IFERROR(VLOOKUP(A2348,navidad!$A$1:$E$8,5,FALSE),0)</f>
        <v>0</v>
      </c>
      <c r="K2348" s="2">
        <f t="shared" si="332"/>
        <v>0</v>
      </c>
      <c r="L2348" s="2">
        <f t="shared" si="329"/>
        <v>0</v>
      </c>
      <c r="M2348" s="2">
        <f>+IFERROR(VLOOKUP(A2348,new_year!$A$1:$E$8,5,FALSE),0)</f>
        <v>0</v>
      </c>
      <c r="N2348" s="2">
        <f t="shared" si="331"/>
        <v>0</v>
      </c>
      <c r="O2348" s="2">
        <f t="shared" si="330"/>
        <v>0</v>
      </c>
      <c r="P2348">
        <v>0</v>
      </c>
      <c r="Q2348">
        <f>+IFERROR(VLOOKUP(A2348,final_f1!$A$1:$E$8,5,FALSE),0)</f>
        <v>0</v>
      </c>
    </row>
    <row r="2349" spans="1:17" x14ac:dyDescent="0.25">
      <c r="A2349" s="1">
        <v>43256</v>
      </c>
      <c r="C2349" s="2">
        <f t="shared" si="324"/>
        <v>5</v>
      </c>
      <c r="D2349" s="2">
        <f t="shared" si="325"/>
        <v>6</v>
      </c>
      <c r="E2349" s="2">
        <f t="shared" si="326"/>
        <v>2018</v>
      </c>
      <c r="F2349" s="2" t="str">
        <f t="shared" si="327"/>
        <v>martes</v>
      </c>
      <c r="G2349" s="2" t="str">
        <f t="shared" si="328"/>
        <v>junio</v>
      </c>
      <c r="H2349" s="2">
        <f>+IFERROR(VLOOKUP(A2349,festivos!$A$1:$E$105,5,FALSE),0)</f>
        <v>0</v>
      </c>
      <c r="I2349" s="2">
        <f>+IFERROR(VLOOKUP(A2349,semanasanta!$A$1:$E$29,5,FALSE),0)</f>
        <v>0</v>
      </c>
      <c r="J2349" s="2">
        <f>+IFERROR(VLOOKUP(A2349,navidad!$A$1:$E$8,5,FALSE),0)</f>
        <v>0</v>
      </c>
      <c r="K2349" s="2">
        <f t="shared" si="332"/>
        <v>0</v>
      </c>
      <c r="L2349" s="2">
        <f t="shared" si="329"/>
        <v>0</v>
      </c>
      <c r="M2349" s="2">
        <f>+IFERROR(VLOOKUP(A2349,new_year!$A$1:$E$8,5,FALSE),0)</f>
        <v>0</v>
      </c>
      <c r="N2349" s="2">
        <f t="shared" si="331"/>
        <v>0</v>
      </c>
      <c r="O2349" s="2">
        <f t="shared" si="330"/>
        <v>0</v>
      </c>
      <c r="P2349">
        <v>0</v>
      </c>
      <c r="Q2349">
        <f>+IFERROR(VLOOKUP(A2349,final_f1!$A$1:$E$8,5,FALSE),0)</f>
        <v>0</v>
      </c>
    </row>
    <row r="2350" spans="1:17" x14ac:dyDescent="0.25">
      <c r="A2350" s="1">
        <v>43257</v>
      </c>
      <c r="C2350" s="2">
        <f t="shared" si="324"/>
        <v>6</v>
      </c>
      <c r="D2350" s="2">
        <f t="shared" si="325"/>
        <v>6</v>
      </c>
      <c r="E2350" s="2">
        <f t="shared" si="326"/>
        <v>2018</v>
      </c>
      <c r="F2350" s="2" t="str">
        <f t="shared" si="327"/>
        <v>miércoles</v>
      </c>
      <c r="G2350" s="2" t="str">
        <f t="shared" si="328"/>
        <v>junio</v>
      </c>
      <c r="H2350" s="2">
        <f>+IFERROR(VLOOKUP(A2350,festivos!$A$1:$E$105,5,FALSE),0)</f>
        <v>0</v>
      </c>
      <c r="I2350" s="2">
        <f>+IFERROR(VLOOKUP(A2350,semanasanta!$A$1:$E$29,5,FALSE),0)</f>
        <v>0</v>
      </c>
      <c r="J2350" s="2">
        <f>+IFERROR(VLOOKUP(A2350,navidad!$A$1:$E$8,5,FALSE),0)</f>
        <v>0</v>
      </c>
      <c r="K2350" s="2">
        <f t="shared" si="332"/>
        <v>0</v>
      </c>
      <c r="L2350" s="2">
        <f t="shared" si="329"/>
        <v>0</v>
      </c>
      <c r="M2350" s="2">
        <f>+IFERROR(VLOOKUP(A2350,new_year!$A$1:$E$8,5,FALSE),0)</f>
        <v>0</v>
      </c>
      <c r="N2350" s="2">
        <f t="shared" si="331"/>
        <v>0</v>
      </c>
      <c r="O2350" s="2">
        <f t="shared" si="330"/>
        <v>0</v>
      </c>
      <c r="P2350">
        <v>0</v>
      </c>
      <c r="Q2350">
        <f>+IFERROR(VLOOKUP(A2350,final_f1!$A$1:$E$8,5,FALSE),0)</f>
        <v>0</v>
      </c>
    </row>
    <row r="2351" spans="1:17" x14ac:dyDescent="0.25">
      <c r="A2351" s="1">
        <v>43258</v>
      </c>
      <c r="C2351" s="2">
        <f t="shared" si="324"/>
        <v>7</v>
      </c>
      <c r="D2351" s="2">
        <f t="shared" si="325"/>
        <v>6</v>
      </c>
      <c r="E2351" s="2">
        <f t="shared" si="326"/>
        <v>2018</v>
      </c>
      <c r="F2351" s="2" t="str">
        <f t="shared" si="327"/>
        <v>jueves</v>
      </c>
      <c r="G2351" s="2" t="str">
        <f t="shared" si="328"/>
        <v>junio</v>
      </c>
      <c r="H2351" s="2">
        <f>+IFERROR(VLOOKUP(A2351,festivos!$A$1:$E$105,5,FALSE),0)</f>
        <v>0</v>
      </c>
      <c r="I2351" s="2">
        <f>+IFERROR(VLOOKUP(A2351,semanasanta!$A$1:$E$29,5,FALSE),0)</f>
        <v>0</v>
      </c>
      <c r="J2351" s="2">
        <f>+IFERROR(VLOOKUP(A2351,navidad!$A$1:$E$8,5,FALSE),0)</f>
        <v>0</v>
      </c>
      <c r="K2351" s="2">
        <f t="shared" si="332"/>
        <v>0</v>
      </c>
      <c r="L2351" s="2">
        <f t="shared" si="329"/>
        <v>0</v>
      </c>
      <c r="M2351" s="2">
        <f>+IFERROR(VLOOKUP(A2351,new_year!$A$1:$E$8,5,FALSE),0)</f>
        <v>0</v>
      </c>
      <c r="N2351" s="2">
        <f t="shared" si="331"/>
        <v>0</v>
      </c>
      <c r="O2351" s="2">
        <f t="shared" si="330"/>
        <v>0</v>
      </c>
      <c r="P2351">
        <v>0</v>
      </c>
      <c r="Q2351">
        <f>+IFERROR(VLOOKUP(A2351,final_f1!$A$1:$E$8,5,FALSE),0)</f>
        <v>0</v>
      </c>
    </row>
    <row r="2352" spans="1:17" x14ac:dyDescent="0.25">
      <c r="A2352" s="1">
        <v>43259</v>
      </c>
      <c r="C2352" s="2">
        <f t="shared" si="324"/>
        <v>8</v>
      </c>
      <c r="D2352" s="2">
        <f t="shared" si="325"/>
        <v>6</v>
      </c>
      <c r="E2352" s="2">
        <f t="shared" si="326"/>
        <v>2018</v>
      </c>
      <c r="F2352" s="2" t="str">
        <f t="shared" si="327"/>
        <v>viernes</v>
      </c>
      <c r="G2352" s="2" t="str">
        <f t="shared" si="328"/>
        <v>junio</v>
      </c>
      <c r="H2352" s="2">
        <f>+IFERROR(VLOOKUP(A2352,festivos!$A$1:$E$105,5,FALSE),0)</f>
        <v>0</v>
      </c>
      <c r="I2352" s="2">
        <f>+IFERROR(VLOOKUP(A2352,semanasanta!$A$1:$E$29,5,FALSE),0)</f>
        <v>0</v>
      </c>
      <c r="J2352" s="2">
        <f>+IFERROR(VLOOKUP(A2352,navidad!$A$1:$E$8,5,FALSE),0)</f>
        <v>0</v>
      </c>
      <c r="K2352" s="2">
        <f t="shared" si="332"/>
        <v>0</v>
      </c>
      <c r="L2352" s="2">
        <f t="shared" si="329"/>
        <v>0</v>
      </c>
      <c r="M2352" s="2">
        <f>+IFERROR(VLOOKUP(A2352,new_year!$A$1:$E$8,5,FALSE),0)</f>
        <v>0</v>
      </c>
      <c r="N2352" s="2">
        <f t="shared" si="331"/>
        <v>0</v>
      </c>
      <c r="O2352" s="2">
        <f t="shared" si="330"/>
        <v>0</v>
      </c>
      <c r="P2352">
        <v>0</v>
      </c>
      <c r="Q2352">
        <f>+IFERROR(VLOOKUP(A2352,final_f1!$A$1:$E$8,5,FALSE),0)</f>
        <v>0</v>
      </c>
    </row>
    <row r="2353" spans="1:17" x14ac:dyDescent="0.25">
      <c r="A2353" s="1">
        <v>43260</v>
      </c>
      <c r="C2353" s="2">
        <f t="shared" si="324"/>
        <v>9</v>
      </c>
      <c r="D2353" s="2">
        <f t="shared" si="325"/>
        <v>6</v>
      </c>
      <c r="E2353" s="2">
        <f t="shared" si="326"/>
        <v>2018</v>
      </c>
      <c r="F2353" s="2" t="str">
        <f t="shared" si="327"/>
        <v>sábado</v>
      </c>
      <c r="G2353" s="2" t="str">
        <f t="shared" si="328"/>
        <v>junio</v>
      </c>
      <c r="H2353" s="2">
        <f>+IFERROR(VLOOKUP(A2353,festivos!$A$1:$E$105,5,FALSE),0)</f>
        <v>0</v>
      </c>
      <c r="I2353" s="2">
        <f>+IFERROR(VLOOKUP(A2353,semanasanta!$A$1:$E$29,5,FALSE),0)</f>
        <v>0</v>
      </c>
      <c r="J2353" s="2">
        <f>+IFERROR(VLOOKUP(A2353,navidad!$A$1:$E$8,5,FALSE),0)</f>
        <v>0</v>
      </c>
      <c r="K2353" s="2">
        <f t="shared" si="332"/>
        <v>0</v>
      </c>
      <c r="L2353" s="2">
        <f t="shared" si="329"/>
        <v>0</v>
      </c>
      <c r="M2353" s="2">
        <f>+IFERROR(VLOOKUP(A2353,new_year!$A$1:$E$8,5,FALSE),0)</f>
        <v>0</v>
      </c>
      <c r="N2353" s="2">
        <f t="shared" si="331"/>
        <v>0</v>
      </c>
      <c r="O2353" s="2">
        <f t="shared" si="330"/>
        <v>0</v>
      </c>
      <c r="P2353">
        <v>0</v>
      </c>
      <c r="Q2353">
        <f>+IFERROR(VLOOKUP(A2353,final_f1!$A$1:$E$8,5,FALSE),0)</f>
        <v>0</v>
      </c>
    </row>
    <row r="2354" spans="1:17" x14ac:dyDescent="0.25">
      <c r="A2354" s="1">
        <v>43261</v>
      </c>
      <c r="C2354" s="2">
        <f t="shared" si="324"/>
        <v>10</v>
      </c>
      <c r="D2354" s="2">
        <f t="shared" si="325"/>
        <v>6</v>
      </c>
      <c r="E2354" s="2">
        <f t="shared" si="326"/>
        <v>2018</v>
      </c>
      <c r="F2354" s="2" t="str">
        <f t="shared" si="327"/>
        <v>domingo</v>
      </c>
      <c r="G2354" s="2" t="str">
        <f t="shared" si="328"/>
        <v>junio</v>
      </c>
      <c r="H2354" s="2">
        <f>+IFERROR(VLOOKUP(A2354,festivos!$A$1:$E$105,5,FALSE),0)</f>
        <v>0</v>
      </c>
      <c r="I2354" s="2">
        <f>+IFERROR(VLOOKUP(A2354,semanasanta!$A$1:$E$29,5,FALSE),0)</f>
        <v>0</v>
      </c>
      <c r="J2354" s="2">
        <f>+IFERROR(VLOOKUP(A2354,navidad!$A$1:$E$8,5,FALSE),0)</f>
        <v>0</v>
      </c>
      <c r="K2354" s="2">
        <f t="shared" si="332"/>
        <v>0</v>
      </c>
      <c r="L2354" s="2">
        <f t="shared" si="329"/>
        <v>0</v>
      </c>
      <c r="M2354" s="2">
        <f>+IFERROR(VLOOKUP(A2354,new_year!$A$1:$E$8,5,FALSE),0)</f>
        <v>0</v>
      </c>
      <c r="N2354" s="2">
        <f t="shared" si="331"/>
        <v>0</v>
      </c>
      <c r="O2354" s="2">
        <f t="shared" si="330"/>
        <v>0</v>
      </c>
      <c r="P2354">
        <v>0</v>
      </c>
      <c r="Q2354">
        <f>+IFERROR(VLOOKUP(A2354,final_f1!$A$1:$E$8,5,FALSE),0)</f>
        <v>0</v>
      </c>
    </row>
    <row r="2355" spans="1:17" x14ac:dyDescent="0.25">
      <c r="A2355" s="1">
        <v>43262</v>
      </c>
      <c r="C2355" s="2">
        <f t="shared" si="324"/>
        <v>11</v>
      </c>
      <c r="D2355" s="2">
        <f t="shared" si="325"/>
        <v>6</v>
      </c>
      <c r="E2355" s="2">
        <f t="shared" si="326"/>
        <v>2018</v>
      </c>
      <c r="F2355" s="2" t="str">
        <f t="shared" si="327"/>
        <v>lunes</v>
      </c>
      <c r="G2355" s="2" t="str">
        <f t="shared" si="328"/>
        <v>junio</v>
      </c>
      <c r="H2355" s="2">
        <f>+IFERROR(VLOOKUP(A2355,festivos!$A$1:$E$105,5,FALSE),0)</f>
        <v>1</v>
      </c>
      <c r="I2355" s="2">
        <f>+IFERROR(VLOOKUP(A2355,semanasanta!$A$1:$E$29,5,FALSE),0)</f>
        <v>0</v>
      </c>
      <c r="J2355" s="2">
        <f>+IFERROR(VLOOKUP(A2355,navidad!$A$1:$E$8,5,FALSE),0)</f>
        <v>0</v>
      </c>
      <c r="K2355" s="2">
        <f t="shared" si="332"/>
        <v>0</v>
      </c>
      <c r="L2355" s="2">
        <f t="shared" si="329"/>
        <v>0</v>
      </c>
      <c r="M2355" s="2">
        <f>+IFERROR(VLOOKUP(A2355,new_year!$A$1:$E$8,5,FALSE),0)</f>
        <v>0</v>
      </c>
      <c r="N2355" s="2">
        <f t="shared" si="331"/>
        <v>0</v>
      </c>
      <c r="O2355" s="2">
        <f t="shared" si="330"/>
        <v>0</v>
      </c>
      <c r="P2355">
        <v>0</v>
      </c>
      <c r="Q2355">
        <f>+IFERROR(VLOOKUP(A2355,final_f1!$A$1:$E$8,5,FALSE),0)</f>
        <v>0</v>
      </c>
    </row>
    <row r="2356" spans="1:17" x14ac:dyDescent="0.25">
      <c r="A2356" s="1">
        <v>43263</v>
      </c>
      <c r="C2356" s="2">
        <f t="shared" si="324"/>
        <v>12</v>
      </c>
      <c r="D2356" s="2">
        <f t="shared" si="325"/>
        <v>6</v>
      </c>
      <c r="E2356" s="2">
        <f t="shared" si="326"/>
        <v>2018</v>
      </c>
      <c r="F2356" s="2" t="str">
        <f t="shared" si="327"/>
        <v>martes</v>
      </c>
      <c r="G2356" s="2" t="str">
        <f t="shared" si="328"/>
        <v>junio</v>
      </c>
      <c r="H2356" s="2">
        <f>+IFERROR(VLOOKUP(A2356,festivos!$A$1:$E$105,5,FALSE),0)</f>
        <v>0</v>
      </c>
      <c r="I2356" s="2">
        <f>+IFERROR(VLOOKUP(A2356,semanasanta!$A$1:$E$29,5,FALSE),0)</f>
        <v>0</v>
      </c>
      <c r="J2356" s="2">
        <f>+IFERROR(VLOOKUP(A2356,navidad!$A$1:$E$8,5,FALSE),0)</f>
        <v>0</v>
      </c>
      <c r="K2356" s="2">
        <f t="shared" si="332"/>
        <v>0</v>
      </c>
      <c r="L2356" s="2">
        <f t="shared" si="329"/>
        <v>0</v>
      </c>
      <c r="M2356" s="2">
        <f>+IFERROR(VLOOKUP(A2356,new_year!$A$1:$E$8,5,FALSE),0)</f>
        <v>0</v>
      </c>
      <c r="N2356" s="2">
        <f t="shared" si="331"/>
        <v>0</v>
      </c>
      <c r="O2356" s="2">
        <f t="shared" si="330"/>
        <v>0</v>
      </c>
      <c r="P2356">
        <v>0</v>
      </c>
      <c r="Q2356">
        <f>+IFERROR(VLOOKUP(A2356,final_f1!$A$1:$E$8,5,FALSE),0)</f>
        <v>0</v>
      </c>
    </row>
    <row r="2357" spans="1:17" x14ac:dyDescent="0.25">
      <c r="A2357" s="1">
        <v>43264</v>
      </c>
      <c r="C2357" s="2">
        <f t="shared" si="324"/>
        <v>13</v>
      </c>
      <c r="D2357" s="2">
        <f t="shared" si="325"/>
        <v>6</v>
      </c>
      <c r="E2357" s="2">
        <f t="shared" si="326"/>
        <v>2018</v>
      </c>
      <c r="F2357" s="2" t="str">
        <f t="shared" si="327"/>
        <v>miércoles</v>
      </c>
      <c r="G2357" s="2" t="str">
        <f t="shared" si="328"/>
        <v>junio</v>
      </c>
      <c r="H2357" s="2">
        <f>+IFERROR(VLOOKUP(A2357,festivos!$A$1:$E$105,5,FALSE),0)</f>
        <v>0</v>
      </c>
      <c r="I2357" s="2">
        <f>+IFERROR(VLOOKUP(A2357,semanasanta!$A$1:$E$29,5,FALSE),0)</f>
        <v>0</v>
      </c>
      <c r="J2357" s="2">
        <f>+IFERROR(VLOOKUP(A2357,navidad!$A$1:$E$8,5,FALSE),0)</f>
        <v>0</v>
      </c>
      <c r="K2357" s="2">
        <f t="shared" si="332"/>
        <v>0</v>
      </c>
      <c r="L2357" s="2">
        <f t="shared" si="329"/>
        <v>0</v>
      </c>
      <c r="M2357" s="2">
        <f>+IFERROR(VLOOKUP(A2357,new_year!$A$1:$E$8,5,FALSE),0)</f>
        <v>0</v>
      </c>
      <c r="N2357" s="2">
        <f t="shared" si="331"/>
        <v>0</v>
      </c>
      <c r="O2357" s="2">
        <f t="shared" si="330"/>
        <v>0</v>
      </c>
      <c r="P2357">
        <v>0</v>
      </c>
      <c r="Q2357">
        <f>+IFERROR(VLOOKUP(A2357,final_f1!$A$1:$E$8,5,FALSE),0)</f>
        <v>0</v>
      </c>
    </row>
    <row r="2358" spans="1:17" x14ac:dyDescent="0.25">
      <c r="A2358" s="1">
        <v>43265</v>
      </c>
      <c r="C2358" s="2">
        <f t="shared" si="324"/>
        <v>14</v>
      </c>
      <c r="D2358" s="2">
        <f t="shared" si="325"/>
        <v>6</v>
      </c>
      <c r="E2358" s="2">
        <f t="shared" si="326"/>
        <v>2018</v>
      </c>
      <c r="F2358" s="2" t="str">
        <f t="shared" si="327"/>
        <v>jueves</v>
      </c>
      <c r="G2358" s="2" t="str">
        <f t="shared" si="328"/>
        <v>junio</v>
      </c>
      <c r="H2358" s="2">
        <f>+IFERROR(VLOOKUP(A2358,festivos!$A$1:$E$105,5,FALSE),0)</f>
        <v>0</v>
      </c>
      <c r="I2358" s="2">
        <f>+IFERROR(VLOOKUP(A2358,semanasanta!$A$1:$E$29,5,FALSE),0)</f>
        <v>0</v>
      </c>
      <c r="J2358" s="2">
        <f>+IFERROR(VLOOKUP(A2358,navidad!$A$1:$E$8,5,FALSE),0)</f>
        <v>0</v>
      </c>
      <c r="K2358" s="2">
        <f t="shared" si="332"/>
        <v>0</v>
      </c>
      <c r="L2358" s="2">
        <f t="shared" si="329"/>
        <v>0</v>
      </c>
      <c r="M2358" s="2">
        <f>+IFERROR(VLOOKUP(A2358,new_year!$A$1:$E$8,5,FALSE),0)</f>
        <v>0</v>
      </c>
      <c r="N2358" s="2">
        <f t="shared" si="331"/>
        <v>0</v>
      </c>
      <c r="O2358" s="2">
        <f t="shared" si="330"/>
        <v>0</v>
      </c>
      <c r="P2358">
        <v>0</v>
      </c>
      <c r="Q2358">
        <f>+IFERROR(VLOOKUP(A2358,final_f1!$A$1:$E$8,5,FALSE),0)</f>
        <v>0</v>
      </c>
    </row>
    <row r="2359" spans="1:17" x14ac:dyDescent="0.25">
      <c r="A2359" s="1">
        <v>43266</v>
      </c>
      <c r="C2359" s="2">
        <f t="shared" si="324"/>
        <v>15</v>
      </c>
      <c r="D2359" s="2">
        <f t="shared" si="325"/>
        <v>6</v>
      </c>
      <c r="E2359" s="2">
        <f t="shared" si="326"/>
        <v>2018</v>
      </c>
      <c r="F2359" s="2" t="str">
        <f t="shared" si="327"/>
        <v>viernes</v>
      </c>
      <c r="G2359" s="2" t="str">
        <f t="shared" si="328"/>
        <v>junio</v>
      </c>
      <c r="H2359" s="2">
        <f>+IFERROR(VLOOKUP(A2359,festivos!$A$1:$E$105,5,FALSE),0)</f>
        <v>0</v>
      </c>
      <c r="I2359" s="2">
        <f>+IFERROR(VLOOKUP(A2359,semanasanta!$A$1:$E$29,5,FALSE),0)</f>
        <v>0</v>
      </c>
      <c r="J2359" s="2">
        <f>+IFERROR(VLOOKUP(A2359,navidad!$A$1:$E$8,5,FALSE),0)</f>
        <v>0</v>
      </c>
      <c r="K2359" s="2">
        <f t="shared" si="332"/>
        <v>0</v>
      </c>
      <c r="L2359" s="2">
        <f t="shared" si="329"/>
        <v>0</v>
      </c>
      <c r="M2359" s="2">
        <f>+IFERROR(VLOOKUP(A2359,new_year!$A$1:$E$8,5,FALSE),0)</f>
        <v>0</v>
      </c>
      <c r="N2359" s="2">
        <f t="shared" si="331"/>
        <v>0</v>
      </c>
      <c r="O2359" s="2">
        <f t="shared" si="330"/>
        <v>0</v>
      </c>
      <c r="P2359">
        <v>0</v>
      </c>
      <c r="Q2359">
        <f>+IFERROR(VLOOKUP(A2359,final_f1!$A$1:$E$8,5,FALSE),0)</f>
        <v>0</v>
      </c>
    </row>
    <row r="2360" spans="1:17" x14ac:dyDescent="0.25">
      <c r="A2360" s="1">
        <v>43267</v>
      </c>
      <c r="C2360" s="2">
        <f t="shared" si="324"/>
        <v>16</v>
      </c>
      <c r="D2360" s="2">
        <f t="shared" si="325"/>
        <v>6</v>
      </c>
      <c r="E2360" s="2">
        <f t="shared" si="326"/>
        <v>2018</v>
      </c>
      <c r="F2360" s="2" t="str">
        <f t="shared" si="327"/>
        <v>sábado</v>
      </c>
      <c r="G2360" s="2" t="str">
        <f t="shared" si="328"/>
        <v>junio</v>
      </c>
      <c r="H2360" s="2">
        <f>+IFERROR(VLOOKUP(A2360,festivos!$A$1:$E$105,5,FALSE),0)</f>
        <v>0</v>
      </c>
      <c r="I2360" s="2">
        <f>+IFERROR(VLOOKUP(A2360,semanasanta!$A$1:$E$29,5,FALSE),0)</f>
        <v>0</v>
      </c>
      <c r="J2360" s="2">
        <f>+IFERROR(VLOOKUP(A2360,navidad!$A$1:$E$8,5,FALSE),0)</f>
        <v>0</v>
      </c>
      <c r="K2360" s="2">
        <f t="shared" si="332"/>
        <v>0</v>
      </c>
      <c r="L2360" s="2">
        <f t="shared" si="329"/>
        <v>0</v>
      </c>
      <c r="M2360" s="2">
        <f>+IFERROR(VLOOKUP(A2360,new_year!$A$1:$E$8,5,FALSE),0)</f>
        <v>0</v>
      </c>
      <c r="N2360" s="2">
        <f t="shared" si="331"/>
        <v>0</v>
      </c>
      <c r="O2360" s="2">
        <f t="shared" si="330"/>
        <v>0</v>
      </c>
      <c r="P2360">
        <v>0</v>
      </c>
      <c r="Q2360">
        <f>+IFERROR(VLOOKUP(A2360,final_f1!$A$1:$E$8,5,FALSE),0)</f>
        <v>0</v>
      </c>
    </row>
    <row r="2361" spans="1:17" x14ac:dyDescent="0.25">
      <c r="A2361" s="1">
        <v>43268</v>
      </c>
      <c r="C2361" s="2">
        <f t="shared" si="324"/>
        <v>17</v>
      </c>
      <c r="D2361" s="2">
        <f t="shared" si="325"/>
        <v>6</v>
      </c>
      <c r="E2361" s="2">
        <f t="shared" si="326"/>
        <v>2018</v>
      </c>
      <c r="F2361" s="2" t="str">
        <f t="shared" si="327"/>
        <v>domingo</v>
      </c>
      <c r="G2361" s="2" t="str">
        <f t="shared" si="328"/>
        <v>junio</v>
      </c>
      <c r="H2361" s="2">
        <f>+IFERROR(VLOOKUP(A2361,festivos!$A$1:$E$105,5,FALSE),0)</f>
        <v>0</v>
      </c>
      <c r="I2361" s="2">
        <f>+IFERROR(VLOOKUP(A2361,semanasanta!$A$1:$E$29,5,FALSE),0)</f>
        <v>0</v>
      </c>
      <c r="J2361" s="2">
        <f>+IFERROR(VLOOKUP(A2361,navidad!$A$1:$E$8,5,FALSE),0)</f>
        <v>0</v>
      </c>
      <c r="K2361" s="2">
        <f t="shared" si="332"/>
        <v>0</v>
      </c>
      <c r="L2361" s="2">
        <f t="shared" si="329"/>
        <v>0</v>
      </c>
      <c r="M2361" s="2">
        <f>+IFERROR(VLOOKUP(A2361,new_year!$A$1:$E$8,5,FALSE),0)</f>
        <v>0</v>
      </c>
      <c r="N2361" s="2">
        <f t="shared" si="331"/>
        <v>0</v>
      </c>
      <c r="O2361" s="2">
        <f t="shared" si="330"/>
        <v>0</v>
      </c>
      <c r="P2361">
        <v>0</v>
      </c>
      <c r="Q2361">
        <f>+IFERROR(VLOOKUP(A2361,final_f1!$A$1:$E$8,5,FALSE),0)</f>
        <v>0</v>
      </c>
    </row>
    <row r="2362" spans="1:17" x14ac:dyDescent="0.25">
      <c r="A2362" s="1">
        <v>43269</v>
      </c>
      <c r="C2362" s="2">
        <f t="shared" si="324"/>
        <v>18</v>
      </c>
      <c r="D2362" s="2">
        <f t="shared" si="325"/>
        <v>6</v>
      </c>
      <c r="E2362" s="2">
        <f t="shared" si="326"/>
        <v>2018</v>
      </c>
      <c r="F2362" s="2" t="str">
        <f t="shared" si="327"/>
        <v>lunes</v>
      </c>
      <c r="G2362" s="2" t="str">
        <f t="shared" si="328"/>
        <v>junio</v>
      </c>
      <c r="H2362" s="2">
        <f>+IFERROR(VLOOKUP(A2362,festivos!$A$1:$E$105,5,FALSE),0)</f>
        <v>0</v>
      </c>
      <c r="I2362" s="2">
        <f>+IFERROR(VLOOKUP(A2362,semanasanta!$A$1:$E$29,5,FALSE),0)</f>
        <v>0</v>
      </c>
      <c r="J2362" s="2">
        <f>+IFERROR(VLOOKUP(A2362,navidad!$A$1:$E$8,5,FALSE),0)</f>
        <v>0</v>
      </c>
      <c r="K2362" s="2">
        <f t="shared" si="332"/>
        <v>0</v>
      </c>
      <c r="L2362" s="2">
        <f t="shared" si="329"/>
        <v>0</v>
      </c>
      <c r="M2362" s="2">
        <f>+IFERROR(VLOOKUP(A2362,new_year!$A$1:$E$8,5,FALSE),0)</f>
        <v>0</v>
      </c>
      <c r="N2362" s="2">
        <f t="shared" si="331"/>
        <v>0</v>
      </c>
      <c r="O2362" s="2">
        <f t="shared" si="330"/>
        <v>0</v>
      </c>
      <c r="P2362">
        <v>0</v>
      </c>
      <c r="Q2362">
        <f>+IFERROR(VLOOKUP(A2362,final_f1!$A$1:$E$8,5,FALSE),0)</f>
        <v>0</v>
      </c>
    </row>
    <row r="2363" spans="1:17" x14ac:dyDescent="0.25">
      <c r="A2363" s="1">
        <v>43270</v>
      </c>
      <c r="C2363" s="2">
        <f t="shared" si="324"/>
        <v>19</v>
      </c>
      <c r="D2363" s="2">
        <f t="shared" si="325"/>
        <v>6</v>
      </c>
      <c r="E2363" s="2">
        <f t="shared" si="326"/>
        <v>2018</v>
      </c>
      <c r="F2363" s="2" t="str">
        <f t="shared" si="327"/>
        <v>martes</v>
      </c>
      <c r="G2363" s="2" t="str">
        <f t="shared" si="328"/>
        <v>junio</v>
      </c>
      <c r="H2363" s="2">
        <f>+IFERROR(VLOOKUP(A2363,festivos!$A$1:$E$105,5,FALSE),0)</f>
        <v>0</v>
      </c>
      <c r="I2363" s="2">
        <f>+IFERROR(VLOOKUP(A2363,semanasanta!$A$1:$E$29,5,FALSE),0)</f>
        <v>0</v>
      </c>
      <c r="J2363" s="2">
        <f>+IFERROR(VLOOKUP(A2363,navidad!$A$1:$E$8,5,FALSE),0)</f>
        <v>0</v>
      </c>
      <c r="K2363" s="2">
        <f t="shared" si="332"/>
        <v>0</v>
      </c>
      <c r="L2363" s="2">
        <f t="shared" si="329"/>
        <v>0</v>
      </c>
      <c r="M2363" s="2">
        <f>+IFERROR(VLOOKUP(A2363,new_year!$A$1:$E$8,5,FALSE),0)</f>
        <v>0</v>
      </c>
      <c r="N2363" s="2">
        <f t="shared" si="331"/>
        <v>0</v>
      </c>
      <c r="O2363" s="2">
        <f t="shared" si="330"/>
        <v>0</v>
      </c>
      <c r="P2363">
        <v>0</v>
      </c>
      <c r="Q2363">
        <f>+IFERROR(VLOOKUP(A2363,final_f1!$A$1:$E$8,5,FALSE),0)</f>
        <v>0</v>
      </c>
    </row>
    <row r="2364" spans="1:17" x14ac:dyDescent="0.25">
      <c r="A2364" s="1">
        <v>43271</v>
      </c>
      <c r="C2364" s="2">
        <f t="shared" si="324"/>
        <v>20</v>
      </c>
      <c r="D2364" s="2">
        <f t="shared" si="325"/>
        <v>6</v>
      </c>
      <c r="E2364" s="2">
        <f t="shared" si="326"/>
        <v>2018</v>
      </c>
      <c r="F2364" s="2" t="str">
        <f t="shared" si="327"/>
        <v>miércoles</v>
      </c>
      <c r="G2364" s="2" t="str">
        <f t="shared" si="328"/>
        <v>junio</v>
      </c>
      <c r="H2364" s="2">
        <f>+IFERROR(VLOOKUP(A2364,festivos!$A$1:$E$105,5,FALSE),0)</f>
        <v>0</v>
      </c>
      <c r="I2364" s="2">
        <f>+IFERROR(VLOOKUP(A2364,semanasanta!$A$1:$E$29,5,FALSE),0)</f>
        <v>0</v>
      </c>
      <c r="J2364" s="2">
        <f>+IFERROR(VLOOKUP(A2364,navidad!$A$1:$E$8,5,FALSE),0)</f>
        <v>0</v>
      </c>
      <c r="K2364" s="2">
        <f t="shared" si="332"/>
        <v>0</v>
      </c>
      <c r="L2364" s="2">
        <f t="shared" si="329"/>
        <v>0</v>
      </c>
      <c r="M2364" s="2">
        <f>+IFERROR(VLOOKUP(A2364,new_year!$A$1:$E$8,5,FALSE),0)</f>
        <v>0</v>
      </c>
      <c r="N2364" s="2">
        <f t="shared" si="331"/>
        <v>0</v>
      </c>
      <c r="O2364" s="2">
        <f t="shared" si="330"/>
        <v>0</v>
      </c>
      <c r="P2364">
        <v>0</v>
      </c>
      <c r="Q2364">
        <f>+IFERROR(VLOOKUP(A2364,final_f1!$A$1:$E$8,5,FALSE),0)</f>
        <v>0</v>
      </c>
    </row>
    <row r="2365" spans="1:17" x14ac:dyDescent="0.25">
      <c r="A2365" s="1">
        <v>43272</v>
      </c>
      <c r="C2365" s="2">
        <f t="shared" si="324"/>
        <v>21</v>
      </c>
      <c r="D2365" s="2">
        <f t="shared" si="325"/>
        <v>6</v>
      </c>
      <c r="E2365" s="2">
        <f t="shared" si="326"/>
        <v>2018</v>
      </c>
      <c r="F2365" s="2" t="str">
        <f t="shared" si="327"/>
        <v>jueves</v>
      </c>
      <c r="G2365" s="2" t="str">
        <f t="shared" si="328"/>
        <v>junio</v>
      </c>
      <c r="H2365" s="2">
        <f>+IFERROR(VLOOKUP(A2365,festivos!$A$1:$E$105,5,FALSE),0)</f>
        <v>0</v>
      </c>
      <c r="I2365" s="2">
        <f>+IFERROR(VLOOKUP(A2365,semanasanta!$A$1:$E$29,5,FALSE),0)</f>
        <v>0</v>
      </c>
      <c r="J2365" s="2">
        <f>+IFERROR(VLOOKUP(A2365,navidad!$A$1:$E$8,5,FALSE),0)</f>
        <v>0</v>
      </c>
      <c r="K2365" s="2">
        <f t="shared" si="332"/>
        <v>0</v>
      </c>
      <c r="L2365" s="2">
        <f t="shared" si="329"/>
        <v>0</v>
      </c>
      <c r="M2365" s="2">
        <f>+IFERROR(VLOOKUP(A2365,new_year!$A$1:$E$8,5,FALSE),0)</f>
        <v>0</v>
      </c>
      <c r="N2365" s="2">
        <f t="shared" si="331"/>
        <v>0</v>
      </c>
      <c r="O2365" s="2">
        <f t="shared" si="330"/>
        <v>0</v>
      </c>
      <c r="P2365">
        <v>0</v>
      </c>
      <c r="Q2365">
        <f>+IFERROR(VLOOKUP(A2365,final_f1!$A$1:$E$8,5,FALSE),0)</f>
        <v>0</v>
      </c>
    </row>
    <row r="2366" spans="1:17" x14ac:dyDescent="0.25">
      <c r="A2366" s="1">
        <v>43273</v>
      </c>
      <c r="C2366" s="2">
        <f t="shared" si="324"/>
        <v>22</v>
      </c>
      <c r="D2366" s="2">
        <f t="shared" si="325"/>
        <v>6</v>
      </c>
      <c r="E2366" s="2">
        <f t="shared" si="326"/>
        <v>2018</v>
      </c>
      <c r="F2366" s="2" t="str">
        <f t="shared" si="327"/>
        <v>viernes</v>
      </c>
      <c r="G2366" s="2" t="str">
        <f t="shared" si="328"/>
        <v>junio</v>
      </c>
      <c r="H2366" s="2">
        <f>+IFERROR(VLOOKUP(A2366,festivos!$A$1:$E$105,5,FALSE),0)</f>
        <v>0</v>
      </c>
      <c r="I2366" s="2">
        <f>+IFERROR(VLOOKUP(A2366,semanasanta!$A$1:$E$29,5,FALSE),0)</f>
        <v>0</v>
      </c>
      <c r="J2366" s="2">
        <f>+IFERROR(VLOOKUP(A2366,navidad!$A$1:$E$8,5,FALSE),0)</f>
        <v>0</v>
      </c>
      <c r="K2366" s="2">
        <f t="shared" si="332"/>
        <v>0</v>
      </c>
      <c r="L2366" s="2">
        <f t="shared" si="329"/>
        <v>0</v>
      </c>
      <c r="M2366" s="2">
        <f>+IFERROR(VLOOKUP(A2366,new_year!$A$1:$E$8,5,FALSE),0)</f>
        <v>0</v>
      </c>
      <c r="N2366" s="2">
        <f t="shared" si="331"/>
        <v>0</v>
      </c>
      <c r="O2366" s="2">
        <f t="shared" si="330"/>
        <v>0</v>
      </c>
      <c r="P2366">
        <v>0</v>
      </c>
      <c r="Q2366">
        <f>+IFERROR(VLOOKUP(A2366,final_f1!$A$1:$E$8,5,FALSE),0)</f>
        <v>0</v>
      </c>
    </row>
    <row r="2367" spans="1:17" x14ac:dyDescent="0.25">
      <c r="A2367" s="1">
        <v>43274</v>
      </c>
      <c r="C2367" s="2">
        <f t="shared" si="324"/>
        <v>23</v>
      </c>
      <c r="D2367" s="2">
        <f t="shared" si="325"/>
        <v>6</v>
      </c>
      <c r="E2367" s="2">
        <f t="shared" si="326"/>
        <v>2018</v>
      </c>
      <c r="F2367" s="2" t="str">
        <f t="shared" si="327"/>
        <v>sábado</v>
      </c>
      <c r="G2367" s="2" t="str">
        <f t="shared" si="328"/>
        <v>junio</v>
      </c>
      <c r="H2367" s="2">
        <f>+IFERROR(VLOOKUP(A2367,festivos!$A$1:$E$105,5,FALSE),0)</f>
        <v>0</v>
      </c>
      <c r="I2367" s="2">
        <f>+IFERROR(VLOOKUP(A2367,semanasanta!$A$1:$E$29,5,FALSE),0)</f>
        <v>0</v>
      </c>
      <c r="J2367" s="2">
        <f>+IFERROR(VLOOKUP(A2367,navidad!$A$1:$E$8,5,FALSE),0)</f>
        <v>0</v>
      </c>
      <c r="K2367" s="2">
        <f t="shared" si="332"/>
        <v>0</v>
      </c>
      <c r="L2367" s="2">
        <f t="shared" si="329"/>
        <v>0</v>
      </c>
      <c r="M2367" s="2">
        <f>+IFERROR(VLOOKUP(A2367,new_year!$A$1:$E$8,5,FALSE),0)</f>
        <v>0</v>
      </c>
      <c r="N2367" s="2">
        <f t="shared" si="331"/>
        <v>0</v>
      </c>
      <c r="O2367" s="2">
        <f t="shared" si="330"/>
        <v>0</v>
      </c>
      <c r="P2367">
        <v>0</v>
      </c>
      <c r="Q2367">
        <f>+IFERROR(VLOOKUP(A2367,final_f1!$A$1:$E$8,5,FALSE),0)</f>
        <v>0</v>
      </c>
    </row>
    <row r="2368" spans="1:17" x14ac:dyDescent="0.25">
      <c r="A2368" s="1">
        <v>43275</v>
      </c>
      <c r="C2368" s="2">
        <f t="shared" si="324"/>
        <v>24</v>
      </c>
      <c r="D2368" s="2">
        <f t="shared" si="325"/>
        <v>6</v>
      </c>
      <c r="E2368" s="2">
        <f t="shared" si="326"/>
        <v>2018</v>
      </c>
      <c r="F2368" s="2" t="str">
        <f t="shared" si="327"/>
        <v>domingo</v>
      </c>
      <c r="G2368" s="2" t="str">
        <f t="shared" si="328"/>
        <v>junio</v>
      </c>
      <c r="H2368" s="2">
        <f>+IFERROR(VLOOKUP(A2368,festivos!$A$1:$E$105,5,FALSE),0)</f>
        <v>0</v>
      </c>
      <c r="I2368" s="2">
        <f>+IFERROR(VLOOKUP(A2368,semanasanta!$A$1:$E$29,5,FALSE),0)</f>
        <v>0</v>
      </c>
      <c r="J2368" s="2">
        <f>+IFERROR(VLOOKUP(A2368,navidad!$A$1:$E$8,5,FALSE),0)</f>
        <v>0</v>
      </c>
      <c r="K2368" s="2">
        <f t="shared" si="332"/>
        <v>0</v>
      </c>
      <c r="L2368" s="2">
        <f t="shared" si="329"/>
        <v>0</v>
      </c>
      <c r="M2368" s="2">
        <f>+IFERROR(VLOOKUP(A2368,new_year!$A$1:$E$8,5,FALSE),0)</f>
        <v>0</v>
      </c>
      <c r="N2368" s="2">
        <f t="shared" si="331"/>
        <v>0</v>
      </c>
      <c r="O2368" s="2">
        <f t="shared" si="330"/>
        <v>0</v>
      </c>
      <c r="P2368">
        <v>0</v>
      </c>
      <c r="Q2368">
        <f>+IFERROR(VLOOKUP(A2368,final_f1!$A$1:$E$8,5,FALSE),0)</f>
        <v>0</v>
      </c>
    </row>
    <row r="2369" spans="1:17" x14ac:dyDescent="0.25">
      <c r="A2369" s="1">
        <v>43276</v>
      </c>
      <c r="C2369" s="2">
        <f t="shared" si="324"/>
        <v>25</v>
      </c>
      <c r="D2369" s="2">
        <f t="shared" si="325"/>
        <v>6</v>
      </c>
      <c r="E2369" s="2">
        <f t="shared" si="326"/>
        <v>2018</v>
      </c>
      <c r="F2369" s="2" t="str">
        <f t="shared" si="327"/>
        <v>lunes</v>
      </c>
      <c r="G2369" s="2" t="str">
        <f t="shared" si="328"/>
        <v>junio</v>
      </c>
      <c r="H2369" s="2">
        <f>+IFERROR(VLOOKUP(A2369,festivos!$A$1:$E$105,5,FALSE),0)</f>
        <v>0</v>
      </c>
      <c r="I2369" s="2">
        <f>+IFERROR(VLOOKUP(A2369,semanasanta!$A$1:$E$29,5,FALSE),0)</f>
        <v>0</v>
      </c>
      <c r="J2369" s="2">
        <f>+IFERROR(VLOOKUP(A2369,navidad!$A$1:$E$8,5,FALSE),0)</f>
        <v>0</v>
      </c>
      <c r="K2369" s="2">
        <f t="shared" si="332"/>
        <v>0</v>
      </c>
      <c r="L2369" s="2">
        <f t="shared" si="329"/>
        <v>0</v>
      </c>
      <c r="M2369" s="2">
        <f>+IFERROR(VLOOKUP(A2369,new_year!$A$1:$E$8,5,FALSE),0)</f>
        <v>0</v>
      </c>
      <c r="N2369" s="2">
        <f t="shared" si="331"/>
        <v>0</v>
      </c>
      <c r="O2369" s="2">
        <f t="shared" si="330"/>
        <v>0</v>
      </c>
      <c r="P2369">
        <v>0</v>
      </c>
      <c r="Q2369">
        <f>+IFERROR(VLOOKUP(A2369,final_f1!$A$1:$E$8,5,FALSE),0)</f>
        <v>0</v>
      </c>
    </row>
    <row r="2370" spans="1:17" x14ac:dyDescent="0.25">
      <c r="A2370" s="1">
        <v>43277</v>
      </c>
      <c r="C2370" s="2">
        <f t="shared" si="324"/>
        <v>26</v>
      </c>
      <c r="D2370" s="2">
        <f t="shared" si="325"/>
        <v>6</v>
      </c>
      <c r="E2370" s="2">
        <f t="shared" si="326"/>
        <v>2018</v>
      </c>
      <c r="F2370" s="2" t="str">
        <f t="shared" si="327"/>
        <v>martes</v>
      </c>
      <c r="G2370" s="2" t="str">
        <f t="shared" si="328"/>
        <v>junio</v>
      </c>
      <c r="H2370" s="2">
        <f>+IFERROR(VLOOKUP(A2370,festivos!$A$1:$E$105,5,FALSE),0)</f>
        <v>0</v>
      </c>
      <c r="I2370" s="2">
        <f>+IFERROR(VLOOKUP(A2370,semanasanta!$A$1:$E$29,5,FALSE),0)</f>
        <v>0</v>
      </c>
      <c r="J2370" s="2">
        <f>+IFERROR(VLOOKUP(A2370,navidad!$A$1:$E$8,5,FALSE),0)</f>
        <v>0</v>
      </c>
      <c r="K2370" s="2">
        <f t="shared" si="332"/>
        <v>0</v>
      </c>
      <c r="L2370" s="2">
        <f t="shared" si="329"/>
        <v>0</v>
      </c>
      <c r="M2370" s="2">
        <f>+IFERROR(VLOOKUP(A2370,new_year!$A$1:$E$8,5,FALSE),0)</f>
        <v>0</v>
      </c>
      <c r="N2370" s="2">
        <f t="shared" si="331"/>
        <v>0</v>
      </c>
      <c r="O2370" s="2">
        <f t="shared" si="330"/>
        <v>0</v>
      </c>
      <c r="P2370">
        <v>0</v>
      </c>
      <c r="Q2370">
        <f>+IFERROR(VLOOKUP(A2370,final_f1!$A$1:$E$8,5,FALSE),0)</f>
        <v>0</v>
      </c>
    </row>
    <row r="2371" spans="1:17" x14ac:dyDescent="0.25">
      <c r="A2371" s="1">
        <v>43278</v>
      </c>
      <c r="C2371" s="2">
        <f t="shared" ref="C2371:C2434" si="333">+DAY(A2371)</f>
        <v>27</v>
      </c>
      <c r="D2371" s="2">
        <f t="shared" ref="D2371:D2434" si="334">+MONTH(A2371)</f>
        <v>6</v>
      </c>
      <c r="E2371" s="2">
        <f t="shared" ref="E2371:E2434" si="335">+YEAR(A2371)</f>
        <v>2018</v>
      </c>
      <c r="F2371" s="2" t="str">
        <f t="shared" ref="F2371:F2434" si="336">+TEXT(A2371,"dddd")</f>
        <v>miércoles</v>
      </c>
      <c r="G2371" s="2" t="str">
        <f t="shared" ref="G2371:G2434" si="337">+TEXT(A2371,"MMMM")</f>
        <v>junio</v>
      </c>
      <c r="H2371" s="2">
        <f>+IFERROR(VLOOKUP(A2371,festivos!$A$1:$E$105,5,FALSE),0)</f>
        <v>0</v>
      </c>
      <c r="I2371" s="2">
        <f>+IFERROR(VLOOKUP(A2371,semanasanta!$A$1:$E$29,5,FALSE),0)</f>
        <v>0</v>
      </c>
      <c r="J2371" s="2">
        <f>+IFERROR(VLOOKUP(A2371,navidad!$A$1:$E$8,5,FALSE),0)</f>
        <v>0</v>
      </c>
      <c r="K2371" s="2">
        <f t="shared" si="332"/>
        <v>0</v>
      </c>
      <c r="L2371" s="2">
        <f t="shared" ref="L2371:L2434" si="338">+IF(J2372=1,1,0)</f>
        <v>0</v>
      </c>
      <c r="M2371" s="2">
        <f>+IFERROR(VLOOKUP(A2371,new_year!$A$1:$E$8,5,FALSE),0)</f>
        <v>0</v>
      </c>
      <c r="N2371" s="2">
        <f t="shared" si="331"/>
        <v>0</v>
      </c>
      <c r="O2371" s="2">
        <f t="shared" ref="O2371:O2434" si="339">+IF(M2372=1,1,0)</f>
        <v>0</v>
      </c>
      <c r="P2371">
        <v>0</v>
      </c>
      <c r="Q2371">
        <f>+IFERROR(VLOOKUP(A2371,final_f1!$A$1:$E$8,5,FALSE),0)</f>
        <v>0</v>
      </c>
    </row>
    <row r="2372" spans="1:17" x14ac:dyDescent="0.25">
      <c r="A2372" s="1">
        <v>43279</v>
      </c>
      <c r="C2372" s="2">
        <f t="shared" si="333"/>
        <v>28</v>
      </c>
      <c r="D2372" s="2">
        <f t="shared" si="334"/>
        <v>6</v>
      </c>
      <c r="E2372" s="2">
        <f t="shared" si="335"/>
        <v>2018</v>
      </c>
      <c r="F2372" s="2" t="str">
        <f t="shared" si="336"/>
        <v>jueves</v>
      </c>
      <c r="G2372" s="2" t="str">
        <f t="shared" si="337"/>
        <v>junio</v>
      </c>
      <c r="H2372" s="2">
        <f>+IFERROR(VLOOKUP(A2372,festivos!$A$1:$E$105,5,FALSE),0)</f>
        <v>0</v>
      </c>
      <c r="I2372" s="2">
        <f>+IFERROR(VLOOKUP(A2372,semanasanta!$A$1:$E$29,5,FALSE),0)</f>
        <v>0</v>
      </c>
      <c r="J2372" s="2">
        <f>+IFERROR(VLOOKUP(A2372,navidad!$A$1:$E$8,5,FALSE),0)</f>
        <v>0</v>
      </c>
      <c r="K2372" s="2">
        <f t="shared" si="332"/>
        <v>0</v>
      </c>
      <c r="L2372" s="2">
        <f t="shared" si="338"/>
        <v>0</v>
      </c>
      <c r="M2372" s="2">
        <f>+IFERROR(VLOOKUP(A2372,new_year!$A$1:$E$8,5,FALSE),0)</f>
        <v>0</v>
      </c>
      <c r="N2372" s="2">
        <f t="shared" ref="N2372:N2435" si="340">+IF(M2371=1,1,0)</f>
        <v>0</v>
      </c>
      <c r="O2372" s="2">
        <f t="shared" si="339"/>
        <v>0</v>
      </c>
      <c r="P2372">
        <v>0</v>
      </c>
      <c r="Q2372">
        <f>+IFERROR(VLOOKUP(A2372,final_f1!$A$1:$E$8,5,FALSE),0)</f>
        <v>0</v>
      </c>
    </row>
    <row r="2373" spans="1:17" x14ac:dyDescent="0.25">
      <c r="A2373" s="1">
        <v>43280</v>
      </c>
      <c r="C2373" s="2">
        <f t="shared" si="333"/>
        <v>29</v>
      </c>
      <c r="D2373" s="2">
        <f t="shared" si="334"/>
        <v>6</v>
      </c>
      <c r="E2373" s="2">
        <f t="shared" si="335"/>
        <v>2018</v>
      </c>
      <c r="F2373" s="2" t="str">
        <f t="shared" si="336"/>
        <v>viernes</v>
      </c>
      <c r="G2373" s="2" t="str">
        <f t="shared" si="337"/>
        <v>junio</v>
      </c>
      <c r="H2373" s="2">
        <f>+IFERROR(VLOOKUP(A2373,festivos!$A$1:$E$105,5,FALSE),0)</f>
        <v>0</v>
      </c>
      <c r="I2373" s="2">
        <f>+IFERROR(VLOOKUP(A2373,semanasanta!$A$1:$E$29,5,FALSE),0)</f>
        <v>0</v>
      </c>
      <c r="J2373" s="2">
        <f>+IFERROR(VLOOKUP(A2373,navidad!$A$1:$E$8,5,FALSE),0)</f>
        <v>0</v>
      </c>
      <c r="K2373" s="2">
        <f t="shared" ref="K2373:K2436" si="341">+IF(J2372=1,1,0)</f>
        <v>0</v>
      </c>
      <c r="L2373" s="2">
        <f t="shared" si="338"/>
        <v>0</v>
      </c>
      <c r="M2373" s="2">
        <f>+IFERROR(VLOOKUP(A2373,new_year!$A$1:$E$8,5,FALSE),0)</f>
        <v>0</v>
      </c>
      <c r="N2373" s="2">
        <f t="shared" si="340"/>
        <v>0</v>
      </c>
      <c r="O2373" s="2">
        <f t="shared" si="339"/>
        <v>0</v>
      </c>
      <c r="P2373">
        <v>0</v>
      </c>
      <c r="Q2373">
        <f>+IFERROR(VLOOKUP(A2373,final_f1!$A$1:$E$8,5,FALSE),0)</f>
        <v>0</v>
      </c>
    </row>
    <row r="2374" spans="1:17" x14ac:dyDescent="0.25">
      <c r="A2374" s="1">
        <v>43281</v>
      </c>
      <c r="C2374" s="2">
        <f t="shared" si="333"/>
        <v>30</v>
      </c>
      <c r="D2374" s="2">
        <f t="shared" si="334"/>
        <v>6</v>
      </c>
      <c r="E2374" s="2">
        <f t="shared" si="335"/>
        <v>2018</v>
      </c>
      <c r="F2374" s="2" t="str">
        <f t="shared" si="336"/>
        <v>sábado</v>
      </c>
      <c r="G2374" s="2" t="str">
        <f t="shared" si="337"/>
        <v>junio</v>
      </c>
      <c r="H2374" s="2">
        <f>+IFERROR(VLOOKUP(A2374,festivos!$A$1:$E$105,5,FALSE),0)</f>
        <v>0</v>
      </c>
      <c r="I2374" s="2">
        <f>+IFERROR(VLOOKUP(A2374,semanasanta!$A$1:$E$29,5,FALSE),0)</f>
        <v>0</v>
      </c>
      <c r="J2374" s="2">
        <f>+IFERROR(VLOOKUP(A2374,navidad!$A$1:$E$8,5,FALSE),0)</f>
        <v>0</v>
      </c>
      <c r="K2374" s="2">
        <f t="shared" si="341"/>
        <v>0</v>
      </c>
      <c r="L2374" s="2">
        <f t="shared" si="338"/>
        <v>0</v>
      </c>
      <c r="M2374" s="2">
        <f>+IFERROR(VLOOKUP(A2374,new_year!$A$1:$E$8,5,FALSE),0)</f>
        <v>0</v>
      </c>
      <c r="N2374" s="2">
        <f t="shared" si="340"/>
        <v>0</v>
      </c>
      <c r="O2374" s="2">
        <f t="shared" si="339"/>
        <v>0</v>
      </c>
      <c r="P2374">
        <v>0</v>
      </c>
      <c r="Q2374">
        <f>+IFERROR(VLOOKUP(A2374,final_f1!$A$1:$E$8,5,FALSE),0)</f>
        <v>0</v>
      </c>
    </row>
    <row r="2375" spans="1:17" x14ac:dyDescent="0.25">
      <c r="A2375" s="1">
        <v>43282</v>
      </c>
      <c r="C2375" s="2">
        <f t="shared" si="333"/>
        <v>1</v>
      </c>
      <c r="D2375" s="2">
        <f t="shared" si="334"/>
        <v>7</v>
      </c>
      <c r="E2375" s="2">
        <f t="shared" si="335"/>
        <v>2018</v>
      </c>
      <c r="F2375" s="2" t="str">
        <f t="shared" si="336"/>
        <v>domingo</v>
      </c>
      <c r="G2375" s="2" t="str">
        <f t="shared" si="337"/>
        <v>julio</v>
      </c>
      <c r="H2375" s="2">
        <f>+IFERROR(VLOOKUP(A2375,festivos!$A$1:$E$105,5,FALSE),0)</f>
        <v>0</v>
      </c>
      <c r="I2375" s="2">
        <f>+IFERROR(VLOOKUP(A2375,semanasanta!$A$1:$E$29,5,FALSE),0)</f>
        <v>0</v>
      </c>
      <c r="J2375" s="2">
        <f>+IFERROR(VLOOKUP(A2375,navidad!$A$1:$E$8,5,FALSE),0)</f>
        <v>0</v>
      </c>
      <c r="K2375" s="2">
        <f t="shared" si="341"/>
        <v>0</v>
      </c>
      <c r="L2375" s="2">
        <f t="shared" si="338"/>
        <v>0</v>
      </c>
      <c r="M2375" s="2">
        <f>+IFERROR(VLOOKUP(A2375,new_year!$A$1:$E$8,5,FALSE),0)</f>
        <v>0</v>
      </c>
      <c r="N2375" s="2">
        <f t="shared" si="340"/>
        <v>0</v>
      </c>
      <c r="O2375" s="2">
        <f t="shared" si="339"/>
        <v>0</v>
      </c>
      <c r="P2375">
        <v>0</v>
      </c>
      <c r="Q2375">
        <f>+IFERROR(VLOOKUP(A2375,final_f1!$A$1:$E$8,5,FALSE),0)</f>
        <v>0</v>
      </c>
    </row>
    <row r="2376" spans="1:17" x14ac:dyDescent="0.25">
      <c r="A2376" s="1">
        <v>43283</v>
      </c>
      <c r="C2376" s="2">
        <f t="shared" si="333"/>
        <v>2</v>
      </c>
      <c r="D2376" s="2">
        <f t="shared" si="334"/>
        <v>7</v>
      </c>
      <c r="E2376" s="2">
        <f t="shared" si="335"/>
        <v>2018</v>
      </c>
      <c r="F2376" s="2" t="str">
        <f t="shared" si="336"/>
        <v>lunes</v>
      </c>
      <c r="G2376" s="2" t="str">
        <f t="shared" si="337"/>
        <v>julio</v>
      </c>
      <c r="H2376" s="2">
        <f>+IFERROR(VLOOKUP(A2376,festivos!$A$1:$E$105,5,FALSE),0)</f>
        <v>1</v>
      </c>
      <c r="I2376" s="2">
        <f>+IFERROR(VLOOKUP(A2376,semanasanta!$A$1:$E$29,5,FALSE),0)</f>
        <v>0</v>
      </c>
      <c r="J2376" s="2">
        <f>+IFERROR(VLOOKUP(A2376,navidad!$A$1:$E$8,5,FALSE),0)</f>
        <v>0</v>
      </c>
      <c r="K2376" s="2">
        <f t="shared" si="341"/>
        <v>0</v>
      </c>
      <c r="L2376" s="2">
        <f t="shared" si="338"/>
        <v>0</v>
      </c>
      <c r="M2376" s="2">
        <f>+IFERROR(VLOOKUP(A2376,new_year!$A$1:$E$8,5,FALSE),0)</f>
        <v>0</v>
      </c>
      <c r="N2376" s="2">
        <f t="shared" si="340"/>
        <v>0</v>
      </c>
      <c r="O2376" s="2">
        <f t="shared" si="339"/>
        <v>0</v>
      </c>
      <c r="P2376">
        <v>0</v>
      </c>
      <c r="Q2376">
        <f>+IFERROR(VLOOKUP(A2376,final_f1!$A$1:$E$8,5,FALSE),0)</f>
        <v>0</v>
      </c>
    </row>
    <row r="2377" spans="1:17" x14ac:dyDescent="0.25">
      <c r="A2377" s="1">
        <v>43284</v>
      </c>
      <c r="C2377" s="2">
        <f t="shared" si="333"/>
        <v>3</v>
      </c>
      <c r="D2377" s="2">
        <f t="shared" si="334"/>
        <v>7</v>
      </c>
      <c r="E2377" s="2">
        <f t="shared" si="335"/>
        <v>2018</v>
      </c>
      <c r="F2377" s="2" t="str">
        <f t="shared" si="336"/>
        <v>martes</v>
      </c>
      <c r="G2377" s="2" t="str">
        <f t="shared" si="337"/>
        <v>julio</v>
      </c>
      <c r="H2377" s="2">
        <f>+IFERROR(VLOOKUP(A2377,festivos!$A$1:$E$105,5,FALSE),0)</f>
        <v>0</v>
      </c>
      <c r="I2377" s="2">
        <f>+IFERROR(VLOOKUP(A2377,semanasanta!$A$1:$E$29,5,FALSE),0)</f>
        <v>0</v>
      </c>
      <c r="J2377" s="2">
        <f>+IFERROR(VLOOKUP(A2377,navidad!$A$1:$E$8,5,FALSE),0)</f>
        <v>0</v>
      </c>
      <c r="K2377" s="2">
        <f t="shared" si="341"/>
        <v>0</v>
      </c>
      <c r="L2377" s="2">
        <f t="shared" si="338"/>
        <v>0</v>
      </c>
      <c r="M2377" s="2">
        <f>+IFERROR(VLOOKUP(A2377,new_year!$A$1:$E$8,5,FALSE),0)</f>
        <v>0</v>
      </c>
      <c r="N2377" s="2">
        <f t="shared" si="340"/>
        <v>0</v>
      </c>
      <c r="O2377" s="2">
        <f t="shared" si="339"/>
        <v>0</v>
      </c>
      <c r="P2377">
        <v>0</v>
      </c>
      <c r="Q2377">
        <f>+IFERROR(VLOOKUP(A2377,final_f1!$A$1:$E$8,5,FALSE),0)</f>
        <v>0</v>
      </c>
    </row>
    <row r="2378" spans="1:17" x14ac:dyDescent="0.25">
      <c r="A2378" s="1">
        <v>43285</v>
      </c>
      <c r="C2378" s="2">
        <f t="shared" si="333"/>
        <v>4</v>
      </c>
      <c r="D2378" s="2">
        <f t="shared" si="334"/>
        <v>7</v>
      </c>
      <c r="E2378" s="2">
        <f t="shared" si="335"/>
        <v>2018</v>
      </c>
      <c r="F2378" s="2" t="str">
        <f t="shared" si="336"/>
        <v>miércoles</v>
      </c>
      <c r="G2378" s="2" t="str">
        <f t="shared" si="337"/>
        <v>julio</v>
      </c>
      <c r="H2378" s="2">
        <f>+IFERROR(VLOOKUP(A2378,festivos!$A$1:$E$105,5,FALSE),0)</f>
        <v>0</v>
      </c>
      <c r="I2378" s="2">
        <f>+IFERROR(VLOOKUP(A2378,semanasanta!$A$1:$E$29,5,FALSE),0)</f>
        <v>0</v>
      </c>
      <c r="J2378" s="2">
        <f>+IFERROR(VLOOKUP(A2378,navidad!$A$1:$E$8,5,FALSE),0)</f>
        <v>0</v>
      </c>
      <c r="K2378" s="2">
        <f t="shared" si="341"/>
        <v>0</v>
      </c>
      <c r="L2378" s="2">
        <f t="shared" si="338"/>
        <v>0</v>
      </c>
      <c r="M2378" s="2">
        <f>+IFERROR(VLOOKUP(A2378,new_year!$A$1:$E$8,5,FALSE),0)</f>
        <v>0</v>
      </c>
      <c r="N2378" s="2">
        <f t="shared" si="340"/>
        <v>0</v>
      </c>
      <c r="O2378" s="2">
        <f t="shared" si="339"/>
        <v>0</v>
      </c>
      <c r="P2378">
        <v>0</v>
      </c>
      <c r="Q2378">
        <f>+IFERROR(VLOOKUP(A2378,final_f1!$A$1:$E$8,5,FALSE),0)</f>
        <v>0</v>
      </c>
    </row>
    <row r="2379" spans="1:17" x14ac:dyDescent="0.25">
      <c r="A2379" s="1">
        <v>43286</v>
      </c>
      <c r="C2379" s="2">
        <f t="shared" si="333"/>
        <v>5</v>
      </c>
      <c r="D2379" s="2">
        <f t="shared" si="334"/>
        <v>7</v>
      </c>
      <c r="E2379" s="2">
        <f t="shared" si="335"/>
        <v>2018</v>
      </c>
      <c r="F2379" s="2" t="str">
        <f t="shared" si="336"/>
        <v>jueves</v>
      </c>
      <c r="G2379" s="2" t="str">
        <f t="shared" si="337"/>
        <v>julio</v>
      </c>
      <c r="H2379" s="2">
        <f>+IFERROR(VLOOKUP(A2379,festivos!$A$1:$E$105,5,FALSE),0)</f>
        <v>0</v>
      </c>
      <c r="I2379" s="2">
        <f>+IFERROR(VLOOKUP(A2379,semanasanta!$A$1:$E$29,5,FALSE),0)</f>
        <v>0</v>
      </c>
      <c r="J2379" s="2">
        <f>+IFERROR(VLOOKUP(A2379,navidad!$A$1:$E$8,5,FALSE),0)</f>
        <v>0</v>
      </c>
      <c r="K2379" s="2">
        <f t="shared" si="341"/>
        <v>0</v>
      </c>
      <c r="L2379" s="2">
        <f t="shared" si="338"/>
        <v>0</v>
      </c>
      <c r="M2379" s="2">
        <f>+IFERROR(VLOOKUP(A2379,new_year!$A$1:$E$8,5,FALSE),0)</f>
        <v>0</v>
      </c>
      <c r="N2379" s="2">
        <f t="shared" si="340"/>
        <v>0</v>
      </c>
      <c r="O2379" s="2">
        <f t="shared" si="339"/>
        <v>0</v>
      </c>
      <c r="P2379">
        <v>0</v>
      </c>
      <c r="Q2379">
        <f>+IFERROR(VLOOKUP(A2379,final_f1!$A$1:$E$8,5,FALSE),0)</f>
        <v>0</v>
      </c>
    </row>
    <row r="2380" spans="1:17" x14ac:dyDescent="0.25">
      <c r="A2380" s="1">
        <v>43287</v>
      </c>
      <c r="C2380" s="2">
        <f t="shared" si="333"/>
        <v>6</v>
      </c>
      <c r="D2380" s="2">
        <f t="shared" si="334"/>
        <v>7</v>
      </c>
      <c r="E2380" s="2">
        <f t="shared" si="335"/>
        <v>2018</v>
      </c>
      <c r="F2380" s="2" t="str">
        <f t="shared" si="336"/>
        <v>viernes</v>
      </c>
      <c r="G2380" s="2" t="str">
        <f t="shared" si="337"/>
        <v>julio</v>
      </c>
      <c r="H2380" s="2">
        <f>+IFERROR(VLOOKUP(A2380,festivos!$A$1:$E$105,5,FALSE),0)</f>
        <v>0</v>
      </c>
      <c r="I2380" s="2">
        <f>+IFERROR(VLOOKUP(A2380,semanasanta!$A$1:$E$29,5,FALSE),0)</f>
        <v>0</v>
      </c>
      <c r="J2380" s="2">
        <f>+IFERROR(VLOOKUP(A2380,navidad!$A$1:$E$8,5,FALSE),0)</f>
        <v>0</v>
      </c>
      <c r="K2380" s="2">
        <f t="shared" si="341"/>
        <v>0</v>
      </c>
      <c r="L2380" s="2">
        <f t="shared" si="338"/>
        <v>0</v>
      </c>
      <c r="M2380" s="2">
        <f>+IFERROR(VLOOKUP(A2380,new_year!$A$1:$E$8,5,FALSE),0)</f>
        <v>0</v>
      </c>
      <c r="N2380" s="2">
        <f t="shared" si="340"/>
        <v>0</v>
      </c>
      <c r="O2380" s="2">
        <f t="shared" si="339"/>
        <v>0</v>
      </c>
      <c r="P2380">
        <v>0</v>
      </c>
      <c r="Q2380">
        <f>+IFERROR(VLOOKUP(A2380,final_f1!$A$1:$E$8,5,FALSE),0)</f>
        <v>0</v>
      </c>
    </row>
    <row r="2381" spans="1:17" x14ac:dyDescent="0.25">
      <c r="A2381" s="1">
        <v>43288</v>
      </c>
      <c r="C2381" s="2">
        <f t="shared" si="333"/>
        <v>7</v>
      </c>
      <c r="D2381" s="2">
        <f t="shared" si="334"/>
        <v>7</v>
      </c>
      <c r="E2381" s="2">
        <f t="shared" si="335"/>
        <v>2018</v>
      </c>
      <c r="F2381" s="2" t="str">
        <f t="shared" si="336"/>
        <v>sábado</v>
      </c>
      <c r="G2381" s="2" t="str">
        <f t="shared" si="337"/>
        <v>julio</v>
      </c>
      <c r="H2381" s="2">
        <f>+IFERROR(VLOOKUP(A2381,festivos!$A$1:$E$105,5,FALSE),0)</f>
        <v>0</v>
      </c>
      <c r="I2381" s="2">
        <f>+IFERROR(VLOOKUP(A2381,semanasanta!$A$1:$E$29,5,FALSE),0)</f>
        <v>0</v>
      </c>
      <c r="J2381" s="2">
        <f>+IFERROR(VLOOKUP(A2381,navidad!$A$1:$E$8,5,FALSE),0)</f>
        <v>0</v>
      </c>
      <c r="K2381" s="2">
        <f t="shared" si="341"/>
        <v>0</v>
      </c>
      <c r="L2381" s="2">
        <f t="shared" si="338"/>
        <v>0</v>
      </c>
      <c r="M2381" s="2">
        <f>+IFERROR(VLOOKUP(A2381,new_year!$A$1:$E$8,5,FALSE),0)</f>
        <v>0</v>
      </c>
      <c r="N2381" s="2">
        <f t="shared" si="340"/>
        <v>0</v>
      </c>
      <c r="O2381" s="2">
        <f t="shared" si="339"/>
        <v>0</v>
      </c>
      <c r="P2381">
        <v>0</v>
      </c>
      <c r="Q2381">
        <f>+IFERROR(VLOOKUP(A2381,final_f1!$A$1:$E$8,5,FALSE),0)</f>
        <v>0</v>
      </c>
    </row>
    <row r="2382" spans="1:17" x14ac:dyDescent="0.25">
      <c r="A2382" s="1">
        <v>43289</v>
      </c>
      <c r="C2382" s="2">
        <f t="shared" si="333"/>
        <v>8</v>
      </c>
      <c r="D2382" s="2">
        <f t="shared" si="334"/>
        <v>7</v>
      </c>
      <c r="E2382" s="2">
        <f t="shared" si="335"/>
        <v>2018</v>
      </c>
      <c r="F2382" s="2" t="str">
        <f t="shared" si="336"/>
        <v>domingo</v>
      </c>
      <c r="G2382" s="2" t="str">
        <f t="shared" si="337"/>
        <v>julio</v>
      </c>
      <c r="H2382" s="2">
        <f>+IFERROR(VLOOKUP(A2382,festivos!$A$1:$E$105,5,FALSE),0)</f>
        <v>0</v>
      </c>
      <c r="I2382" s="2">
        <f>+IFERROR(VLOOKUP(A2382,semanasanta!$A$1:$E$29,5,FALSE),0)</f>
        <v>0</v>
      </c>
      <c r="J2382" s="2">
        <f>+IFERROR(VLOOKUP(A2382,navidad!$A$1:$E$8,5,FALSE),0)</f>
        <v>0</v>
      </c>
      <c r="K2382" s="2">
        <f t="shared" si="341"/>
        <v>0</v>
      </c>
      <c r="L2382" s="2">
        <f t="shared" si="338"/>
        <v>0</v>
      </c>
      <c r="M2382" s="2">
        <f>+IFERROR(VLOOKUP(A2382,new_year!$A$1:$E$8,5,FALSE),0)</f>
        <v>0</v>
      </c>
      <c r="N2382" s="2">
        <f t="shared" si="340"/>
        <v>0</v>
      </c>
      <c r="O2382" s="2">
        <f t="shared" si="339"/>
        <v>0</v>
      </c>
      <c r="P2382">
        <v>0</v>
      </c>
      <c r="Q2382">
        <f>+IFERROR(VLOOKUP(A2382,final_f1!$A$1:$E$8,5,FALSE),0)</f>
        <v>0</v>
      </c>
    </row>
    <row r="2383" spans="1:17" x14ac:dyDescent="0.25">
      <c r="A2383" s="1">
        <v>43290</v>
      </c>
      <c r="C2383" s="2">
        <f t="shared" si="333"/>
        <v>9</v>
      </c>
      <c r="D2383" s="2">
        <f t="shared" si="334"/>
        <v>7</v>
      </c>
      <c r="E2383" s="2">
        <f t="shared" si="335"/>
        <v>2018</v>
      </c>
      <c r="F2383" s="2" t="str">
        <f t="shared" si="336"/>
        <v>lunes</v>
      </c>
      <c r="G2383" s="2" t="str">
        <f t="shared" si="337"/>
        <v>julio</v>
      </c>
      <c r="H2383" s="2">
        <f>+IFERROR(VLOOKUP(A2383,festivos!$A$1:$E$105,5,FALSE),0)</f>
        <v>0</v>
      </c>
      <c r="I2383" s="2">
        <f>+IFERROR(VLOOKUP(A2383,semanasanta!$A$1:$E$29,5,FALSE),0)</f>
        <v>0</v>
      </c>
      <c r="J2383" s="2">
        <f>+IFERROR(VLOOKUP(A2383,navidad!$A$1:$E$8,5,FALSE),0)</f>
        <v>0</v>
      </c>
      <c r="K2383" s="2">
        <f t="shared" si="341"/>
        <v>0</v>
      </c>
      <c r="L2383" s="2">
        <f t="shared" si="338"/>
        <v>0</v>
      </c>
      <c r="M2383" s="2">
        <f>+IFERROR(VLOOKUP(A2383,new_year!$A$1:$E$8,5,FALSE),0)</f>
        <v>0</v>
      </c>
      <c r="N2383" s="2">
        <f t="shared" si="340"/>
        <v>0</v>
      </c>
      <c r="O2383" s="2">
        <f t="shared" si="339"/>
        <v>0</v>
      </c>
      <c r="P2383">
        <v>0</v>
      </c>
      <c r="Q2383">
        <f>+IFERROR(VLOOKUP(A2383,final_f1!$A$1:$E$8,5,FALSE),0)</f>
        <v>0</v>
      </c>
    </row>
    <row r="2384" spans="1:17" x14ac:dyDescent="0.25">
      <c r="A2384" s="1">
        <v>43291</v>
      </c>
      <c r="C2384" s="2">
        <f t="shared" si="333"/>
        <v>10</v>
      </c>
      <c r="D2384" s="2">
        <f t="shared" si="334"/>
        <v>7</v>
      </c>
      <c r="E2384" s="2">
        <f t="shared" si="335"/>
        <v>2018</v>
      </c>
      <c r="F2384" s="2" t="str">
        <f t="shared" si="336"/>
        <v>martes</v>
      </c>
      <c r="G2384" s="2" t="str">
        <f t="shared" si="337"/>
        <v>julio</v>
      </c>
      <c r="H2384" s="2">
        <f>+IFERROR(VLOOKUP(A2384,festivos!$A$1:$E$105,5,FALSE),0)</f>
        <v>0</v>
      </c>
      <c r="I2384" s="2">
        <f>+IFERROR(VLOOKUP(A2384,semanasanta!$A$1:$E$29,5,FALSE),0)</f>
        <v>0</v>
      </c>
      <c r="J2384" s="2">
        <f>+IFERROR(VLOOKUP(A2384,navidad!$A$1:$E$8,5,FALSE),0)</f>
        <v>0</v>
      </c>
      <c r="K2384" s="2">
        <f t="shared" si="341"/>
        <v>0</v>
      </c>
      <c r="L2384" s="2">
        <f t="shared" si="338"/>
        <v>0</v>
      </c>
      <c r="M2384" s="2">
        <f>+IFERROR(VLOOKUP(A2384,new_year!$A$1:$E$8,5,FALSE),0)</f>
        <v>0</v>
      </c>
      <c r="N2384" s="2">
        <f t="shared" si="340"/>
        <v>0</v>
      </c>
      <c r="O2384" s="2">
        <f t="shared" si="339"/>
        <v>0</v>
      </c>
      <c r="P2384">
        <v>0</v>
      </c>
      <c r="Q2384">
        <f>+IFERROR(VLOOKUP(A2384,final_f1!$A$1:$E$8,5,FALSE),0)</f>
        <v>0</v>
      </c>
    </row>
    <row r="2385" spans="1:17" x14ac:dyDescent="0.25">
      <c r="A2385" s="1">
        <v>43292</v>
      </c>
      <c r="C2385" s="2">
        <f t="shared" si="333"/>
        <v>11</v>
      </c>
      <c r="D2385" s="2">
        <f t="shared" si="334"/>
        <v>7</v>
      </c>
      <c r="E2385" s="2">
        <f t="shared" si="335"/>
        <v>2018</v>
      </c>
      <c r="F2385" s="2" t="str">
        <f t="shared" si="336"/>
        <v>miércoles</v>
      </c>
      <c r="G2385" s="2" t="str">
        <f t="shared" si="337"/>
        <v>julio</v>
      </c>
      <c r="H2385" s="2">
        <f>+IFERROR(VLOOKUP(A2385,festivos!$A$1:$E$105,5,FALSE),0)</f>
        <v>0</v>
      </c>
      <c r="I2385" s="2">
        <f>+IFERROR(VLOOKUP(A2385,semanasanta!$A$1:$E$29,5,FALSE),0)</f>
        <v>0</v>
      </c>
      <c r="J2385" s="2">
        <f>+IFERROR(VLOOKUP(A2385,navidad!$A$1:$E$8,5,FALSE),0)</f>
        <v>0</v>
      </c>
      <c r="K2385" s="2">
        <f t="shared" si="341"/>
        <v>0</v>
      </c>
      <c r="L2385" s="2">
        <f t="shared" si="338"/>
        <v>0</v>
      </c>
      <c r="M2385" s="2">
        <f>+IFERROR(VLOOKUP(A2385,new_year!$A$1:$E$8,5,FALSE),0)</f>
        <v>0</v>
      </c>
      <c r="N2385" s="2">
        <f t="shared" si="340"/>
        <v>0</v>
      </c>
      <c r="O2385" s="2">
        <f t="shared" si="339"/>
        <v>0</v>
      </c>
      <c r="P2385">
        <v>0</v>
      </c>
      <c r="Q2385">
        <f>+IFERROR(VLOOKUP(A2385,final_f1!$A$1:$E$8,5,FALSE),0)</f>
        <v>0</v>
      </c>
    </row>
    <row r="2386" spans="1:17" x14ac:dyDescent="0.25">
      <c r="A2386" s="1">
        <v>43293</v>
      </c>
      <c r="C2386" s="2">
        <f t="shared" si="333"/>
        <v>12</v>
      </c>
      <c r="D2386" s="2">
        <f t="shared" si="334"/>
        <v>7</v>
      </c>
      <c r="E2386" s="2">
        <f t="shared" si="335"/>
        <v>2018</v>
      </c>
      <c r="F2386" s="2" t="str">
        <f t="shared" si="336"/>
        <v>jueves</v>
      </c>
      <c r="G2386" s="2" t="str">
        <f t="shared" si="337"/>
        <v>julio</v>
      </c>
      <c r="H2386" s="2">
        <f>+IFERROR(VLOOKUP(A2386,festivos!$A$1:$E$105,5,FALSE),0)</f>
        <v>0</v>
      </c>
      <c r="I2386" s="2">
        <f>+IFERROR(VLOOKUP(A2386,semanasanta!$A$1:$E$29,5,FALSE),0)</f>
        <v>0</v>
      </c>
      <c r="J2386" s="2">
        <f>+IFERROR(VLOOKUP(A2386,navidad!$A$1:$E$8,5,FALSE),0)</f>
        <v>0</v>
      </c>
      <c r="K2386" s="2">
        <f t="shared" si="341"/>
        <v>0</v>
      </c>
      <c r="L2386" s="2">
        <f t="shared" si="338"/>
        <v>0</v>
      </c>
      <c r="M2386" s="2">
        <f>+IFERROR(VLOOKUP(A2386,new_year!$A$1:$E$8,5,FALSE),0)</f>
        <v>0</v>
      </c>
      <c r="N2386" s="2">
        <f t="shared" si="340"/>
        <v>0</v>
      </c>
      <c r="O2386" s="2">
        <f t="shared" si="339"/>
        <v>0</v>
      </c>
      <c r="P2386">
        <v>0</v>
      </c>
      <c r="Q2386">
        <f>+IFERROR(VLOOKUP(A2386,final_f1!$A$1:$E$8,5,FALSE),0)</f>
        <v>0</v>
      </c>
    </row>
    <row r="2387" spans="1:17" x14ac:dyDescent="0.25">
      <c r="A2387" s="1">
        <v>43294</v>
      </c>
      <c r="C2387" s="2">
        <f t="shared" si="333"/>
        <v>13</v>
      </c>
      <c r="D2387" s="2">
        <f t="shared" si="334"/>
        <v>7</v>
      </c>
      <c r="E2387" s="2">
        <f t="shared" si="335"/>
        <v>2018</v>
      </c>
      <c r="F2387" s="2" t="str">
        <f t="shared" si="336"/>
        <v>viernes</v>
      </c>
      <c r="G2387" s="2" t="str">
        <f t="shared" si="337"/>
        <v>julio</v>
      </c>
      <c r="H2387" s="2">
        <f>+IFERROR(VLOOKUP(A2387,festivos!$A$1:$E$105,5,FALSE),0)</f>
        <v>0</v>
      </c>
      <c r="I2387" s="2">
        <f>+IFERROR(VLOOKUP(A2387,semanasanta!$A$1:$E$29,5,FALSE),0)</f>
        <v>0</v>
      </c>
      <c r="J2387" s="2">
        <f>+IFERROR(VLOOKUP(A2387,navidad!$A$1:$E$8,5,FALSE),0)</f>
        <v>0</v>
      </c>
      <c r="K2387" s="2">
        <f t="shared" si="341"/>
        <v>0</v>
      </c>
      <c r="L2387" s="2">
        <f t="shared" si="338"/>
        <v>0</v>
      </c>
      <c r="M2387" s="2">
        <f>+IFERROR(VLOOKUP(A2387,new_year!$A$1:$E$8,5,FALSE),0)</f>
        <v>0</v>
      </c>
      <c r="N2387" s="2">
        <f t="shared" si="340"/>
        <v>0</v>
      </c>
      <c r="O2387" s="2">
        <f t="shared" si="339"/>
        <v>0</v>
      </c>
      <c r="P2387">
        <v>0</v>
      </c>
      <c r="Q2387">
        <f>+IFERROR(VLOOKUP(A2387,final_f1!$A$1:$E$8,5,FALSE),0)</f>
        <v>0</v>
      </c>
    </row>
    <row r="2388" spans="1:17" x14ac:dyDescent="0.25">
      <c r="A2388" s="1">
        <v>43295</v>
      </c>
      <c r="C2388" s="2">
        <f t="shared" si="333"/>
        <v>14</v>
      </c>
      <c r="D2388" s="2">
        <f t="shared" si="334"/>
        <v>7</v>
      </c>
      <c r="E2388" s="2">
        <f t="shared" si="335"/>
        <v>2018</v>
      </c>
      <c r="F2388" s="2" t="str">
        <f t="shared" si="336"/>
        <v>sábado</v>
      </c>
      <c r="G2388" s="2" t="str">
        <f t="shared" si="337"/>
        <v>julio</v>
      </c>
      <c r="H2388" s="2">
        <f>+IFERROR(VLOOKUP(A2388,festivos!$A$1:$E$105,5,FALSE),0)</f>
        <v>0</v>
      </c>
      <c r="I2388" s="2">
        <f>+IFERROR(VLOOKUP(A2388,semanasanta!$A$1:$E$29,5,FALSE),0)</f>
        <v>0</v>
      </c>
      <c r="J2388" s="2">
        <f>+IFERROR(VLOOKUP(A2388,navidad!$A$1:$E$8,5,FALSE),0)</f>
        <v>0</v>
      </c>
      <c r="K2388" s="2">
        <f t="shared" si="341"/>
        <v>0</v>
      </c>
      <c r="L2388" s="2">
        <f t="shared" si="338"/>
        <v>0</v>
      </c>
      <c r="M2388" s="2">
        <f>+IFERROR(VLOOKUP(A2388,new_year!$A$1:$E$8,5,FALSE),0)</f>
        <v>0</v>
      </c>
      <c r="N2388" s="2">
        <f t="shared" si="340"/>
        <v>0</v>
      </c>
      <c r="O2388" s="2">
        <f t="shared" si="339"/>
        <v>0</v>
      </c>
      <c r="P2388">
        <v>0</v>
      </c>
      <c r="Q2388">
        <f>+IFERROR(VLOOKUP(A2388,final_f1!$A$1:$E$8,5,FALSE),0)</f>
        <v>0</v>
      </c>
    </row>
    <row r="2389" spans="1:17" x14ac:dyDescent="0.25">
      <c r="A2389" s="1">
        <v>43296</v>
      </c>
      <c r="C2389" s="2">
        <f t="shared" si="333"/>
        <v>15</v>
      </c>
      <c r="D2389" s="2">
        <f t="shared" si="334"/>
        <v>7</v>
      </c>
      <c r="E2389" s="2">
        <f t="shared" si="335"/>
        <v>2018</v>
      </c>
      <c r="F2389" s="2" t="str">
        <f t="shared" si="336"/>
        <v>domingo</v>
      </c>
      <c r="G2389" s="2" t="str">
        <f t="shared" si="337"/>
        <v>julio</v>
      </c>
      <c r="H2389" s="2">
        <f>+IFERROR(VLOOKUP(A2389,festivos!$A$1:$E$105,5,FALSE),0)</f>
        <v>0</v>
      </c>
      <c r="I2389" s="2">
        <f>+IFERROR(VLOOKUP(A2389,semanasanta!$A$1:$E$29,5,FALSE),0)</f>
        <v>0</v>
      </c>
      <c r="J2389" s="2">
        <f>+IFERROR(VLOOKUP(A2389,navidad!$A$1:$E$8,5,FALSE),0)</f>
        <v>0</v>
      </c>
      <c r="K2389" s="2">
        <f t="shared" si="341"/>
        <v>0</v>
      </c>
      <c r="L2389" s="2">
        <f t="shared" si="338"/>
        <v>0</v>
      </c>
      <c r="M2389" s="2">
        <f>+IFERROR(VLOOKUP(A2389,new_year!$A$1:$E$8,5,FALSE),0)</f>
        <v>0</v>
      </c>
      <c r="N2389" s="2">
        <f t="shared" si="340"/>
        <v>0</v>
      </c>
      <c r="O2389" s="2">
        <f t="shared" si="339"/>
        <v>0</v>
      </c>
      <c r="P2389">
        <v>0</v>
      </c>
      <c r="Q2389">
        <f>+IFERROR(VLOOKUP(A2389,final_f1!$A$1:$E$8,5,FALSE),0)</f>
        <v>0</v>
      </c>
    </row>
    <row r="2390" spans="1:17" x14ac:dyDescent="0.25">
      <c r="A2390" s="1">
        <v>43297</v>
      </c>
      <c r="C2390" s="2">
        <f t="shared" si="333"/>
        <v>16</v>
      </c>
      <c r="D2390" s="2">
        <f t="shared" si="334"/>
        <v>7</v>
      </c>
      <c r="E2390" s="2">
        <f t="shared" si="335"/>
        <v>2018</v>
      </c>
      <c r="F2390" s="2" t="str">
        <f t="shared" si="336"/>
        <v>lunes</v>
      </c>
      <c r="G2390" s="2" t="str">
        <f t="shared" si="337"/>
        <v>julio</v>
      </c>
      <c r="H2390" s="2">
        <f>+IFERROR(VLOOKUP(A2390,festivos!$A$1:$E$105,5,FALSE),0)</f>
        <v>0</v>
      </c>
      <c r="I2390" s="2">
        <f>+IFERROR(VLOOKUP(A2390,semanasanta!$A$1:$E$29,5,FALSE),0)</f>
        <v>0</v>
      </c>
      <c r="J2390" s="2">
        <f>+IFERROR(VLOOKUP(A2390,navidad!$A$1:$E$8,5,FALSE),0)</f>
        <v>0</v>
      </c>
      <c r="K2390" s="2">
        <f t="shared" si="341"/>
        <v>0</v>
      </c>
      <c r="L2390" s="2">
        <f t="shared" si="338"/>
        <v>0</v>
      </c>
      <c r="M2390" s="2">
        <f>+IFERROR(VLOOKUP(A2390,new_year!$A$1:$E$8,5,FALSE),0)</f>
        <v>0</v>
      </c>
      <c r="N2390" s="2">
        <f t="shared" si="340"/>
        <v>0</v>
      </c>
      <c r="O2390" s="2">
        <f t="shared" si="339"/>
        <v>0</v>
      </c>
      <c r="P2390">
        <v>0</v>
      </c>
      <c r="Q2390">
        <f>+IFERROR(VLOOKUP(A2390,final_f1!$A$1:$E$8,5,FALSE),0)</f>
        <v>0</v>
      </c>
    </row>
    <row r="2391" spans="1:17" x14ac:dyDescent="0.25">
      <c r="A2391" s="1">
        <v>43298</v>
      </c>
      <c r="C2391" s="2">
        <f t="shared" si="333"/>
        <v>17</v>
      </c>
      <c r="D2391" s="2">
        <f t="shared" si="334"/>
        <v>7</v>
      </c>
      <c r="E2391" s="2">
        <f t="shared" si="335"/>
        <v>2018</v>
      </c>
      <c r="F2391" s="2" t="str">
        <f t="shared" si="336"/>
        <v>martes</v>
      </c>
      <c r="G2391" s="2" t="str">
        <f t="shared" si="337"/>
        <v>julio</v>
      </c>
      <c r="H2391" s="2">
        <f>+IFERROR(VLOOKUP(A2391,festivos!$A$1:$E$105,5,FALSE),0)</f>
        <v>0</v>
      </c>
      <c r="I2391" s="2">
        <f>+IFERROR(VLOOKUP(A2391,semanasanta!$A$1:$E$29,5,FALSE),0)</f>
        <v>0</v>
      </c>
      <c r="J2391" s="2">
        <f>+IFERROR(VLOOKUP(A2391,navidad!$A$1:$E$8,5,FALSE),0)</f>
        <v>0</v>
      </c>
      <c r="K2391" s="2">
        <f t="shared" si="341"/>
        <v>0</v>
      </c>
      <c r="L2391" s="2">
        <f t="shared" si="338"/>
        <v>0</v>
      </c>
      <c r="M2391" s="2">
        <f>+IFERROR(VLOOKUP(A2391,new_year!$A$1:$E$8,5,FALSE),0)</f>
        <v>0</v>
      </c>
      <c r="N2391" s="2">
        <f t="shared" si="340"/>
        <v>0</v>
      </c>
      <c r="O2391" s="2">
        <f t="shared" si="339"/>
        <v>0</v>
      </c>
      <c r="P2391">
        <v>0</v>
      </c>
      <c r="Q2391">
        <f>+IFERROR(VLOOKUP(A2391,final_f1!$A$1:$E$8,5,FALSE),0)</f>
        <v>0</v>
      </c>
    </row>
    <row r="2392" spans="1:17" x14ac:dyDescent="0.25">
      <c r="A2392" s="1">
        <v>43299</v>
      </c>
      <c r="C2392" s="2">
        <f t="shared" si="333"/>
        <v>18</v>
      </c>
      <c r="D2392" s="2">
        <f t="shared" si="334"/>
        <v>7</v>
      </c>
      <c r="E2392" s="2">
        <f t="shared" si="335"/>
        <v>2018</v>
      </c>
      <c r="F2392" s="2" t="str">
        <f t="shared" si="336"/>
        <v>miércoles</v>
      </c>
      <c r="G2392" s="2" t="str">
        <f t="shared" si="337"/>
        <v>julio</v>
      </c>
      <c r="H2392" s="2">
        <f>+IFERROR(VLOOKUP(A2392,festivos!$A$1:$E$105,5,FALSE),0)</f>
        <v>0</v>
      </c>
      <c r="I2392" s="2">
        <f>+IFERROR(VLOOKUP(A2392,semanasanta!$A$1:$E$29,5,FALSE),0)</f>
        <v>0</v>
      </c>
      <c r="J2392" s="2">
        <f>+IFERROR(VLOOKUP(A2392,navidad!$A$1:$E$8,5,FALSE),0)</f>
        <v>0</v>
      </c>
      <c r="K2392" s="2">
        <f t="shared" si="341"/>
        <v>0</v>
      </c>
      <c r="L2392" s="2">
        <f t="shared" si="338"/>
        <v>0</v>
      </c>
      <c r="M2392" s="2">
        <f>+IFERROR(VLOOKUP(A2392,new_year!$A$1:$E$8,5,FALSE),0)</f>
        <v>0</v>
      </c>
      <c r="N2392" s="2">
        <f t="shared" si="340"/>
        <v>0</v>
      </c>
      <c r="O2392" s="2">
        <f t="shared" si="339"/>
        <v>0</v>
      </c>
      <c r="P2392">
        <v>0</v>
      </c>
      <c r="Q2392">
        <f>+IFERROR(VLOOKUP(A2392,final_f1!$A$1:$E$8,5,FALSE),0)</f>
        <v>0</v>
      </c>
    </row>
    <row r="2393" spans="1:17" x14ac:dyDescent="0.25">
      <c r="A2393" s="1">
        <v>43300</v>
      </c>
      <c r="C2393" s="2">
        <f t="shared" si="333"/>
        <v>19</v>
      </c>
      <c r="D2393" s="2">
        <f t="shared" si="334"/>
        <v>7</v>
      </c>
      <c r="E2393" s="2">
        <f t="shared" si="335"/>
        <v>2018</v>
      </c>
      <c r="F2393" s="2" t="str">
        <f t="shared" si="336"/>
        <v>jueves</v>
      </c>
      <c r="G2393" s="2" t="str">
        <f t="shared" si="337"/>
        <v>julio</v>
      </c>
      <c r="H2393" s="2">
        <f>+IFERROR(VLOOKUP(A2393,festivos!$A$1:$E$105,5,FALSE),0)</f>
        <v>0</v>
      </c>
      <c r="I2393" s="2">
        <f>+IFERROR(VLOOKUP(A2393,semanasanta!$A$1:$E$29,5,FALSE),0)</f>
        <v>0</v>
      </c>
      <c r="J2393" s="2">
        <f>+IFERROR(VLOOKUP(A2393,navidad!$A$1:$E$8,5,FALSE),0)</f>
        <v>0</v>
      </c>
      <c r="K2393" s="2">
        <f t="shared" si="341"/>
        <v>0</v>
      </c>
      <c r="L2393" s="2">
        <f t="shared" si="338"/>
        <v>0</v>
      </c>
      <c r="M2393" s="2">
        <f>+IFERROR(VLOOKUP(A2393,new_year!$A$1:$E$8,5,FALSE),0)</f>
        <v>0</v>
      </c>
      <c r="N2393" s="2">
        <f t="shared" si="340"/>
        <v>0</v>
      </c>
      <c r="O2393" s="2">
        <f t="shared" si="339"/>
        <v>0</v>
      </c>
      <c r="P2393">
        <v>0</v>
      </c>
      <c r="Q2393">
        <f>+IFERROR(VLOOKUP(A2393,final_f1!$A$1:$E$8,5,FALSE),0)</f>
        <v>0</v>
      </c>
    </row>
    <row r="2394" spans="1:17" x14ac:dyDescent="0.25">
      <c r="A2394" s="1">
        <v>43301</v>
      </c>
      <c r="C2394" s="2">
        <f t="shared" si="333"/>
        <v>20</v>
      </c>
      <c r="D2394" s="2">
        <f t="shared" si="334"/>
        <v>7</v>
      </c>
      <c r="E2394" s="2">
        <f t="shared" si="335"/>
        <v>2018</v>
      </c>
      <c r="F2394" s="2" t="str">
        <f t="shared" si="336"/>
        <v>viernes</v>
      </c>
      <c r="G2394" s="2" t="str">
        <f t="shared" si="337"/>
        <v>julio</v>
      </c>
      <c r="H2394" s="2">
        <f>+IFERROR(VLOOKUP(A2394,festivos!$A$1:$E$105,5,FALSE),0)</f>
        <v>1</v>
      </c>
      <c r="I2394" s="2">
        <f>+IFERROR(VLOOKUP(A2394,semanasanta!$A$1:$E$29,5,FALSE),0)</f>
        <v>0</v>
      </c>
      <c r="J2394" s="2">
        <f>+IFERROR(VLOOKUP(A2394,navidad!$A$1:$E$8,5,FALSE),0)</f>
        <v>0</v>
      </c>
      <c r="K2394" s="2">
        <f t="shared" si="341"/>
        <v>0</v>
      </c>
      <c r="L2394" s="2">
        <f t="shared" si="338"/>
        <v>0</v>
      </c>
      <c r="M2394" s="2">
        <f>+IFERROR(VLOOKUP(A2394,new_year!$A$1:$E$8,5,FALSE),0)</f>
        <v>0</v>
      </c>
      <c r="N2394" s="2">
        <f t="shared" si="340"/>
        <v>0</v>
      </c>
      <c r="O2394" s="2">
        <f t="shared" si="339"/>
        <v>0</v>
      </c>
      <c r="P2394">
        <v>0</v>
      </c>
      <c r="Q2394">
        <f>+IFERROR(VLOOKUP(A2394,final_f1!$A$1:$E$8,5,FALSE),0)</f>
        <v>0</v>
      </c>
    </row>
    <row r="2395" spans="1:17" x14ac:dyDescent="0.25">
      <c r="A2395" s="1">
        <v>43302</v>
      </c>
      <c r="C2395" s="2">
        <f t="shared" si="333"/>
        <v>21</v>
      </c>
      <c r="D2395" s="2">
        <f t="shared" si="334"/>
        <v>7</v>
      </c>
      <c r="E2395" s="2">
        <f t="shared" si="335"/>
        <v>2018</v>
      </c>
      <c r="F2395" s="2" t="str">
        <f t="shared" si="336"/>
        <v>sábado</v>
      </c>
      <c r="G2395" s="2" t="str">
        <f t="shared" si="337"/>
        <v>julio</v>
      </c>
      <c r="H2395" s="2">
        <f>+IFERROR(VLOOKUP(A2395,festivos!$A$1:$E$105,5,FALSE),0)</f>
        <v>0</v>
      </c>
      <c r="I2395" s="2">
        <f>+IFERROR(VLOOKUP(A2395,semanasanta!$A$1:$E$29,5,FALSE),0)</f>
        <v>0</v>
      </c>
      <c r="J2395" s="2">
        <f>+IFERROR(VLOOKUP(A2395,navidad!$A$1:$E$8,5,FALSE),0)</f>
        <v>0</v>
      </c>
      <c r="K2395" s="2">
        <f t="shared" si="341"/>
        <v>0</v>
      </c>
      <c r="L2395" s="2">
        <f t="shared" si="338"/>
        <v>0</v>
      </c>
      <c r="M2395" s="2">
        <f>+IFERROR(VLOOKUP(A2395,new_year!$A$1:$E$8,5,FALSE),0)</f>
        <v>0</v>
      </c>
      <c r="N2395" s="2">
        <f t="shared" si="340"/>
        <v>0</v>
      </c>
      <c r="O2395" s="2">
        <f t="shared" si="339"/>
        <v>0</v>
      </c>
      <c r="P2395">
        <v>0</v>
      </c>
      <c r="Q2395">
        <f>+IFERROR(VLOOKUP(A2395,final_f1!$A$1:$E$8,5,FALSE),0)</f>
        <v>0</v>
      </c>
    </row>
    <row r="2396" spans="1:17" x14ac:dyDescent="0.25">
      <c r="A2396" s="1">
        <v>43303</v>
      </c>
      <c r="C2396" s="2">
        <f t="shared" si="333"/>
        <v>22</v>
      </c>
      <c r="D2396" s="2">
        <f t="shared" si="334"/>
        <v>7</v>
      </c>
      <c r="E2396" s="2">
        <f t="shared" si="335"/>
        <v>2018</v>
      </c>
      <c r="F2396" s="2" t="str">
        <f t="shared" si="336"/>
        <v>domingo</v>
      </c>
      <c r="G2396" s="2" t="str">
        <f t="shared" si="337"/>
        <v>julio</v>
      </c>
      <c r="H2396" s="2">
        <f>+IFERROR(VLOOKUP(A2396,festivos!$A$1:$E$105,5,FALSE),0)</f>
        <v>0</v>
      </c>
      <c r="I2396" s="2">
        <f>+IFERROR(VLOOKUP(A2396,semanasanta!$A$1:$E$29,5,FALSE),0)</f>
        <v>0</v>
      </c>
      <c r="J2396" s="2">
        <f>+IFERROR(VLOOKUP(A2396,navidad!$A$1:$E$8,5,FALSE),0)</f>
        <v>0</v>
      </c>
      <c r="K2396" s="2">
        <f t="shared" si="341"/>
        <v>0</v>
      </c>
      <c r="L2396" s="2">
        <f t="shared" si="338"/>
        <v>0</v>
      </c>
      <c r="M2396" s="2">
        <f>+IFERROR(VLOOKUP(A2396,new_year!$A$1:$E$8,5,FALSE),0)</f>
        <v>0</v>
      </c>
      <c r="N2396" s="2">
        <f t="shared" si="340"/>
        <v>0</v>
      </c>
      <c r="O2396" s="2">
        <f t="shared" si="339"/>
        <v>0</v>
      </c>
      <c r="P2396">
        <v>0</v>
      </c>
      <c r="Q2396">
        <f>+IFERROR(VLOOKUP(A2396,final_f1!$A$1:$E$8,5,FALSE),0)</f>
        <v>0</v>
      </c>
    </row>
    <row r="2397" spans="1:17" x14ac:dyDescent="0.25">
      <c r="A2397" s="1">
        <v>43304</v>
      </c>
      <c r="C2397" s="2">
        <f t="shared" si="333"/>
        <v>23</v>
      </c>
      <c r="D2397" s="2">
        <f t="shared" si="334"/>
        <v>7</v>
      </c>
      <c r="E2397" s="2">
        <f t="shared" si="335"/>
        <v>2018</v>
      </c>
      <c r="F2397" s="2" t="str">
        <f t="shared" si="336"/>
        <v>lunes</v>
      </c>
      <c r="G2397" s="2" t="str">
        <f t="shared" si="337"/>
        <v>julio</v>
      </c>
      <c r="H2397" s="2">
        <f>+IFERROR(VLOOKUP(A2397,festivos!$A$1:$E$105,5,FALSE),0)</f>
        <v>0</v>
      </c>
      <c r="I2397" s="2">
        <f>+IFERROR(VLOOKUP(A2397,semanasanta!$A$1:$E$29,5,FALSE),0)</f>
        <v>0</v>
      </c>
      <c r="J2397" s="2">
        <f>+IFERROR(VLOOKUP(A2397,navidad!$A$1:$E$8,5,FALSE),0)</f>
        <v>0</v>
      </c>
      <c r="K2397" s="2">
        <f t="shared" si="341"/>
        <v>0</v>
      </c>
      <c r="L2397" s="2">
        <f t="shared" si="338"/>
        <v>0</v>
      </c>
      <c r="M2397" s="2">
        <f>+IFERROR(VLOOKUP(A2397,new_year!$A$1:$E$8,5,FALSE),0)</f>
        <v>0</v>
      </c>
      <c r="N2397" s="2">
        <f t="shared" si="340"/>
        <v>0</v>
      </c>
      <c r="O2397" s="2">
        <f t="shared" si="339"/>
        <v>0</v>
      </c>
      <c r="P2397">
        <v>0</v>
      </c>
      <c r="Q2397">
        <f>+IFERROR(VLOOKUP(A2397,final_f1!$A$1:$E$8,5,FALSE),0)</f>
        <v>0</v>
      </c>
    </row>
    <row r="2398" spans="1:17" x14ac:dyDescent="0.25">
      <c r="A2398" s="1">
        <v>43305</v>
      </c>
      <c r="C2398" s="2">
        <f t="shared" si="333"/>
        <v>24</v>
      </c>
      <c r="D2398" s="2">
        <f t="shared" si="334"/>
        <v>7</v>
      </c>
      <c r="E2398" s="2">
        <f t="shared" si="335"/>
        <v>2018</v>
      </c>
      <c r="F2398" s="2" t="str">
        <f t="shared" si="336"/>
        <v>martes</v>
      </c>
      <c r="G2398" s="2" t="str">
        <f t="shared" si="337"/>
        <v>julio</v>
      </c>
      <c r="H2398" s="2">
        <f>+IFERROR(VLOOKUP(A2398,festivos!$A$1:$E$105,5,FALSE),0)</f>
        <v>0</v>
      </c>
      <c r="I2398" s="2">
        <f>+IFERROR(VLOOKUP(A2398,semanasanta!$A$1:$E$29,5,FALSE),0)</f>
        <v>0</v>
      </c>
      <c r="J2398" s="2">
        <f>+IFERROR(VLOOKUP(A2398,navidad!$A$1:$E$8,5,FALSE),0)</f>
        <v>0</v>
      </c>
      <c r="K2398" s="2">
        <f t="shared" si="341"/>
        <v>0</v>
      </c>
      <c r="L2398" s="2">
        <f t="shared" si="338"/>
        <v>0</v>
      </c>
      <c r="M2398" s="2">
        <f>+IFERROR(VLOOKUP(A2398,new_year!$A$1:$E$8,5,FALSE),0)</f>
        <v>0</v>
      </c>
      <c r="N2398" s="2">
        <f t="shared" si="340"/>
        <v>0</v>
      </c>
      <c r="O2398" s="2">
        <f t="shared" si="339"/>
        <v>0</v>
      </c>
      <c r="P2398">
        <v>0</v>
      </c>
      <c r="Q2398">
        <f>+IFERROR(VLOOKUP(A2398,final_f1!$A$1:$E$8,5,FALSE),0)</f>
        <v>0</v>
      </c>
    </row>
    <row r="2399" spans="1:17" x14ac:dyDescent="0.25">
      <c r="A2399" s="1">
        <v>43306</v>
      </c>
      <c r="C2399" s="2">
        <f t="shared" si="333"/>
        <v>25</v>
      </c>
      <c r="D2399" s="2">
        <f t="shared" si="334"/>
        <v>7</v>
      </c>
      <c r="E2399" s="2">
        <f t="shared" si="335"/>
        <v>2018</v>
      </c>
      <c r="F2399" s="2" t="str">
        <f t="shared" si="336"/>
        <v>miércoles</v>
      </c>
      <c r="G2399" s="2" t="str">
        <f t="shared" si="337"/>
        <v>julio</v>
      </c>
      <c r="H2399" s="2">
        <f>+IFERROR(VLOOKUP(A2399,festivos!$A$1:$E$105,5,FALSE),0)</f>
        <v>0</v>
      </c>
      <c r="I2399" s="2">
        <f>+IFERROR(VLOOKUP(A2399,semanasanta!$A$1:$E$29,5,FALSE),0)</f>
        <v>0</v>
      </c>
      <c r="J2399" s="2">
        <f>+IFERROR(VLOOKUP(A2399,navidad!$A$1:$E$8,5,FALSE),0)</f>
        <v>0</v>
      </c>
      <c r="K2399" s="2">
        <f t="shared" si="341"/>
        <v>0</v>
      </c>
      <c r="L2399" s="2">
        <f t="shared" si="338"/>
        <v>0</v>
      </c>
      <c r="M2399" s="2">
        <f>+IFERROR(VLOOKUP(A2399,new_year!$A$1:$E$8,5,FALSE),0)</f>
        <v>0</v>
      </c>
      <c r="N2399" s="2">
        <f t="shared" si="340"/>
        <v>0</v>
      </c>
      <c r="O2399" s="2">
        <f t="shared" si="339"/>
        <v>0</v>
      </c>
      <c r="P2399">
        <v>0</v>
      </c>
      <c r="Q2399">
        <f>+IFERROR(VLOOKUP(A2399,final_f1!$A$1:$E$8,5,FALSE),0)</f>
        <v>0</v>
      </c>
    </row>
    <row r="2400" spans="1:17" x14ac:dyDescent="0.25">
      <c r="A2400" s="1">
        <v>43307</v>
      </c>
      <c r="C2400" s="2">
        <f t="shared" si="333"/>
        <v>26</v>
      </c>
      <c r="D2400" s="2">
        <f t="shared" si="334"/>
        <v>7</v>
      </c>
      <c r="E2400" s="2">
        <f t="shared" si="335"/>
        <v>2018</v>
      </c>
      <c r="F2400" s="2" t="str">
        <f t="shared" si="336"/>
        <v>jueves</v>
      </c>
      <c r="G2400" s="2" t="str">
        <f t="shared" si="337"/>
        <v>julio</v>
      </c>
      <c r="H2400" s="2">
        <f>+IFERROR(VLOOKUP(A2400,festivos!$A$1:$E$105,5,FALSE),0)</f>
        <v>0</v>
      </c>
      <c r="I2400" s="2">
        <f>+IFERROR(VLOOKUP(A2400,semanasanta!$A$1:$E$29,5,FALSE),0)</f>
        <v>0</v>
      </c>
      <c r="J2400" s="2">
        <f>+IFERROR(VLOOKUP(A2400,navidad!$A$1:$E$8,5,FALSE),0)</f>
        <v>0</v>
      </c>
      <c r="K2400" s="2">
        <f t="shared" si="341"/>
        <v>0</v>
      </c>
      <c r="L2400" s="2">
        <f t="shared" si="338"/>
        <v>0</v>
      </c>
      <c r="M2400" s="2">
        <f>+IFERROR(VLOOKUP(A2400,new_year!$A$1:$E$8,5,FALSE),0)</f>
        <v>0</v>
      </c>
      <c r="N2400" s="2">
        <f t="shared" si="340"/>
        <v>0</v>
      </c>
      <c r="O2400" s="2">
        <f t="shared" si="339"/>
        <v>0</v>
      </c>
      <c r="P2400">
        <v>0</v>
      </c>
      <c r="Q2400">
        <f>+IFERROR(VLOOKUP(A2400,final_f1!$A$1:$E$8,5,FALSE),0)</f>
        <v>0</v>
      </c>
    </row>
    <row r="2401" spans="1:17" x14ac:dyDescent="0.25">
      <c r="A2401" s="1">
        <v>43308</v>
      </c>
      <c r="C2401" s="2">
        <f t="shared" si="333"/>
        <v>27</v>
      </c>
      <c r="D2401" s="2">
        <f t="shared" si="334"/>
        <v>7</v>
      </c>
      <c r="E2401" s="2">
        <f t="shared" si="335"/>
        <v>2018</v>
      </c>
      <c r="F2401" s="2" t="str">
        <f t="shared" si="336"/>
        <v>viernes</v>
      </c>
      <c r="G2401" s="2" t="str">
        <f t="shared" si="337"/>
        <v>julio</v>
      </c>
      <c r="H2401" s="2">
        <f>+IFERROR(VLOOKUP(A2401,festivos!$A$1:$E$105,5,FALSE),0)</f>
        <v>0</v>
      </c>
      <c r="I2401" s="2">
        <f>+IFERROR(VLOOKUP(A2401,semanasanta!$A$1:$E$29,5,FALSE),0)</f>
        <v>0</v>
      </c>
      <c r="J2401" s="2">
        <f>+IFERROR(VLOOKUP(A2401,navidad!$A$1:$E$8,5,FALSE),0)</f>
        <v>0</v>
      </c>
      <c r="K2401" s="2">
        <f t="shared" si="341"/>
        <v>0</v>
      </c>
      <c r="L2401" s="2">
        <f t="shared" si="338"/>
        <v>0</v>
      </c>
      <c r="M2401" s="2">
        <f>+IFERROR(VLOOKUP(A2401,new_year!$A$1:$E$8,5,FALSE),0)</f>
        <v>0</v>
      </c>
      <c r="N2401" s="2">
        <f t="shared" si="340"/>
        <v>0</v>
      </c>
      <c r="O2401" s="2">
        <f t="shared" si="339"/>
        <v>0</v>
      </c>
      <c r="P2401">
        <v>0</v>
      </c>
      <c r="Q2401">
        <f>+IFERROR(VLOOKUP(A2401,final_f1!$A$1:$E$8,5,FALSE),0)</f>
        <v>0</v>
      </c>
    </row>
    <row r="2402" spans="1:17" x14ac:dyDescent="0.25">
      <c r="A2402" s="1">
        <v>43309</v>
      </c>
      <c r="C2402" s="2">
        <f t="shared" si="333"/>
        <v>28</v>
      </c>
      <c r="D2402" s="2">
        <f t="shared" si="334"/>
        <v>7</v>
      </c>
      <c r="E2402" s="2">
        <f t="shared" si="335"/>
        <v>2018</v>
      </c>
      <c r="F2402" s="2" t="str">
        <f t="shared" si="336"/>
        <v>sábado</v>
      </c>
      <c r="G2402" s="2" t="str">
        <f t="shared" si="337"/>
        <v>julio</v>
      </c>
      <c r="H2402" s="2">
        <f>+IFERROR(VLOOKUP(A2402,festivos!$A$1:$E$105,5,FALSE),0)</f>
        <v>0</v>
      </c>
      <c r="I2402" s="2">
        <f>+IFERROR(VLOOKUP(A2402,semanasanta!$A$1:$E$29,5,FALSE),0)</f>
        <v>0</v>
      </c>
      <c r="J2402" s="2">
        <f>+IFERROR(VLOOKUP(A2402,navidad!$A$1:$E$8,5,FALSE),0)</f>
        <v>0</v>
      </c>
      <c r="K2402" s="2">
        <f t="shared" si="341"/>
        <v>0</v>
      </c>
      <c r="L2402" s="2">
        <f t="shared" si="338"/>
        <v>0</v>
      </c>
      <c r="M2402" s="2">
        <f>+IFERROR(VLOOKUP(A2402,new_year!$A$1:$E$8,5,FALSE),0)</f>
        <v>0</v>
      </c>
      <c r="N2402" s="2">
        <f t="shared" si="340"/>
        <v>0</v>
      </c>
      <c r="O2402" s="2">
        <f t="shared" si="339"/>
        <v>0</v>
      </c>
      <c r="P2402">
        <v>0</v>
      </c>
      <c r="Q2402">
        <f>+IFERROR(VLOOKUP(A2402,final_f1!$A$1:$E$8,5,FALSE),0)</f>
        <v>0</v>
      </c>
    </row>
    <row r="2403" spans="1:17" x14ac:dyDescent="0.25">
      <c r="A2403" s="1">
        <v>43310</v>
      </c>
      <c r="C2403" s="2">
        <f t="shared" si="333"/>
        <v>29</v>
      </c>
      <c r="D2403" s="2">
        <f t="shared" si="334"/>
        <v>7</v>
      </c>
      <c r="E2403" s="2">
        <f t="shared" si="335"/>
        <v>2018</v>
      </c>
      <c r="F2403" s="2" t="str">
        <f t="shared" si="336"/>
        <v>domingo</v>
      </c>
      <c r="G2403" s="2" t="str">
        <f t="shared" si="337"/>
        <v>julio</v>
      </c>
      <c r="H2403" s="2">
        <f>+IFERROR(VLOOKUP(A2403,festivos!$A$1:$E$105,5,FALSE),0)</f>
        <v>0</v>
      </c>
      <c r="I2403" s="2">
        <f>+IFERROR(VLOOKUP(A2403,semanasanta!$A$1:$E$29,5,FALSE),0)</f>
        <v>0</v>
      </c>
      <c r="J2403" s="2">
        <f>+IFERROR(VLOOKUP(A2403,navidad!$A$1:$E$8,5,FALSE),0)</f>
        <v>0</v>
      </c>
      <c r="K2403" s="2">
        <f t="shared" si="341"/>
        <v>0</v>
      </c>
      <c r="L2403" s="2">
        <f t="shared" si="338"/>
        <v>0</v>
      </c>
      <c r="M2403" s="2">
        <f>+IFERROR(VLOOKUP(A2403,new_year!$A$1:$E$8,5,FALSE),0)</f>
        <v>0</v>
      </c>
      <c r="N2403" s="2">
        <f t="shared" si="340"/>
        <v>0</v>
      </c>
      <c r="O2403" s="2">
        <f t="shared" si="339"/>
        <v>0</v>
      </c>
      <c r="P2403">
        <v>0</v>
      </c>
      <c r="Q2403">
        <f>+IFERROR(VLOOKUP(A2403,final_f1!$A$1:$E$8,5,FALSE),0)</f>
        <v>0</v>
      </c>
    </row>
    <row r="2404" spans="1:17" x14ac:dyDescent="0.25">
      <c r="A2404" s="1">
        <v>43311</v>
      </c>
      <c r="C2404" s="2">
        <f t="shared" si="333"/>
        <v>30</v>
      </c>
      <c r="D2404" s="2">
        <f t="shared" si="334"/>
        <v>7</v>
      </c>
      <c r="E2404" s="2">
        <f t="shared" si="335"/>
        <v>2018</v>
      </c>
      <c r="F2404" s="2" t="str">
        <f t="shared" si="336"/>
        <v>lunes</v>
      </c>
      <c r="G2404" s="2" t="str">
        <f t="shared" si="337"/>
        <v>julio</v>
      </c>
      <c r="H2404" s="2">
        <f>+IFERROR(VLOOKUP(A2404,festivos!$A$1:$E$105,5,FALSE),0)</f>
        <v>0</v>
      </c>
      <c r="I2404" s="2">
        <f>+IFERROR(VLOOKUP(A2404,semanasanta!$A$1:$E$29,5,FALSE),0)</f>
        <v>0</v>
      </c>
      <c r="J2404" s="2">
        <f>+IFERROR(VLOOKUP(A2404,navidad!$A$1:$E$8,5,FALSE),0)</f>
        <v>0</v>
      </c>
      <c r="K2404" s="2">
        <f t="shared" si="341"/>
        <v>0</v>
      </c>
      <c r="L2404" s="2">
        <f t="shared" si="338"/>
        <v>0</v>
      </c>
      <c r="M2404" s="2">
        <f>+IFERROR(VLOOKUP(A2404,new_year!$A$1:$E$8,5,FALSE),0)</f>
        <v>0</v>
      </c>
      <c r="N2404" s="2">
        <f t="shared" si="340"/>
        <v>0</v>
      </c>
      <c r="O2404" s="2">
        <f t="shared" si="339"/>
        <v>0</v>
      </c>
      <c r="P2404">
        <v>0</v>
      </c>
      <c r="Q2404">
        <f>+IFERROR(VLOOKUP(A2404,final_f1!$A$1:$E$8,5,FALSE),0)</f>
        <v>0</v>
      </c>
    </row>
    <row r="2405" spans="1:17" x14ac:dyDescent="0.25">
      <c r="A2405" s="1">
        <v>43312</v>
      </c>
      <c r="C2405" s="2">
        <f t="shared" si="333"/>
        <v>31</v>
      </c>
      <c r="D2405" s="2">
        <f t="shared" si="334"/>
        <v>7</v>
      </c>
      <c r="E2405" s="2">
        <f t="shared" si="335"/>
        <v>2018</v>
      </c>
      <c r="F2405" s="2" t="str">
        <f t="shared" si="336"/>
        <v>martes</v>
      </c>
      <c r="G2405" s="2" t="str">
        <f t="shared" si="337"/>
        <v>julio</v>
      </c>
      <c r="H2405" s="2">
        <f>+IFERROR(VLOOKUP(A2405,festivos!$A$1:$E$105,5,FALSE),0)</f>
        <v>0</v>
      </c>
      <c r="I2405" s="2">
        <f>+IFERROR(VLOOKUP(A2405,semanasanta!$A$1:$E$29,5,FALSE),0)</f>
        <v>0</v>
      </c>
      <c r="J2405" s="2">
        <f>+IFERROR(VLOOKUP(A2405,navidad!$A$1:$E$8,5,FALSE),0)</f>
        <v>0</v>
      </c>
      <c r="K2405" s="2">
        <f t="shared" si="341"/>
        <v>0</v>
      </c>
      <c r="L2405" s="2">
        <f t="shared" si="338"/>
        <v>0</v>
      </c>
      <c r="M2405" s="2">
        <f>+IFERROR(VLOOKUP(A2405,new_year!$A$1:$E$8,5,FALSE),0)</f>
        <v>0</v>
      </c>
      <c r="N2405" s="2">
        <f t="shared" si="340"/>
        <v>0</v>
      </c>
      <c r="O2405" s="2">
        <f t="shared" si="339"/>
        <v>0</v>
      </c>
      <c r="P2405">
        <v>0</v>
      </c>
      <c r="Q2405">
        <f>+IFERROR(VLOOKUP(A2405,final_f1!$A$1:$E$8,5,FALSE),0)</f>
        <v>0</v>
      </c>
    </row>
    <row r="2406" spans="1:17" x14ac:dyDescent="0.25">
      <c r="A2406" s="1">
        <v>43313</v>
      </c>
      <c r="C2406" s="2">
        <f t="shared" si="333"/>
        <v>1</v>
      </c>
      <c r="D2406" s="2">
        <f t="shared" si="334"/>
        <v>8</v>
      </c>
      <c r="E2406" s="2">
        <f t="shared" si="335"/>
        <v>2018</v>
      </c>
      <c r="F2406" s="2" t="str">
        <f t="shared" si="336"/>
        <v>miércoles</v>
      </c>
      <c r="G2406" s="2" t="str">
        <f t="shared" si="337"/>
        <v>agosto</v>
      </c>
      <c r="H2406" s="2">
        <f>+IFERROR(VLOOKUP(A2406,festivos!$A$1:$E$105,5,FALSE),0)</f>
        <v>0</v>
      </c>
      <c r="I2406" s="2">
        <f>+IFERROR(VLOOKUP(A2406,semanasanta!$A$1:$E$29,5,FALSE),0)</f>
        <v>0</v>
      </c>
      <c r="J2406" s="2">
        <f>+IFERROR(VLOOKUP(A2406,navidad!$A$1:$E$8,5,FALSE),0)</f>
        <v>0</v>
      </c>
      <c r="K2406" s="2">
        <f t="shared" si="341"/>
        <v>0</v>
      </c>
      <c r="L2406" s="2">
        <f t="shared" si="338"/>
        <v>0</v>
      </c>
      <c r="M2406" s="2">
        <f>+IFERROR(VLOOKUP(A2406,new_year!$A$1:$E$8,5,FALSE),0)</f>
        <v>0</v>
      </c>
      <c r="N2406" s="2">
        <f t="shared" si="340"/>
        <v>0</v>
      </c>
      <c r="O2406" s="2">
        <f t="shared" si="339"/>
        <v>0</v>
      </c>
      <c r="P2406">
        <v>0</v>
      </c>
      <c r="Q2406">
        <f>+IFERROR(VLOOKUP(A2406,final_f1!$A$1:$E$8,5,FALSE),0)</f>
        <v>0</v>
      </c>
    </row>
    <row r="2407" spans="1:17" x14ac:dyDescent="0.25">
      <c r="A2407" s="1">
        <v>43314</v>
      </c>
      <c r="C2407" s="2">
        <f t="shared" si="333"/>
        <v>2</v>
      </c>
      <c r="D2407" s="2">
        <f t="shared" si="334"/>
        <v>8</v>
      </c>
      <c r="E2407" s="2">
        <f t="shared" si="335"/>
        <v>2018</v>
      </c>
      <c r="F2407" s="2" t="str">
        <f t="shared" si="336"/>
        <v>jueves</v>
      </c>
      <c r="G2407" s="2" t="str">
        <f t="shared" si="337"/>
        <v>agosto</v>
      </c>
      <c r="H2407" s="2">
        <f>+IFERROR(VLOOKUP(A2407,festivos!$A$1:$E$105,5,FALSE),0)</f>
        <v>0</v>
      </c>
      <c r="I2407" s="2">
        <f>+IFERROR(VLOOKUP(A2407,semanasanta!$A$1:$E$29,5,FALSE),0)</f>
        <v>0</v>
      </c>
      <c r="J2407" s="2">
        <f>+IFERROR(VLOOKUP(A2407,navidad!$A$1:$E$8,5,FALSE),0)</f>
        <v>0</v>
      </c>
      <c r="K2407" s="2">
        <f t="shared" si="341"/>
        <v>0</v>
      </c>
      <c r="L2407" s="2">
        <f t="shared" si="338"/>
        <v>0</v>
      </c>
      <c r="M2407" s="2">
        <f>+IFERROR(VLOOKUP(A2407,new_year!$A$1:$E$8,5,FALSE),0)</f>
        <v>0</v>
      </c>
      <c r="N2407" s="2">
        <f t="shared" si="340"/>
        <v>0</v>
      </c>
      <c r="O2407" s="2">
        <f t="shared" si="339"/>
        <v>0</v>
      </c>
      <c r="P2407">
        <v>0</v>
      </c>
      <c r="Q2407">
        <f>+IFERROR(VLOOKUP(A2407,final_f1!$A$1:$E$8,5,FALSE),0)</f>
        <v>0</v>
      </c>
    </row>
    <row r="2408" spans="1:17" x14ac:dyDescent="0.25">
      <c r="A2408" s="1">
        <v>43315</v>
      </c>
      <c r="C2408" s="2">
        <f t="shared" si="333"/>
        <v>3</v>
      </c>
      <c r="D2408" s="2">
        <f t="shared" si="334"/>
        <v>8</v>
      </c>
      <c r="E2408" s="2">
        <f t="shared" si="335"/>
        <v>2018</v>
      </c>
      <c r="F2408" s="2" t="str">
        <f t="shared" si="336"/>
        <v>viernes</v>
      </c>
      <c r="G2408" s="2" t="str">
        <f t="shared" si="337"/>
        <v>agosto</v>
      </c>
      <c r="H2408" s="2">
        <f>+IFERROR(VLOOKUP(A2408,festivos!$A$1:$E$105,5,FALSE),0)</f>
        <v>0</v>
      </c>
      <c r="I2408" s="2">
        <f>+IFERROR(VLOOKUP(A2408,semanasanta!$A$1:$E$29,5,FALSE),0)</f>
        <v>0</v>
      </c>
      <c r="J2408" s="2">
        <f>+IFERROR(VLOOKUP(A2408,navidad!$A$1:$E$8,5,FALSE),0)</f>
        <v>0</v>
      </c>
      <c r="K2408" s="2">
        <f t="shared" si="341"/>
        <v>0</v>
      </c>
      <c r="L2408" s="2">
        <f t="shared" si="338"/>
        <v>0</v>
      </c>
      <c r="M2408" s="2">
        <f>+IFERROR(VLOOKUP(A2408,new_year!$A$1:$E$8,5,FALSE),0)</f>
        <v>0</v>
      </c>
      <c r="N2408" s="2">
        <f t="shared" si="340"/>
        <v>0</v>
      </c>
      <c r="O2408" s="2">
        <f t="shared" si="339"/>
        <v>0</v>
      </c>
      <c r="P2408">
        <v>0</v>
      </c>
      <c r="Q2408">
        <f>+IFERROR(VLOOKUP(A2408,final_f1!$A$1:$E$8,5,FALSE),0)</f>
        <v>0</v>
      </c>
    </row>
    <row r="2409" spans="1:17" x14ac:dyDescent="0.25">
      <c r="A2409" s="1">
        <v>43316</v>
      </c>
      <c r="C2409" s="2">
        <f t="shared" si="333"/>
        <v>4</v>
      </c>
      <c r="D2409" s="2">
        <f t="shared" si="334"/>
        <v>8</v>
      </c>
      <c r="E2409" s="2">
        <f t="shared" si="335"/>
        <v>2018</v>
      </c>
      <c r="F2409" s="2" t="str">
        <f t="shared" si="336"/>
        <v>sábado</v>
      </c>
      <c r="G2409" s="2" t="str">
        <f t="shared" si="337"/>
        <v>agosto</v>
      </c>
      <c r="H2409" s="2">
        <f>+IFERROR(VLOOKUP(A2409,festivos!$A$1:$E$105,5,FALSE),0)</f>
        <v>0</v>
      </c>
      <c r="I2409" s="2">
        <f>+IFERROR(VLOOKUP(A2409,semanasanta!$A$1:$E$29,5,FALSE),0)</f>
        <v>0</v>
      </c>
      <c r="J2409" s="2">
        <f>+IFERROR(VLOOKUP(A2409,navidad!$A$1:$E$8,5,FALSE),0)</f>
        <v>0</v>
      </c>
      <c r="K2409" s="2">
        <f t="shared" si="341"/>
        <v>0</v>
      </c>
      <c r="L2409" s="2">
        <f t="shared" si="338"/>
        <v>0</v>
      </c>
      <c r="M2409" s="2">
        <f>+IFERROR(VLOOKUP(A2409,new_year!$A$1:$E$8,5,FALSE),0)</f>
        <v>0</v>
      </c>
      <c r="N2409" s="2">
        <f t="shared" si="340"/>
        <v>0</v>
      </c>
      <c r="O2409" s="2">
        <f t="shared" si="339"/>
        <v>0</v>
      </c>
      <c r="P2409">
        <v>0</v>
      </c>
      <c r="Q2409">
        <f>+IFERROR(VLOOKUP(A2409,final_f1!$A$1:$E$8,5,FALSE),0)</f>
        <v>0</v>
      </c>
    </row>
    <row r="2410" spans="1:17" x14ac:dyDescent="0.25">
      <c r="A2410" s="1">
        <v>43317</v>
      </c>
      <c r="C2410" s="2">
        <f t="shared" si="333"/>
        <v>5</v>
      </c>
      <c r="D2410" s="2">
        <f t="shared" si="334"/>
        <v>8</v>
      </c>
      <c r="E2410" s="2">
        <f t="shared" si="335"/>
        <v>2018</v>
      </c>
      <c r="F2410" s="2" t="str">
        <f t="shared" si="336"/>
        <v>domingo</v>
      </c>
      <c r="G2410" s="2" t="str">
        <f t="shared" si="337"/>
        <v>agosto</v>
      </c>
      <c r="H2410" s="2">
        <f>+IFERROR(VLOOKUP(A2410,festivos!$A$1:$E$105,5,FALSE),0)</f>
        <v>0</v>
      </c>
      <c r="I2410" s="2">
        <f>+IFERROR(VLOOKUP(A2410,semanasanta!$A$1:$E$29,5,FALSE),0)</f>
        <v>0</v>
      </c>
      <c r="J2410" s="2">
        <f>+IFERROR(VLOOKUP(A2410,navidad!$A$1:$E$8,5,FALSE),0)</f>
        <v>0</v>
      </c>
      <c r="K2410" s="2">
        <f t="shared" si="341"/>
        <v>0</v>
      </c>
      <c r="L2410" s="2">
        <f t="shared" si="338"/>
        <v>0</v>
      </c>
      <c r="M2410" s="2">
        <f>+IFERROR(VLOOKUP(A2410,new_year!$A$1:$E$8,5,FALSE),0)</f>
        <v>0</v>
      </c>
      <c r="N2410" s="2">
        <f t="shared" si="340"/>
        <v>0</v>
      </c>
      <c r="O2410" s="2">
        <f t="shared" si="339"/>
        <v>0</v>
      </c>
      <c r="P2410">
        <v>0</v>
      </c>
      <c r="Q2410">
        <f>+IFERROR(VLOOKUP(A2410,final_f1!$A$1:$E$8,5,FALSE),0)</f>
        <v>0</v>
      </c>
    </row>
    <row r="2411" spans="1:17" x14ac:dyDescent="0.25">
      <c r="A2411" s="1">
        <v>43318</v>
      </c>
      <c r="C2411" s="2">
        <f t="shared" si="333"/>
        <v>6</v>
      </c>
      <c r="D2411" s="2">
        <f t="shared" si="334"/>
        <v>8</v>
      </c>
      <c r="E2411" s="2">
        <f t="shared" si="335"/>
        <v>2018</v>
      </c>
      <c r="F2411" s="2" t="str">
        <f t="shared" si="336"/>
        <v>lunes</v>
      </c>
      <c r="G2411" s="2" t="str">
        <f t="shared" si="337"/>
        <v>agosto</v>
      </c>
      <c r="H2411" s="2">
        <f>+IFERROR(VLOOKUP(A2411,festivos!$A$1:$E$105,5,FALSE),0)</f>
        <v>0</v>
      </c>
      <c r="I2411" s="2">
        <f>+IFERROR(VLOOKUP(A2411,semanasanta!$A$1:$E$29,5,FALSE),0)</f>
        <v>0</v>
      </c>
      <c r="J2411" s="2">
        <f>+IFERROR(VLOOKUP(A2411,navidad!$A$1:$E$8,5,FALSE),0)</f>
        <v>0</v>
      </c>
      <c r="K2411" s="2">
        <f t="shared" si="341"/>
        <v>0</v>
      </c>
      <c r="L2411" s="2">
        <f t="shared" si="338"/>
        <v>0</v>
      </c>
      <c r="M2411" s="2">
        <f>+IFERROR(VLOOKUP(A2411,new_year!$A$1:$E$8,5,FALSE),0)</f>
        <v>0</v>
      </c>
      <c r="N2411" s="2">
        <f t="shared" si="340"/>
        <v>0</v>
      </c>
      <c r="O2411" s="2">
        <f t="shared" si="339"/>
        <v>0</v>
      </c>
      <c r="P2411">
        <v>0</v>
      </c>
      <c r="Q2411">
        <f>+IFERROR(VLOOKUP(A2411,final_f1!$A$1:$E$8,5,FALSE),0)</f>
        <v>0</v>
      </c>
    </row>
    <row r="2412" spans="1:17" x14ac:dyDescent="0.25">
      <c r="A2412" s="1">
        <v>43319</v>
      </c>
      <c r="C2412" s="2">
        <f t="shared" si="333"/>
        <v>7</v>
      </c>
      <c r="D2412" s="2">
        <f t="shared" si="334"/>
        <v>8</v>
      </c>
      <c r="E2412" s="2">
        <f t="shared" si="335"/>
        <v>2018</v>
      </c>
      <c r="F2412" s="2" t="str">
        <f t="shared" si="336"/>
        <v>martes</v>
      </c>
      <c r="G2412" s="2" t="str">
        <f t="shared" si="337"/>
        <v>agosto</v>
      </c>
      <c r="H2412" s="2">
        <f>+IFERROR(VLOOKUP(A2412,festivos!$A$1:$E$105,5,FALSE),0)</f>
        <v>1</v>
      </c>
      <c r="I2412" s="2">
        <f>+IFERROR(VLOOKUP(A2412,semanasanta!$A$1:$E$29,5,FALSE),0)</f>
        <v>0</v>
      </c>
      <c r="J2412" s="2">
        <f>+IFERROR(VLOOKUP(A2412,navidad!$A$1:$E$8,5,FALSE),0)</f>
        <v>0</v>
      </c>
      <c r="K2412" s="2">
        <f t="shared" si="341"/>
        <v>0</v>
      </c>
      <c r="L2412" s="2">
        <f t="shared" si="338"/>
        <v>0</v>
      </c>
      <c r="M2412" s="2">
        <f>+IFERROR(VLOOKUP(A2412,new_year!$A$1:$E$8,5,FALSE),0)</f>
        <v>0</v>
      </c>
      <c r="N2412" s="2">
        <f t="shared" si="340"/>
        <v>0</v>
      </c>
      <c r="O2412" s="2">
        <f t="shared" si="339"/>
        <v>0</v>
      </c>
      <c r="P2412">
        <v>0</v>
      </c>
      <c r="Q2412">
        <f>+IFERROR(VLOOKUP(A2412,final_f1!$A$1:$E$8,5,FALSE),0)</f>
        <v>0</v>
      </c>
    </row>
    <row r="2413" spans="1:17" x14ac:dyDescent="0.25">
      <c r="A2413" s="1">
        <v>43320</v>
      </c>
      <c r="C2413" s="2">
        <f t="shared" si="333"/>
        <v>8</v>
      </c>
      <c r="D2413" s="2">
        <f t="shared" si="334"/>
        <v>8</v>
      </c>
      <c r="E2413" s="2">
        <f t="shared" si="335"/>
        <v>2018</v>
      </c>
      <c r="F2413" s="2" t="str">
        <f t="shared" si="336"/>
        <v>miércoles</v>
      </c>
      <c r="G2413" s="2" t="str">
        <f t="shared" si="337"/>
        <v>agosto</v>
      </c>
      <c r="H2413" s="2">
        <f>+IFERROR(VLOOKUP(A2413,festivos!$A$1:$E$105,5,FALSE),0)</f>
        <v>0</v>
      </c>
      <c r="I2413" s="2">
        <f>+IFERROR(VLOOKUP(A2413,semanasanta!$A$1:$E$29,5,FALSE),0)</f>
        <v>0</v>
      </c>
      <c r="J2413" s="2">
        <f>+IFERROR(VLOOKUP(A2413,navidad!$A$1:$E$8,5,FALSE),0)</f>
        <v>0</v>
      </c>
      <c r="K2413" s="2">
        <f t="shared" si="341"/>
        <v>0</v>
      </c>
      <c r="L2413" s="2">
        <f t="shared" si="338"/>
        <v>0</v>
      </c>
      <c r="M2413" s="2">
        <f>+IFERROR(VLOOKUP(A2413,new_year!$A$1:$E$8,5,FALSE),0)</f>
        <v>0</v>
      </c>
      <c r="N2413" s="2">
        <f t="shared" si="340"/>
        <v>0</v>
      </c>
      <c r="O2413" s="2">
        <f t="shared" si="339"/>
        <v>0</v>
      </c>
      <c r="P2413">
        <v>0</v>
      </c>
      <c r="Q2413">
        <f>+IFERROR(VLOOKUP(A2413,final_f1!$A$1:$E$8,5,FALSE),0)</f>
        <v>0</v>
      </c>
    </row>
    <row r="2414" spans="1:17" x14ac:dyDescent="0.25">
      <c r="A2414" s="1">
        <v>43321</v>
      </c>
      <c r="C2414" s="2">
        <f t="shared" si="333"/>
        <v>9</v>
      </c>
      <c r="D2414" s="2">
        <f t="shared" si="334"/>
        <v>8</v>
      </c>
      <c r="E2414" s="2">
        <f t="shared" si="335"/>
        <v>2018</v>
      </c>
      <c r="F2414" s="2" t="str">
        <f t="shared" si="336"/>
        <v>jueves</v>
      </c>
      <c r="G2414" s="2" t="str">
        <f t="shared" si="337"/>
        <v>agosto</v>
      </c>
      <c r="H2414" s="2">
        <f>+IFERROR(VLOOKUP(A2414,festivos!$A$1:$E$105,5,FALSE),0)</f>
        <v>0</v>
      </c>
      <c r="I2414" s="2">
        <f>+IFERROR(VLOOKUP(A2414,semanasanta!$A$1:$E$29,5,FALSE),0)</f>
        <v>0</v>
      </c>
      <c r="J2414" s="2">
        <f>+IFERROR(VLOOKUP(A2414,navidad!$A$1:$E$8,5,FALSE),0)</f>
        <v>0</v>
      </c>
      <c r="K2414" s="2">
        <f t="shared" si="341"/>
        <v>0</v>
      </c>
      <c r="L2414" s="2">
        <f t="shared" si="338"/>
        <v>0</v>
      </c>
      <c r="M2414" s="2">
        <f>+IFERROR(VLOOKUP(A2414,new_year!$A$1:$E$8,5,FALSE),0)</f>
        <v>0</v>
      </c>
      <c r="N2414" s="2">
        <f t="shared" si="340"/>
        <v>0</v>
      </c>
      <c r="O2414" s="2">
        <f t="shared" si="339"/>
        <v>0</v>
      </c>
      <c r="P2414">
        <v>0</v>
      </c>
      <c r="Q2414">
        <f>+IFERROR(VLOOKUP(A2414,final_f1!$A$1:$E$8,5,FALSE),0)</f>
        <v>0</v>
      </c>
    </row>
    <row r="2415" spans="1:17" x14ac:dyDescent="0.25">
      <c r="A2415" s="1">
        <v>43322</v>
      </c>
      <c r="C2415" s="2">
        <f t="shared" si="333"/>
        <v>10</v>
      </c>
      <c r="D2415" s="2">
        <f t="shared" si="334"/>
        <v>8</v>
      </c>
      <c r="E2415" s="2">
        <f t="shared" si="335"/>
        <v>2018</v>
      </c>
      <c r="F2415" s="2" t="str">
        <f t="shared" si="336"/>
        <v>viernes</v>
      </c>
      <c r="G2415" s="2" t="str">
        <f t="shared" si="337"/>
        <v>agosto</v>
      </c>
      <c r="H2415" s="2">
        <f>+IFERROR(VLOOKUP(A2415,festivos!$A$1:$E$105,5,FALSE),0)</f>
        <v>0</v>
      </c>
      <c r="I2415" s="2">
        <f>+IFERROR(VLOOKUP(A2415,semanasanta!$A$1:$E$29,5,FALSE),0)</f>
        <v>0</v>
      </c>
      <c r="J2415" s="2">
        <f>+IFERROR(VLOOKUP(A2415,navidad!$A$1:$E$8,5,FALSE),0)</f>
        <v>0</v>
      </c>
      <c r="K2415" s="2">
        <f t="shared" si="341"/>
        <v>0</v>
      </c>
      <c r="L2415" s="2">
        <f t="shared" si="338"/>
        <v>0</v>
      </c>
      <c r="M2415" s="2">
        <f>+IFERROR(VLOOKUP(A2415,new_year!$A$1:$E$8,5,FALSE),0)</f>
        <v>0</v>
      </c>
      <c r="N2415" s="2">
        <f t="shared" si="340"/>
        <v>0</v>
      </c>
      <c r="O2415" s="2">
        <f t="shared" si="339"/>
        <v>0</v>
      </c>
      <c r="P2415">
        <v>0</v>
      </c>
      <c r="Q2415">
        <f>+IFERROR(VLOOKUP(A2415,final_f1!$A$1:$E$8,5,FALSE),0)</f>
        <v>0</v>
      </c>
    </row>
    <row r="2416" spans="1:17" x14ac:dyDescent="0.25">
      <c r="A2416" s="1">
        <v>43323</v>
      </c>
      <c r="C2416" s="2">
        <f t="shared" si="333"/>
        <v>11</v>
      </c>
      <c r="D2416" s="2">
        <f t="shared" si="334"/>
        <v>8</v>
      </c>
      <c r="E2416" s="2">
        <f t="shared" si="335"/>
        <v>2018</v>
      </c>
      <c r="F2416" s="2" t="str">
        <f t="shared" si="336"/>
        <v>sábado</v>
      </c>
      <c r="G2416" s="2" t="str">
        <f t="shared" si="337"/>
        <v>agosto</v>
      </c>
      <c r="H2416" s="2">
        <f>+IFERROR(VLOOKUP(A2416,festivos!$A$1:$E$105,5,FALSE),0)</f>
        <v>0</v>
      </c>
      <c r="I2416" s="2">
        <f>+IFERROR(VLOOKUP(A2416,semanasanta!$A$1:$E$29,5,FALSE),0)</f>
        <v>0</v>
      </c>
      <c r="J2416" s="2">
        <f>+IFERROR(VLOOKUP(A2416,navidad!$A$1:$E$8,5,FALSE),0)</f>
        <v>0</v>
      </c>
      <c r="K2416" s="2">
        <f t="shared" si="341"/>
        <v>0</v>
      </c>
      <c r="L2416" s="2">
        <f t="shared" si="338"/>
        <v>0</v>
      </c>
      <c r="M2416" s="2">
        <f>+IFERROR(VLOOKUP(A2416,new_year!$A$1:$E$8,5,FALSE),0)</f>
        <v>0</v>
      </c>
      <c r="N2416" s="2">
        <f t="shared" si="340"/>
        <v>0</v>
      </c>
      <c r="O2416" s="2">
        <f t="shared" si="339"/>
        <v>0</v>
      </c>
      <c r="P2416">
        <v>0</v>
      </c>
      <c r="Q2416">
        <f>+IFERROR(VLOOKUP(A2416,final_f1!$A$1:$E$8,5,FALSE),0)</f>
        <v>0</v>
      </c>
    </row>
    <row r="2417" spans="1:17" x14ac:dyDescent="0.25">
      <c r="A2417" s="1">
        <v>43324</v>
      </c>
      <c r="C2417" s="2">
        <f t="shared" si="333"/>
        <v>12</v>
      </c>
      <c r="D2417" s="2">
        <f t="shared" si="334"/>
        <v>8</v>
      </c>
      <c r="E2417" s="2">
        <f t="shared" si="335"/>
        <v>2018</v>
      </c>
      <c r="F2417" s="2" t="str">
        <f t="shared" si="336"/>
        <v>domingo</v>
      </c>
      <c r="G2417" s="2" t="str">
        <f t="shared" si="337"/>
        <v>agosto</v>
      </c>
      <c r="H2417" s="2">
        <f>+IFERROR(VLOOKUP(A2417,festivos!$A$1:$E$105,5,FALSE),0)</f>
        <v>0</v>
      </c>
      <c r="I2417" s="2">
        <f>+IFERROR(VLOOKUP(A2417,semanasanta!$A$1:$E$29,5,FALSE),0)</f>
        <v>0</v>
      </c>
      <c r="J2417" s="2">
        <f>+IFERROR(VLOOKUP(A2417,navidad!$A$1:$E$8,5,FALSE),0)</f>
        <v>0</v>
      </c>
      <c r="K2417" s="2">
        <f t="shared" si="341"/>
        <v>0</v>
      </c>
      <c r="L2417" s="2">
        <f t="shared" si="338"/>
        <v>0</v>
      </c>
      <c r="M2417" s="2">
        <f>+IFERROR(VLOOKUP(A2417,new_year!$A$1:$E$8,5,FALSE),0)</f>
        <v>0</v>
      </c>
      <c r="N2417" s="2">
        <f t="shared" si="340"/>
        <v>0</v>
      </c>
      <c r="O2417" s="2">
        <f t="shared" si="339"/>
        <v>0</v>
      </c>
      <c r="P2417">
        <v>0</v>
      </c>
      <c r="Q2417">
        <f>+IFERROR(VLOOKUP(A2417,final_f1!$A$1:$E$8,5,FALSE),0)</f>
        <v>0</v>
      </c>
    </row>
    <row r="2418" spans="1:17" x14ac:dyDescent="0.25">
      <c r="A2418" s="1">
        <v>43325</v>
      </c>
      <c r="C2418" s="2">
        <f t="shared" si="333"/>
        <v>13</v>
      </c>
      <c r="D2418" s="2">
        <f t="shared" si="334"/>
        <v>8</v>
      </c>
      <c r="E2418" s="2">
        <f t="shared" si="335"/>
        <v>2018</v>
      </c>
      <c r="F2418" s="2" t="str">
        <f t="shared" si="336"/>
        <v>lunes</v>
      </c>
      <c r="G2418" s="2" t="str">
        <f t="shared" si="337"/>
        <v>agosto</v>
      </c>
      <c r="H2418" s="2">
        <f>+IFERROR(VLOOKUP(A2418,festivos!$A$1:$E$105,5,FALSE),0)</f>
        <v>0</v>
      </c>
      <c r="I2418" s="2">
        <f>+IFERROR(VLOOKUP(A2418,semanasanta!$A$1:$E$29,5,FALSE),0)</f>
        <v>0</v>
      </c>
      <c r="J2418" s="2">
        <f>+IFERROR(VLOOKUP(A2418,navidad!$A$1:$E$8,5,FALSE),0)</f>
        <v>0</v>
      </c>
      <c r="K2418" s="2">
        <f t="shared" si="341"/>
        <v>0</v>
      </c>
      <c r="L2418" s="2">
        <f t="shared" si="338"/>
        <v>0</v>
      </c>
      <c r="M2418" s="2">
        <f>+IFERROR(VLOOKUP(A2418,new_year!$A$1:$E$8,5,FALSE),0)</f>
        <v>0</v>
      </c>
      <c r="N2418" s="2">
        <f t="shared" si="340"/>
        <v>0</v>
      </c>
      <c r="O2418" s="2">
        <f t="shared" si="339"/>
        <v>0</v>
      </c>
      <c r="P2418">
        <v>0</v>
      </c>
      <c r="Q2418">
        <f>+IFERROR(VLOOKUP(A2418,final_f1!$A$1:$E$8,5,FALSE),0)</f>
        <v>0</v>
      </c>
    </row>
    <row r="2419" spans="1:17" x14ac:dyDescent="0.25">
      <c r="A2419" s="1">
        <v>43326</v>
      </c>
      <c r="C2419" s="2">
        <f t="shared" si="333"/>
        <v>14</v>
      </c>
      <c r="D2419" s="2">
        <f t="shared" si="334"/>
        <v>8</v>
      </c>
      <c r="E2419" s="2">
        <f t="shared" si="335"/>
        <v>2018</v>
      </c>
      <c r="F2419" s="2" t="str">
        <f t="shared" si="336"/>
        <v>martes</v>
      </c>
      <c r="G2419" s="2" t="str">
        <f t="shared" si="337"/>
        <v>agosto</v>
      </c>
      <c r="H2419" s="2">
        <f>+IFERROR(VLOOKUP(A2419,festivos!$A$1:$E$105,5,FALSE),0)</f>
        <v>0</v>
      </c>
      <c r="I2419" s="2">
        <f>+IFERROR(VLOOKUP(A2419,semanasanta!$A$1:$E$29,5,FALSE),0)</f>
        <v>0</v>
      </c>
      <c r="J2419" s="2">
        <f>+IFERROR(VLOOKUP(A2419,navidad!$A$1:$E$8,5,FALSE),0)</f>
        <v>0</v>
      </c>
      <c r="K2419" s="2">
        <f t="shared" si="341"/>
        <v>0</v>
      </c>
      <c r="L2419" s="2">
        <f t="shared" si="338"/>
        <v>0</v>
      </c>
      <c r="M2419" s="2">
        <f>+IFERROR(VLOOKUP(A2419,new_year!$A$1:$E$8,5,FALSE),0)</f>
        <v>0</v>
      </c>
      <c r="N2419" s="2">
        <f t="shared" si="340"/>
        <v>0</v>
      </c>
      <c r="O2419" s="2">
        <f t="shared" si="339"/>
        <v>0</v>
      </c>
      <c r="P2419">
        <v>0</v>
      </c>
      <c r="Q2419">
        <f>+IFERROR(VLOOKUP(A2419,final_f1!$A$1:$E$8,5,FALSE),0)</f>
        <v>0</v>
      </c>
    </row>
    <row r="2420" spans="1:17" x14ac:dyDescent="0.25">
      <c r="A2420" s="1">
        <v>43327</v>
      </c>
      <c r="C2420" s="2">
        <f t="shared" si="333"/>
        <v>15</v>
      </c>
      <c r="D2420" s="2">
        <f t="shared" si="334"/>
        <v>8</v>
      </c>
      <c r="E2420" s="2">
        <f t="shared" si="335"/>
        <v>2018</v>
      </c>
      <c r="F2420" s="2" t="str">
        <f t="shared" si="336"/>
        <v>miércoles</v>
      </c>
      <c r="G2420" s="2" t="str">
        <f t="shared" si="337"/>
        <v>agosto</v>
      </c>
      <c r="H2420" s="2">
        <f>+IFERROR(VLOOKUP(A2420,festivos!$A$1:$E$105,5,FALSE),0)</f>
        <v>0</v>
      </c>
      <c r="I2420" s="2">
        <f>+IFERROR(VLOOKUP(A2420,semanasanta!$A$1:$E$29,5,FALSE),0)</f>
        <v>0</v>
      </c>
      <c r="J2420" s="2">
        <f>+IFERROR(VLOOKUP(A2420,navidad!$A$1:$E$8,5,FALSE),0)</f>
        <v>0</v>
      </c>
      <c r="K2420" s="2">
        <f t="shared" si="341"/>
        <v>0</v>
      </c>
      <c r="L2420" s="2">
        <f t="shared" si="338"/>
        <v>0</v>
      </c>
      <c r="M2420" s="2">
        <f>+IFERROR(VLOOKUP(A2420,new_year!$A$1:$E$8,5,FALSE),0)</f>
        <v>0</v>
      </c>
      <c r="N2420" s="2">
        <f t="shared" si="340"/>
        <v>0</v>
      </c>
      <c r="O2420" s="2">
        <f t="shared" si="339"/>
        <v>0</v>
      </c>
      <c r="P2420">
        <v>0</v>
      </c>
      <c r="Q2420">
        <f>+IFERROR(VLOOKUP(A2420,final_f1!$A$1:$E$8,5,FALSE),0)</f>
        <v>0</v>
      </c>
    </row>
    <row r="2421" spans="1:17" x14ac:dyDescent="0.25">
      <c r="A2421" s="1">
        <v>43328</v>
      </c>
      <c r="C2421" s="2">
        <f t="shared" si="333"/>
        <v>16</v>
      </c>
      <c r="D2421" s="2">
        <f t="shared" si="334"/>
        <v>8</v>
      </c>
      <c r="E2421" s="2">
        <f t="shared" si="335"/>
        <v>2018</v>
      </c>
      <c r="F2421" s="2" t="str">
        <f t="shared" si="336"/>
        <v>jueves</v>
      </c>
      <c r="G2421" s="2" t="str">
        <f t="shared" si="337"/>
        <v>agosto</v>
      </c>
      <c r="H2421" s="2">
        <f>+IFERROR(VLOOKUP(A2421,festivos!$A$1:$E$105,5,FALSE),0)</f>
        <v>0</v>
      </c>
      <c r="I2421" s="2">
        <f>+IFERROR(VLOOKUP(A2421,semanasanta!$A$1:$E$29,5,FALSE),0)</f>
        <v>0</v>
      </c>
      <c r="J2421" s="2">
        <f>+IFERROR(VLOOKUP(A2421,navidad!$A$1:$E$8,5,FALSE),0)</f>
        <v>0</v>
      </c>
      <c r="K2421" s="2">
        <f t="shared" si="341"/>
        <v>0</v>
      </c>
      <c r="L2421" s="2">
        <f t="shared" si="338"/>
        <v>0</v>
      </c>
      <c r="M2421" s="2">
        <f>+IFERROR(VLOOKUP(A2421,new_year!$A$1:$E$8,5,FALSE),0)</f>
        <v>0</v>
      </c>
      <c r="N2421" s="2">
        <f t="shared" si="340"/>
        <v>0</v>
      </c>
      <c r="O2421" s="2">
        <f t="shared" si="339"/>
        <v>0</v>
      </c>
      <c r="P2421">
        <v>0</v>
      </c>
      <c r="Q2421">
        <f>+IFERROR(VLOOKUP(A2421,final_f1!$A$1:$E$8,5,FALSE),0)</f>
        <v>0</v>
      </c>
    </row>
    <row r="2422" spans="1:17" x14ac:dyDescent="0.25">
      <c r="A2422" s="1">
        <v>43329</v>
      </c>
      <c r="C2422" s="2">
        <f t="shared" si="333"/>
        <v>17</v>
      </c>
      <c r="D2422" s="2">
        <f t="shared" si="334"/>
        <v>8</v>
      </c>
      <c r="E2422" s="2">
        <f t="shared" si="335"/>
        <v>2018</v>
      </c>
      <c r="F2422" s="2" t="str">
        <f t="shared" si="336"/>
        <v>viernes</v>
      </c>
      <c r="G2422" s="2" t="str">
        <f t="shared" si="337"/>
        <v>agosto</v>
      </c>
      <c r="H2422" s="2">
        <f>+IFERROR(VLOOKUP(A2422,festivos!$A$1:$E$105,5,FALSE),0)</f>
        <v>0</v>
      </c>
      <c r="I2422" s="2">
        <f>+IFERROR(VLOOKUP(A2422,semanasanta!$A$1:$E$29,5,FALSE),0)</f>
        <v>0</v>
      </c>
      <c r="J2422" s="2">
        <f>+IFERROR(VLOOKUP(A2422,navidad!$A$1:$E$8,5,FALSE),0)</f>
        <v>0</v>
      </c>
      <c r="K2422" s="2">
        <f t="shared" si="341"/>
        <v>0</v>
      </c>
      <c r="L2422" s="2">
        <f t="shared" si="338"/>
        <v>0</v>
      </c>
      <c r="M2422" s="2">
        <f>+IFERROR(VLOOKUP(A2422,new_year!$A$1:$E$8,5,FALSE),0)</f>
        <v>0</v>
      </c>
      <c r="N2422" s="2">
        <f t="shared" si="340"/>
        <v>0</v>
      </c>
      <c r="O2422" s="2">
        <f t="shared" si="339"/>
        <v>0</v>
      </c>
      <c r="P2422">
        <v>0</v>
      </c>
      <c r="Q2422">
        <f>+IFERROR(VLOOKUP(A2422,final_f1!$A$1:$E$8,5,FALSE),0)</f>
        <v>0</v>
      </c>
    </row>
    <row r="2423" spans="1:17" x14ac:dyDescent="0.25">
      <c r="A2423" s="1">
        <v>43330</v>
      </c>
      <c r="C2423" s="2">
        <f t="shared" si="333"/>
        <v>18</v>
      </c>
      <c r="D2423" s="2">
        <f t="shared" si="334"/>
        <v>8</v>
      </c>
      <c r="E2423" s="2">
        <f t="shared" si="335"/>
        <v>2018</v>
      </c>
      <c r="F2423" s="2" t="str">
        <f t="shared" si="336"/>
        <v>sábado</v>
      </c>
      <c r="G2423" s="2" t="str">
        <f t="shared" si="337"/>
        <v>agosto</v>
      </c>
      <c r="H2423" s="2">
        <f>+IFERROR(VLOOKUP(A2423,festivos!$A$1:$E$105,5,FALSE),0)</f>
        <v>0</v>
      </c>
      <c r="I2423" s="2">
        <f>+IFERROR(VLOOKUP(A2423,semanasanta!$A$1:$E$29,5,FALSE),0)</f>
        <v>0</v>
      </c>
      <c r="J2423" s="2">
        <f>+IFERROR(VLOOKUP(A2423,navidad!$A$1:$E$8,5,FALSE),0)</f>
        <v>0</v>
      </c>
      <c r="K2423" s="2">
        <f t="shared" si="341"/>
        <v>0</v>
      </c>
      <c r="L2423" s="2">
        <f t="shared" si="338"/>
        <v>0</v>
      </c>
      <c r="M2423" s="2">
        <f>+IFERROR(VLOOKUP(A2423,new_year!$A$1:$E$8,5,FALSE),0)</f>
        <v>0</v>
      </c>
      <c r="N2423" s="2">
        <f t="shared" si="340"/>
        <v>0</v>
      </c>
      <c r="O2423" s="2">
        <f t="shared" si="339"/>
        <v>0</v>
      </c>
      <c r="P2423">
        <v>0</v>
      </c>
      <c r="Q2423">
        <f>+IFERROR(VLOOKUP(A2423,final_f1!$A$1:$E$8,5,FALSE),0)</f>
        <v>0</v>
      </c>
    </row>
    <row r="2424" spans="1:17" x14ac:dyDescent="0.25">
      <c r="A2424" s="1">
        <v>43331</v>
      </c>
      <c r="C2424" s="2">
        <f t="shared" si="333"/>
        <v>19</v>
      </c>
      <c r="D2424" s="2">
        <f t="shared" si="334"/>
        <v>8</v>
      </c>
      <c r="E2424" s="2">
        <f t="shared" si="335"/>
        <v>2018</v>
      </c>
      <c r="F2424" s="2" t="str">
        <f t="shared" si="336"/>
        <v>domingo</v>
      </c>
      <c r="G2424" s="2" t="str">
        <f t="shared" si="337"/>
        <v>agosto</v>
      </c>
      <c r="H2424" s="2">
        <f>+IFERROR(VLOOKUP(A2424,festivos!$A$1:$E$105,5,FALSE),0)</f>
        <v>0</v>
      </c>
      <c r="I2424" s="2">
        <f>+IFERROR(VLOOKUP(A2424,semanasanta!$A$1:$E$29,5,FALSE),0)</f>
        <v>0</v>
      </c>
      <c r="J2424" s="2">
        <f>+IFERROR(VLOOKUP(A2424,navidad!$A$1:$E$8,5,FALSE),0)</f>
        <v>0</v>
      </c>
      <c r="K2424" s="2">
        <f t="shared" si="341"/>
        <v>0</v>
      </c>
      <c r="L2424" s="2">
        <f t="shared" si="338"/>
        <v>0</v>
      </c>
      <c r="M2424" s="2">
        <f>+IFERROR(VLOOKUP(A2424,new_year!$A$1:$E$8,5,FALSE),0)</f>
        <v>0</v>
      </c>
      <c r="N2424" s="2">
        <f t="shared" si="340"/>
        <v>0</v>
      </c>
      <c r="O2424" s="2">
        <f t="shared" si="339"/>
        <v>0</v>
      </c>
      <c r="P2424">
        <v>0</v>
      </c>
      <c r="Q2424">
        <f>+IFERROR(VLOOKUP(A2424,final_f1!$A$1:$E$8,5,FALSE),0)</f>
        <v>0</v>
      </c>
    </row>
    <row r="2425" spans="1:17" x14ac:dyDescent="0.25">
      <c r="A2425" s="1">
        <v>43332</v>
      </c>
      <c r="C2425" s="2">
        <f t="shared" si="333"/>
        <v>20</v>
      </c>
      <c r="D2425" s="2">
        <f t="shared" si="334"/>
        <v>8</v>
      </c>
      <c r="E2425" s="2">
        <f t="shared" si="335"/>
        <v>2018</v>
      </c>
      <c r="F2425" s="2" t="str">
        <f t="shared" si="336"/>
        <v>lunes</v>
      </c>
      <c r="G2425" s="2" t="str">
        <f t="shared" si="337"/>
        <v>agosto</v>
      </c>
      <c r="H2425" s="2">
        <f>+IFERROR(VLOOKUP(A2425,festivos!$A$1:$E$105,5,FALSE),0)</f>
        <v>1</v>
      </c>
      <c r="I2425" s="2">
        <f>+IFERROR(VLOOKUP(A2425,semanasanta!$A$1:$E$29,5,FALSE),0)</f>
        <v>0</v>
      </c>
      <c r="J2425" s="2">
        <f>+IFERROR(VLOOKUP(A2425,navidad!$A$1:$E$8,5,FALSE),0)</f>
        <v>0</v>
      </c>
      <c r="K2425" s="2">
        <f t="shared" si="341"/>
        <v>0</v>
      </c>
      <c r="L2425" s="2">
        <f t="shared" si="338"/>
        <v>0</v>
      </c>
      <c r="M2425" s="2">
        <f>+IFERROR(VLOOKUP(A2425,new_year!$A$1:$E$8,5,FALSE),0)</f>
        <v>0</v>
      </c>
      <c r="N2425" s="2">
        <f t="shared" si="340"/>
        <v>0</v>
      </c>
      <c r="O2425" s="2">
        <f t="shared" si="339"/>
        <v>0</v>
      </c>
      <c r="P2425">
        <v>0</v>
      </c>
      <c r="Q2425">
        <f>+IFERROR(VLOOKUP(A2425,final_f1!$A$1:$E$8,5,FALSE),0)</f>
        <v>0</v>
      </c>
    </row>
    <row r="2426" spans="1:17" x14ac:dyDescent="0.25">
      <c r="A2426" s="1">
        <v>43333</v>
      </c>
      <c r="C2426" s="2">
        <f t="shared" si="333"/>
        <v>21</v>
      </c>
      <c r="D2426" s="2">
        <f t="shared" si="334"/>
        <v>8</v>
      </c>
      <c r="E2426" s="2">
        <f t="shared" si="335"/>
        <v>2018</v>
      </c>
      <c r="F2426" s="2" t="str">
        <f t="shared" si="336"/>
        <v>martes</v>
      </c>
      <c r="G2426" s="2" t="str">
        <f t="shared" si="337"/>
        <v>agosto</v>
      </c>
      <c r="H2426" s="2">
        <f>+IFERROR(VLOOKUP(A2426,festivos!$A$1:$E$105,5,FALSE),0)</f>
        <v>0</v>
      </c>
      <c r="I2426" s="2">
        <f>+IFERROR(VLOOKUP(A2426,semanasanta!$A$1:$E$29,5,FALSE),0)</f>
        <v>0</v>
      </c>
      <c r="J2426" s="2">
        <f>+IFERROR(VLOOKUP(A2426,navidad!$A$1:$E$8,5,FALSE),0)</f>
        <v>0</v>
      </c>
      <c r="K2426" s="2">
        <f t="shared" si="341"/>
        <v>0</v>
      </c>
      <c r="L2426" s="2">
        <f t="shared" si="338"/>
        <v>0</v>
      </c>
      <c r="M2426" s="2">
        <f>+IFERROR(VLOOKUP(A2426,new_year!$A$1:$E$8,5,FALSE),0)</f>
        <v>0</v>
      </c>
      <c r="N2426" s="2">
        <f t="shared" si="340"/>
        <v>0</v>
      </c>
      <c r="O2426" s="2">
        <f t="shared" si="339"/>
        <v>0</v>
      </c>
      <c r="P2426">
        <v>0</v>
      </c>
      <c r="Q2426">
        <f>+IFERROR(VLOOKUP(A2426,final_f1!$A$1:$E$8,5,FALSE),0)</f>
        <v>0</v>
      </c>
    </row>
    <row r="2427" spans="1:17" x14ac:dyDescent="0.25">
      <c r="A2427" s="1">
        <v>43334</v>
      </c>
      <c r="C2427" s="2">
        <f t="shared" si="333"/>
        <v>22</v>
      </c>
      <c r="D2427" s="2">
        <f t="shared" si="334"/>
        <v>8</v>
      </c>
      <c r="E2427" s="2">
        <f t="shared" si="335"/>
        <v>2018</v>
      </c>
      <c r="F2427" s="2" t="str">
        <f t="shared" si="336"/>
        <v>miércoles</v>
      </c>
      <c r="G2427" s="2" t="str">
        <f t="shared" si="337"/>
        <v>agosto</v>
      </c>
      <c r="H2427" s="2">
        <f>+IFERROR(VLOOKUP(A2427,festivos!$A$1:$E$105,5,FALSE),0)</f>
        <v>0</v>
      </c>
      <c r="I2427" s="2">
        <f>+IFERROR(VLOOKUP(A2427,semanasanta!$A$1:$E$29,5,FALSE),0)</f>
        <v>0</v>
      </c>
      <c r="J2427" s="2">
        <f>+IFERROR(VLOOKUP(A2427,navidad!$A$1:$E$8,5,FALSE),0)</f>
        <v>0</v>
      </c>
      <c r="K2427" s="2">
        <f t="shared" si="341"/>
        <v>0</v>
      </c>
      <c r="L2427" s="2">
        <f t="shared" si="338"/>
        <v>0</v>
      </c>
      <c r="M2427" s="2">
        <f>+IFERROR(VLOOKUP(A2427,new_year!$A$1:$E$8,5,FALSE),0)</f>
        <v>0</v>
      </c>
      <c r="N2427" s="2">
        <f t="shared" si="340"/>
        <v>0</v>
      </c>
      <c r="O2427" s="2">
        <f t="shared" si="339"/>
        <v>0</v>
      </c>
      <c r="P2427">
        <v>0</v>
      </c>
      <c r="Q2427">
        <f>+IFERROR(VLOOKUP(A2427,final_f1!$A$1:$E$8,5,FALSE),0)</f>
        <v>0</v>
      </c>
    </row>
    <row r="2428" spans="1:17" x14ac:dyDescent="0.25">
      <c r="A2428" s="1">
        <v>43335</v>
      </c>
      <c r="C2428" s="2">
        <f t="shared" si="333"/>
        <v>23</v>
      </c>
      <c r="D2428" s="2">
        <f t="shared" si="334"/>
        <v>8</v>
      </c>
      <c r="E2428" s="2">
        <f t="shared" si="335"/>
        <v>2018</v>
      </c>
      <c r="F2428" s="2" t="str">
        <f t="shared" si="336"/>
        <v>jueves</v>
      </c>
      <c r="G2428" s="2" t="str">
        <f t="shared" si="337"/>
        <v>agosto</v>
      </c>
      <c r="H2428" s="2">
        <f>+IFERROR(VLOOKUP(A2428,festivos!$A$1:$E$105,5,FALSE),0)</f>
        <v>0</v>
      </c>
      <c r="I2428" s="2">
        <f>+IFERROR(VLOOKUP(A2428,semanasanta!$A$1:$E$29,5,FALSE),0)</f>
        <v>0</v>
      </c>
      <c r="J2428" s="2">
        <f>+IFERROR(VLOOKUP(A2428,navidad!$A$1:$E$8,5,FALSE),0)</f>
        <v>0</v>
      </c>
      <c r="K2428" s="2">
        <f t="shared" si="341"/>
        <v>0</v>
      </c>
      <c r="L2428" s="2">
        <f t="shared" si="338"/>
        <v>0</v>
      </c>
      <c r="M2428" s="2">
        <f>+IFERROR(VLOOKUP(A2428,new_year!$A$1:$E$8,5,FALSE),0)</f>
        <v>0</v>
      </c>
      <c r="N2428" s="2">
        <f t="shared" si="340"/>
        <v>0</v>
      </c>
      <c r="O2428" s="2">
        <f t="shared" si="339"/>
        <v>0</v>
      </c>
      <c r="P2428">
        <v>0</v>
      </c>
      <c r="Q2428">
        <f>+IFERROR(VLOOKUP(A2428,final_f1!$A$1:$E$8,5,FALSE),0)</f>
        <v>0</v>
      </c>
    </row>
    <row r="2429" spans="1:17" x14ac:dyDescent="0.25">
      <c r="A2429" s="1">
        <v>43336</v>
      </c>
      <c r="C2429" s="2">
        <f t="shared" si="333"/>
        <v>24</v>
      </c>
      <c r="D2429" s="2">
        <f t="shared" si="334"/>
        <v>8</v>
      </c>
      <c r="E2429" s="2">
        <f t="shared" si="335"/>
        <v>2018</v>
      </c>
      <c r="F2429" s="2" t="str">
        <f t="shared" si="336"/>
        <v>viernes</v>
      </c>
      <c r="G2429" s="2" t="str">
        <f t="shared" si="337"/>
        <v>agosto</v>
      </c>
      <c r="H2429" s="2">
        <f>+IFERROR(VLOOKUP(A2429,festivos!$A$1:$E$105,5,FALSE),0)</f>
        <v>0</v>
      </c>
      <c r="I2429" s="2">
        <f>+IFERROR(VLOOKUP(A2429,semanasanta!$A$1:$E$29,5,FALSE),0)</f>
        <v>0</v>
      </c>
      <c r="J2429" s="2">
        <f>+IFERROR(VLOOKUP(A2429,navidad!$A$1:$E$8,5,FALSE),0)</f>
        <v>0</v>
      </c>
      <c r="K2429" s="2">
        <f t="shared" si="341"/>
        <v>0</v>
      </c>
      <c r="L2429" s="2">
        <f t="shared" si="338"/>
        <v>0</v>
      </c>
      <c r="M2429" s="2">
        <f>+IFERROR(VLOOKUP(A2429,new_year!$A$1:$E$8,5,FALSE),0)</f>
        <v>0</v>
      </c>
      <c r="N2429" s="2">
        <f t="shared" si="340"/>
        <v>0</v>
      </c>
      <c r="O2429" s="2">
        <f t="shared" si="339"/>
        <v>0</v>
      </c>
      <c r="P2429">
        <v>0</v>
      </c>
      <c r="Q2429">
        <f>+IFERROR(VLOOKUP(A2429,final_f1!$A$1:$E$8,5,FALSE),0)</f>
        <v>0</v>
      </c>
    </row>
    <row r="2430" spans="1:17" x14ac:dyDescent="0.25">
      <c r="A2430" s="1">
        <v>43337</v>
      </c>
      <c r="C2430" s="2">
        <f t="shared" si="333"/>
        <v>25</v>
      </c>
      <c r="D2430" s="2">
        <f t="shared" si="334"/>
        <v>8</v>
      </c>
      <c r="E2430" s="2">
        <f t="shared" si="335"/>
        <v>2018</v>
      </c>
      <c r="F2430" s="2" t="str">
        <f t="shared" si="336"/>
        <v>sábado</v>
      </c>
      <c r="G2430" s="2" t="str">
        <f t="shared" si="337"/>
        <v>agosto</v>
      </c>
      <c r="H2430" s="2">
        <f>+IFERROR(VLOOKUP(A2430,festivos!$A$1:$E$105,5,FALSE),0)</f>
        <v>0</v>
      </c>
      <c r="I2430" s="2">
        <f>+IFERROR(VLOOKUP(A2430,semanasanta!$A$1:$E$29,5,FALSE),0)</f>
        <v>0</v>
      </c>
      <c r="J2430" s="2">
        <f>+IFERROR(VLOOKUP(A2430,navidad!$A$1:$E$8,5,FALSE),0)</f>
        <v>0</v>
      </c>
      <c r="K2430" s="2">
        <f t="shared" si="341"/>
        <v>0</v>
      </c>
      <c r="L2430" s="2">
        <f t="shared" si="338"/>
        <v>0</v>
      </c>
      <c r="M2430" s="2">
        <f>+IFERROR(VLOOKUP(A2430,new_year!$A$1:$E$8,5,FALSE),0)</f>
        <v>0</v>
      </c>
      <c r="N2430" s="2">
        <f t="shared" si="340"/>
        <v>0</v>
      </c>
      <c r="O2430" s="2">
        <f t="shared" si="339"/>
        <v>0</v>
      </c>
      <c r="P2430">
        <v>0</v>
      </c>
      <c r="Q2430">
        <f>+IFERROR(VLOOKUP(A2430,final_f1!$A$1:$E$8,5,FALSE),0)</f>
        <v>0</v>
      </c>
    </row>
    <row r="2431" spans="1:17" x14ac:dyDescent="0.25">
      <c r="A2431" s="1">
        <v>43338</v>
      </c>
      <c r="C2431" s="2">
        <f t="shared" si="333"/>
        <v>26</v>
      </c>
      <c r="D2431" s="2">
        <f t="shared" si="334"/>
        <v>8</v>
      </c>
      <c r="E2431" s="2">
        <f t="shared" si="335"/>
        <v>2018</v>
      </c>
      <c r="F2431" s="2" t="str">
        <f t="shared" si="336"/>
        <v>domingo</v>
      </c>
      <c r="G2431" s="2" t="str">
        <f t="shared" si="337"/>
        <v>agosto</v>
      </c>
      <c r="H2431" s="2">
        <f>+IFERROR(VLOOKUP(A2431,festivos!$A$1:$E$105,5,FALSE),0)</f>
        <v>0</v>
      </c>
      <c r="I2431" s="2">
        <f>+IFERROR(VLOOKUP(A2431,semanasanta!$A$1:$E$29,5,FALSE),0)</f>
        <v>0</v>
      </c>
      <c r="J2431" s="2">
        <f>+IFERROR(VLOOKUP(A2431,navidad!$A$1:$E$8,5,FALSE),0)</f>
        <v>0</v>
      </c>
      <c r="K2431" s="2">
        <f t="shared" si="341"/>
        <v>0</v>
      </c>
      <c r="L2431" s="2">
        <f t="shared" si="338"/>
        <v>0</v>
      </c>
      <c r="M2431" s="2">
        <f>+IFERROR(VLOOKUP(A2431,new_year!$A$1:$E$8,5,FALSE),0)</f>
        <v>0</v>
      </c>
      <c r="N2431" s="2">
        <f t="shared" si="340"/>
        <v>0</v>
      </c>
      <c r="O2431" s="2">
        <f t="shared" si="339"/>
        <v>0</v>
      </c>
      <c r="P2431">
        <v>0</v>
      </c>
      <c r="Q2431">
        <f>+IFERROR(VLOOKUP(A2431,final_f1!$A$1:$E$8,5,FALSE),0)</f>
        <v>0</v>
      </c>
    </row>
    <row r="2432" spans="1:17" x14ac:dyDescent="0.25">
      <c r="A2432" s="1">
        <v>43339</v>
      </c>
      <c r="C2432" s="2">
        <f t="shared" si="333"/>
        <v>27</v>
      </c>
      <c r="D2432" s="2">
        <f t="shared" si="334"/>
        <v>8</v>
      </c>
      <c r="E2432" s="2">
        <f t="shared" si="335"/>
        <v>2018</v>
      </c>
      <c r="F2432" s="2" t="str">
        <f t="shared" si="336"/>
        <v>lunes</v>
      </c>
      <c r="G2432" s="2" t="str">
        <f t="shared" si="337"/>
        <v>agosto</v>
      </c>
      <c r="H2432" s="2">
        <f>+IFERROR(VLOOKUP(A2432,festivos!$A$1:$E$105,5,FALSE),0)</f>
        <v>0</v>
      </c>
      <c r="I2432" s="2">
        <f>+IFERROR(VLOOKUP(A2432,semanasanta!$A$1:$E$29,5,FALSE),0)</f>
        <v>0</v>
      </c>
      <c r="J2432" s="2">
        <f>+IFERROR(VLOOKUP(A2432,navidad!$A$1:$E$8,5,FALSE),0)</f>
        <v>0</v>
      </c>
      <c r="K2432" s="2">
        <f t="shared" si="341"/>
        <v>0</v>
      </c>
      <c r="L2432" s="2">
        <f t="shared" si="338"/>
        <v>0</v>
      </c>
      <c r="M2432" s="2">
        <f>+IFERROR(VLOOKUP(A2432,new_year!$A$1:$E$8,5,FALSE),0)</f>
        <v>0</v>
      </c>
      <c r="N2432" s="2">
        <f t="shared" si="340"/>
        <v>0</v>
      </c>
      <c r="O2432" s="2">
        <f t="shared" si="339"/>
        <v>0</v>
      </c>
      <c r="P2432">
        <v>0</v>
      </c>
      <c r="Q2432">
        <f>+IFERROR(VLOOKUP(A2432,final_f1!$A$1:$E$8,5,FALSE),0)</f>
        <v>0</v>
      </c>
    </row>
    <row r="2433" spans="1:17" x14ac:dyDescent="0.25">
      <c r="A2433" s="1">
        <v>43340</v>
      </c>
      <c r="C2433" s="2">
        <f t="shared" si="333"/>
        <v>28</v>
      </c>
      <c r="D2433" s="2">
        <f t="shared" si="334"/>
        <v>8</v>
      </c>
      <c r="E2433" s="2">
        <f t="shared" si="335"/>
        <v>2018</v>
      </c>
      <c r="F2433" s="2" t="str">
        <f t="shared" si="336"/>
        <v>martes</v>
      </c>
      <c r="G2433" s="2" t="str">
        <f t="shared" si="337"/>
        <v>agosto</v>
      </c>
      <c r="H2433" s="2">
        <f>+IFERROR(VLOOKUP(A2433,festivos!$A$1:$E$105,5,FALSE),0)</f>
        <v>0</v>
      </c>
      <c r="I2433" s="2">
        <f>+IFERROR(VLOOKUP(A2433,semanasanta!$A$1:$E$29,5,FALSE),0)</f>
        <v>0</v>
      </c>
      <c r="J2433" s="2">
        <f>+IFERROR(VLOOKUP(A2433,navidad!$A$1:$E$8,5,FALSE),0)</f>
        <v>0</v>
      </c>
      <c r="K2433" s="2">
        <f t="shared" si="341"/>
        <v>0</v>
      </c>
      <c r="L2433" s="2">
        <f t="shared" si="338"/>
        <v>0</v>
      </c>
      <c r="M2433" s="2">
        <f>+IFERROR(VLOOKUP(A2433,new_year!$A$1:$E$8,5,FALSE),0)</f>
        <v>0</v>
      </c>
      <c r="N2433" s="2">
        <f t="shared" si="340"/>
        <v>0</v>
      </c>
      <c r="O2433" s="2">
        <f t="shared" si="339"/>
        <v>0</v>
      </c>
      <c r="P2433">
        <v>0</v>
      </c>
      <c r="Q2433">
        <f>+IFERROR(VLOOKUP(A2433,final_f1!$A$1:$E$8,5,FALSE),0)</f>
        <v>0</v>
      </c>
    </row>
    <row r="2434" spans="1:17" x14ac:dyDescent="0.25">
      <c r="A2434" s="1">
        <v>43341</v>
      </c>
      <c r="C2434" s="2">
        <f t="shared" si="333"/>
        <v>29</v>
      </c>
      <c r="D2434" s="2">
        <f t="shared" si="334"/>
        <v>8</v>
      </c>
      <c r="E2434" s="2">
        <f t="shared" si="335"/>
        <v>2018</v>
      </c>
      <c r="F2434" s="2" t="str">
        <f t="shared" si="336"/>
        <v>miércoles</v>
      </c>
      <c r="G2434" s="2" t="str">
        <f t="shared" si="337"/>
        <v>agosto</v>
      </c>
      <c r="H2434" s="2">
        <f>+IFERROR(VLOOKUP(A2434,festivos!$A$1:$E$105,5,FALSE),0)</f>
        <v>0</v>
      </c>
      <c r="I2434" s="2">
        <f>+IFERROR(VLOOKUP(A2434,semanasanta!$A$1:$E$29,5,FALSE),0)</f>
        <v>0</v>
      </c>
      <c r="J2434" s="2">
        <f>+IFERROR(VLOOKUP(A2434,navidad!$A$1:$E$8,5,FALSE),0)</f>
        <v>0</v>
      </c>
      <c r="K2434" s="2">
        <f t="shared" si="341"/>
        <v>0</v>
      </c>
      <c r="L2434" s="2">
        <f t="shared" si="338"/>
        <v>0</v>
      </c>
      <c r="M2434" s="2">
        <f>+IFERROR(VLOOKUP(A2434,new_year!$A$1:$E$8,5,FALSE),0)</f>
        <v>0</v>
      </c>
      <c r="N2434" s="2">
        <f t="shared" si="340"/>
        <v>0</v>
      </c>
      <c r="O2434" s="2">
        <f t="shared" si="339"/>
        <v>0</v>
      </c>
      <c r="P2434">
        <v>0</v>
      </c>
      <c r="Q2434">
        <f>+IFERROR(VLOOKUP(A2434,final_f1!$A$1:$E$8,5,FALSE),0)</f>
        <v>0</v>
      </c>
    </row>
    <row r="2435" spans="1:17" x14ac:dyDescent="0.25">
      <c r="A2435" s="1">
        <v>43342</v>
      </c>
      <c r="C2435" s="2">
        <f t="shared" ref="C2435:C2498" si="342">+DAY(A2435)</f>
        <v>30</v>
      </c>
      <c r="D2435" s="2">
        <f t="shared" ref="D2435:D2498" si="343">+MONTH(A2435)</f>
        <v>8</v>
      </c>
      <c r="E2435" s="2">
        <f t="shared" ref="E2435:E2498" si="344">+YEAR(A2435)</f>
        <v>2018</v>
      </c>
      <c r="F2435" s="2" t="str">
        <f t="shared" ref="F2435:F2498" si="345">+TEXT(A2435,"dddd")</f>
        <v>jueves</v>
      </c>
      <c r="G2435" s="2" t="str">
        <f t="shared" ref="G2435:G2498" si="346">+TEXT(A2435,"MMMM")</f>
        <v>agosto</v>
      </c>
      <c r="H2435" s="2">
        <f>+IFERROR(VLOOKUP(A2435,festivos!$A$1:$E$105,5,FALSE),0)</f>
        <v>0</v>
      </c>
      <c r="I2435" s="2">
        <f>+IFERROR(VLOOKUP(A2435,semanasanta!$A$1:$E$29,5,FALSE),0)</f>
        <v>0</v>
      </c>
      <c r="J2435" s="2">
        <f>+IFERROR(VLOOKUP(A2435,navidad!$A$1:$E$8,5,FALSE),0)</f>
        <v>0</v>
      </c>
      <c r="K2435" s="2">
        <f t="shared" si="341"/>
        <v>0</v>
      </c>
      <c r="L2435" s="2">
        <f t="shared" ref="L2435:L2498" si="347">+IF(J2436=1,1,0)</f>
        <v>0</v>
      </c>
      <c r="M2435" s="2">
        <f>+IFERROR(VLOOKUP(A2435,new_year!$A$1:$E$8,5,FALSE),0)</f>
        <v>0</v>
      </c>
      <c r="N2435" s="2">
        <f t="shared" si="340"/>
        <v>0</v>
      </c>
      <c r="O2435" s="2">
        <f t="shared" ref="O2435:O2498" si="348">+IF(M2436=1,1,0)</f>
        <v>0</v>
      </c>
      <c r="P2435">
        <v>0</v>
      </c>
      <c r="Q2435">
        <f>+IFERROR(VLOOKUP(A2435,final_f1!$A$1:$E$8,5,FALSE),0)</f>
        <v>0</v>
      </c>
    </row>
    <row r="2436" spans="1:17" x14ac:dyDescent="0.25">
      <c r="A2436" s="1">
        <v>43343</v>
      </c>
      <c r="C2436" s="2">
        <f t="shared" si="342"/>
        <v>31</v>
      </c>
      <c r="D2436" s="2">
        <f t="shared" si="343"/>
        <v>8</v>
      </c>
      <c r="E2436" s="2">
        <f t="shared" si="344"/>
        <v>2018</v>
      </c>
      <c r="F2436" s="2" t="str">
        <f t="shared" si="345"/>
        <v>viernes</v>
      </c>
      <c r="G2436" s="2" t="str">
        <f t="shared" si="346"/>
        <v>agosto</v>
      </c>
      <c r="H2436" s="2">
        <f>+IFERROR(VLOOKUP(A2436,festivos!$A$1:$E$105,5,FALSE),0)</f>
        <v>0</v>
      </c>
      <c r="I2436" s="2">
        <f>+IFERROR(VLOOKUP(A2436,semanasanta!$A$1:$E$29,5,FALSE),0)</f>
        <v>0</v>
      </c>
      <c r="J2436" s="2">
        <f>+IFERROR(VLOOKUP(A2436,navidad!$A$1:$E$8,5,FALSE),0)</f>
        <v>0</v>
      </c>
      <c r="K2436" s="2">
        <f t="shared" si="341"/>
        <v>0</v>
      </c>
      <c r="L2436" s="2">
        <f t="shared" si="347"/>
        <v>0</v>
      </c>
      <c r="M2436" s="2">
        <f>+IFERROR(VLOOKUP(A2436,new_year!$A$1:$E$8,5,FALSE),0)</f>
        <v>0</v>
      </c>
      <c r="N2436" s="2">
        <f t="shared" ref="N2436:N2499" si="349">+IF(M2435=1,1,0)</f>
        <v>0</v>
      </c>
      <c r="O2436" s="2">
        <f t="shared" si="348"/>
        <v>0</v>
      </c>
      <c r="P2436">
        <v>0</v>
      </c>
      <c r="Q2436">
        <f>+IFERROR(VLOOKUP(A2436,final_f1!$A$1:$E$8,5,FALSE),0)</f>
        <v>0</v>
      </c>
    </row>
    <row r="2437" spans="1:17" x14ac:dyDescent="0.25">
      <c r="A2437" s="1">
        <v>43344</v>
      </c>
      <c r="C2437" s="2">
        <f t="shared" si="342"/>
        <v>1</v>
      </c>
      <c r="D2437" s="2">
        <f t="shared" si="343"/>
        <v>9</v>
      </c>
      <c r="E2437" s="2">
        <f t="shared" si="344"/>
        <v>2018</v>
      </c>
      <c r="F2437" s="2" t="str">
        <f t="shared" si="345"/>
        <v>sábado</v>
      </c>
      <c r="G2437" s="2" t="str">
        <f t="shared" si="346"/>
        <v>septiembre</v>
      </c>
      <c r="H2437" s="2">
        <f>+IFERROR(VLOOKUP(A2437,festivos!$A$1:$E$105,5,FALSE),0)</f>
        <v>0</v>
      </c>
      <c r="I2437" s="2">
        <f>+IFERROR(VLOOKUP(A2437,semanasanta!$A$1:$E$29,5,FALSE),0)</f>
        <v>0</v>
      </c>
      <c r="J2437" s="2">
        <f>+IFERROR(VLOOKUP(A2437,navidad!$A$1:$E$8,5,FALSE),0)</f>
        <v>0</v>
      </c>
      <c r="K2437" s="2">
        <f t="shared" ref="K2437:K2500" si="350">+IF(J2436=1,1,0)</f>
        <v>0</v>
      </c>
      <c r="L2437" s="2">
        <f t="shared" si="347"/>
        <v>0</v>
      </c>
      <c r="M2437" s="2">
        <f>+IFERROR(VLOOKUP(A2437,new_year!$A$1:$E$8,5,FALSE),0)</f>
        <v>0</v>
      </c>
      <c r="N2437" s="2">
        <f t="shared" si="349"/>
        <v>0</v>
      </c>
      <c r="O2437" s="2">
        <f t="shared" si="348"/>
        <v>0</v>
      </c>
      <c r="P2437">
        <v>0</v>
      </c>
      <c r="Q2437">
        <f>+IFERROR(VLOOKUP(A2437,final_f1!$A$1:$E$8,5,FALSE),0)</f>
        <v>0</v>
      </c>
    </row>
    <row r="2438" spans="1:17" x14ac:dyDescent="0.25">
      <c r="A2438" s="1">
        <v>43345</v>
      </c>
      <c r="C2438" s="2">
        <f t="shared" si="342"/>
        <v>2</v>
      </c>
      <c r="D2438" s="2">
        <f t="shared" si="343"/>
        <v>9</v>
      </c>
      <c r="E2438" s="2">
        <f t="shared" si="344"/>
        <v>2018</v>
      </c>
      <c r="F2438" s="2" t="str">
        <f t="shared" si="345"/>
        <v>domingo</v>
      </c>
      <c r="G2438" s="2" t="str">
        <f t="shared" si="346"/>
        <v>septiembre</v>
      </c>
      <c r="H2438" s="2">
        <f>+IFERROR(VLOOKUP(A2438,festivos!$A$1:$E$105,5,FALSE),0)</f>
        <v>0</v>
      </c>
      <c r="I2438" s="2">
        <f>+IFERROR(VLOOKUP(A2438,semanasanta!$A$1:$E$29,5,FALSE),0)</f>
        <v>0</v>
      </c>
      <c r="J2438" s="2">
        <f>+IFERROR(VLOOKUP(A2438,navidad!$A$1:$E$8,5,FALSE),0)</f>
        <v>0</v>
      </c>
      <c r="K2438" s="2">
        <f t="shared" si="350"/>
        <v>0</v>
      </c>
      <c r="L2438" s="2">
        <f t="shared" si="347"/>
        <v>0</v>
      </c>
      <c r="M2438" s="2">
        <f>+IFERROR(VLOOKUP(A2438,new_year!$A$1:$E$8,5,FALSE),0)</f>
        <v>0</v>
      </c>
      <c r="N2438" s="2">
        <f t="shared" si="349"/>
        <v>0</v>
      </c>
      <c r="O2438" s="2">
        <f t="shared" si="348"/>
        <v>0</v>
      </c>
      <c r="P2438">
        <v>0</v>
      </c>
      <c r="Q2438">
        <f>+IFERROR(VLOOKUP(A2438,final_f1!$A$1:$E$8,5,FALSE),0)</f>
        <v>0</v>
      </c>
    </row>
    <row r="2439" spans="1:17" x14ac:dyDescent="0.25">
      <c r="A2439" s="1">
        <v>43346</v>
      </c>
      <c r="C2439" s="2">
        <f t="shared" si="342"/>
        <v>3</v>
      </c>
      <c r="D2439" s="2">
        <f t="shared" si="343"/>
        <v>9</v>
      </c>
      <c r="E2439" s="2">
        <f t="shared" si="344"/>
        <v>2018</v>
      </c>
      <c r="F2439" s="2" t="str">
        <f t="shared" si="345"/>
        <v>lunes</v>
      </c>
      <c r="G2439" s="2" t="str">
        <f t="shared" si="346"/>
        <v>septiembre</v>
      </c>
      <c r="H2439" s="2">
        <f>+IFERROR(VLOOKUP(A2439,festivos!$A$1:$E$105,5,FALSE),0)</f>
        <v>0</v>
      </c>
      <c r="I2439" s="2">
        <f>+IFERROR(VLOOKUP(A2439,semanasanta!$A$1:$E$29,5,FALSE),0)</f>
        <v>0</v>
      </c>
      <c r="J2439" s="2">
        <f>+IFERROR(VLOOKUP(A2439,navidad!$A$1:$E$8,5,FALSE),0)</f>
        <v>0</v>
      </c>
      <c r="K2439" s="2">
        <f t="shared" si="350"/>
        <v>0</v>
      </c>
      <c r="L2439" s="2">
        <f t="shared" si="347"/>
        <v>0</v>
      </c>
      <c r="M2439" s="2">
        <f>+IFERROR(VLOOKUP(A2439,new_year!$A$1:$E$8,5,FALSE),0)</f>
        <v>0</v>
      </c>
      <c r="N2439" s="2">
        <f t="shared" si="349"/>
        <v>0</v>
      </c>
      <c r="O2439" s="2">
        <f t="shared" si="348"/>
        <v>0</v>
      </c>
      <c r="P2439">
        <v>0</v>
      </c>
      <c r="Q2439">
        <f>+IFERROR(VLOOKUP(A2439,final_f1!$A$1:$E$8,5,FALSE),0)</f>
        <v>0</v>
      </c>
    </row>
    <row r="2440" spans="1:17" x14ac:dyDescent="0.25">
      <c r="A2440" s="1">
        <v>43347</v>
      </c>
      <c r="C2440" s="2">
        <f t="shared" si="342"/>
        <v>4</v>
      </c>
      <c r="D2440" s="2">
        <f t="shared" si="343"/>
        <v>9</v>
      </c>
      <c r="E2440" s="2">
        <f t="shared" si="344"/>
        <v>2018</v>
      </c>
      <c r="F2440" s="2" t="str">
        <f t="shared" si="345"/>
        <v>martes</v>
      </c>
      <c r="G2440" s="2" t="str">
        <f t="shared" si="346"/>
        <v>septiembre</v>
      </c>
      <c r="H2440" s="2">
        <f>+IFERROR(VLOOKUP(A2440,festivos!$A$1:$E$105,5,FALSE),0)</f>
        <v>0</v>
      </c>
      <c r="I2440" s="2">
        <f>+IFERROR(VLOOKUP(A2440,semanasanta!$A$1:$E$29,5,FALSE),0)</f>
        <v>0</v>
      </c>
      <c r="J2440" s="2">
        <f>+IFERROR(VLOOKUP(A2440,navidad!$A$1:$E$8,5,FALSE),0)</f>
        <v>0</v>
      </c>
      <c r="K2440" s="2">
        <f t="shared" si="350"/>
        <v>0</v>
      </c>
      <c r="L2440" s="2">
        <f t="shared" si="347"/>
        <v>0</v>
      </c>
      <c r="M2440" s="2">
        <f>+IFERROR(VLOOKUP(A2440,new_year!$A$1:$E$8,5,FALSE),0)</f>
        <v>0</v>
      </c>
      <c r="N2440" s="2">
        <f t="shared" si="349"/>
        <v>0</v>
      </c>
      <c r="O2440" s="2">
        <f t="shared" si="348"/>
        <v>0</v>
      </c>
      <c r="P2440">
        <v>0</v>
      </c>
      <c r="Q2440">
        <f>+IFERROR(VLOOKUP(A2440,final_f1!$A$1:$E$8,5,FALSE),0)</f>
        <v>0</v>
      </c>
    </row>
    <row r="2441" spans="1:17" x14ac:dyDescent="0.25">
      <c r="A2441" s="1">
        <v>43348</v>
      </c>
      <c r="C2441" s="2">
        <f t="shared" si="342"/>
        <v>5</v>
      </c>
      <c r="D2441" s="2">
        <f t="shared" si="343"/>
        <v>9</v>
      </c>
      <c r="E2441" s="2">
        <f t="shared" si="344"/>
        <v>2018</v>
      </c>
      <c r="F2441" s="2" t="str">
        <f t="shared" si="345"/>
        <v>miércoles</v>
      </c>
      <c r="G2441" s="2" t="str">
        <f t="shared" si="346"/>
        <v>septiembre</v>
      </c>
      <c r="H2441" s="2">
        <f>+IFERROR(VLOOKUP(A2441,festivos!$A$1:$E$105,5,FALSE),0)</f>
        <v>0</v>
      </c>
      <c r="I2441" s="2">
        <f>+IFERROR(VLOOKUP(A2441,semanasanta!$A$1:$E$29,5,FALSE),0)</f>
        <v>0</v>
      </c>
      <c r="J2441" s="2">
        <f>+IFERROR(VLOOKUP(A2441,navidad!$A$1:$E$8,5,FALSE),0)</f>
        <v>0</v>
      </c>
      <c r="K2441" s="2">
        <f t="shared" si="350"/>
        <v>0</v>
      </c>
      <c r="L2441" s="2">
        <f t="shared" si="347"/>
        <v>0</v>
      </c>
      <c r="M2441" s="2">
        <f>+IFERROR(VLOOKUP(A2441,new_year!$A$1:$E$8,5,FALSE),0)</f>
        <v>0</v>
      </c>
      <c r="N2441" s="2">
        <f t="shared" si="349"/>
        <v>0</v>
      </c>
      <c r="O2441" s="2">
        <f t="shared" si="348"/>
        <v>0</v>
      </c>
      <c r="P2441">
        <v>0</v>
      </c>
      <c r="Q2441">
        <f>+IFERROR(VLOOKUP(A2441,final_f1!$A$1:$E$8,5,FALSE),0)</f>
        <v>0</v>
      </c>
    </row>
    <row r="2442" spans="1:17" x14ac:dyDescent="0.25">
      <c r="A2442" s="1">
        <v>43349</v>
      </c>
      <c r="C2442" s="2">
        <f t="shared" si="342"/>
        <v>6</v>
      </c>
      <c r="D2442" s="2">
        <f t="shared" si="343"/>
        <v>9</v>
      </c>
      <c r="E2442" s="2">
        <f t="shared" si="344"/>
        <v>2018</v>
      </c>
      <c r="F2442" s="2" t="str">
        <f t="shared" si="345"/>
        <v>jueves</v>
      </c>
      <c r="G2442" s="2" t="str">
        <f t="shared" si="346"/>
        <v>septiembre</v>
      </c>
      <c r="H2442" s="2">
        <f>+IFERROR(VLOOKUP(A2442,festivos!$A$1:$E$105,5,FALSE),0)</f>
        <v>0</v>
      </c>
      <c r="I2442" s="2">
        <f>+IFERROR(VLOOKUP(A2442,semanasanta!$A$1:$E$29,5,FALSE),0)</f>
        <v>0</v>
      </c>
      <c r="J2442" s="2">
        <f>+IFERROR(VLOOKUP(A2442,navidad!$A$1:$E$8,5,FALSE),0)</f>
        <v>0</v>
      </c>
      <c r="K2442" s="2">
        <f t="shared" si="350"/>
        <v>0</v>
      </c>
      <c r="L2442" s="2">
        <f t="shared" si="347"/>
        <v>0</v>
      </c>
      <c r="M2442" s="2">
        <f>+IFERROR(VLOOKUP(A2442,new_year!$A$1:$E$8,5,FALSE),0)</f>
        <v>0</v>
      </c>
      <c r="N2442" s="2">
        <f t="shared" si="349"/>
        <v>0</v>
      </c>
      <c r="O2442" s="2">
        <f t="shared" si="348"/>
        <v>0</v>
      </c>
      <c r="P2442">
        <v>0</v>
      </c>
      <c r="Q2442">
        <f>+IFERROR(VLOOKUP(A2442,final_f1!$A$1:$E$8,5,FALSE),0)</f>
        <v>0</v>
      </c>
    </row>
    <row r="2443" spans="1:17" x14ac:dyDescent="0.25">
      <c r="A2443" s="1">
        <v>43350</v>
      </c>
      <c r="C2443" s="2">
        <f t="shared" si="342"/>
        <v>7</v>
      </c>
      <c r="D2443" s="2">
        <f t="shared" si="343"/>
        <v>9</v>
      </c>
      <c r="E2443" s="2">
        <f t="shared" si="344"/>
        <v>2018</v>
      </c>
      <c r="F2443" s="2" t="str">
        <f t="shared" si="345"/>
        <v>viernes</v>
      </c>
      <c r="G2443" s="2" t="str">
        <f t="shared" si="346"/>
        <v>septiembre</v>
      </c>
      <c r="H2443" s="2">
        <f>+IFERROR(VLOOKUP(A2443,festivos!$A$1:$E$105,5,FALSE),0)</f>
        <v>0</v>
      </c>
      <c r="I2443" s="2">
        <f>+IFERROR(VLOOKUP(A2443,semanasanta!$A$1:$E$29,5,FALSE),0)</f>
        <v>0</v>
      </c>
      <c r="J2443" s="2">
        <f>+IFERROR(VLOOKUP(A2443,navidad!$A$1:$E$8,5,FALSE),0)</f>
        <v>0</v>
      </c>
      <c r="K2443" s="2">
        <f t="shared" si="350"/>
        <v>0</v>
      </c>
      <c r="L2443" s="2">
        <f t="shared" si="347"/>
        <v>0</v>
      </c>
      <c r="M2443" s="2">
        <f>+IFERROR(VLOOKUP(A2443,new_year!$A$1:$E$8,5,FALSE),0)</f>
        <v>0</v>
      </c>
      <c r="N2443" s="2">
        <f t="shared" si="349"/>
        <v>0</v>
      </c>
      <c r="O2443" s="2">
        <f t="shared" si="348"/>
        <v>0</v>
      </c>
      <c r="P2443">
        <v>0</v>
      </c>
      <c r="Q2443">
        <f>+IFERROR(VLOOKUP(A2443,final_f1!$A$1:$E$8,5,FALSE),0)</f>
        <v>0</v>
      </c>
    </row>
    <row r="2444" spans="1:17" x14ac:dyDescent="0.25">
      <c r="A2444" s="1">
        <v>43351</v>
      </c>
      <c r="C2444" s="2">
        <f t="shared" si="342"/>
        <v>8</v>
      </c>
      <c r="D2444" s="2">
        <f t="shared" si="343"/>
        <v>9</v>
      </c>
      <c r="E2444" s="2">
        <f t="shared" si="344"/>
        <v>2018</v>
      </c>
      <c r="F2444" s="2" t="str">
        <f t="shared" si="345"/>
        <v>sábado</v>
      </c>
      <c r="G2444" s="2" t="str">
        <f t="shared" si="346"/>
        <v>septiembre</v>
      </c>
      <c r="H2444" s="2">
        <f>+IFERROR(VLOOKUP(A2444,festivos!$A$1:$E$105,5,FALSE),0)</f>
        <v>0</v>
      </c>
      <c r="I2444" s="2">
        <f>+IFERROR(VLOOKUP(A2444,semanasanta!$A$1:$E$29,5,FALSE),0)</f>
        <v>0</v>
      </c>
      <c r="J2444" s="2">
        <f>+IFERROR(VLOOKUP(A2444,navidad!$A$1:$E$8,5,FALSE),0)</f>
        <v>0</v>
      </c>
      <c r="K2444" s="2">
        <f t="shared" si="350"/>
        <v>0</v>
      </c>
      <c r="L2444" s="2">
        <f t="shared" si="347"/>
        <v>0</v>
      </c>
      <c r="M2444" s="2">
        <f>+IFERROR(VLOOKUP(A2444,new_year!$A$1:$E$8,5,FALSE),0)</f>
        <v>0</v>
      </c>
      <c r="N2444" s="2">
        <f t="shared" si="349"/>
        <v>0</v>
      </c>
      <c r="O2444" s="2">
        <f t="shared" si="348"/>
        <v>0</v>
      </c>
      <c r="P2444">
        <v>0</v>
      </c>
      <c r="Q2444">
        <f>+IFERROR(VLOOKUP(A2444,final_f1!$A$1:$E$8,5,FALSE),0)</f>
        <v>0</v>
      </c>
    </row>
    <row r="2445" spans="1:17" x14ac:dyDescent="0.25">
      <c r="A2445" s="1">
        <v>43352</v>
      </c>
      <c r="C2445" s="2">
        <f t="shared" si="342"/>
        <v>9</v>
      </c>
      <c r="D2445" s="2">
        <f t="shared" si="343"/>
        <v>9</v>
      </c>
      <c r="E2445" s="2">
        <f t="shared" si="344"/>
        <v>2018</v>
      </c>
      <c r="F2445" s="2" t="str">
        <f t="shared" si="345"/>
        <v>domingo</v>
      </c>
      <c r="G2445" s="2" t="str">
        <f t="shared" si="346"/>
        <v>septiembre</v>
      </c>
      <c r="H2445" s="2">
        <f>+IFERROR(VLOOKUP(A2445,festivos!$A$1:$E$105,5,FALSE),0)</f>
        <v>0</v>
      </c>
      <c r="I2445" s="2">
        <f>+IFERROR(VLOOKUP(A2445,semanasanta!$A$1:$E$29,5,FALSE),0)</f>
        <v>0</v>
      </c>
      <c r="J2445" s="2">
        <f>+IFERROR(VLOOKUP(A2445,navidad!$A$1:$E$8,5,FALSE),0)</f>
        <v>0</v>
      </c>
      <c r="K2445" s="2">
        <f t="shared" si="350"/>
        <v>0</v>
      </c>
      <c r="L2445" s="2">
        <f t="shared" si="347"/>
        <v>0</v>
      </c>
      <c r="M2445" s="2">
        <f>+IFERROR(VLOOKUP(A2445,new_year!$A$1:$E$8,5,FALSE),0)</f>
        <v>0</v>
      </c>
      <c r="N2445" s="2">
        <f t="shared" si="349"/>
        <v>0</v>
      </c>
      <c r="O2445" s="2">
        <f t="shared" si="348"/>
        <v>0</v>
      </c>
      <c r="P2445">
        <v>0</v>
      </c>
      <c r="Q2445">
        <f>+IFERROR(VLOOKUP(A2445,final_f1!$A$1:$E$8,5,FALSE),0)</f>
        <v>0</v>
      </c>
    </row>
    <row r="2446" spans="1:17" x14ac:dyDescent="0.25">
      <c r="A2446" s="1">
        <v>43353</v>
      </c>
      <c r="C2446" s="2">
        <f t="shared" si="342"/>
        <v>10</v>
      </c>
      <c r="D2446" s="2">
        <f t="shared" si="343"/>
        <v>9</v>
      </c>
      <c r="E2446" s="2">
        <f t="shared" si="344"/>
        <v>2018</v>
      </c>
      <c r="F2446" s="2" t="str">
        <f t="shared" si="345"/>
        <v>lunes</v>
      </c>
      <c r="G2446" s="2" t="str">
        <f t="shared" si="346"/>
        <v>septiembre</v>
      </c>
      <c r="H2446" s="2">
        <f>+IFERROR(VLOOKUP(A2446,festivos!$A$1:$E$105,5,FALSE),0)</f>
        <v>0</v>
      </c>
      <c r="I2446" s="2">
        <f>+IFERROR(VLOOKUP(A2446,semanasanta!$A$1:$E$29,5,FALSE),0)</f>
        <v>0</v>
      </c>
      <c r="J2446" s="2">
        <f>+IFERROR(VLOOKUP(A2446,navidad!$A$1:$E$8,5,FALSE),0)</f>
        <v>0</v>
      </c>
      <c r="K2446" s="2">
        <f t="shared" si="350"/>
        <v>0</v>
      </c>
      <c r="L2446" s="2">
        <f t="shared" si="347"/>
        <v>0</v>
      </c>
      <c r="M2446" s="2">
        <f>+IFERROR(VLOOKUP(A2446,new_year!$A$1:$E$8,5,FALSE),0)</f>
        <v>0</v>
      </c>
      <c r="N2446" s="2">
        <f t="shared" si="349"/>
        <v>0</v>
      </c>
      <c r="O2446" s="2">
        <f t="shared" si="348"/>
        <v>0</v>
      </c>
      <c r="P2446">
        <v>0</v>
      </c>
      <c r="Q2446">
        <f>+IFERROR(VLOOKUP(A2446,final_f1!$A$1:$E$8,5,FALSE),0)</f>
        <v>0</v>
      </c>
    </row>
    <row r="2447" spans="1:17" x14ac:dyDescent="0.25">
      <c r="A2447" s="1">
        <v>43354</v>
      </c>
      <c r="C2447" s="2">
        <f t="shared" si="342"/>
        <v>11</v>
      </c>
      <c r="D2447" s="2">
        <f t="shared" si="343"/>
        <v>9</v>
      </c>
      <c r="E2447" s="2">
        <f t="shared" si="344"/>
        <v>2018</v>
      </c>
      <c r="F2447" s="2" t="str">
        <f t="shared" si="345"/>
        <v>martes</v>
      </c>
      <c r="G2447" s="2" t="str">
        <f t="shared" si="346"/>
        <v>septiembre</v>
      </c>
      <c r="H2447" s="2">
        <f>+IFERROR(VLOOKUP(A2447,festivos!$A$1:$E$105,5,FALSE),0)</f>
        <v>0</v>
      </c>
      <c r="I2447" s="2">
        <f>+IFERROR(VLOOKUP(A2447,semanasanta!$A$1:$E$29,5,FALSE),0)</f>
        <v>0</v>
      </c>
      <c r="J2447" s="2">
        <f>+IFERROR(VLOOKUP(A2447,navidad!$A$1:$E$8,5,FALSE),0)</f>
        <v>0</v>
      </c>
      <c r="K2447" s="2">
        <f t="shared" si="350"/>
        <v>0</v>
      </c>
      <c r="L2447" s="2">
        <f t="shared" si="347"/>
        <v>0</v>
      </c>
      <c r="M2447" s="2">
        <f>+IFERROR(VLOOKUP(A2447,new_year!$A$1:$E$8,5,FALSE),0)</f>
        <v>0</v>
      </c>
      <c r="N2447" s="2">
        <f t="shared" si="349"/>
        <v>0</v>
      </c>
      <c r="O2447" s="2">
        <f t="shared" si="348"/>
        <v>0</v>
      </c>
      <c r="P2447">
        <v>0</v>
      </c>
      <c r="Q2447">
        <f>+IFERROR(VLOOKUP(A2447,final_f1!$A$1:$E$8,5,FALSE),0)</f>
        <v>0</v>
      </c>
    </row>
    <row r="2448" spans="1:17" x14ac:dyDescent="0.25">
      <c r="A2448" s="1">
        <v>43355</v>
      </c>
      <c r="C2448" s="2">
        <f t="shared" si="342"/>
        <v>12</v>
      </c>
      <c r="D2448" s="2">
        <f t="shared" si="343"/>
        <v>9</v>
      </c>
      <c r="E2448" s="2">
        <f t="shared" si="344"/>
        <v>2018</v>
      </c>
      <c r="F2448" s="2" t="str">
        <f t="shared" si="345"/>
        <v>miércoles</v>
      </c>
      <c r="G2448" s="2" t="str">
        <f t="shared" si="346"/>
        <v>septiembre</v>
      </c>
      <c r="H2448" s="2">
        <f>+IFERROR(VLOOKUP(A2448,festivos!$A$1:$E$105,5,FALSE),0)</f>
        <v>0</v>
      </c>
      <c r="I2448" s="2">
        <f>+IFERROR(VLOOKUP(A2448,semanasanta!$A$1:$E$29,5,FALSE),0)</f>
        <v>0</v>
      </c>
      <c r="J2448" s="2">
        <f>+IFERROR(VLOOKUP(A2448,navidad!$A$1:$E$8,5,FALSE),0)</f>
        <v>0</v>
      </c>
      <c r="K2448" s="2">
        <f t="shared" si="350"/>
        <v>0</v>
      </c>
      <c r="L2448" s="2">
        <f t="shared" si="347"/>
        <v>0</v>
      </c>
      <c r="M2448" s="2">
        <f>+IFERROR(VLOOKUP(A2448,new_year!$A$1:$E$8,5,FALSE),0)</f>
        <v>0</v>
      </c>
      <c r="N2448" s="2">
        <f t="shared" si="349"/>
        <v>0</v>
      </c>
      <c r="O2448" s="2">
        <f t="shared" si="348"/>
        <v>0</v>
      </c>
      <c r="P2448">
        <v>0</v>
      </c>
      <c r="Q2448">
        <f>+IFERROR(VLOOKUP(A2448,final_f1!$A$1:$E$8,5,FALSE),0)</f>
        <v>0</v>
      </c>
    </row>
    <row r="2449" spans="1:17" x14ac:dyDescent="0.25">
      <c r="A2449" s="1">
        <v>43356</v>
      </c>
      <c r="C2449" s="2">
        <f t="shared" si="342"/>
        <v>13</v>
      </c>
      <c r="D2449" s="2">
        <f t="shared" si="343"/>
        <v>9</v>
      </c>
      <c r="E2449" s="2">
        <f t="shared" si="344"/>
        <v>2018</v>
      </c>
      <c r="F2449" s="2" t="str">
        <f t="shared" si="345"/>
        <v>jueves</v>
      </c>
      <c r="G2449" s="2" t="str">
        <f t="shared" si="346"/>
        <v>septiembre</v>
      </c>
      <c r="H2449" s="2">
        <f>+IFERROR(VLOOKUP(A2449,festivos!$A$1:$E$105,5,FALSE),0)</f>
        <v>0</v>
      </c>
      <c r="I2449" s="2">
        <f>+IFERROR(VLOOKUP(A2449,semanasanta!$A$1:$E$29,5,FALSE),0)</f>
        <v>0</v>
      </c>
      <c r="J2449" s="2">
        <f>+IFERROR(VLOOKUP(A2449,navidad!$A$1:$E$8,5,FALSE),0)</f>
        <v>0</v>
      </c>
      <c r="K2449" s="2">
        <f t="shared" si="350"/>
        <v>0</v>
      </c>
      <c r="L2449" s="2">
        <f t="shared" si="347"/>
        <v>0</v>
      </c>
      <c r="M2449" s="2">
        <f>+IFERROR(VLOOKUP(A2449,new_year!$A$1:$E$8,5,FALSE),0)</f>
        <v>0</v>
      </c>
      <c r="N2449" s="2">
        <f t="shared" si="349"/>
        <v>0</v>
      </c>
      <c r="O2449" s="2">
        <f t="shared" si="348"/>
        <v>0</v>
      </c>
      <c r="P2449">
        <v>0</v>
      </c>
      <c r="Q2449">
        <f>+IFERROR(VLOOKUP(A2449,final_f1!$A$1:$E$8,5,FALSE),0)</f>
        <v>0</v>
      </c>
    </row>
    <row r="2450" spans="1:17" x14ac:dyDescent="0.25">
      <c r="A2450" s="1">
        <v>43357</v>
      </c>
      <c r="C2450" s="2">
        <f t="shared" si="342"/>
        <v>14</v>
      </c>
      <c r="D2450" s="2">
        <f t="shared" si="343"/>
        <v>9</v>
      </c>
      <c r="E2450" s="2">
        <f t="shared" si="344"/>
        <v>2018</v>
      </c>
      <c r="F2450" s="2" t="str">
        <f t="shared" si="345"/>
        <v>viernes</v>
      </c>
      <c r="G2450" s="2" t="str">
        <f t="shared" si="346"/>
        <v>septiembre</v>
      </c>
      <c r="H2450" s="2">
        <f>+IFERROR(VLOOKUP(A2450,festivos!$A$1:$E$105,5,FALSE),0)</f>
        <v>0</v>
      </c>
      <c r="I2450" s="2">
        <f>+IFERROR(VLOOKUP(A2450,semanasanta!$A$1:$E$29,5,FALSE),0)</f>
        <v>0</v>
      </c>
      <c r="J2450" s="2">
        <f>+IFERROR(VLOOKUP(A2450,navidad!$A$1:$E$8,5,FALSE),0)</f>
        <v>0</v>
      </c>
      <c r="K2450" s="2">
        <f t="shared" si="350"/>
        <v>0</v>
      </c>
      <c r="L2450" s="2">
        <f t="shared" si="347"/>
        <v>0</v>
      </c>
      <c r="M2450" s="2">
        <f>+IFERROR(VLOOKUP(A2450,new_year!$A$1:$E$8,5,FALSE),0)</f>
        <v>0</v>
      </c>
      <c r="N2450" s="2">
        <f t="shared" si="349"/>
        <v>0</v>
      </c>
      <c r="O2450" s="2">
        <f t="shared" si="348"/>
        <v>0</v>
      </c>
      <c r="P2450">
        <v>0</v>
      </c>
      <c r="Q2450">
        <f>+IFERROR(VLOOKUP(A2450,final_f1!$A$1:$E$8,5,FALSE),0)</f>
        <v>0</v>
      </c>
    </row>
    <row r="2451" spans="1:17" x14ac:dyDescent="0.25">
      <c r="A2451" s="1">
        <v>43358</v>
      </c>
      <c r="C2451" s="2">
        <f t="shared" si="342"/>
        <v>15</v>
      </c>
      <c r="D2451" s="2">
        <f t="shared" si="343"/>
        <v>9</v>
      </c>
      <c r="E2451" s="2">
        <f t="shared" si="344"/>
        <v>2018</v>
      </c>
      <c r="F2451" s="2" t="str">
        <f t="shared" si="345"/>
        <v>sábado</v>
      </c>
      <c r="G2451" s="2" t="str">
        <f t="shared" si="346"/>
        <v>septiembre</v>
      </c>
      <c r="H2451" s="2">
        <f>+IFERROR(VLOOKUP(A2451,festivos!$A$1:$E$105,5,FALSE),0)</f>
        <v>0</v>
      </c>
      <c r="I2451" s="2">
        <f>+IFERROR(VLOOKUP(A2451,semanasanta!$A$1:$E$29,5,FALSE),0)</f>
        <v>0</v>
      </c>
      <c r="J2451" s="2">
        <f>+IFERROR(VLOOKUP(A2451,navidad!$A$1:$E$8,5,FALSE),0)</f>
        <v>0</v>
      </c>
      <c r="K2451" s="2">
        <f t="shared" si="350"/>
        <v>0</v>
      </c>
      <c r="L2451" s="2">
        <f t="shared" si="347"/>
        <v>0</v>
      </c>
      <c r="M2451" s="2">
        <f>+IFERROR(VLOOKUP(A2451,new_year!$A$1:$E$8,5,FALSE),0)</f>
        <v>0</v>
      </c>
      <c r="N2451" s="2">
        <f t="shared" si="349"/>
        <v>0</v>
      </c>
      <c r="O2451" s="2">
        <f t="shared" si="348"/>
        <v>0</v>
      </c>
      <c r="P2451">
        <v>0</v>
      </c>
      <c r="Q2451">
        <f>+IFERROR(VLOOKUP(A2451,final_f1!$A$1:$E$8,5,FALSE),0)</f>
        <v>0</v>
      </c>
    </row>
    <row r="2452" spans="1:17" x14ac:dyDescent="0.25">
      <c r="A2452" s="1">
        <v>43359</v>
      </c>
      <c r="C2452" s="2">
        <f t="shared" si="342"/>
        <v>16</v>
      </c>
      <c r="D2452" s="2">
        <f t="shared" si="343"/>
        <v>9</v>
      </c>
      <c r="E2452" s="2">
        <f t="shared" si="344"/>
        <v>2018</v>
      </c>
      <c r="F2452" s="2" t="str">
        <f t="shared" si="345"/>
        <v>domingo</v>
      </c>
      <c r="G2452" s="2" t="str">
        <f t="shared" si="346"/>
        <v>septiembre</v>
      </c>
      <c r="H2452" s="2">
        <f>+IFERROR(VLOOKUP(A2452,festivos!$A$1:$E$105,5,FALSE),0)</f>
        <v>0</v>
      </c>
      <c r="I2452" s="2">
        <f>+IFERROR(VLOOKUP(A2452,semanasanta!$A$1:$E$29,5,FALSE),0)</f>
        <v>0</v>
      </c>
      <c r="J2452" s="2">
        <f>+IFERROR(VLOOKUP(A2452,navidad!$A$1:$E$8,5,FALSE),0)</f>
        <v>0</v>
      </c>
      <c r="K2452" s="2">
        <f t="shared" si="350"/>
        <v>0</v>
      </c>
      <c r="L2452" s="2">
        <f t="shared" si="347"/>
        <v>0</v>
      </c>
      <c r="M2452" s="2">
        <f>+IFERROR(VLOOKUP(A2452,new_year!$A$1:$E$8,5,FALSE),0)</f>
        <v>0</v>
      </c>
      <c r="N2452" s="2">
        <f t="shared" si="349"/>
        <v>0</v>
      </c>
      <c r="O2452" s="2">
        <f t="shared" si="348"/>
        <v>0</v>
      </c>
      <c r="P2452">
        <v>0</v>
      </c>
      <c r="Q2452">
        <f>+IFERROR(VLOOKUP(A2452,final_f1!$A$1:$E$8,5,FALSE),0)</f>
        <v>0</v>
      </c>
    </row>
    <row r="2453" spans="1:17" x14ac:dyDescent="0.25">
      <c r="A2453" s="1">
        <v>43360</v>
      </c>
      <c r="C2453" s="2">
        <f t="shared" si="342"/>
        <v>17</v>
      </c>
      <c r="D2453" s="2">
        <f t="shared" si="343"/>
        <v>9</v>
      </c>
      <c r="E2453" s="2">
        <f t="shared" si="344"/>
        <v>2018</v>
      </c>
      <c r="F2453" s="2" t="str">
        <f t="shared" si="345"/>
        <v>lunes</v>
      </c>
      <c r="G2453" s="2" t="str">
        <f t="shared" si="346"/>
        <v>septiembre</v>
      </c>
      <c r="H2453" s="2">
        <f>+IFERROR(VLOOKUP(A2453,festivos!$A$1:$E$105,5,FALSE),0)</f>
        <v>0</v>
      </c>
      <c r="I2453" s="2">
        <f>+IFERROR(VLOOKUP(A2453,semanasanta!$A$1:$E$29,5,FALSE),0)</f>
        <v>0</v>
      </c>
      <c r="J2453" s="2">
        <f>+IFERROR(VLOOKUP(A2453,navidad!$A$1:$E$8,5,FALSE),0)</f>
        <v>0</v>
      </c>
      <c r="K2453" s="2">
        <f t="shared" si="350"/>
        <v>0</v>
      </c>
      <c r="L2453" s="2">
        <f t="shared" si="347"/>
        <v>0</v>
      </c>
      <c r="M2453" s="2">
        <f>+IFERROR(VLOOKUP(A2453,new_year!$A$1:$E$8,5,FALSE),0)</f>
        <v>0</v>
      </c>
      <c r="N2453" s="2">
        <f t="shared" si="349"/>
        <v>0</v>
      </c>
      <c r="O2453" s="2">
        <f t="shared" si="348"/>
        <v>0</v>
      </c>
      <c r="P2453">
        <v>0</v>
      </c>
      <c r="Q2453">
        <f>+IFERROR(VLOOKUP(A2453,final_f1!$A$1:$E$8,5,FALSE),0)</f>
        <v>0</v>
      </c>
    </row>
    <row r="2454" spans="1:17" x14ac:dyDescent="0.25">
      <c r="A2454" s="1">
        <v>43361</v>
      </c>
      <c r="C2454" s="2">
        <f t="shared" si="342"/>
        <v>18</v>
      </c>
      <c r="D2454" s="2">
        <f t="shared" si="343"/>
        <v>9</v>
      </c>
      <c r="E2454" s="2">
        <f t="shared" si="344"/>
        <v>2018</v>
      </c>
      <c r="F2454" s="2" t="str">
        <f t="shared" si="345"/>
        <v>martes</v>
      </c>
      <c r="G2454" s="2" t="str">
        <f t="shared" si="346"/>
        <v>septiembre</v>
      </c>
      <c r="H2454" s="2">
        <f>+IFERROR(VLOOKUP(A2454,festivos!$A$1:$E$105,5,FALSE),0)</f>
        <v>0</v>
      </c>
      <c r="I2454" s="2">
        <f>+IFERROR(VLOOKUP(A2454,semanasanta!$A$1:$E$29,5,FALSE),0)</f>
        <v>0</v>
      </c>
      <c r="J2454" s="2">
        <f>+IFERROR(VLOOKUP(A2454,navidad!$A$1:$E$8,5,FALSE),0)</f>
        <v>0</v>
      </c>
      <c r="K2454" s="2">
        <f t="shared" si="350"/>
        <v>0</v>
      </c>
      <c r="L2454" s="2">
        <f t="shared" si="347"/>
        <v>0</v>
      </c>
      <c r="M2454" s="2">
        <f>+IFERROR(VLOOKUP(A2454,new_year!$A$1:$E$8,5,FALSE),0)</f>
        <v>0</v>
      </c>
      <c r="N2454" s="2">
        <f t="shared" si="349"/>
        <v>0</v>
      </c>
      <c r="O2454" s="2">
        <f t="shared" si="348"/>
        <v>0</v>
      </c>
      <c r="P2454">
        <v>0</v>
      </c>
      <c r="Q2454">
        <f>+IFERROR(VLOOKUP(A2454,final_f1!$A$1:$E$8,5,FALSE),0)</f>
        <v>0</v>
      </c>
    </row>
    <row r="2455" spans="1:17" x14ac:dyDescent="0.25">
      <c r="A2455" s="1">
        <v>43362</v>
      </c>
      <c r="C2455" s="2">
        <f t="shared" si="342"/>
        <v>19</v>
      </c>
      <c r="D2455" s="2">
        <f t="shared" si="343"/>
        <v>9</v>
      </c>
      <c r="E2455" s="2">
        <f t="shared" si="344"/>
        <v>2018</v>
      </c>
      <c r="F2455" s="2" t="str">
        <f t="shared" si="345"/>
        <v>miércoles</v>
      </c>
      <c r="G2455" s="2" t="str">
        <f t="shared" si="346"/>
        <v>septiembre</v>
      </c>
      <c r="H2455" s="2">
        <f>+IFERROR(VLOOKUP(A2455,festivos!$A$1:$E$105,5,FALSE),0)</f>
        <v>0</v>
      </c>
      <c r="I2455" s="2">
        <f>+IFERROR(VLOOKUP(A2455,semanasanta!$A$1:$E$29,5,FALSE),0)</f>
        <v>0</v>
      </c>
      <c r="J2455" s="2">
        <f>+IFERROR(VLOOKUP(A2455,navidad!$A$1:$E$8,5,FALSE),0)</f>
        <v>0</v>
      </c>
      <c r="K2455" s="2">
        <f t="shared" si="350"/>
        <v>0</v>
      </c>
      <c r="L2455" s="2">
        <f t="shared" si="347"/>
        <v>0</v>
      </c>
      <c r="M2455" s="2">
        <f>+IFERROR(VLOOKUP(A2455,new_year!$A$1:$E$8,5,FALSE),0)</f>
        <v>0</v>
      </c>
      <c r="N2455" s="2">
        <f t="shared" si="349"/>
        <v>0</v>
      </c>
      <c r="O2455" s="2">
        <f t="shared" si="348"/>
        <v>0</v>
      </c>
      <c r="P2455">
        <v>0</v>
      </c>
      <c r="Q2455">
        <f>+IFERROR(VLOOKUP(A2455,final_f1!$A$1:$E$8,5,FALSE),0)</f>
        <v>0</v>
      </c>
    </row>
    <row r="2456" spans="1:17" x14ac:dyDescent="0.25">
      <c r="A2456" s="1">
        <v>43363</v>
      </c>
      <c r="C2456" s="2">
        <f t="shared" si="342"/>
        <v>20</v>
      </c>
      <c r="D2456" s="2">
        <f t="shared" si="343"/>
        <v>9</v>
      </c>
      <c r="E2456" s="2">
        <f t="shared" si="344"/>
        <v>2018</v>
      </c>
      <c r="F2456" s="2" t="str">
        <f t="shared" si="345"/>
        <v>jueves</v>
      </c>
      <c r="G2456" s="2" t="str">
        <f t="shared" si="346"/>
        <v>septiembre</v>
      </c>
      <c r="H2456" s="2">
        <f>+IFERROR(VLOOKUP(A2456,festivos!$A$1:$E$105,5,FALSE),0)</f>
        <v>0</v>
      </c>
      <c r="I2456" s="2">
        <f>+IFERROR(VLOOKUP(A2456,semanasanta!$A$1:$E$29,5,FALSE),0)</f>
        <v>0</v>
      </c>
      <c r="J2456" s="2">
        <f>+IFERROR(VLOOKUP(A2456,navidad!$A$1:$E$8,5,FALSE),0)</f>
        <v>0</v>
      </c>
      <c r="K2456" s="2">
        <f t="shared" si="350"/>
        <v>0</v>
      </c>
      <c r="L2456" s="2">
        <f t="shared" si="347"/>
        <v>0</v>
      </c>
      <c r="M2456" s="2">
        <f>+IFERROR(VLOOKUP(A2456,new_year!$A$1:$E$8,5,FALSE),0)</f>
        <v>0</v>
      </c>
      <c r="N2456" s="2">
        <f t="shared" si="349"/>
        <v>0</v>
      </c>
      <c r="O2456" s="2">
        <f t="shared" si="348"/>
        <v>0</v>
      </c>
      <c r="P2456">
        <v>0</v>
      </c>
      <c r="Q2456">
        <f>+IFERROR(VLOOKUP(A2456,final_f1!$A$1:$E$8,5,FALSE),0)</f>
        <v>0</v>
      </c>
    </row>
    <row r="2457" spans="1:17" x14ac:dyDescent="0.25">
      <c r="A2457" s="1">
        <v>43364</v>
      </c>
      <c r="C2457" s="2">
        <f t="shared" si="342"/>
        <v>21</v>
      </c>
      <c r="D2457" s="2">
        <f t="shared" si="343"/>
        <v>9</v>
      </c>
      <c r="E2457" s="2">
        <f t="shared" si="344"/>
        <v>2018</v>
      </c>
      <c r="F2457" s="2" t="str">
        <f t="shared" si="345"/>
        <v>viernes</v>
      </c>
      <c r="G2457" s="2" t="str">
        <f t="shared" si="346"/>
        <v>septiembre</v>
      </c>
      <c r="H2457" s="2">
        <f>+IFERROR(VLOOKUP(A2457,festivos!$A$1:$E$105,5,FALSE),0)</f>
        <v>0</v>
      </c>
      <c r="I2457" s="2">
        <f>+IFERROR(VLOOKUP(A2457,semanasanta!$A$1:$E$29,5,FALSE),0)</f>
        <v>0</v>
      </c>
      <c r="J2457" s="2">
        <f>+IFERROR(VLOOKUP(A2457,navidad!$A$1:$E$8,5,FALSE),0)</f>
        <v>0</v>
      </c>
      <c r="K2457" s="2">
        <f t="shared" si="350"/>
        <v>0</v>
      </c>
      <c r="L2457" s="2">
        <f t="shared" si="347"/>
        <v>0</v>
      </c>
      <c r="M2457" s="2">
        <f>+IFERROR(VLOOKUP(A2457,new_year!$A$1:$E$8,5,FALSE),0)</f>
        <v>0</v>
      </c>
      <c r="N2457" s="2">
        <f t="shared" si="349"/>
        <v>0</v>
      </c>
      <c r="O2457" s="2">
        <f t="shared" si="348"/>
        <v>0</v>
      </c>
      <c r="P2457">
        <v>0</v>
      </c>
      <c r="Q2457">
        <f>+IFERROR(VLOOKUP(A2457,final_f1!$A$1:$E$8,5,FALSE),0)</f>
        <v>0</v>
      </c>
    </row>
    <row r="2458" spans="1:17" x14ac:dyDescent="0.25">
      <c r="A2458" s="1">
        <v>43365</v>
      </c>
      <c r="C2458" s="2">
        <f t="shared" si="342"/>
        <v>22</v>
      </c>
      <c r="D2458" s="2">
        <f t="shared" si="343"/>
        <v>9</v>
      </c>
      <c r="E2458" s="2">
        <f t="shared" si="344"/>
        <v>2018</v>
      </c>
      <c r="F2458" s="2" t="str">
        <f t="shared" si="345"/>
        <v>sábado</v>
      </c>
      <c r="G2458" s="2" t="str">
        <f t="shared" si="346"/>
        <v>septiembre</v>
      </c>
      <c r="H2458" s="2">
        <f>+IFERROR(VLOOKUP(A2458,festivos!$A$1:$E$105,5,FALSE),0)</f>
        <v>0</v>
      </c>
      <c r="I2458" s="2">
        <f>+IFERROR(VLOOKUP(A2458,semanasanta!$A$1:$E$29,5,FALSE),0)</f>
        <v>0</v>
      </c>
      <c r="J2458" s="2">
        <f>+IFERROR(VLOOKUP(A2458,navidad!$A$1:$E$8,5,FALSE),0)</f>
        <v>0</v>
      </c>
      <c r="K2458" s="2">
        <f t="shared" si="350"/>
        <v>0</v>
      </c>
      <c r="L2458" s="2">
        <f t="shared" si="347"/>
        <v>0</v>
      </c>
      <c r="M2458" s="2">
        <f>+IFERROR(VLOOKUP(A2458,new_year!$A$1:$E$8,5,FALSE),0)</f>
        <v>0</v>
      </c>
      <c r="N2458" s="2">
        <f t="shared" si="349"/>
        <v>0</v>
      </c>
      <c r="O2458" s="2">
        <f t="shared" si="348"/>
        <v>0</v>
      </c>
      <c r="P2458">
        <v>0</v>
      </c>
      <c r="Q2458">
        <f>+IFERROR(VLOOKUP(A2458,final_f1!$A$1:$E$8,5,FALSE),0)</f>
        <v>0</v>
      </c>
    </row>
    <row r="2459" spans="1:17" x14ac:dyDescent="0.25">
      <c r="A2459" s="1">
        <v>43366</v>
      </c>
      <c r="C2459" s="2">
        <f t="shared" si="342"/>
        <v>23</v>
      </c>
      <c r="D2459" s="2">
        <f t="shared" si="343"/>
        <v>9</v>
      </c>
      <c r="E2459" s="2">
        <f t="shared" si="344"/>
        <v>2018</v>
      </c>
      <c r="F2459" s="2" t="str">
        <f t="shared" si="345"/>
        <v>domingo</v>
      </c>
      <c r="G2459" s="2" t="str">
        <f t="shared" si="346"/>
        <v>septiembre</v>
      </c>
      <c r="H2459" s="2">
        <f>+IFERROR(VLOOKUP(A2459,festivos!$A$1:$E$105,5,FALSE),0)</f>
        <v>0</v>
      </c>
      <c r="I2459" s="2">
        <f>+IFERROR(VLOOKUP(A2459,semanasanta!$A$1:$E$29,5,FALSE),0)</f>
        <v>0</v>
      </c>
      <c r="J2459" s="2">
        <f>+IFERROR(VLOOKUP(A2459,navidad!$A$1:$E$8,5,FALSE),0)</f>
        <v>0</v>
      </c>
      <c r="K2459" s="2">
        <f t="shared" si="350"/>
        <v>0</v>
      </c>
      <c r="L2459" s="2">
        <f t="shared" si="347"/>
        <v>0</v>
      </c>
      <c r="M2459" s="2">
        <f>+IFERROR(VLOOKUP(A2459,new_year!$A$1:$E$8,5,FALSE),0)</f>
        <v>0</v>
      </c>
      <c r="N2459" s="2">
        <f t="shared" si="349"/>
        <v>0</v>
      </c>
      <c r="O2459" s="2">
        <f t="shared" si="348"/>
        <v>0</v>
      </c>
      <c r="P2459">
        <v>0</v>
      </c>
      <c r="Q2459">
        <f>+IFERROR(VLOOKUP(A2459,final_f1!$A$1:$E$8,5,FALSE),0)</f>
        <v>0</v>
      </c>
    </row>
    <row r="2460" spans="1:17" x14ac:dyDescent="0.25">
      <c r="A2460" s="1">
        <v>43367</v>
      </c>
      <c r="C2460" s="2">
        <f t="shared" si="342"/>
        <v>24</v>
      </c>
      <c r="D2460" s="2">
        <f t="shared" si="343"/>
        <v>9</v>
      </c>
      <c r="E2460" s="2">
        <f t="shared" si="344"/>
        <v>2018</v>
      </c>
      <c r="F2460" s="2" t="str">
        <f t="shared" si="345"/>
        <v>lunes</v>
      </c>
      <c r="G2460" s="2" t="str">
        <f t="shared" si="346"/>
        <v>septiembre</v>
      </c>
      <c r="H2460" s="2">
        <f>+IFERROR(VLOOKUP(A2460,festivos!$A$1:$E$105,5,FALSE),0)</f>
        <v>0</v>
      </c>
      <c r="I2460" s="2">
        <f>+IFERROR(VLOOKUP(A2460,semanasanta!$A$1:$E$29,5,FALSE),0)</f>
        <v>0</v>
      </c>
      <c r="J2460" s="2">
        <f>+IFERROR(VLOOKUP(A2460,navidad!$A$1:$E$8,5,FALSE),0)</f>
        <v>0</v>
      </c>
      <c r="K2460" s="2">
        <f t="shared" si="350"/>
        <v>0</v>
      </c>
      <c r="L2460" s="2">
        <f t="shared" si="347"/>
        <v>0</v>
      </c>
      <c r="M2460" s="2">
        <f>+IFERROR(VLOOKUP(A2460,new_year!$A$1:$E$8,5,FALSE),0)</f>
        <v>0</v>
      </c>
      <c r="N2460" s="2">
        <f t="shared" si="349"/>
        <v>0</v>
      </c>
      <c r="O2460" s="2">
        <f t="shared" si="348"/>
        <v>0</v>
      </c>
      <c r="P2460">
        <v>0</v>
      </c>
      <c r="Q2460">
        <f>+IFERROR(VLOOKUP(A2460,final_f1!$A$1:$E$8,5,FALSE),0)</f>
        <v>0</v>
      </c>
    </row>
    <row r="2461" spans="1:17" x14ac:dyDescent="0.25">
      <c r="A2461" s="1">
        <v>43368</v>
      </c>
      <c r="C2461" s="2">
        <f t="shared" si="342"/>
        <v>25</v>
      </c>
      <c r="D2461" s="2">
        <f t="shared" si="343"/>
        <v>9</v>
      </c>
      <c r="E2461" s="2">
        <f t="shared" si="344"/>
        <v>2018</v>
      </c>
      <c r="F2461" s="2" t="str">
        <f t="shared" si="345"/>
        <v>martes</v>
      </c>
      <c r="G2461" s="2" t="str">
        <f t="shared" si="346"/>
        <v>septiembre</v>
      </c>
      <c r="H2461" s="2">
        <f>+IFERROR(VLOOKUP(A2461,festivos!$A$1:$E$105,5,FALSE),0)</f>
        <v>0</v>
      </c>
      <c r="I2461" s="2">
        <f>+IFERROR(VLOOKUP(A2461,semanasanta!$A$1:$E$29,5,FALSE),0)</f>
        <v>0</v>
      </c>
      <c r="J2461" s="2">
        <f>+IFERROR(VLOOKUP(A2461,navidad!$A$1:$E$8,5,FALSE),0)</f>
        <v>0</v>
      </c>
      <c r="K2461" s="2">
        <f t="shared" si="350"/>
        <v>0</v>
      </c>
      <c r="L2461" s="2">
        <f t="shared" si="347"/>
        <v>0</v>
      </c>
      <c r="M2461" s="2">
        <f>+IFERROR(VLOOKUP(A2461,new_year!$A$1:$E$8,5,FALSE),0)</f>
        <v>0</v>
      </c>
      <c r="N2461" s="2">
        <f t="shared" si="349"/>
        <v>0</v>
      </c>
      <c r="O2461" s="2">
        <f t="shared" si="348"/>
        <v>0</v>
      </c>
      <c r="P2461">
        <v>0</v>
      </c>
      <c r="Q2461">
        <f>+IFERROR(VLOOKUP(A2461,final_f1!$A$1:$E$8,5,FALSE),0)</f>
        <v>0</v>
      </c>
    </row>
    <row r="2462" spans="1:17" x14ac:dyDescent="0.25">
      <c r="A2462" s="1">
        <v>43369</v>
      </c>
      <c r="C2462" s="2">
        <f t="shared" si="342"/>
        <v>26</v>
      </c>
      <c r="D2462" s="2">
        <f t="shared" si="343"/>
        <v>9</v>
      </c>
      <c r="E2462" s="2">
        <f t="shared" si="344"/>
        <v>2018</v>
      </c>
      <c r="F2462" s="2" t="str">
        <f t="shared" si="345"/>
        <v>miércoles</v>
      </c>
      <c r="G2462" s="2" t="str">
        <f t="shared" si="346"/>
        <v>septiembre</v>
      </c>
      <c r="H2462" s="2">
        <f>+IFERROR(VLOOKUP(A2462,festivos!$A$1:$E$105,5,FALSE),0)</f>
        <v>0</v>
      </c>
      <c r="I2462" s="2">
        <f>+IFERROR(VLOOKUP(A2462,semanasanta!$A$1:$E$29,5,FALSE),0)</f>
        <v>0</v>
      </c>
      <c r="J2462" s="2">
        <f>+IFERROR(VLOOKUP(A2462,navidad!$A$1:$E$8,5,FALSE),0)</f>
        <v>0</v>
      </c>
      <c r="K2462" s="2">
        <f t="shared" si="350"/>
        <v>0</v>
      </c>
      <c r="L2462" s="2">
        <f t="shared" si="347"/>
        <v>0</v>
      </c>
      <c r="M2462" s="2">
        <f>+IFERROR(VLOOKUP(A2462,new_year!$A$1:$E$8,5,FALSE),0)</f>
        <v>0</v>
      </c>
      <c r="N2462" s="2">
        <f t="shared" si="349"/>
        <v>0</v>
      </c>
      <c r="O2462" s="2">
        <f t="shared" si="348"/>
        <v>0</v>
      </c>
      <c r="P2462">
        <v>0</v>
      </c>
      <c r="Q2462">
        <f>+IFERROR(VLOOKUP(A2462,final_f1!$A$1:$E$8,5,FALSE),0)</f>
        <v>0</v>
      </c>
    </row>
    <row r="2463" spans="1:17" x14ac:dyDescent="0.25">
      <c r="A2463" s="1">
        <v>43370</v>
      </c>
      <c r="C2463" s="2">
        <f t="shared" si="342"/>
        <v>27</v>
      </c>
      <c r="D2463" s="2">
        <f t="shared" si="343"/>
        <v>9</v>
      </c>
      <c r="E2463" s="2">
        <f t="shared" si="344"/>
        <v>2018</v>
      </c>
      <c r="F2463" s="2" t="str">
        <f t="shared" si="345"/>
        <v>jueves</v>
      </c>
      <c r="G2463" s="2" t="str">
        <f t="shared" si="346"/>
        <v>septiembre</v>
      </c>
      <c r="H2463" s="2">
        <f>+IFERROR(VLOOKUP(A2463,festivos!$A$1:$E$105,5,FALSE),0)</f>
        <v>0</v>
      </c>
      <c r="I2463" s="2">
        <f>+IFERROR(VLOOKUP(A2463,semanasanta!$A$1:$E$29,5,FALSE),0)</f>
        <v>0</v>
      </c>
      <c r="J2463" s="2">
        <f>+IFERROR(VLOOKUP(A2463,navidad!$A$1:$E$8,5,FALSE),0)</f>
        <v>0</v>
      </c>
      <c r="K2463" s="2">
        <f t="shared" si="350"/>
        <v>0</v>
      </c>
      <c r="L2463" s="2">
        <f t="shared" si="347"/>
        <v>0</v>
      </c>
      <c r="M2463" s="2">
        <f>+IFERROR(VLOOKUP(A2463,new_year!$A$1:$E$8,5,FALSE),0)</f>
        <v>0</v>
      </c>
      <c r="N2463" s="2">
        <f t="shared" si="349"/>
        <v>0</v>
      </c>
      <c r="O2463" s="2">
        <f t="shared" si="348"/>
        <v>0</v>
      </c>
      <c r="P2463">
        <v>0</v>
      </c>
      <c r="Q2463">
        <f>+IFERROR(VLOOKUP(A2463,final_f1!$A$1:$E$8,5,FALSE),0)</f>
        <v>0</v>
      </c>
    </row>
    <row r="2464" spans="1:17" x14ac:dyDescent="0.25">
      <c r="A2464" s="1">
        <v>43371</v>
      </c>
      <c r="C2464" s="2">
        <f t="shared" si="342"/>
        <v>28</v>
      </c>
      <c r="D2464" s="2">
        <f t="shared" si="343"/>
        <v>9</v>
      </c>
      <c r="E2464" s="2">
        <f t="shared" si="344"/>
        <v>2018</v>
      </c>
      <c r="F2464" s="2" t="str">
        <f t="shared" si="345"/>
        <v>viernes</v>
      </c>
      <c r="G2464" s="2" t="str">
        <f t="shared" si="346"/>
        <v>septiembre</v>
      </c>
      <c r="H2464" s="2">
        <f>+IFERROR(VLOOKUP(A2464,festivos!$A$1:$E$105,5,FALSE),0)</f>
        <v>0</v>
      </c>
      <c r="I2464" s="2">
        <f>+IFERROR(VLOOKUP(A2464,semanasanta!$A$1:$E$29,5,FALSE),0)</f>
        <v>0</v>
      </c>
      <c r="J2464" s="2">
        <f>+IFERROR(VLOOKUP(A2464,navidad!$A$1:$E$8,5,FALSE),0)</f>
        <v>0</v>
      </c>
      <c r="K2464" s="2">
        <f t="shared" si="350"/>
        <v>0</v>
      </c>
      <c r="L2464" s="2">
        <f t="shared" si="347"/>
        <v>0</v>
      </c>
      <c r="M2464" s="2">
        <f>+IFERROR(VLOOKUP(A2464,new_year!$A$1:$E$8,5,FALSE),0)</f>
        <v>0</v>
      </c>
      <c r="N2464" s="2">
        <f t="shared" si="349"/>
        <v>0</v>
      </c>
      <c r="O2464" s="2">
        <f t="shared" si="348"/>
        <v>0</v>
      </c>
      <c r="P2464">
        <v>0</v>
      </c>
      <c r="Q2464">
        <f>+IFERROR(VLOOKUP(A2464,final_f1!$A$1:$E$8,5,FALSE),0)</f>
        <v>0</v>
      </c>
    </row>
    <row r="2465" spans="1:17" x14ac:dyDescent="0.25">
      <c r="A2465" s="1">
        <v>43372</v>
      </c>
      <c r="C2465" s="2">
        <f t="shared" si="342"/>
        <v>29</v>
      </c>
      <c r="D2465" s="2">
        <f t="shared" si="343"/>
        <v>9</v>
      </c>
      <c r="E2465" s="2">
        <f t="shared" si="344"/>
        <v>2018</v>
      </c>
      <c r="F2465" s="2" t="str">
        <f t="shared" si="345"/>
        <v>sábado</v>
      </c>
      <c r="G2465" s="2" t="str">
        <f t="shared" si="346"/>
        <v>septiembre</v>
      </c>
      <c r="H2465" s="2">
        <f>+IFERROR(VLOOKUP(A2465,festivos!$A$1:$E$105,5,FALSE),0)</f>
        <v>0</v>
      </c>
      <c r="I2465" s="2">
        <f>+IFERROR(VLOOKUP(A2465,semanasanta!$A$1:$E$29,5,FALSE),0)</f>
        <v>0</v>
      </c>
      <c r="J2465" s="2">
        <f>+IFERROR(VLOOKUP(A2465,navidad!$A$1:$E$8,5,FALSE),0)</f>
        <v>0</v>
      </c>
      <c r="K2465" s="2">
        <f t="shared" si="350"/>
        <v>0</v>
      </c>
      <c r="L2465" s="2">
        <f t="shared" si="347"/>
        <v>0</v>
      </c>
      <c r="M2465" s="2">
        <f>+IFERROR(VLOOKUP(A2465,new_year!$A$1:$E$8,5,FALSE),0)</f>
        <v>0</v>
      </c>
      <c r="N2465" s="2">
        <f t="shared" si="349"/>
        <v>0</v>
      </c>
      <c r="O2465" s="2">
        <f t="shared" si="348"/>
        <v>0</v>
      </c>
      <c r="P2465">
        <v>0</v>
      </c>
      <c r="Q2465">
        <f>+IFERROR(VLOOKUP(A2465,final_f1!$A$1:$E$8,5,FALSE),0)</f>
        <v>0</v>
      </c>
    </row>
    <row r="2466" spans="1:17" x14ac:dyDescent="0.25">
      <c r="A2466" s="1">
        <v>43373</v>
      </c>
      <c r="C2466" s="2">
        <f t="shared" si="342"/>
        <v>30</v>
      </c>
      <c r="D2466" s="2">
        <f t="shared" si="343"/>
        <v>9</v>
      </c>
      <c r="E2466" s="2">
        <f t="shared" si="344"/>
        <v>2018</v>
      </c>
      <c r="F2466" s="2" t="str">
        <f t="shared" si="345"/>
        <v>domingo</v>
      </c>
      <c r="G2466" s="2" t="str">
        <f t="shared" si="346"/>
        <v>septiembre</v>
      </c>
      <c r="H2466" s="2">
        <f>+IFERROR(VLOOKUP(A2466,festivos!$A$1:$E$105,5,FALSE),0)</f>
        <v>0</v>
      </c>
      <c r="I2466" s="2">
        <f>+IFERROR(VLOOKUP(A2466,semanasanta!$A$1:$E$29,5,FALSE),0)</f>
        <v>0</v>
      </c>
      <c r="J2466" s="2">
        <f>+IFERROR(VLOOKUP(A2466,navidad!$A$1:$E$8,5,FALSE),0)</f>
        <v>0</v>
      </c>
      <c r="K2466" s="2">
        <f t="shared" si="350"/>
        <v>0</v>
      </c>
      <c r="L2466" s="2">
        <f t="shared" si="347"/>
        <v>0</v>
      </c>
      <c r="M2466" s="2">
        <f>+IFERROR(VLOOKUP(A2466,new_year!$A$1:$E$8,5,FALSE),0)</f>
        <v>0</v>
      </c>
      <c r="N2466" s="2">
        <f t="shared" si="349"/>
        <v>0</v>
      </c>
      <c r="O2466" s="2">
        <f t="shared" si="348"/>
        <v>0</v>
      </c>
      <c r="P2466">
        <v>0</v>
      </c>
      <c r="Q2466">
        <f>+IFERROR(VLOOKUP(A2466,final_f1!$A$1:$E$8,5,FALSE),0)</f>
        <v>0</v>
      </c>
    </row>
    <row r="2467" spans="1:17" x14ac:dyDescent="0.25">
      <c r="A2467" s="1">
        <v>43374</v>
      </c>
      <c r="C2467" s="2">
        <f t="shared" si="342"/>
        <v>1</v>
      </c>
      <c r="D2467" s="2">
        <f t="shared" si="343"/>
        <v>10</v>
      </c>
      <c r="E2467" s="2">
        <f t="shared" si="344"/>
        <v>2018</v>
      </c>
      <c r="F2467" s="2" t="str">
        <f t="shared" si="345"/>
        <v>lunes</v>
      </c>
      <c r="G2467" s="2" t="str">
        <f t="shared" si="346"/>
        <v>octubre</v>
      </c>
      <c r="H2467" s="2">
        <f>+IFERROR(VLOOKUP(A2467,festivos!$A$1:$E$105,5,FALSE),0)</f>
        <v>0</v>
      </c>
      <c r="I2467" s="2">
        <f>+IFERROR(VLOOKUP(A2467,semanasanta!$A$1:$E$29,5,FALSE),0)</f>
        <v>0</v>
      </c>
      <c r="J2467" s="2">
        <f>+IFERROR(VLOOKUP(A2467,navidad!$A$1:$E$8,5,FALSE),0)</f>
        <v>0</v>
      </c>
      <c r="K2467" s="2">
        <f t="shared" si="350"/>
        <v>0</v>
      </c>
      <c r="L2467" s="2">
        <f t="shared" si="347"/>
        <v>0</v>
      </c>
      <c r="M2467" s="2">
        <f>+IFERROR(VLOOKUP(A2467,new_year!$A$1:$E$8,5,FALSE),0)</f>
        <v>0</v>
      </c>
      <c r="N2467" s="2">
        <f t="shared" si="349"/>
        <v>0</v>
      </c>
      <c r="O2467" s="2">
        <f t="shared" si="348"/>
        <v>0</v>
      </c>
      <c r="P2467">
        <v>0</v>
      </c>
      <c r="Q2467">
        <f>+IFERROR(VLOOKUP(A2467,final_f1!$A$1:$E$8,5,FALSE),0)</f>
        <v>0</v>
      </c>
    </row>
    <row r="2468" spans="1:17" x14ac:dyDescent="0.25">
      <c r="A2468" s="1">
        <v>43375</v>
      </c>
      <c r="C2468" s="2">
        <f t="shared" si="342"/>
        <v>2</v>
      </c>
      <c r="D2468" s="2">
        <f t="shared" si="343"/>
        <v>10</v>
      </c>
      <c r="E2468" s="2">
        <f t="shared" si="344"/>
        <v>2018</v>
      </c>
      <c r="F2468" s="2" t="str">
        <f t="shared" si="345"/>
        <v>martes</v>
      </c>
      <c r="G2468" s="2" t="str">
        <f t="shared" si="346"/>
        <v>octubre</v>
      </c>
      <c r="H2468" s="2">
        <f>+IFERROR(VLOOKUP(A2468,festivos!$A$1:$E$105,5,FALSE),0)</f>
        <v>0</v>
      </c>
      <c r="I2468" s="2">
        <f>+IFERROR(VLOOKUP(A2468,semanasanta!$A$1:$E$29,5,FALSE),0)</f>
        <v>0</v>
      </c>
      <c r="J2468" s="2">
        <f>+IFERROR(VLOOKUP(A2468,navidad!$A$1:$E$8,5,FALSE),0)</f>
        <v>0</v>
      </c>
      <c r="K2468" s="2">
        <f t="shared" si="350"/>
        <v>0</v>
      </c>
      <c r="L2468" s="2">
        <f t="shared" si="347"/>
        <v>0</v>
      </c>
      <c r="M2468" s="2">
        <f>+IFERROR(VLOOKUP(A2468,new_year!$A$1:$E$8,5,FALSE),0)</f>
        <v>0</v>
      </c>
      <c r="N2468" s="2">
        <f t="shared" si="349"/>
        <v>0</v>
      </c>
      <c r="O2468" s="2">
        <f t="shared" si="348"/>
        <v>0</v>
      </c>
      <c r="P2468">
        <v>0</v>
      </c>
      <c r="Q2468">
        <f>+IFERROR(VLOOKUP(A2468,final_f1!$A$1:$E$8,5,FALSE),0)</f>
        <v>0</v>
      </c>
    </row>
    <row r="2469" spans="1:17" x14ac:dyDescent="0.25">
      <c r="A2469" s="1">
        <v>43376</v>
      </c>
      <c r="C2469" s="2">
        <f t="shared" si="342"/>
        <v>3</v>
      </c>
      <c r="D2469" s="2">
        <f t="shared" si="343"/>
        <v>10</v>
      </c>
      <c r="E2469" s="2">
        <f t="shared" si="344"/>
        <v>2018</v>
      </c>
      <c r="F2469" s="2" t="str">
        <f t="shared" si="345"/>
        <v>miércoles</v>
      </c>
      <c r="G2469" s="2" t="str">
        <f t="shared" si="346"/>
        <v>octubre</v>
      </c>
      <c r="H2469" s="2">
        <f>+IFERROR(VLOOKUP(A2469,festivos!$A$1:$E$105,5,FALSE),0)</f>
        <v>0</v>
      </c>
      <c r="I2469" s="2">
        <f>+IFERROR(VLOOKUP(A2469,semanasanta!$A$1:$E$29,5,FALSE),0)</f>
        <v>0</v>
      </c>
      <c r="J2469" s="2">
        <f>+IFERROR(VLOOKUP(A2469,navidad!$A$1:$E$8,5,FALSE),0)</f>
        <v>0</v>
      </c>
      <c r="K2469" s="2">
        <f t="shared" si="350"/>
        <v>0</v>
      </c>
      <c r="L2469" s="2">
        <f t="shared" si="347"/>
        <v>0</v>
      </c>
      <c r="M2469" s="2">
        <f>+IFERROR(VLOOKUP(A2469,new_year!$A$1:$E$8,5,FALSE),0)</f>
        <v>0</v>
      </c>
      <c r="N2469" s="2">
        <f t="shared" si="349"/>
        <v>0</v>
      </c>
      <c r="O2469" s="2">
        <f t="shared" si="348"/>
        <v>0</v>
      </c>
      <c r="P2469">
        <v>0</v>
      </c>
      <c r="Q2469">
        <f>+IFERROR(VLOOKUP(A2469,final_f1!$A$1:$E$8,5,FALSE),0)</f>
        <v>0</v>
      </c>
    </row>
    <row r="2470" spans="1:17" x14ac:dyDescent="0.25">
      <c r="A2470" s="1">
        <v>43377</v>
      </c>
      <c r="C2470" s="2">
        <f t="shared" si="342"/>
        <v>4</v>
      </c>
      <c r="D2470" s="2">
        <f t="shared" si="343"/>
        <v>10</v>
      </c>
      <c r="E2470" s="2">
        <f t="shared" si="344"/>
        <v>2018</v>
      </c>
      <c r="F2470" s="2" t="str">
        <f t="shared" si="345"/>
        <v>jueves</v>
      </c>
      <c r="G2470" s="2" t="str">
        <f t="shared" si="346"/>
        <v>octubre</v>
      </c>
      <c r="H2470" s="2">
        <f>+IFERROR(VLOOKUP(A2470,festivos!$A$1:$E$105,5,FALSE),0)</f>
        <v>0</v>
      </c>
      <c r="I2470" s="2">
        <f>+IFERROR(VLOOKUP(A2470,semanasanta!$A$1:$E$29,5,FALSE),0)</f>
        <v>0</v>
      </c>
      <c r="J2470" s="2">
        <f>+IFERROR(VLOOKUP(A2470,navidad!$A$1:$E$8,5,FALSE),0)</f>
        <v>0</v>
      </c>
      <c r="K2470" s="2">
        <f t="shared" si="350"/>
        <v>0</v>
      </c>
      <c r="L2470" s="2">
        <f t="shared" si="347"/>
        <v>0</v>
      </c>
      <c r="M2470" s="2">
        <f>+IFERROR(VLOOKUP(A2470,new_year!$A$1:$E$8,5,FALSE),0)</f>
        <v>0</v>
      </c>
      <c r="N2470" s="2">
        <f t="shared" si="349"/>
        <v>0</v>
      </c>
      <c r="O2470" s="2">
        <f t="shared" si="348"/>
        <v>0</v>
      </c>
      <c r="P2470">
        <v>0</v>
      </c>
      <c r="Q2470">
        <f>+IFERROR(VLOOKUP(A2470,final_f1!$A$1:$E$8,5,FALSE),0)</f>
        <v>0</v>
      </c>
    </row>
    <row r="2471" spans="1:17" x14ac:dyDescent="0.25">
      <c r="A2471" s="1">
        <v>43378</v>
      </c>
      <c r="C2471" s="2">
        <f t="shared" si="342"/>
        <v>5</v>
      </c>
      <c r="D2471" s="2">
        <f t="shared" si="343"/>
        <v>10</v>
      </c>
      <c r="E2471" s="2">
        <f t="shared" si="344"/>
        <v>2018</v>
      </c>
      <c r="F2471" s="2" t="str">
        <f t="shared" si="345"/>
        <v>viernes</v>
      </c>
      <c r="G2471" s="2" t="str">
        <f t="shared" si="346"/>
        <v>octubre</v>
      </c>
      <c r="H2471" s="2">
        <f>+IFERROR(VLOOKUP(A2471,festivos!$A$1:$E$105,5,FALSE),0)</f>
        <v>0</v>
      </c>
      <c r="I2471" s="2">
        <f>+IFERROR(VLOOKUP(A2471,semanasanta!$A$1:$E$29,5,FALSE),0)</f>
        <v>0</v>
      </c>
      <c r="J2471" s="2">
        <f>+IFERROR(VLOOKUP(A2471,navidad!$A$1:$E$8,5,FALSE),0)</f>
        <v>0</v>
      </c>
      <c r="K2471" s="2">
        <f t="shared" si="350"/>
        <v>0</v>
      </c>
      <c r="L2471" s="2">
        <f t="shared" si="347"/>
        <v>0</v>
      </c>
      <c r="M2471" s="2">
        <f>+IFERROR(VLOOKUP(A2471,new_year!$A$1:$E$8,5,FALSE),0)</f>
        <v>0</v>
      </c>
      <c r="N2471" s="2">
        <f t="shared" si="349"/>
        <v>0</v>
      </c>
      <c r="O2471" s="2">
        <f t="shared" si="348"/>
        <v>0</v>
      </c>
      <c r="P2471">
        <v>0</v>
      </c>
      <c r="Q2471">
        <f>+IFERROR(VLOOKUP(A2471,final_f1!$A$1:$E$8,5,FALSE),0)</f>
        <v>0</v>
      </c>
    </row>
    <row r="2472" spans="1:17" x14ac:dyDescent="0.25">
      <c r="A2472" s="1">
        <v>43379</v>
      </c>
      <c r="C2472" s="2">
        <f t="shared" si="342"/>
        <v>6</v>
      </c>
      <c r="D2472" s="2">
        <f t="shared" si="343"/>
        <v>10</v>
      </c>
      <c r="E2472" s="2">
        <f t="shared" si="344"/>
        <v>2018</v>
      </c>
      <c r="F2472" s="2" t="str">
        <f t="shared" si="345"/>
        <v>sábado</v>
      </c>
      <c r="G2472" s="2" t="str">
        <f t="shared" si="346"/>
        <v>octubre</v>
      </c>
      <c r="H2472" s="2">
        <f>+IFERROR(VLOOKUP(A2472,festivos!$A$1:$E$105,5,FALSE),0)</f>
        <v>0</v>
      </c>
      <c r="I2472" s="2">
        <f>+IFERROR(VLOOKUP(A2472,semanasanta!$A$1:$E$29,5,FALSE),0)</f>
        <v>0</v>
      </c>
      <c r="J2472" s="2">
        <f>+IFERROR(VLOOKUP(A2472,navidad!$A$1:$E$8,5,FALSE),0)</f>
        <v>0</v>
      </c>
      <c r="K2472" s="2">
        <f t="shared" si="350"/>
        <v>0</v>
      </c>
      <c r="L2472" s="2">
        <f t="shared" si="347"/>
        <v>0</v>
      </c>
      <c r="M2472" s="2">
        <f>+IFERROR(VLOOKUP(A2472,new_year!$A$1:$E$8,5,FALSE),0)</f>
        <v>0</v>
      </c>
      <c r="N2472" s="2">
        <f t="shared" si="349"/>
        <v>0</v>
      </c>
      <c r="O2472" s="2">
        <f t="shared" si="348"/>
        <v>0</v>
      </c>
      <c r="P2472">
        <v>0</v>
      </c>
      <c r="Q2472">
        <f>+IFERROR(VLOOKUP(A2472,final_f1!$A$1:$E$8,5,FALSE),0)</f>
        <v>0</v>
      </c>
    </row>
    <row r="2473" spans="1:17" x14ac:dyDescent="0.25">
      <c r="A2473" s="1">
        <v>43380</v>
      </c>
      <c r="C2473" s="2">
        <f t="shared" si="342"/>
        <v>7</v>
      </c>
      <c r="D2473" s="2">
        <f t="shared" si="343"/>
        <v>10</v>
      </c>
      <c r="E2473" s="2">
        <f t="shared" si="344"/>
        <v>2018</v>
      </c>
      <c r="F2473" s="2" t="str">
        <f t="shared" si="345"/>
        <v>domingo</v>
      </c>
      <c r="G2473" s="2" t="str">
        <f t="shared" si="346"/>
        <v>octubre</v>
      </c>
      <c r="H2473" s="2">
        <f>+IFERROR(VLOOKUP(A2473,festivos!$A$1:$E$105,5,FALSE),0)</f>
        <v>0</v>
      </c>
      <c r="I2473" s="2">
        <f>+IFERROR(VLOOKUP(A2473,semanasanta!$A$1:$E$29,5,FALSE),0)</f>
        <v>0</v>
      </c>
      <c r="J2473" s="2">
        <f>+IFERROR(VLOOKUP(A2473,navidad!$A$1:$E$8,5,FALSE),0)</f>
        <v>0</v>
      </c>
      <c r="K2473" s="2">
        <f t="shared" si="350"/>
        <v>0</v>
      </c>
      <c r="L2473" s="2">
        <f t="shared" si="347"/>
        <v>0</v>
      </c>
      <c r="M2473" s="2">
        <f>+IFERROR(VLOOKUP(A2473,new_year!$A$1:$E$8,5,FALSE),0)</f>
        <v>0</v>
      </c>
      <c r="N2473" s="2">
        <f t="shared" si="349"/>
        <v>0</v>
      </c>
      <c r="O2473" s="2">
        <f t="shared" si="348"/>
        <v>0</v>
      </c>
      <c r="P2473">
        <v>0</v>
      </c>
      <c r="Q2473">
        <f>+IFERROR(VLOOKUP(A2473,final_f1!$A$1:$E$8,5,FALSE),0)</f>
        <v>0</v>
      </c>
    </row>
    <row r="2474" spans="1:17" x14ac:dyDescent="0.25">
      <c r="A2474" s="1">
        <v>43381</v>
      </c>
      <c r="C2474" s="2">
        <f t="shared" si="342"/>
        <v>8</v>
      </c>
      <c r="D2474" s="2">
        <f t="shared" si="343"/>
        <v>10</v>
      </c>
      <c r="E2474" s="2">
        <f t="shared" si="344"/>
        <v>2018</v>
      </c>
      <c r="F2474" s="2" t="str">
        <f t="shared" si="345"/>
        <v>lunes</v>
      </c>
      <c r="G2474" s="2" t="str">
        <f t="shared" si="346"/>
        <v>octubre</v>
      </c>
      <c r="H2474" s="2">
        <f>+IFERROR(VLOOKUP(A2474,festivos!$A$1:$E$105,5,FALSE),0)</f>
        <v>0</v>
      </c>
      <c r="I2474" s="2">
        <f>+IFERROR(VLOOKUP(A2474,semanasanta!$A$1:$E$29,5,FALSE),0)</f>
        <v>0</v>
      </c>
      <c r="J2474" s="2">
        <f>+IFERROR(VLOOKUP(A2474,navidad!$A$1:$E$8,5,FALSE),0)</f>
        <v>0</v>
      </c>
      <c r="K2474" s="2">
        <f t="shared" si="350"/>
        <v>0</v>
      </c>
      <c r="L2474" s="2">
        <f t="shared" si="347"/>
        <v>0</v>
      </c>
      <c r="M2474" s="2">
        <f>+IFERROR(VLOOKUP(A2474,new_year!$A$1:$E$8,5,FALSE),0)</f>
        <v>0</v>
      </c>
      <c r="N2474" s="2">
        <f t="shared" si="349"/>
        <v>0</v>
      </c>
      <c r="O2474" s="2">
        <f t="shared" si="348"/>
        <v>0</v>
      </c>
      <c r="P2474">
        <v>0</v>
      </c>
      <c r="Q2474">
        <f>+IFERROR(VLOOKUP(A2474,final_f1!$A$1:$E$8,5,FALSE),0)</f>
        <v>0</v>
      </c>
    </row>
    <row r="2475" spans="1:17" x14ac:dyDescent="0.25">
      <c r="A2475" s="1">
        <v>43382</v>
      </c>
      <c r="C2475" s="2">
        <f t="shared" si="342"/>
        <v>9</v>
      </c>
      <c r="D2475" s="2">
        <f t="shared" si="343"/>
        <v>10</v>
      </c>
      <c r="E2475" s="2">
        <f t="shared" si="344"/>
        <v>2018</v>
      </c>
      <c r="F2475" s="2" t="str">
        <f t="shared" si="345"/>
        <v>martes</v>
      </c>
      <c r="G2475" s="2" t="str">
        <f t="shared" si="346"/>
        <v>octubre</v>
      </c>
      <c r="H2475" s="2">
        <f>+IFERROR(VLOOKUP(A2475,festivos!$A$1:$E$105,5,FALSE),0)</f>
        <v>0</v>
      </c>
      <c r="I2475" s="2">
        <f>+IFERROR(VLOOKUP(A2475,semanasanta!$A$1:$E$29,5,FALSE),0)</f>
        <v>0</v>
      </c>
      <c r="J2475" s="2">
        <f>+IFERROR(VLOOKUP(A2475,navidad!$A$1:$E$8,5,FALSE),0)</f>
        <v>0</v>
      </c>
      <c r="K2475" s="2">
        <f t="shared" si="350"/>
        <v>0</v>
      </c>
      <c r="L2475" s="2">
        <f t="shared" si="347"/>
        <v>0</v>
      </c>
      <c r="M2475" s="2">
        <f>+IFERROR(VLOOKUP(A2475,new_year!$A$1:$E$8,5,FALSE),0)</f>
        <v>0</v>
      </c>
      <c r="N2475" s="2">
        <f t="shared" si="349"/>
        <v>0</v>
      </c>
      <c r="O2475" s="2">
        <f t="shared" si="348"/>
        <v>0</v>
      </c>
      <c r="P2475">
        <v>0</v>
      </c>
      <c r="Q2475">
        <f>+IFERROR(VLOOKUP(A2475,final_f1!$A$1:$E$8,5,FALSE),0)</f>
        <v>0</v>
      </c>
    </row>
    <row r="2476" spans="1:17" x14ac:dyDescent="0.25">
      <c r="A2476" s="1">
        <v>43383</v>
      </c>
      <c r="C2476" s="2">
        <f t="shared" si="342"/>
        <v>10</v>
      </c>
      <c r="D2476" s="2">
        <f t="shared" si="343"/>
        <v>10</v>
      </c>
      <c r="E2476" s="2">
        <f t="shared" si="344"/>
        <v>2018</v>
      </c>
      <c r="F2476" s="2" t="str">
        <f t="shared" si="345"/>
        <v>miércoles</v>
      </c>
      <c r="G2476" s="2" t="str">
        <f t="shared" si="346"/>
        <v>octubre</v>
      </c>
      <c r="H2476" s="2">
        <f>+IFERROR(VLOOKUP(A2476,festivos!$A$1:$E$105,5,FALSE),0)</f>
        <v>0</v>
      </c>
      <c r="I2476" s="2">
        <f>+IFERROR(VLOOKUP(A2476,semanasanta!$A$1:$E$29,5,FALSE),0)</f>
        <v>0</v>
      </c>
      <c r="J2476" s="2">
        <f>+IFERROR(VLOOKUP(A2476,navidad!$A$1:$E$8,5,FALSE),0)</f>
        <v>0</v>
      </c>
      <c r="K2476" s="2">
        <f t="shared" si="350"/>
        <v>0</v>
      </c>
      <c r="L2476" s="2">
        <f t="shared" si="347"/>
        <v>0</v>
      </c>
      <c r="M2476" s="2">
        <f>+IFERROR(VLOOKUP(A2476,new_year!$A$1:$E$8,5,FALSE),0)</f>
        <v>0</v>
      </c>
      <c r="N2476" s="2">
        <f t="shared" si="349"/>
        <v>0</v>
      </c>
      <c r="O2476" s="2">
        <f t="shared" si="348"/>
        <v>0</v>
      </c>
      <c r="P2476">
        <v>0</v>
      </c>
      <c r="Q2476">
        <f>+IFERROR(VLOOKUP(A2476,final_f1!$A$1:$E$8,5,FALSE),0)</f>
        <v>0</v>
      </c>
    </row>
    <row r="2477" spans="1:17" x14ac:dyDescent="0.25">
      <c r="A2477" s="1">
        <v>43384</v>
      </c>
      <c r="C2477" s="2">
        <f t="shared" si="342"/>
        <v>11</v>
      </c>
      <c r="D2477" s="2">
        <f t="shared" si="343"/>
        <v>10</v>
      </c>
      <c r="E2477" s="2">
        <f t="shared" si="344"/>
        <v>2018</v>
      </c>
      <c r="F2477" s="2" t="str">
        <f t="shared" si="345"/>
        <v>jueves</v>
      </c>
      <c r="G2477" s="2" t="str">
        <f t="shared" si="346"/>
        <v>octubre</v>
      </c>
      <c r="H2477" s="2">
        <f>+IFERROR(VLOOKUP(A2477,festivos!$A$1:$E$105,5,FALSE),0)</f>
        <v>0</v>
      </c>
      <c r="I2477" s="2">
        <f>+IFERROR(VLOOKUP(A2477,semanasanta!$A$1:$E$29,5,FALSE),0)</f>
        <v>0</v>
      </c>
      <c r="J2477" s="2">
        <f>+IFERROR(VLOOKUP(A2477,navidad!$A$1:$E$8,5,FALSE),0)</f>
        <v>0</v>
      </c>
      <c r="K2477" s="2">
        <f t="shared" si="350"/>
        <v>0</v>
      </c>
      <c r="L2477" s="2">
        <f t="shared" si="347"/>
        <v>0</v>
      </c>
      <c r="M2477" s="2">
        <f>+IFERROR(VLOOKUP(A2477,new_year!$A$1:$E$8,5,FALSE),0)</f>
        <v>0</v>
      </c>
      <c r="N2477" s="2">
        <f t="shared" si="349"/>
        <v>0</v>
      </c>
      <c r="O2477" s="2">
        <f t="shared" si="348"/>
        <v>0</v>
      </c>
      <c r="P2477">
        <v>0</v>
      </c>
      <c r="Q2477">
        <f>+IFERROR(VLOOKUP(A2477,final_f1!$A$1:$E$8,5,FALSE),0)</f>
        <v>0</v>
      </c>
    </row>
    <row r="2478" spans="1:17" x14ac:dyDescent="0.25">
      <c r="A2478" s="1">
        <v>43385</v>
      </c>
      <c r="C2478" s="2">
        <f t="shared" si="342"/>
        <v>12</v>
      </c>
      <c r="D2478" s="2">
        <f t="shared" si="343"/>
        <v>10</v>
      </c>
      <c r="E2478" s="2">
        <f t="shared" si="344"/>
        <v>2018</v>
      </c>
      <c r="F2478" s="2" t="str">
        <f t="shared" si="345"/>
        <v>viernes</v>
      </c>
      <c r="G2478" s="2" t="str">
        <f t="shared" si="346"/>
        <v>octubre</v>
      </c>
      <c r="H2478" s="2">
        <f>+IFERROR(VLOOKUP(A2478,festivos!$A$1:$E$105,5,FALSE),0)</f>
        <v>0</v>
      </c>
      <c r="I2478" s="2">
        <f>+IFERROR(VLOOKUP(A2478,semanasanta!$A$1:$E$29,5,FALSE),0)</f>
        <v>0</v>
      </c>
      <c r="J2478" s="2">
        <f>+IFERROR(VLOOKUP(A2478,navidad!$A$1:$E$8,5,FALSE),0)</f>
        <v>0</v>
      </c>
      <c r="K2478" s="2">
        <f t="shared" si="350"/>
        <v>0</v>
      </c>
      <c r="L2478" s="2">
        <f t="shared" si="347"/>
        <v>0</v>
      </c>
      <c r="M2478" s="2">
        <f>+IFERROR(VLOOKUP(A2478,new_year!$A$1:$E$8,5,FALSE),0)</f>
        <v>0</v>
      </c>
      <c r="N2478" s="2">
        <f t="shared" si="349"/>
        <v>0</v>
      </c>
      <c r="O2478" s="2">
        <f t="shared" si="348"/>
        <v>0</v>
      </c>
      <c r="P2478">
        <v>0</v>
      </c>
      <c r="Q2478">
        <f>+IFERROR(VLOOKUP(A2478,final_f1!$A$1:$E$8,5,FALSE),0)</f>
        <v>0</v>
      </c>
    </row>
    <row r="2479" spans="1:17" x14ac:dyDescent="0.25">
      <c r="A2479" s="1">
        <v>43386</v>
      </c>
      <c r="C2479" s="2">
        <f t="shared" si="342"/>
        <v>13</v>
      </c>
      <c r="D2479" s="2">
        <f t="shared" si="343"/>
        <v>10</v>
      </c>
      <c r="E2479" s="2">
        <f t="shared" si="344"/>
        <v>2018</v>
      </c>
      <c r="F2479" s="2" t="str">
        <f t="shared" si="345"/>
        <v>sábado</v>
      </c>
      <c r="G2479" s="2" t="str">
        <f t="shared" si="346"/>
        <v>octubre</v>
      </c>
      <c r="H2479" s="2">
        <f>+IFERROR(VLOOKUP(A2479,festivos!$A$1:$E$105,5,FALSE),0)</f>
        <v>0</v>
      </c>
      <c r="I2479" s="2">
        <f>+IFERROR(VLOOKUP(A2479,semanasanta!$A$1:$E$29,5,FALSE),0)</f>
        <v>0</v>
      </c>
      <c r="J2479" s="2">
        <f>+IFERROR(VLOOKUP(A2479,navidad!$A$1:$E$8,5,FALSE),0)</f>
        <v>0</v>
      </c>
      <c r="K2479" s="2">
        <f t="shared" si="350"/>
        <v>0</v>
      </c>
      <c r="L2479" s="2">
        <f t="shared" si="347"/>
        <v>0</v>
      </c>
      <c r="M2479" s="2">
        <f>+IFERROR(VLOOKUP(A2479,new_year!$A$1:$E$8,5,FALSE),0)</f>
        <v>0</v>
      </c>
      <c r="N2479" s="2">
        <f t="shared" si="349"/>
        <v>0</v>
      </c>
      <c r="O2479" s="2">
        <f t="shared" si="348"/>
        <v>0</v>
      </c>
      <c r="P2479">
        <v>0</v>
      </c>
      <c r="Q2479">
        <f>+IFERROR(VLOOKUP(A2479,final_f1!$A$1:$E$8,5,FALSE),0)</f>
        <v>0</v>
      </c>
    </row>
    <row r="2480" spans="1:17" x14ac:dyDescent="0.25">
      <c r="A2480" s="1">
        <v>43387</v>
      </c>
      <c r="C2480" s="2">
        <f t="shared" si="342"/>
        <v>14</v>
      </c>
      <c r="D2480" s="2">
        <f t="shared" si="343"/>
        <v>10</v>
      </c>
      <c r="E2480" s="2">
        <f t="shared" si="344"/>
        <v>2018</v>
      </c>
      <c r="F2480" s="2" t="str">
        <f t="shared" si="345"/>
        <v>domingo</v>
      </c>
      <c r="G2480" s="2" t="str">
        <f t="shared" si="346"/>
        <v>octubre</v>
      </c>
      <c r="H2480" s="2">
        <f>+IFERROR(VLOOKUP(A2480,festivos!$A$1:$E$105,5,FALSE),0)</f>
        <v>0</v>
      </c>
      <c r="I2480" s="2">
        <f>+IFERROR(VLOOKUP(A2480,semanasanta!$A$1:$E$29,5,FALSE),0)</f>
        <v>0</v>
      </c>
      <c r="J2480" s="2">
        <f>+IFERROR(VLOOKUP(A2480,navidad!$A$1:$E$8,5,FALSE),0)</f>
        <v>0</v>
      </c>
      <c r="K2480" s="2">
        <f t="shared" si="350"/>
        <v>0</v>
      </c>
      <c r="L2480" s="2">
        <f t="shared" si="347"/>
        <v>0</v>
      </c>
      <c r="M2480" s="2">
        <f>+IFERROR(VLOOKUP(A2480,new_year!$A$1:$E$8,5,FALSE),0)</f>
        <v>0</v>
      </c>
      <c r="N2480" s="2">
        <f t="shared" si="349"/>
        <v>0</v>
      </c>
      <c r="O2480" s="2">
        <f t="shared" si="348"/>
        <v>0</v>
      </c>
      <c r="P2480">
        <v>0</v>
      </c>
      <c r="Q2480">
        <f>+IFERROR(VLOOKUP(A2480,final_f1!$A$1:$E$8,5,FALSE),0)</f>
        <v>0</v>
      </c>
    </row>
    <row r="2481" spans="1:17" x14ac:dyDescent="0.25">
      <c r="A2481" s="1">
        <v>43388</v>
      </c>
      <c r="C2481" s="2">
        <f t="shared" si="342"/>
        <v>15</v>
      </c>
      <c r="D2481" s="2">
        <f t="shared" si="343"/>
        <v>10</v>
      </c>
      <c r="E2481" s="2">
        <f t="shared" si="344"/>
        <v>2018</v>
      </c>
      <c r="F2481" s="2" t="str">
        <f t="shared" si="345"/>
        <v>lunes</v>
      </c>
      <c r="G2481" s="2" t="str">
        <f t="shared" si="346"/>
        <v>octubre</v>
      </c>
      <c r="H2481" s="2">
        <f>+IFERROR(VLOOKUP(A2481,festivos!$A$1:$E$105,5,FALSE),0)</f>
        <v>1</v>
      </c>
      <c r="I2481" s="2">
        <f>+IFERROR(VLOOKUP(A2481,semanasanta!$A$1:$E$29,5,FALSE),0)</f>
        <v>0</v>
      </c>
      <c r="J2481" s="2">
        <f>+IFERROR(VLOOKUP(A2481,navidad!$A$1:$E$8,5,FALSE),0)</f>
        <v>0</v>
      </c>
      <c r="K2481" s="2">
        <f t="shared" si="350"/>
        <v>0</v>
      </c>
      <c r="L2481" s="2">
        <f t="shared" si="347"/>
        <v>0</v>
      </c>
      <c r="M2481" s="2">
        <f>+IFERROR(VLOOKUP(A2481,new_year!$A$1:$E$8,5,FALSE),0)</f>
        <v>0</v>
      </c>
      <c r="N2481" s="2">
        <f t="shared" si="349"/>
        <v>0</v>
      </c>
      <c r="O2481" s="2">
        <f t="shared" si="348"/>
        <v>0</v>
      </c>
      <c r="P2481">
        <v>0</v>
      </c>
      <c r="Q2481">
        <f>+IFERROR(VLOOKUP(A2481,final_f1!$A$1:$E$8,5,FALSE),0)</f>
        <v>0</v>
      </c>
    </row>
    <row r="2482" spans="1:17" x14ac:dyDescent="0.25">
      <c r="A2482" s="1">
        <v>43389</v>
      </c>
      <c r="C2482" s="2">
        <f t="shared" si="342"/>
        <v>16</v>
      </c>
      <c r="D2482" s="2">
        <f t="shared" si="343"/>
        <v>10</v>
      </c>
      <c r="E2482" s="2">
        <f t="shared" si="344"/>
        <v>2018</v>
      </c>
      <c r="F2482" s="2" t="str">
        <f t="shared" si="345"/>
        <v>martes</v>
      </c>
      <c r="G2482" s="2" t="str">
        <f t="shared" si="346"/>
        <v>octubre</v>
      </c>
      <c r="H2482" s="2">
        <f>+IFERROR(VLOOKUP(A2482,festivos!$A$1:$E$105,5,FALSE),0)</f>
        <v>0</v>
      </c>
      <c r="I2482" s="2">
        <f>+IFERROR(VLOOKUP(A2482,semanasanta!$A$1:$E$29,5,FALSE),0)</f>
        <v>0</v>
      </c>
      <c r="J2482" s="2">
        <f>+IFERROR(VLOOKUP(A2482,navidad!$A$1:$E$8,5,FALSE),0)</f>
        <v>0</v>
      </c>
      <c r="K2482" s="2">
        <f t="shared" si="350"/>
        <v>0</v>
      </c>
      <c r="L2482" s="2">
        <f t="shared" si="347"/>
        <v>0</v>
      </c>
      <c r="M2482" s="2">
        <f>+IFERROR(VLOOKUP(A2482,new_year!$A$1:$E$8,5,FALSE),0)</f>
        <v>0</v>
      </c>
      <c r="N2482" s="2">
        <f t="shared" si="349"/>
        <v>0</v>
      </c>
      <c r="O2482" s="2">
        <f t="shared" si="348"/>
        <v>0</v>
      </c>
      <c r="P2482">
        <v>0</v>
      </c>
      <c r="Q2482">
        <f>+IFERROR(VLOOKUP(A2482,final_f1!$A$1:$E$8,5,FALSE),0)</f>
        <v>0</v>
      </c>
    </row>
    <row r="2483" spans="1:17" x14ac:dyDescent="0.25">
      <c r="A2483" s="1">
        <v>43390</v>
      </c>
      <c r="C2483" s="2">
        <f t="shared" si="342"/>
        <v>17</v>
      </c>
      <c r="D2483" s="2">
        <f t="shared" si="343"/>
        <v>10</v>
      </c>
      <c r="E2483" s="2">
        <f t="shared" si="344"/>
        <v>2018</v>
      </c>
      <c r="F2483" s="2" t="str">
        <f t="shared" si="345"/>
        <v>miércoles</v>
      </c>
      <c r="G2483" s="2" t="str">
        <f t="shared" si="346"/>
        <v>octubre</v>
      </c>
      <c r="H2483" s="2">
        <f>+IFERROR(VLOOKUP(A2483,festivos!$A$1:$E$105,5,FALSE),0)</f>
        <v>0</v>
      </c>
      <c r="I2483" s="2">
        <f>+IFERROR(VLOOKUP(A2483,semanasanta!$A$1:$E$29,5,FALSE),0)</f>
        <v>0</v>
      </c>
      <c r="J2483" s="2">
        <f>+IFERROR(VLOOKUP(A2483,navidad!$A$1:$E$8,5,FALSE),0)</f>
        <v>0</v>
      </c>
      <c r="K2483" s="2">
        <f t="shared" si="350"/>
        <v>0</v>
      </c>
      <c r="L2483" s="2">
        <f t="shared" si="347"/>
        <v>0</v>
      </c>
      <c r="M2483" s="2">
        <f>+IFERROR(VLOOKUP(A2483,new_year!$A$1:$E$8,5,FALSE),0)</f>
        <v>0</v>
      </c>
      <c r="N2483" s="2">
        <f t="shared" si="349"/>
        <v>0</v>
      </c>
      <c r="O2483" s="2">
        <f t="shared" si="348"/>
        <v>0</v>
      </c>
      <c r="P2483">
        <v>0</v>
      </c>
      <c r="Q2483">
        <f>+IFERROR(VLOOKUP(A2483,final_f1!$A$1:$E$8,5,FALSE),0)</f>
        <v>0</v>
      </c>
    </row>
    <row r="2484" spans="1:17" x14ac:dyDescent="0.25">
      <c r="A2484" s="1">
        <v>43391</v>
      </c>
      <c r="C2484" s="2">
        <f t="shared" si="342"/>
        <v>18</v>
      </c>
      <c r="D2484" s="2">
        <f t="shared" si="343"/>
        <v>10</v>
      </c>
      <c r="E2484" s="2">
        <f t="shared" si="344"/>
        <v>2018</v>
      </c>
      <c r="F2484" s="2" t="str">
        <f t="shared" si="345"/>
        <v>jueves</v>
      </c>
      <c r="G2484" s="2" t="str">
        <f t="shared" si="346"/>
        <v>octubre</v>
      </c>
      <c r="H2484" s="2">
        <f>+IFERROR(VLOOKUP(A2484,festivos!$A$1:$E$105,5,FALSE),0)</f>
        <v>0</v>
      </c>
      <c r="I2484" s="2">
        <f>+IFERROR(VLOOKUP(A2484,semanasanta!$A$1:$E$29,5,FALSE),0)</f>
        <v>0</v>
      </c>
      <c r="J2484" s="2">
        <f>+IFERROR(VLOOKUP(A2484,navidad!$A$1:$E$8,5,FALSE),0)</f>
        <v>0</v>
      </c>
      <c r="K2484" s="2">
        <f t="shared" si="350"/>
        <v>0</v>
      </c>
      <c r="L2484" s="2">
        <f t="shared" si="347"/>
        <v>0</v>
      </c>
      <c r="M2484" s="2">
        <f>+IFERROR(VLOOKUP(A2484,new_year!$A$1:$E$8,5,FALSE),0)</f>
        <v>0</v>
      </c>
      <c r="N2484" s="2">
        <f t="shared" si="349"/>
        <v>0</v>
      </c>
      <c r="O2484" s="2">
        <f t="shared" si="348"/>
        <v>0</v>
      </c>
      <c r="P2484">
        <v>0</v>
      </c>
      <c r="Q2484">
        <f>+IFERROR(VLOOKUP(A2484,final_f1!$A$1:$E$8,5,FALSE),0)</f>
        <v>0</v>
      </c>
    </row>
    <row r="2485" spans="1:17" x14ac:dyDescent="0.25">
      <c r="A2485" s="1">
        <v>43392</v>
      </c>
      <c r="C2485" s="2">
        <f t="shared" si="342"/>
        <v>19</v>
      </c>
      <c r="D2485" s="2">
        <f t="shared" si="343"/>
        <v>10</v>
      </c>
      <c r="E2485" s="2">
        <f t="shared" si="344"/>
        <v>2018</v>
      </c>
      <c r="F2485" s="2" t="str">
        <f t="shared" si="345"/>
        <v>viernes</v>
      </c>
      <c r="G2485" s="2" t="str">
        <f t="shared" si="346"/>
        <v>octubre</v>
      </c>
      <c r="H2485" s="2">
        <f>+IFERROR(VLOOKUP(A2485,festivos!$A$1:$E$105,5,FALSE),0)</f>
        <v>0</v>
      </c>
      <c r="I2485" s="2">
        <f>+IFERROR(VLOOKUP(A2485,semanasanta!$A$1:$E$29,5,FALSE),0)</f>
        <v>0</v>
      </c>
      <c r="J2485" s="2">
        <f>+IFERROR(VLOOKUP(A2485,navidad!$A$1:$E$8,5,FALSE),0)</f>
        <v>0</v>
      </c>
      <c r="K2485" s="2">
        <f t="shared" si="350"/>
        <v>0</v>
      </c>
      <c r="L2485" s="2">
        <f t="shared" si="347"/>
        <v>0</v>
      </c>
      <c r="M2485" s="2">
        <f>+IFERROR(VLOOKUP(A2485,new_year!$A$1:$E$8,5,FALSE),0)</f>
        <v>0</v>
      </c>
      <c r="N2485" s="2">
        <f t="shared" si="349"/>
        <v>0</v>
      </c>
      <c r="O2485" s="2">
        <f t="shared" si="348"/>
        <v>0</v>
      </c>
      <c r="P2485">
        <v>0</v>
      </c>
      <c r="Q2485">
        <f>+IFERROR(VLOOKUP(A2485,final_f1!$A$1:$E$8,5,FALSE),0)</f>
        <v>0</v>
      </c>
    </row>
    <row r="2486" spans="1:17" x14ac:dyDescent="0.25">
      <c r="A2486" s="1">
        <v>43393</v>
      </c>
      <c r="C2486" s="2">
        <f t="shared" si="342"/>
        <v>20</v>
      </c>
      <c r="D2486" s="2">
        <f t="shared" si="343"/>
        <v>10</v>
      </c>
      <c r="E2486" s="2">
        <f t="shared" si="344"/>
        <v>2018</v>
      </c>
      <c r="F2486" s="2" t="str">
        <f t="shared" si="345"/>
        <v>sábado</v>
      </c>
      <c r="G2486" s="2" t="str">
        <f t="shared" si="346"/>
        <v>octubre</v>
      </c>
      <c r="H2486" s="2">
        <f>+IFERROR(VLOOKUP(A2486,festivos!$A$1:$E$105,5,FALSE),0)</f>
        <v>0</v>
      </c>
      <c r="I2486" s="2">
        <f>+IFERROR(VLOOKUP(A2486,semanasanta!$A$1:$E$29,5,FALSE),0)</f>
        <v>0</v>
      </c>
      <c r="J2486" s="2">
        <f>+IFERROR(VLOOKUP(A2486,navidad!$A$1:$E$8,5,FALSE),0)</f>
        <v>0</v>
      </c>
      <c r="K2486" s="2">
        <f t="shared" si="350"/>
        <v>0</v>
      </c>
      <c r="L2486" s="2">
        <f t="shared" si="347"/>
        <v>0</v>
      </c>
      <c r="M2486" s="2">
        <f>+IFERROR(VLOOKUP(A2486,new_year!$A$1:$E$8,5,FALSE),0)</f>
        <v>0</v>
      </c>
      <c r="N2486" s="2">
        <f t="shared" si="349"/>
        <v>0</v>
      </c>
      <c r="O2486" s="2">
        <f t="shared" si="348"/>
        <v>0</v>
      </c>
      <c r="P2486">
        <v>0</v>
      </c>
      <c r="Q2486">
        <f>+IFERROR(VLOOKUP(A2486,final_f1!$A$1:$E$8,5,FALSE),0)</f>
        <v>0</v>
      </c>
    </row>
    <row r="2487" spans="1:17" x14ac:dyDescent="0.25">
      <c r="A2487" s="1">
        <v>43394</v>
      </c>
      <c r="C2487" s="2">
        <f t="shared" si="342"/>
        <v>21</v>
      </c>
      <c r="D2487" s="2">
        <f t="shared" si="343"/>
        <v>10</v>
      </c>
      <c r="E2487" s="2">
        <f t="shared" si="344"/>
        <v>2018</v>
      </c>
      <c r="F2487" s="2" t="str">
        <f t="shared" si="345"/>
        <v>domingo</v>
      </c>
      <c r="G2487" s="2" t="str">
        <f t="shared" si="346"/>
        <v>octubre</v>
      </c>
      <c r="H2487" s="2">
        <f>+IFERROR(VLOOKUP(A2487,festivos!$A$1:$E$105,5,FALSE),0)</f>
        <v>0</v>
      </c>
      <c r="I2487" s="2">
        <f>+IFERROR(VLOOKUP(A2487,semanasanta!$A$1:$E$29,5,FALSE),0)</f>
        <v>0</v>
      </c>
      <c r="J2487" s="2">
        <f>+IFERROR(VLOOKUP(A2487,navidad!$A$1:$E$8,5,FALSE),0)</f>
        <v>0</v>
      </c>
      <c r="K2487" s="2">
        <f t="shared" si="350"/>
        <v>0</v>
      </c>
      <c r="L2487" s="2">
        <f t="shared" si="347"/>
        <v>0</v>
      </c>
      <c r="M2487" s="2">
        <f>+IFERROR(VLOOKUP(A2487,new_year!$A$1:$E$8,5,FALSE),0)</f>
        <v>0</v>
      </c>
      <c r="N2487" s="2">
        <f t="shared" si="349"/>
        <v>0</v>
      </c>
      <c r="O2487" s="2">
        <f t="shared" si="348"/>
        <v>0</v>
      </c>
      <c r="P2487">
        <v>0</v>
      </c>
      <c r="Q2487">
        <f>+IFERROR(VLOOKUP(A2487,final_f1!$A$1:$E$8,5,FALSE),0)</f>
        <v>0</v>
      </c>
    </row>
    <row r="2488" spans="1:17" x14ac:dyDescent="0.25">
      <c r="A2488" s="1">
        <v>43395</v>
      </c>
      <c r="C2488" s="2">
        <f t="shared" si="342"/>
        <v>22</v>
      </c>
      <c r="D2488" s="2">
        <f t="shared" si="343"/>
        <v>10</v>
      </c>
      <c r="E2488" s="2">
        <f t="shared" si="344"/>
        <v>2018</v>
      </c>
      <c r="F2488" s="2" t="str">
        <f t="shared" si="345"/>
        <v>lunes</v>
      </c>
      <c r="G2488" s="2" t="str">
        <f t="shared" si="346"/>
        <v>octubre</v>
      </c>
      <c r="H2488" s="2">
        <f>+IFERROR(VLOOKUP(A2488,festivos!$A$1:$E$105,5,FALSE),0)</f>
        <v>0</v>
      </c>
      <c r="I2488" s="2">
        <f>+IFERROR(VLOOKUP(A2488,semanasanta!$A$1:$E$29,5,FALSE),0)</f>
        <v>0</v>
      </c>
      <c r="J2488" s="2">
        <f>+IFERROR(VLOOKUP(A2488,navidad!$A$1:$E$8,5,FALSE),0)</f>
        <v>0</v>
      </c>
      <c r="K2488" s="2">
        <f t="shared" si="350"/>
        <v>0</v>
      </c>
      <c r="L2488" s="2">
        <f t="shared" si="347"/>
        <v>0</v>
      </c>
      <c r="M2488" s="2">
        <f>+IFERROR(VLOOKUP(A2488,new_year!$A$1:$E$8,5,FALSE),0)</f>
        <v>0</v>
      </c>
      <c r="N2488" s="2">
        <f t="shared" si="349"/>
        <v>0</v>
      </c>
      <c r="O2488" s="2">
        <f t="shared" si="348"/>
        <v>0</v>
      </c>
      <c r="P2488">
        <v>0</v>
      </c>
      <c r="Q2488">
        <f>+IFERROR(VLOOKUP(A2488,final_f1!$A$1:$E$8,5,FALSE),0)</f>
        <v>0</v>
      </c>
    </row>
    <row r="2489" spans="1:17" x14ac:dyDescent="0.25">
      <c r="A2489" s="1">
        <v>43396</v>
      </c>
      <c r="C2489" s="2">
        <f t="shared" si="342"/>
        <v>23</v>
      </c>
      <c r="D2489" s="2">
        <f t="shared" si="343"/>
        <v>10</v>
      </c>
      <c r="E2489" s="2">
        <f t="shared" si="344"/>
        <v>2018</v>
      </c>
      <c r="F2489" s="2" t="str">
        <f t="shared" si="345"/>
        <v>martes</v>
      </c>
      <c r="G2489" s="2" t="str">
        <f t="shared" si="346"/>
        <v>octubre</v>
      </c>
      <c r="H2489" s="2">
        <f>+IFERROR(VLOOKUP(A2489,festivos!$A$1:$E$105,5,FALSE),0)</f>
        <v>0</v>
      </c>
      <c r="I2489" s="2">
        <f>+IFERROR(VLOOKUP(A2489,semanasanta!$A$1:$E$29,5,FALSE),0)</f>
        <v>0</v>
      </c>
      <c r="J2489" s="2">
        <f>+IFERROR(VLOOKUP(A2489,navidad!$A$1:$E$8,5,FALSE),0)</f>
        <v>0</v>
      </c>
      <c r="K2489" s="2">
        <f t="shared" si="350"/>
        <v>0</v>
      </c>
      <c r="L2489" s="2">
        <f t="shared" si="347"/>
        <v>0</v>
      </c>
      <c r="M2489" s="2">
        <f>+IFERROR(VLOOKUP(A2489,new_year!$A$1:$E$8,5,FALSE),0)</f>
        <v>0</v>
      </c>
      <c r="N2489" s="2">
        <f t="shared" si="349"/>
        <v>0</v>
      </c>
      <c r="O2489" s="2">
        <f t="shared" si="348"/>
        <v>0</v>
      </c>
      <c r="P2489">
        <v>0</v>
      </c>
      <c r="Q2489">
        <f>+IFERROR(VLOOKUP(A2489,final_f1!$A$1:$E$8,5,FALSE),0)</f>
        <v>0</v>
      </c>
    </row>
    <row r="2490" spans="1:17" x14ac:dyDescent="0.25">
      <c r="A2490" s="1">
        <v>43397</v>
      </c>
      <c r="C2490" s="2">
        <f t="shared" si="342"/>
        <v>24</v>
      </c>
      <c r="D2490" s="2">
        <f t="shared" si="343"/>
        <v>10</v>
      </c>
      <c r="E2490" s="2">
        <f t="shared" si="344"/>
        <v>2018</v>
      </c>
      <c r="F2490" s="2" t="str">
        <f t="shared" si="345"/>
        <v>miércoles</v>
      </c>
      <c r="G2490" s="2" t="str">
        <f t="shared" si="346"/>
        <v>octubre</v>
      </c>
      <c r="H2490" s="2">
        <f>+IFERROR(VLOOKUP(A2490,festivos!$A$1:$E$105,5,FALSE),0)</f>
        <v>0</v>
      </c>
      <c r="I2490" s="2">
        <f>+IFERROR(VLOOKUP(A2490,semanasanta!$A$1:$E$29,5,FALSE),0)</f>
        <v>0</v>
      </c>
      <c r="J2490" s="2">
        <f>+IFERROR(VLOOKUP(A2490,navidad!$A$1:$E$8,5,FALSE),0)</f>
        <v>0</v>
      </c>
      <c r="K2490" s="2">
        <f t="shared" si="350"/>
        <v>0</v>
      </c>
      <c r="L2490" s="2">
        <f t="shared" si="347"/>
        <v>0</v>
      </c>
      <c r="M2490" s="2">
        <f>+IFERROR(VLOOKUP(A2490,new_year!$A$1:$E$8,5,FALSE),0)</f>
        <v>0</v>
      </c>
      <c r="N2490" s="2">
        <f t="shared" si="349"/>
        <v>0</v>
      </c>
      <c r="O2490" s="2">
        <f t="shared" si="348"/>
        <v>0</v>
      </c>
      <c r="P2490">
        <v>0</v>
      </c>
      <c r="Q2490">
        <f>+IFERROR(VLOOKUP(A2490,final_f1!$A$1:$E$8,5,FALSE),0)</f>
        <v>0</v>
      </c>
    </row>
    <row r="2491" spans="1:17" x14ac:dyDescent="0.25">
      <c r="A2491" s="1">
        <v>43398</v>
      </c>
      <c r="C2491" s="2">
        <f t="shared" si="342"/>
        <v>25</v>
      </c>
      <c r="D2491" s="2">
        <f t="shared" si="343"/>
        <v>10</v>
      </c>
      <c r="E2491" s="2">
        <f t="shared" si="344"/>
        <v>2018</v>
      </c>
      <c r="F2491" s="2" t="str">
        <f t="shared" si="345"/>
        <v>jueves</v>
      </c>
      <c r="G2491" s="2" t="str">
        <f t="shared" si="346"/>
        <v>octubre</v>
      </c>
      <c r="H2491" s="2">
        <f>+IFERROR(VLOOKUP(A2491,festivos!$A$1:$E$105,5,FALSE),0)</f>
        <v>0</v>
      </c>
      <c r="I2491" s="2">
        <f>+IFERROR(VLOOKUP(A2491,semanasanta!$A$1:$E$29,5,FALSE),0)</f>
        <v>0</v>
      </c>
      <c r="J2491" s="2">
        <f>+IFERROR(VLOOKUP(A2491,navidad!$A$1:$E$8,5,FALSE),0)</f>
        <v>0</v>
      </c>
      <c r="K2491" s="2">
        <f t="shared" si="350"/>
        <v>0</v>
      </c>
      <c r="L2491" s="2">
        <f t="shared" si="347"/>
        <v>0</v>
      </c>
      <c r="M2491" s="2">
        <f>+IFERROR(VLOOKUP(A2491,new_year!$A$1:$E$8,5,FALSE),0)</f>
        <v>0</v>
      </c>
      <c r="N2491" s="2">
        <f t="shared" si="349"/>
        <v>0</v>
      </c>
      <c r="O2491" s="2">
        <f t="shared" si="348"/>
        <v>0</v>
      </c>
      <c r="P2491">
        <v>0</v>
      </c>
      <c r="Q2491">
        <f>+IFERROR(VLOOKUP(A2491,final_f1!$A$1:$E$8,5,FALSE),0)</f>
        <v>0</v>
      </c>
    </row>
    <row r="2492" spans="1:17" x14ac:dyDescent="0.25">
      <c r="A2492" s="1">
        <v>43399</v>
      </c>
      <c r="C2492" s="2">
        <f t="shared" si="342"/>
        <v>26</v>
      </c>
      <c r="D2492" s="2">
        <f t="shared" si="343"/>
        <v>10</v>
      </c>
      <c r="E2492" s="2">
        <f t="shared" si="344"/>
        <v>2018</v>
      </c>
      <c r="F2492" s="2" t="str">
        <f t="shared" si="345"/>
        <v>viernes</v>
      </c>
      <c r="G2492" s="2" t="str">
        <f t="shared" si="346"/>
        <v>octubre</v>
      </c>
      <c r="H2492" s="2">
        <f>+IFERROR(VLOOKUP(A2492,festivos!$A$1:$E$105,5,FALSE),0)</f>
        <v>0</v>
      </c>
      <c r="I2492" s="2">
        <f>+IFERROR(VLOOKUP(A2492,semanasanta!$A$1:$E$29,5,FALSE),0)</f>
        <v>0</v>
      </c>
      <c r="J2492" s="2">
        <f>+IFERROR(VLOOKUP(A2492,navidad!$A$1:$E$8,5,FALSE),0)</f>
        <v>0</v>
      </c>
      <c r="K2492" s="2">
        <f t="shared" si="350"/>
        <v>0</v>
      </c>
      <c r="L2492" s="2">
        <f t="shared" si="347"/>
        <v>0</v>
      </c>
      <c r="M2492" s="2">
        <f>+IFERROR(VLOOKUP(A2492,new_year!$A$1:$E$8,5,FALSE),0)</f>
        <v>0</v>
      </c>
      <c r="N2492" s="2">
        <f t="shared" si="349"/>
        <v>0</v>
      </c>
      <c r="O2492" s="2">
        <f t="shared" si="348"/>
        <v>0</v>
      </c>
      <c r="P2492">
        <v>0</v>
      </c>
      <c r="Q2492">
        <f>+IFERROR(VLOOKUP(A2492,final_f1!$A$1:$E$8,5,FALSE),0)</f>
        <v>0</v>
      </c>
    </row>
    <row r="2493" spans="1:17" x14ac:dyDescent="0.25">
      <c r="A2493" s="1">
        <v>43400</v>
      </c>
      <c r="C2493" s="2">
        <f t="shared" si="342"/>
        <v>27</v>
      </c>
      <c r="D2493" s="2">
        <f t="shared" si="343"/>
        <v>10</v>
      </c>
      <c r="E2493" s="2">
        <f t="shared" si="344"/>
        <v>2018</v>
      </c>
      <c r="F2493" s="2" t="str">
        <f t="shared" si="345"/>
        <v>sábado</v>
      </c>
      <c r="G2493" s="2" t="str">
        <f t="shared" si="346"/>
        <v>octubre</v>
      </c>
      <c r="H2493" s="2">
        <f>+IFERROR(VLOOKUP(A2493,festivos!$A$1:$E$105,5,FALSE),0)</f>
        <v>0</v>
      </c>
      <c r="I2493" s="2">
        <f>+IFERROR(VLOOKUP(A2493,semanasanta!$A$1:$E$29,5,FALSE),0)</f>
        <v>0</v>
      </c>
      <c r="J2493" s="2">
        <f>+IFERROR(VLOOKUP(A2493,navidad!$A$1:$E$8,5,FALSE),0)</f>
        <v>0</v>
      </c>
      <c r="K2493" s="2">
        <f t="shared" si="350"/>
        <v>0</v>
      </c>
      <c r="L2493" s="2">
        <f t="shared" si="347"/>
        <v>0</v>
      </c>
      <c r="M2493" s="2">
        <f>+IFERROR(VLOOKUP(A2493,new_year!$A$1:$E$8,5,FALSE),0)</f>
        <v>0</v>
      </c>
      <c r="N2493" s="2">
        <f t="shared" si="349"/>
        <v>0</v>
      </c>
      <c r="O2493" s="2">
        <f t="shared" si="348"/>
        <v>0</v>
      </c>
      <c r="P2493">
        <v>0</v>
      </c>
      <c r="Q2493">
        <f>+IFERROR(VLOOKUP(A2493,final_f1!$A$1:$E$8,5,FALSE),0)</f>
        <v>0</v>
      </c>
    </row>
    <row r="2494" spans="1:17" x14ac:dyDescent="0.25">
      <c r="A2494" s="1">
        <v>43401</v>
      </c>
      <c r="C2494" s="2">
        <f t="shared" si="342"/>
        <v>28</v>
      </c>
      <c r="D2494" s="2">
        <f t="shared" si="343"/>
        <v>10</v>
      </c>
      <c r="E2494" s="2">
        <f t="shared" si="344"/>
        <v>2018</v>
      </c>
      <c r="F2494" s="2" t="str">
        <f t="shared" si="345"/>
        <v>domingo</v>
      </c>
      <c r="G2494" s="2" t="str">
        <f t="shared" si="346"/>
        <v>octubre</v>
      </c>
      <c r="H2494" s="2">
        <f>+IFERROR(VLOOKUP(A2494,festivos!$A$1:$E$105,5,FALSE),0)</f>
        <v>0</v>
      </c>
      <c r="I2494" s="2">
        <f>+IFERROR(VLOOKUP(A2494,semanasanta!$A$1:$E$29,5,FALSE),0)</f>
        <v>0</v>
      </c>
      <c r="J2494" s="2">
        <f>+IFERROR(VLOOKUP(A2494,navidad!$A$1:$E$8,5,FALSE),0)</f>
        <v>0</v>
      </c>
      <c r="K2494" s="2">
        <f t="shared" si="350"/>
        <v>0</v>
      </c>
      <c r="L2494" s="2">
        <f t="shared" si="347"/>
        <v>0</v>
      </c>
      <c r="M2494" s="2">
        <f>+IFERROR(VLOOKUP(A2494,new_year!$A$1:$E$8,5,FALSE),0)</f>
        <v>0</v>
      </c>
      <c r="N2494" s="2">
        <f t="shared" si="349"/>
        <v>0</v>
      </c>
      <c r="O2494" s="2">
        <f t="shared" si="348"/>
        <v>0</v>
      </c>
      <c r="P2494">
        <v>0</v>
      </c>
      <c r="Q2494">
        <f>+IFERROR(VLOOKUP(A2494,final_f1!$A$1:$E$8,5,FALSE),0)</f>
        <v>0</v>
      </c>
    </row>
    <row r="2495" spans="1:17" x14ac:dyDescent="0.25">
      <c r="A2495" s="1">
        <v>43402</v>
      </c>
      <c r="C2495" s="2">
        <f t="shared" si="342"/>
        <v>29</v>
      </c>
      <c r="D2495" s="2">
        <f t="shared" si="343"/>
        <v>10</v>
      </c>
      <c r="E2495" s="2">
        <f t="shared" si="344"/>
        <v>2018</v>
      </c>
      <c r="F2495" s="2" t="str">
        <f t="shared" si="345"/>
        <v>lunes</v>
      </c>
      <c r="G2495" s="2" t="str">
        <f t="shared" si="346"/>
        <v>octubre</v>
      </c>
      <c r="H2495" s="2">
        <f>+IFERROR(VLOOKUP(A2495,festivos!$A$1:$E$105,5,FALSE),0)</f>
        <v>0</v>
      </c>
      <c r="I2495" s="2">
        <f>+IFERROR(VLOOKUP(A2495,semanasanta!$A$1:$E$29,5,FALSE),0)</f>
        <v>0</v>
      </c>
      <c r="J2495" s="2">
        <f>+IFERROR(VLOOKUP(A2495,navidad!$A$1:$E$8,5,FALSE),0)</f>
        <v>0</v>
      </c>
      <c r="K2495" s="2">
        <f t="shared" si="350"/>
        <v>0</v>
      </c>
      <c r="L2495" s="2">
        <f t="shared" si="347"/>
        <v>0</v>
      </c>
      <c r="M2495" s="2">
        <f>+IFERROR(VLOOKUP(A2495,new_year!$A$1:$E$8,5,FALSE),0)</f>
        <v>0</v>
      </c>
      <c r="N2495" s="2">
        <f t="shared" si="349"/>
        <v>0</v>
      </c>
      <c r="O2495" s="2">
        <f t="shared" si="348"/>
        <v>0</v>
      </c>
      <c r="P2495">
        <v>0</v>
      </c>
      <c r="Q2495">
        <f>+IFERROR(VLOOKUP(A2495,final_f1!$A$1:$E$8,5,FALSE),0)</f>
        <v>0</v>
      </c>
    </row>
    <row r="2496" spans="1:17" x14ac:dyDescent="0.25">
      <c r="A2496" s="1">
        <v>43403</v>
      </c>
      <c r="C2496" s="2">
        <f t="shared" si="342"/>
        <v>30</v>
      </c>
      <c r="D2496" s="2">
        <f t="shared" si="343"/>
        <v>10</v>
      </c>
      <c r="E2496" s="2">
        <f t="shared" si="344"/>
        <v>2018</v>
      </c>
      <c r="F2496" s="2" t="str">
        <f t="shared" si="345"/>
        <v>martes</v>
      </c>
      <c r="G2496" s="2" t="str">
        <f t="shared" si="346"/>
        <v>octubre</v>
      </c>
      <c r="H2496" s="2">
        <f>+IFERROR(VLOOKUP(A2496,festivos!$A$1:$E$105,5,FALSE),0)</f>
        <v>0</v>
      </c>
      <c r="I2496" s="2">
        <f>+IFERROR(VLOOKUP(A2496,semanasanta!$A$1:$E$29,5,FALSE),0)</f>
        <v>0</v>
      </c>
      <c r="J2496" s="2">
        <f>+IFERROR(VLOOKUP(A2496,navidad!$A$1:$E$8,5,FALSE),0)</f>
        <v>0</v>
      </c>
      <c r="K2496" s="2">
        <f t="shared" si="350"/>
        <v>0</v>
      </c>
      <c r="L2496" s="2">
        <f t="shared" si="347"/>
        <v>0</v>
      </c>
      <c r="M2496" s="2">
        <f>+IFERROR(VLOOKUP(A2496,new_year!$A$1:$E$8,5,FALSE),0)</f>
        <v>0</v>
      </c>
      <c r="N2496" s="2">
        <f t="shared" si="349"/>
        <v>0</v>
      </c>
      <c r="O2496" s="2">
        <f t="shared" si="348"/>
        <v>0</v>
      </c>
      <c r="P2496">
        <v>0</v>
      </c>
      <c r="Q2496">
        <f>+IFERROR(VLOOKUP(A2496,final_f1!$A$1:$E$8,5,FALSE),0)</f>
        <v>0</v>
      </c>
    </row>
    <row r="2497" spans="1:17" x14ac:dyDescent="0.25">
      <c r="A2497" s="1">
        <v>43404</v>
      </c>
      <c r="C2497" s="2">
        <f t="shared" si="342"/>
        <v>31</v>
      </c>
      <c r="D2497" s="2">
        <f t="shared" si="343"/>
        <v>10</v>
      </c>
      <c r="E2497" s="2">
        <f t="shared" si="344"/>
        <v>2018</v>
      </c>
      <c r="F2497" s="2" t="str">
        <f t="shared" si="345"/>
        <v>miércoles</v>
      </c>
      <c r="G2497" s="2" t="str">
        <f t="shared" si="346"/>
        <v>octubre</v>
      </c>
      <c r="H2497" s="2">
        <f>+IFERROR(VLOOKUP(A2497,festivos!$A$1:$E$105,5,FALSE),0)</f>
        <v>0</v>
      </c>
      <c r="I2497" s="2">
        <f>+IFERROR(VLOOKUP(A2497,semanasanta!$A$1:$E$29,5,FALSE),0)</f>
        <v>0</v>
      </c>
      <c r="J2497" s="2">
        <f>+IFERROR(VLOOKUP(A2497,navidad!$A$1:$E$8,5,FALSE),0)</f>
        <v>0</v>
      </c>
      <c r="K2497" s="2">
        <f t="shared" si="350"/>
        <v>0</v>
      </c>
      <c r="L2497" s="2">
        <f t="shared" si="347"/>
        <v>0</v>
      </c>
      <c r="M2497" s="2">
        <f>+IFERROR(VLOOKUP(A2497,new_year!$A$1:$E$8,5,FALSE),0)</f>
        <v>0</v>
      </c>
      <c r="N2497" s="2">
        <f t="shared" si="349"/>
        <v>0</v>
      </c>
      <c r="O2497" s="2">
        <f t="shared" si="348"/>
        <v>0</v>
      </c>
      <c r="P2497">
        <v>0</v>
      </c>
      <c r="Q2497">
        <f>+IFERROR(VLOOKUP(A2497,final_f1!$A$1:$E$8,5,FALSE),0)</f>
        <v>0</v>
      </c>
    </row>
    <row r="2498" spans="1:17" x14ac:dyDescent="0.25">
      <c r="A2498" s="1">
        <v>43405</v>
      </c>
      <c r="C2498" s="2">
        <f t="shared" si="342"/>
        <v>1</v>
      </c>
      <c r="D2498" s="2">
        <f t="shared" si="343"/>
        <v>11</v>
      </c>
      <c r="E2498" s="2">
        <f t="shared" si="344"/>
        <v>2018</v>
      </c>
      <c r="F2498" s="2" t="str">
        <f t="shared" si="345"/>
        <v>jueves</v>
      </c>
      <c r="G2498" s="2" t="str">
        <f t="shared" si="346"/>
        <v>noviembre</v>
      </c>
      <c r="H2498" s="2">
        <f>+IFERROR(VLOOKUP(A2498,festivos!$A$1:$E$105,5,FALSE),0)</f>
        <v>0</v>
      </c>
      <c r="I2498" s="2">
        <f>+IFERROR(VLOOKUP(A2498,semanasanta!$A$1:$E$29,5,FALSE),0)</f>
        <v>0</v>
      </c>
      <c r="J2498" s="2">
        <f>+IFERROR(VLOOKUP(A2498,navidad!$A$1:$E$8,5,FALSE),0)</f>
        <v>0</v>
      </c>
      <c r="K2498" s="2">
        <f t="shared" si="350"/>
        <v>0</v>
      </c>
      <c r="L2498" s="2">
        <f t="shared" si="347"/>
        <v>0</v>
      </c>
      <c r="M2498" s="2">
        <f>+IFERROR(VLOOKUP(A2498,new_year!$A$1:$E$8,5,FALSE),0)</f>
        <v>0</v>
      </c>
      <c r="N2498" s="2">
        <f t="shared" si="349"/>
        <v>0</v>
      </c>
      <c r="O2498" s="2">
        <f t="shared" si="348"/>
        <v>0</v>
      </c>
      <c r="P2498">
        <v>0</v>
      </c>
      <c r="Q2498">
        <f>+IFERROR(VLOOKUP(A2498,final_f1!$A$1:$E$8,5,FALSE),0)</f>
        <v>0</v>
      </c>
    </row>
    <row r="2499" spans="1:17" x14ac:dyDescent="0.25">
      <c r="A2499" s="1">
        <v>43406</v>
      </c>
      <c r="C2499" s="2">
        <f t="shared" ref="C2499:C2558" si="351">+DAY(A2499)</f>
        <v>2</v>
      </c>
      <c r="D2499" s="2">
        <f t="shared" ref="D2499:D2558" si="352">+MONTH(A2499)</f>
        <v>11</v>
      </c>
      <c r="E2499" s="2">
        <f t="shared" ref="E2499:E2558" si="353">+YEAR(A2499)</f>
        <v>2018</v>
      </c>
      <c r="F2499" s="2" t="str">
        <f t="shared" ref="F2499:F2558" si="354">+TEXT(A2499,"dddd")</f>
        <v>viernes</v>
      </c>
      <c r="G2499" s="2" t="str">
        <f t="shared" ref="G2499:G2558" si="355">+TEXT(A2499,"MMMM")</f>
        <v>noviembre</v>
      </c>
      <c r="H2499" s="2">
        <f>+IFERROR(VLOOKUP(A2499,festivos!$A$1:$E$105,5,FALSE),0)</f>
        <v>0</v>
      </c>
      <c r="I2499" s="2">
        <f>+IFERROR(VLOOKUP(A2499,semanasanta!$A$1:$E$29,5,FALSE),0)</f>
        <v>0</v>
      </c>
      <c r="J2499" s="2">
        <f>+IFERROR(VLOOKUP(A2499,navidad!$A$1:$E$8,5,FALSE),0)</f>
        <v>0</v>
      </c>
      <c r="K2499" s="2">
        <f t="shared" si="350"/>
        <v>0</v>
      </c>
      <c r="L2499" s="2">
        <f t="shared" ref="L2499:L2558" si="356">+IF(J2500=1,1,0)</f>
        <v>0</v>
      </c>
      <c r="M2499" s="2">
        <f>+IFERROR(VLOOKUP(A2499,new_year!$A$1:$E$8,5,FALSE),0)</f>
        <v>0</v>
      </c>
      <c r="N2499" s="2">
        <f t="shared" si="349"/>
        <v>0</v>
      </c>
      <c r="O2499" s="2">
        <f t="shared" ref="O2499:O2558" si="357">+IF(M2500=1,1,0)</f>
        <v>0</v>
      </c>
      <c r="P2499">
        <v>0</v>
      </c>
      <c r="Q2499">
        <f>+IFERROR(VLOOKUP(A2499,final_f1!$A$1:$E$8,5,FALSE),0)</f>
        <v>0</v>
      </c>
    </row>
    <row r="2500" spans="1:17" x14ac:dyDescent="0.25">
      <c r="A2500" s="1">
        <v>43407</v>
      </c>
      <c r="C2500" s="2">
        <f t="shared" si="351"/>
        <v>3</v>
      </c>
      <c r="D2500" s="2">
        <f t="shared" si="352"/>
        <v>11</v>
      </c>
      <c r="E2500" s="2">
        <f t="shared" si="353"/>
        <v>2018</v>
      </c>
      <c r="F2500" s="2" t="str">
        <f t="shared" si="354"/>
        <v>sábado</v>
      </c>
      <c r="G2500" s="2" t="str">
        <f t="shared" si="355"/>
        <v>noviembre</v>
      </c>
      <c r="H2500" s="2">
        <f>+IFERROR(VLOOKUP(A2500,festivos!$A$1:$E$105,5,FALSE),0)</f>
        <v>0</v>
      </c>
      <c r="I2500" s="2">
        <f>+IFERROR(VLOOKUP(A2500,semanasanta!$A$1:$E$29,5,FALSE),0)</f>
        <v>0</v>
      </c>
      <c r="J2500" s="2">
        <f>+IFERROR(VLOOKUP(A2500,navidad!$A$1:$E$8,5,FALSE),0)</f>
        <v>0</v>
      </c>
      <c r="K2500" s="2">
        <f t="shared" si="350"/>
        <v>0</v>
      </c>
      <c r="L2500" s="2">
        <f t="shared" si="356"/>
        <v>0</v>
      </c>
      <c r="M2500" s="2">
        <f>+IFERROR(VLOOKUP(A2500,new_year!$A$1:$E$8,5,FALSE),0)</f>
        <v>0</v>
      </c>
      <c r="N2500" s="2">
        <f t="shared" ref="N2500:N2558" si="358">+IF(M2499=1,1,0)</f>
        <v>0</v>
      </c>
      <c r="O2500" s="2">
        <f t="shared" si="357"/>
        <v>0</v>
      </c>
      <c r="P2500">
        <v>0</v>
      </c>
      <c r="Q2500">
        <f>+IFERROR(VLOOKUP(A2500,final_f1!$A$1:$E$8,5,FALSE),0)</f>
        <v>0</v>
      </c>
    </row>
    <row r="2501" spans="1:17" x14ac:dyDescent="0.25">
      <c r="A2501" s="1">
        <v>43408</v>
      </c>
      <c r="C2501" s="2">
        <f t="shared" si="351"/>
        <v>4</v>
      </c>
      <c r="D2501" s="2">
        <f t="shared" si="352"/>
        <v>11</v>
      </c>
      <c r="E2501" s="2">
        <f t="shared" si="353"/>
        <v>2018</v>
      </c>
      <c r="F2501" s="2" t="str">
        <f t="shared" si="354"/>
        <v>domingo</v>
      </c>
      <c r="G2501" s="2" t="str">
        <f t="shared" si="355"/>
        <v>noviembre</v>
      </c>
      <c r="H2501" s="2">
        <f>+IFERROR(VLOOKUP(A2501,festivos!$A$1:$E$105,5,FALSE),0)</f>
        <v>0</v>
      </c>
      <c r="I2501" s="2">
        <f>+IFERROR(VLOOKUP(A2501,semanasanta!$A$1:$E$29,5,FALSE),0)</f>
        <v>0</v>
      </c>
      <c r="J2501" s="2">
        <f>+IFERROR(VLOOKUP(A2501,navidad!$A$1:$E$8,5,FALSE),0)</f>
        <v>0</v>
      </c>
      <c r="K2501" s="2">
        <f t="shared" ref="K2501:K2558" si="359">+IF(J2500=1,1,0)</f>
        <v>0</v>
      </c>
      <c r="L2501" s="2">
        <f t="shared" si="356"/>
        <v>0</v>
      </c>
      <c r="M2501" s="2">
        <f>+IFERROR(VLOOKUP(A2501,new_year!$A$1:$E$8,5,FALSE),0)</f>
        <v>0</v>
      </c>
      <c r="N2501" s="2">
        <f t="shared" si="358"/>
        <v>0</v>
      </c>
      <c r="O2501" s="2">
        <f t="shared" si="357"/>
        <v>0</v>
      </c>
      <c r="P2501">
        <v>0</v>
      </c>
      <c r="Q2501">
        <f>+IFERROR(VLOOKUP(A2501,final_f1!$A$1:$E$8,5,FALSE),0)</f>
        <v>0</v>
      </c>
    </row>
    <row r="2502" spans="1:17" x14ac:dyDescent="0.25">
      <c r="A2502" s="1">
        <v>43409</v>
      </c>
      <c r="C2502" s="2">
        <f t="shared" si="351"/>
        <v>5</v>
      </c>
      <c r="D2502" s="2">
        <f t="shared" si="352"/>
        <v>11</v>
      </c>
      <c r="E2502" s="2">
        <f t="shared" si="353"/>
        <v>2018</v>
      </c>
      <c r="F2502" s="2" t="str">
        <f t="shared" si="354"/>
        <v>lunes</v>
      </c>
      <c r="G2502" s="2" t="str">
        <f t="shared" si="355"/>
        <v>noviembre</v>
      </c>
      <c r="H2502" s="2">
        <f>+IFERROR(VLOOKUP(A2502,festivos!$A$1:$E$105,5,FALSE),0)</f>
        <v>1</v>
      </c>
      <c r="I2502" s="2">
        <f>+IFERROR(VLOOKUP(A2502,semanasanta!$A$1:$E$29,5,FALSE),0)</f>
        <v>0</v>
      </c>
      <c r="J2502" s="2">
        <f>+IFERROR(VLOOKUP(A2502,navidad!$A$1:$E$8,5,FALSE),0)</f>
        <v>0</v>
      </c>
      <c r="K2502" s="2">
        <f t="shared" si="359"/>
        <v>0</v>
      </c>
      <c r="L2502" s="2">
        <f t="shared" si="356"/>
        <v>0</v>
      </c>
      <c r="M2502" s="2">
        <f>+IFERROR(VLOOKUP(A2502,new_year!$A$1:$E$8,5,FALSE),0)</f>
        <v>0</v>
      </c>
      <c r="N2502" s="2">
        <f t="shared" si="358"/>
        <v>0</v>
      </c>
      <c r="O2502" s="2">
        <f t="shared" si="357"/>
        <v>0</v>
      </c>
      <c r="P2502">
        <v>0</v>
      </c>
      <c r="Q2502">
        <f>+IFERROR(VLOOKUP(A2502,final_f1!$A$1:$E$8,5,FALSE),0)</f>
        <v>0</v>
      </c>
    </row>
    <row r="2503" spans="1:17" x14ac:dyDescent="0.25">
      <c r="A2503" s="1">
        <v>43410</v>
      </c>
      <c r="C2503" s="2">
        <f t="shared" si="351"/>
        <v>6</v>
      </c>
      <c r="D2503" s="2">
        <f t="shared" si="352"/>
        <v>11</v>
      </c>
      <c r="E2503" s="2">
        <f t="shared" si="353"/>
        <v>2018</v>
      </c>
      <c r="F2503" s="2" t="str">
        <f t="shared" si="354"/>
        <v>martes</v>
      </c>
      <c r="G2503" s="2" t="str">
        <f t="shared" si="355"/>
        <v>noviembre</v>
      </c>
      <c r="H2503" s="2">
        <f>+IFERROR(VLOOKUP(A2503,festivos!$A$1:$E$105,5,FALSE),0)</f>
        <v>0</v>
      </c>
      <c r="I2503" s="2">
        <f>+IFERROR(VLOOKUP(A2503,semanasanta!$A$1:$E$29,5,FALSE),0)</f>
        <v>0</v>
      </c>
      <c r="J2503" s="2">
        <f>+IFERROR(VLOOKUP(A2503,navidad!$A$1:$E$8,5,FALSE),0)</f>
        <v>0</v>
      </c>
      <c r="K2503" s="2">
        <f t="shared" si="359"/>
        <v>0</v>
      </c>
      <c r="L2503" s="2">
        <f t="shared" si="356"/>
        <v>0</v>
      </c>
      <c r="M2503" s="2">
        <f>+IFERROR(VLOOKUP(A2503,new_year!$A$1:$E$8,5,FALSE),0)</f>
        <v>0</v>
      </c>
      <c r="N2503" s="2">
        <f t="shared" si="358"/>
        <v>0</v>
      </c>
      <c r="O2503" s="2">
        <f t="shared" si="357"/>
        <v>0</v>
      </c>
      <c r="P2503">
        <v>0</v>
      </c>
      <c r="Q2503">
        <f>+IFERROR(VLOOKUP(A2503,final_f1!$A$1:$E$8,5,FALSE),0)</f>
        <v>0</v>
      </c>
    </row>
    <row r="2504" spans="1:17" x14ac:dyDescent="0.25">
      <c r="A2504" s="1">
        <v>43411</v>
      </c>
      <c r="C2504" s="2">
        <f t="shared" si="351"/>
        <v>7</v>
      </c>
      <c r="D2504" s="2">
        <f t="shared" si="352"/>
        <v>11</v>
      </c>
      <c r="E2504" s="2">
        <f t="shared" si="353"/>
        <v>2018</v>
      </c>
      <c r="F2504" s="2" t="str">
        <f t="shared" si="354"/>
        <v>miércoles</v>
      </c>
      <c r="G2504" s="2" t="str">
        <f t="shared" si="355"/>
        <v>noviembre</v>
      </c>
      <c r="H2504" s="2">
        <f>+IFERROR(VLOOKUP(A2504,festivos!$A$1:$E$105,5,FALSE),0)</f>
        <v>0</v>
      </c>
      <c r="I2504" s="2">
        <f>+IFERROR(VLOOKUP(A2504,semanasanta!$A$1:$E$29,5,FALSE),0)</f>
        <v>0</v>
      </c>
      <c r="J2504" s="2">
        <f>+IFERROR(VLOOKUP(A2504,navidad!$A$1:$E$8,5,FALSE),0)</f>
        <v>0</v>
      </c>
      <c r="K2504" s="2">
        <f t="shared" si="359"/>
        <v>0</v>
      </c>
      <c r="L2504" s="2">
        <f t="shared" si="356"/>
        <v>0</v>
      </c>
      <c r="M2504" s="2">
        <f>+IFERROR(VLOOKUP(A2504,new_year!$A$1:$E$8,5,FALSE),0)</f>
        <v>0</v>
      </c>
      <c r="N2504" s="2">
        <f t="shared" si="358"/>
        <v>0</v>
      </c>
      <c r="O2504" s="2">
        <f t="shared" si="357"/>
        <v>0</v>
      </c>
      <c r="P2504">
        <v>1</v>
      </c>
      <c r="Q2504">
        <f>+IFERROR(VLOOKUP(A2504,final_f1!$A$1:$E$8,5,FALSE),0)</f>
        <v>0</v>
      </c>
    </row>
    <row r="2505" spans="1:17" x14ac:dyDescent="0.25">
      <c r="A2505" s="1">
        <v>43412</v>
      </c>
      <c r="C2505" s="2">
        <f t="shared" si="351"/>
        <v>8</v>
      </c>
      <c r="D2505" s="2">
        <f t="shared" si="352"/>
        <v>11</v>
      </c>
      <c r="E2505" s="2">
        <f t="shared" si="353"/>
        <v>2018</v>
      </c>
      <c r="F2505" s="2" t="str">
        <f t="shared" si="354"/>
        <v>jueves</v>
      </c>
      <c r="G2505" s="2" t="str">
        <f t="shared" si="355"/>
        <v>noviembre</v>
      </c>
      <c r="H2505" s="2">
        <f>+IFERROR(VLOOKUP(A2505,festivos!$A$1:$E$105,5,FALSE),0)</f>
        <v>0</v>
      </c>
      <c r="I2505" s="2">
        <f>+IFERROR(VLOOKUP(A2505,semanasanta!$A$1:$E$29,5,FALSE),0)</f>
        <v>0</v>
      </c>
      <c r="J2505" s="2">
        <f>+IFERROR(VLOOKUP(A2505,navidad!$A$1:$E$8,5,FALSE),0)</f>
        <v>0</v>
      </c>
      <c r="K2505" s="2">
        <f t="shared" si="359"/>
        <v>0</v>
      </c>
      <c r="L2505" s="2">
        <f t="shared" si="356"/>
        <v>0</v>
      </c>
      <c r="M2505" s="2">
        <f>+IFERROR(VLOOKUP(A2505,new_year!$A$1:$E$8,5,FALSE),0)</f>
        <v>0</v>
      </c>
      <c r="N2505" s="2">
        <f t="shared" si="358"/>
        <v>0</v>
      </c>
      <c r="O2505" s="2">
        <f t="shared" si="357"/>
        <v>0</v>
      </c>
      <c r="P2505">
        <v>1</v>
      </c>
      <c r="Q2505">
        <f>+IFERROR(VLOOKUP(A2505,final_f1!$A$1:$E$8,5,FALSE),0)</f>
        <v>0</v>
      </c>
    </row>
    <row r="2506" spans="1:17" x14ac:dyDescent="0.25">
      <c r="A2506" s="1">
        <v>43413</v>
      </c>
      <c r="C2506" s="2">
        <f t="shared" si="351"/>
        <v>9</v>
      </c>
      <c r="D2506" s="2">
        <f t="shared" si="352"/>
        <v>11</v>
      </c>
      <c r="E2506" s="2">
        <f t="shared" si="353"/>
        <v>2018</v>
      </c>
      <c r="F2506" s="2" t="str">
        <f t="shared" si="354"/>
        <v>viernes</v>
      </c>
      <c r="G2506" s="2" t="str">
        <f t="shared" si="355"/>
        <v>noviembre</v>
      </c>
      <c r="H2506" s="2">
        <f>+IFERROR(VLOOKUP(A2506,festivos!$A$1:$E$105,5,FALSE),0)</f>
        <v>0</v>
      </c>
      <c r="I2506" s="2">
        <f>+IFERROR(VLOOKUP(A2506,semanasanta!$A$1:$E$29,5,FALSE),0)</f>
        <v>0</v>
      </c>
      <c r="J2506" s="2">
        <f>+IFERROR(VLOOKUP(A2506,navidad!$A$1:$E$8,5,FALSE),0)</f>
        <v>0</v>
      </c>
      <c r="K2506" s="2">
        <f t="shared" si="359"/>
        <v>0</v>
      </c>
      <c r="L2506" s="2">
        <f t="shared" si="356"/>
        <v>0</v>
      </c>
      <c r="M2506" s="2">
        <f>+IFERROR(VLOOKUP(A2506,new_year!$A$1:$E$8,5,FALSE),0)</f>
        <v>0</v>
      </c>
      <c r="N2506" s="2">
        <f t="shared" si="358"/>
        <v>0</v>
      </c>
      <c r="O2506" s="2">
        <f t="shared" si="357"/>
        <v>0</v>
      </c>
      <c r="P2506">
        <v>1</v>
      </c>
      <c r="Q2506">
        <f>+IFERROR(VLOOKUP(A2506,final_f1!$A$1:$E$8,5,FALSE),0)</f>
        <v>0</v>
      </c>
    </row>
    <row r="2507" spans="1:17" x14ac:dyDescent="0.25">
      <c r="A2507" s="1">
        <v>43414</v>
      </c>
      <c r="C2507" s="2">
        <f t="shared" si="351"/>
        <v>10</v>
      </c>
      <c r="D2507" s="2">
        <f t="shared" si="352"/>
        <v>11</v>
      </c>
      <c r="E2507" s="2">
        <f t="shared" si="353"/>
        <v>2018</v>
      </c>
      <c r="F2507" s="2" t="str">
        <f t="shared" si="354"/>
        <v>sábado</v>
      </c>
      <c r="G2507" s="2" t="str">
        <f t="shared" si="355"/>
        <v>noviembre</v>
      </c>
      <c r="H2507" s="2">
        <f>+IFERROR(VLOOKUP(A2507,festivos!$A$1:$E$105,5,FALSE),0)</f>
        <v>0</v>
      </c>
      <c r="I2507" s="2">
        <f>+IFERROR(VLOOKUP(A2507,semanasanta!$A$1:$E$29,5,FALSE),0)</f>
        <v>0</v>
      </c>
      <c r="J2507" s="2">
        <f>+IFERROR(VLOOKUP(A2507,navidad!$A$1:$E$8,5,FALSE),0)</f>
        <v>0</v>
      </c>
      <c r="K2507" s="2">
        <f t="shared" si="359"/>
        <v>0</v>
      </c>
      <c r="L2507" s="2">
        <f t="shared" si="356"/>
        <v>0</v>
      </c>
      <c r="M2507" s="2">
        <f>+IFERROR(VLOOKUP(A2507,new_year!$A$1:$E$8,5,FALSE),0)</f>
        <v>0</v>
      </c>
      <c r="N2507" s="2">
        <f t="shared" si="358"/>
        <v>0</v>
      </c>
      <c r="O2507" s="2">
        <f t="shared" si="357"/>
        <v>0</v>
      </c>
      <c r="P2507">
        <v>1</v>
      </c>
      <c r="Q2507">
        <f>+IFERROR(VLOOKUP(A2507,final_f1!$A$1:$E$8,5,FALSE),0)</f>
        <v>0</v>
      </c>
    </row>
    <row r="2508" spans="1:17" x14ac:dyDescent="0.25">
      <c r="A2508" s="1">
        <v>43415</v>
      </c>
      <c r="C2508" s="2">
        <f t="shared" si="351"/>
        <v>11</v>
      </c>
      <c r="D2508" s="2">
        <f t="shared" si="352"/>
        <v>11</v>
      </c>
      <c r="E2508" s="2">
        <f t="shared" si="353"/>
        <v>2018</v>
      </c>
      <c r="F2508" s="2" t="str">
        <f t="shared" si="354"/>
        <v>domingo</v>
      </c>
      <c r="G2508" s="2" t="str">
        <f t="shared" si="355"/>
        <v>noviembre</v>
      </c>
      <c r="H2508" s="2">
        <f>+IFERROR(VLOOKUP(A2508,festivos!$A$1:$E$105,5,FALSE),0)</f>
        <v>0</v>
      </c>
      <c r="I2508" s="2">
        <f>+IFERROR(VLOOKUP(A2508,semanasanta!$A$1:$E$29,5,FALSE),0)</f>
        <v>0</v>
      </c>
      <c r="J2508" s="2">
        <f>+IFERROR(VLOOKUP(A2508,navidad!$A$1:$E$8,5,FALSE),0)</f>
        <v>0</v>
      </c>
      <c r="K2508" s="2">
        <f t="shared" si="359"/>
        <v>0</v>
      </c>
      <c r="L2508" s="2">
        <f t="shared" si="356"/>
        <v>0</v>
      </c>
      <c r="M2508" s="2">
        <f>+IFERROR(VLOOKUP(A2508,new_year!$A$1:$E$8,5,FALSE),0)</f>
        <v>0</v>
      </c>
      <c r="N2508" s="2">
        <f t="shared" si="358"/>
        <v>0</v>
      </c>
      <c r="O2508" s="2">
        <f t="shared" si="357"/>
        <v>0</v>
      </c>
      <c r="P2508">
        <v>1</v>
      </c>
      <c r="Q2508">
        <f>+IFERROR(VLOOKUP(A2508,final_f1!$A$1:$E$8,5,FALSE),0)</f>
        <v>0</v>
      </c>
    </row>
    <row r="2509" spans="1:17" x14ac:dyDescent="0.25">
      <c r="A2509" s="1">
        <v>43416</v>
      </c>
      <c r="C2509" s="2">
        <f t="shared" si="351"/>
        <v>12</v>
      </c>
      <c r="D2509" s="2">
        <f t="shared" si="352"/>
        <v>11</v>
      </c>
      <c r="E2509" s="2">
        <f t="shared" si="353"/>
        <v>2018</v>
      </c>
      <c r="F2509" s="2" t="str">
        <f t="shared" si="354"/>
        <v>lunes</v>
      </c>
      <c r="G2509" s="2" t="str">
        <f t="shared" si="355"/>
        <v>noviembre</v>
      </c>
      <c r="H2509" s="2">
        <f>+IFERROR(VLOOKUP(A2509,festivos!$A$1:$E$105,5,FALSE),0)</f>
        <v>1</v>
      </c>
      <c r="I2509" s="2">
        <f>+IFERROR(VLOOKUP(A2509,semanasanta!$A$1:$E$29,5,FALSE),0)</f>
        <v>0</v>
      </c>
      <c r="J2509" s="2">
        <f>+IFERROR(VLOOKUP(A2509,navidad!$A$1:$E$8,5,FALSE),0)</f>
        <v>0</v>
      </c>
      <c r="K2509" s="2">
        <f t="shared" si="359"/>
        <v>0</v>
      </c>
      <c r="L2509" s="2">
        <f t="shared" si="356"/>
        <v>0</v>
      </c>
      <c r="M2509" s="2">
        <f>+IFERROR(VLOOKUP(A2509,new_year!$A$1:$E$8,5,FALSE),0)</f>
        <v>0</v>
      </c>
      <c r="N2509" s="2">
        <f t="shared" si="358"/>
        <v>0</v>
      </c>
      <c r="O2509" s="2">
        <f t="shared" si="357"/>
        <v>0</v>
      </c>
      <c r="P2509">
        <v>1</v>
      </c>
      <c r="Q2509">
        <f>+IFERROR(VLOOKUP(A2509,final_f1!$A$1:$E$8,5,FALSE),0)</f>
        <v>0</v>
      </c>
    </row>
    <row r="2510" spans="1:17" x14ac:dyDescent="0.25">
      <c r="A2510" s="1">
        <v>43417</v>
      </c>
      <c r="C2510" s="2">
        <f t="shared" si="351"/>
        <v>13</v>
      </c>
      <c r="D2510" s="2">
        <f t="shared" si="352"/>
        <v>11</v>
      </c>
      <c r="E2510" s="2">
        <f t="shared" si="353"/>
        <v>2018</v>
      </c>
      <c r="F2510" s="2" t="str">
        <f t="shared" si="354"/>
        <v>martes</v>
      </c>
      <c r="G2510" s="2" t="str">
        <f t="shared" si="355"/>
        <v>noviembre</v>
      </c>
      <c r="H2510" s="2">
        <f>+IFERROR(VLOOKUP(A2510,festivos!$A$1:$E$105,5,FALSE),0)</f>
        <v>0</v>
      </c>
      <c r="I2510" s="2">
        <f>+IFERROR(VLOOKUP(A2510,semanasanta!$A$1:$E$29,5,FALSE),0)</f>
        <v>0</v>
      </c>
      <c r="J2510" s="2">
        <f>+IFERROR(VLOOKUP(A2510,navidad!$A$1:$E$8,5,FALSE),0)</f>
        <v>0</v>
      </c>
      <c r="K2510" s="2">
        <f t="shared" si="359"/>
        <v>0</v>
      </c>
      <c r="L2510" s="2">
        <f t="shared" si="356"/>
        <v>0</v>
      </c>
      <c r="M2510" s="2">
        <f>+IFERROR(VLOOKUP(A2510,new_year!$A$1:$E$8,5,FALSE),0)</f>
        <v>0</v>
      </c>
      <c r="N2510" s="2">
        <f t="shared" si="358"/>
        <v>0</v>
      </c>
      <c r="O2510" s="2">
        <f t="shared" si="357"/>
        <v>0</v>
      </c>
      <c r="P2510">
        <v>1</v>
      </c>
      <c r="Q2510">
        <f>+IFERROR(VLOOKUP(A2510,final_f1!$A$1:$E$8,5,FALSE),0)</f>
        <v>0</v>
      </c>
    </row>
    <row r="2511" spans="1:17" x14ac:dyDescent="0.25">
      <c r="A2511" s="1">
        <v>43418</v>
      </c>
      <c r="C2511" s="2">
        <f t="shared" si="351"/>
        <v>14</v>
      </c>
      <c r="D2511" s="2">
        <f t="shared" si="352"/>
        <v>11</v>
      </c>
      <c r="E2511" s="2">
        <f t="shared" si="353"/>
        <v>2018</v>
      </c>
      <c r="F2511" s="2" t="str">
        <f t="shared" si="354"/>
        <v>miércoles</v>
      </c>
      <c r="G2511" s="2" t="str">
        <f t="shared" si="355"/>
        <v>noviembre</v>
      </c>
      <c r="H2511" s="2">
        <f>+IFERROR(VLOOKUP(A2511,festivos!$A$1:$E$105,5,FALSE),0)</f>
        <v>0</v>
      </c>
      <c r="I2511" s="2">
        <f>+IFERROR(VLOOKUP(A2511,semanasanta!$A$1:$E$29,5,FALSE),0)</f>
        <v>0</v>
      </c>
      <c r="J2511" s="2">
        <f>+IFERROR(VLOOKUP(A2511,navidad!$A$1:$E$8,5,FALSE),0)</f>
        <v>0</v>
      </c>
      <c r="K2511" s="2">
        <f t="shared" si="359"/>
        <v>0</v>
      </c>
      <c r="L2511" s="2">
        <f t="shared" si="356"/>
        <v>0</v>
      </c>
      <c r="M2511" s="2">
        <f>+IFERROR(VLOOKUP(A2511,new_year!$A$1:$E$8,5,FALSE),0)</f>
        <v>0</v>
      </c>
      <c r="N2511" s="2">
        <f t="shared" si="358"/>
        <v>0</v>
      </c>
      <c r="O2511" s="2">
        <f t="shared" si="357"/>
        <v>0</v>
      </c>
      <c r="P2511">
        <v>1</v>
      </c>
      <c r="Q2511">
        <f>+IFERROR(VLOOKUP(A2511,final_f1!$A$1:$E$8,5,FALSE),0)</f>
        <v>0</v>
      </c>
    </row>
    <row r="2512" spans="1:17" x14ac:dyDescent="0.25">
      <c r="A2512" s="1">
        <v>43419</v>
      </c>
      <c r="C2512" s="2">
        <f t="shared" si="351"/>
        <v>15</v>
      </c>
      <c r="D2512" s="2">
        <f t="shared" si="352"/>
        <v>11</v>
      </c>
      <c r="E2512" s="2">
        <f t="shared" si="353"/>
        <v>2018</v>
      </c>
      <c r="F2512" s="2" t="str">
        <f t="shared" si="354"/>
        <v>jueves</v>
      </c>
      <c r="G2512" s="2" t="str">
        <f t="shared" si="355"/>
        <v>noviembre</v>
      </c>
      <c r="H2512" s="2">
        <f>+IFERROR(VLOOKUP(A2512,festivos!$A$1:$E$105,5,FALSE),0)</f>
        <v>0</v>
      </c>
      <c r="I2512" s="2">
        <f>+IFERROR(VLOOKUP(A2512,semanasanta!$A$1:$E$29,5,FALSE),0)</f>
        <v>0</v>
      </c>
      <c r="J2512" s="2">
        <f>+IFERROR(VLOOKUP(A2512,navidad!$A$1:$E$8,5,FALSE),0)</f>
        <v>0</v>
      </c>
      <c r="K2512" s="2">
        <f t="shared" si="359"/>
        <v>0</v>
      </c>
      <c r="L2512" s="2">
        <f t="shared" si="356"/>
        <v>0</v>
      </c>
      <c r="M2512" s="2">
        <f>+IFERROR(VLOOKUP(A2512,new_year!$A$1:$E$8,5,FALSE),0)</f>
        <v>0</v>
      </c>
      <c r="N2512" s="2">
        <f t="shared" si="358"/>
        <v>0</v>
      </c>
      <c r="O2512" s="2">
        <f t="shared" si="357"/>
        <v>0</v>
      </c>
      <c r="P2512">
        <v>1</v>
      </c>
      <c r="Q2512">
        <f>+IFERROR(VLOOKUP(A2512,final_f1!$A$1:$E$8,5,FALSE),0)</f>
        <v>0</v>
      </c>
    </row>
    <row r="2513" spans="1:17" x14ac:dyDescent="0.25">
      <c r="A2513" s="1">
        <v>43420</v>
      </c>
      <c r="C2513" s="2">
        <f t="shared" si="351"/>
        <v>16</v>
      </c>
      <c r="D2513" s="2">
        <f t="shared" si="352"/>
        <v>11</v>
      </c>
      <c r="E2513" s="2">
        <f t="shared" si="353"/>
        <v>2018</v>
      </c>
      <c r="F2513" s="2" t="str">
        <f t="shared" si="354"/>
        <v>viernes</v>
      </c>
      <c r="G2513" s="2" t="str">
        <f t="shared" si="355"/>
        <v>noviembre</v>
      </c>
      <c r="H2513" s="2">
        <f>+IFERROR(VLOOKUP(A2513,festivos!$A$1:$E$105,5,FALSE),0)</f>
        <v>0</v>
      </c>
      <c r="I2513" s="2">
        <f>+IFERROR(VLOOKUP(A2513,semanasanta!$A$1:$E$29,5,FALSE),0)</f>
        <v>0</v>
      </c>
      <c r="J2513" s="2">
        <f>+IFERROR(VLOOKUP(A2513,navidad!$A$1:$E$8,5,FALSE),0)</f>
        <v>0</v>
      </c>
      <c r="K2513" s="2">
        <f t="shared" si="359"/>
        <v>0</v>
      </c>
      <c r="L2513" s="2">
        <f t="shared" si="356"/>
        <v>0</v>
      </c>
      <c r="M2513" s="2">
        <f>+IFERROR(VLOOKUP(A2513,new_year!$A$1:$E$8,5,FALSE),0)</f>
        <v>0</v>
      </c>
      <c r="N2513" s="2">
        <f t="shared" si="358"/>
        <v>0</v>
      </c>
      <c r="O2513" s="2">
        <f t="shared" si="357"/>
        <v>0</v>
      </c>
      <c r="P2513">
        <v>1</v>
      </c>
      <c r="Q2513">
        <f>+IFERROR(VLOOKUP(A2513,final_f1!$A$1:$E$8,5,FALSE),0)</f>
        <v>0</v>
      </c>
    </row>
    <row r="2514" spans="1:17" x14ac:dyDescent="0.25">
      <c r="A2514" s="1">
        <v>43421</v>
      </c>
      <c r="C2514" s="2">
        <f t="shared" si="351"/>
        <v>17</v>
      </c>
      <c r="D2514" s="2">
        <f t="shared" si="352"/>
        <v>11</v>
      </c>
      <c r="E2514" s="2">
        <f t="shared" si="353"/>
        <v>2018</v>
      </c>
      <c r="F2514" s="2" t="str">
        <f t="shared" si="354"/>
        <v>sábado</v>
      </c>
      <c r="G2514" s="2" t="str">
        <f t="shared" si="355"/>
        <v>noviembre</v>
      </c>
      <c r="H2514" s="2">
        <f>+IFERROR(VLOOKUP(A2514,festivos!$A$1:$E$105,5,FALSE),0)</f>
        <v>0</v>
      </c>
      <c r="I2514" s="2">
        <f>+IFERROR(VLOOKUP(A2514,semanasanta!$A$1:$E$29,5,FALSE),0)</f>
        <v>0</v>
      </c>
      <c r="J2514" s="2">
        <f>+IFERROR(VLOOKUP(A2514,navidad!$A$1:$E$8,5,FALSE),0)</f>
        <v>0</v>
      </c>
      <c r="K2514" s="2">
        <f t="shared" si="359"/>
        <v>0</v>
      </c>
      <c r="L2514" s="2">
        <f t="shared" si="356"/>
        <v>0</v>
      </c>
      <c r="M2514" s="2">
        <f>+IFERROR(VLOOKUP(A2514,new_year!$A$1:$E$8,5,FALSE),0)</f>
        <v>0</v>
      </c>
      <c r="N2514" s="2">
        <f t="shared" si="358"/>
        <v>0</v>
      </c>
      <c r="O2514" s="2">
        <f t="shared" si="357"/>
        <v>0</v>
      </c>
      <c r="P2514">
        <v>1</v>
      </c>
      <c r="Q2514">
        <f>+IFERROR(VLOOKUP(A2514,final_f1!$A$1:$E$8,5,FALSE),0)</f>
        <v>0</v>
      </c>
    </row>
    <row r="2515" spans="1:17" x14ac:dyDescent="0.25">
      <c r="A2515" s="1">
        <v>43422</v>
      </c>
      <c r="C2515" s="2">
        <f t="shared" si="351"/>
        <v>18</v>
      </c>
      <c r="D2515" s="2">
        <f t="shared" si="352"/>
        <v>11</v>
      </c>
      <c r="E2515" s="2">
        <f t="shared" si="353"/>
        <v>2018</v>
      </c>
      <c r="F2515" s="2" t="str">
        <f t="shared" si="354"/>
        <v>domingo</v>
      </c>
      <c r="G2515" s="2" t="str">
        <f t="shared" si="355"/>
        <v>noviembre</v>
      </c>
      <c r="H2515" s="2">
        <f>+IFERROR(VLOOKUP(A2515,festivos!$A$1:$E$105,5,FALSE),0)</f>
        <v>0</v>
      </c>
      <c r="I2515" s="2">
        <f>+IFERROR(VLOOKUP(A2515,semanasanta!$A$1:$E$29,5,FALSE),0)</f>
        <v>0</v>
      </c>
      <c r="J2515" s="2">
        <f>+IFERROR(VLOOKUP(A2515,navidad!$A$1:$E$8,5,FALSE),0)</f>
        <v>0</v>
      </c>
      <c r="K2515" s="2">
        <f t="shared" si="359"/>
        <v>0</v>
      </c>
      <c r="L2515" s="2">
        <f t="shared" si="356"/>
        <v>0</v>
      </c>
      <c r="M2515" s="2">
        <f>+IFERROR(VLOOKUP(A2515,new_year!$A$1:$E$8,5,FALSE),0)</f>
        <v>0</v>
      </c>
      <c r="N2515" s="2">
        <f t="shared" si="358"/>
        <v>0</v>
      </c>
      <c r="O2515" s="2">
        <f t="shared" si="357"/>
        <v>0</v>
      </c>
      <c r="P2515">
        <v>1</v>
      </c>
      <c r="Q2515">
        <f>+IFERROR(VLOOKUP(A2515,final_f1!$A$1:$E$8,5,FALSE),0)</f>
        <v>0</v>
      </c>
    </row>
    <row r="2516" spans="1:17" x14ac:dyDescent="0.25">
      <c r="A2516" s="1">
        <v>43423</v>
      </c>
      <c r="C2516" s="2">
        <f t="shared" si="351"/>
        <v>19</v>
      </c>
      <c r="D2516" s="2">
        <f t="shared" si="352"/>
        <v>11</v>
      </c>
      <c r="E2516" s="2">
        <f t="shared" si="353"/>
        <v>2018</v>
      </c>
      <c r="F2516" s="2" t="str">
        <f t="shared" si="354"/>
        <v>lunes</v>
      </c>
      <c r="G2516" s="2" t="str">
        <f t="shared" si="355"/>
        <v>noviembre</v>
      </c>
      <c r="H2516" s="2">
        <f>+IFERROR(VLOOKUP(A2516,festivos!$A$1:$E$105,5,FALSE),0)</f>
        <v>0</v>
      </c>
      <c r="I2516" s="2">
        <f>+IFERROR(VLOOKUP(A2516,semanasanta!$A$1:$E$29,5,FALSE),0)</f>
        <v>0</v>
      </c>
      <c r="J2516" s="2">
        <f>+IFERROR(VLOOKUP(A2516,navidad!$A$1:$E$8,5,FALSE),0)</f>
        <v>0</v>
      </c>
      <c r="K2516" s="2">
        <f t="shared" si="359"/>
        <v>0</v>
      </c>
      <c r="L2516" s="2">
        <f t="shared" si="356"/>
        <v>0</v>
      </c>
      <c r="M2516" s="2">
        <f>+IFERROR(VLOOKUP(A2516,new_year!$A$1:$E$8,5,FALSE),0)</f>
        <v>0</v>
      </c>
      <c r="N2516" s="2">
        <f t="shared" si="358"/>
        <v>0</v>
      </c>
      <c r="O2516" s="2">
        <f t="shared" si="357"/>
        <v>0</v>
      </c>
      <c r="P2516">
        <v>0</v>
      </c>
      <c r="Q2516">
        <f>+IFERROR(VLOOKUP(A2516,final_f1!$A$1:$E$8,5,FALSE),0)</f>
        <v>0</v>
      </c>
    </row>
    <row r="2517" spans="1:17" x14ac:dyDescent="0.25">
      <c r="A2517" s="1">
        <v>43424</v>
      </c>
      <c r="C2517" s="2">
        <f t="shared" si="351"/>
        <v>20</v>
      </c>
      <c r="D2517" s="2">
        <f t="shared" si="352"/>
        <v>11</v>
      </c>
      <c r="E2517" s="2">
        <f t="shared" si="353"/>
        <v>2018</v>
      </c>
      <c r="F2517" s="2" t="str">
        <f t="shared" si="354"/>
        <v>martes</v>
      </c>
      <c r="G2517" s="2" t="str">
        <f t="shared" si="355"/>
        <v>noviembre</v>
      </c>
      <c r="H2517" s="2">
        <f>+IFERROR(VLOOKUP(A2517,festivos!$A$1:$E$105,5,FALSE),0)</f>
        <v>0</v>
      </c>
      <c r="I2517" s="2">
        <f>+IFERROR(VLOOKUP(A2517,semanasanta!$A$1:$E$29,5,FALSE),0)</f>
        <v>0</v>
      </c>
      <c r="J2517" s="2">
        <f>+IFERROR(VLOOKUP(A2517,navidad!$A$1:$E$8,5,FALSE),0)</f>
        <v>0</v>
      </c>
      <c r="K2517" s="2">
        <f t="shared" si="359"/>
        <v>0</v>
      </c>
      <c r="L2517" s="2">
        <f t="shared" si="356"/>
        <v>0</v>
      </c>
      <c r="M2517" s="2">
        <f>+IFERROR(VLOOKUP(A2517,new_year!$A$1:$E$8,5,FALSE),0)</f>
        <v>0</v>
      </c>
      <c r="N2517" s="2">
        <f t="shared" si="358"/>
        <v>0</v>
      </c>
      <c r="O2517" s="2">
        <f t="shared" si="357"/>
        <v>0</v>
      </c>
      <c r="P2517">
        <v>0</v>
      </c>
      <c r="Q2517">
        <f>+IFERROR(VLOOKUP(A2517,final_f1!$A$1:$E$8,5,FALSE),0)</f>
        <v>0</v>
      </c>
    </row>
    <row r="2518" spans="1:17" x14ac:dyDescent="0.25">
      <c r="A2518" s="1">
        <v>43425</v>
      </c>
      <c r="C2518" s="2">
        <f t="shared" si="351"/>
        <v>21</v>
      </c>
      <c r="D2518" s="2">
        <f t="shared" si="352"/>
        <v>11</v>
      </c>
      <c r="E2518" s="2">
        <f t="shared" si="353"/>
        <v>2018</v>
      </c>
      <c r="F2518" s="2" t="str">
        <f t="shared" si="354"/>
        <v>miércoles</v>
      </c>
      <c r="G2518" s="2" t="str">
        <f t="shared" si="355"/>
        <v>noviembre</v>
      </c>
      <c r="H2518" s="2">
        <f>+IFERROR(VLOOKUP(A2518,festivos!$A$1:$E$105,5,FALSE),0)</f>
        <v>0</v>
      </c>
      <c r="I2518" s="2">
        <f>+IFERROR(VLOOKUP(A2518,semanasanta!$A$1:$E$29,5,FALSE),0)</f>
        <v>0</v>
      </c>
      <c r="J2518" s="2">
        <f>+IFERROR(VLOOKUP(A2518,navidad!$A$1:$E$8,5,FALSE),0)</f>
        <v>0</v>
      </c>
      <c r="K2518" s="2">
        <f t="shared" si="359"/>
        <v>0</v>
      </c>
      <c r="L2518" s="2">
        <f t="shared" si="356"/>
        <v>0</v>
      </c>
      <c r="M2518" s="2">
        <f>+IFERROR(VLOOKUP(A2518,new_year!$A$1:$E$8,5,FALSE),0)</f>
        <v>0</v>
      </c>
      <c r="N2518" s="2">
        <f t="shared" si="358"/>
        <v>0</v>
      </c>
      <c r="O2518" s="2">
        <f t="shared" si="357"/>
        <v>0</v>
      </c>
      <c r="P2518">
        <v>0</v>
      </c>
      <c r="Q2518">
        <f>+IFERROR(VLOOKUP(A2518,final_f1!$A$1:$E$8,5,FALSE),0)</f>
        <v>0</v>
      </c>
    </row>
    <row r="2519" spans="1:17" x14ac:dyDescent="0.25">
      <c r="A2519" s="1">
        <v>43426</v>
      </c>
      <c r="C2519" s="2">
        <f t="shared" si="351"/>
        <v>22</v>
      </c>
      <c r="D2519" s="2">
        <f t="shared" si="352"/>
        <v>11</v>
      </c>
      <c r="E2519" s="2">
        <f t="shared" si="353"/>
        <v>2018</v>
      </c>
      <c r="F2519" s="2" t="str">
        <f t="shared" si="354"/>
        <v>jueves</v>
      </c>
      <c r="G2519" s="2" t="str">
        <f t="shared" si="355"/>
        <v>noviembre</v>
      </c>
      <c r="H2519" s="2">
        <f>+IFERROR(VLOOKUP(A2519,festivos!$A$1:$E$105,5,FALSE),0)</f>
        <v>0</v>
      </c>
      <c r="I2519" s="2">
        <f>+IFERROR(VLOOKUP(A2519,semanasanta!$A$1:$E$29,5,FALSE),0)</f>
        <v>0</v>
      </c>
      <c r="J2519" s="2">
        <f>+IFERROR(VLOOKUP(A2519,navidad!$A$1:$E$8,5,FALSE),0)</f>
        <v>0</v>
      </c>
      <c r="K2519" s="2">
        <f t="shared" si="359"/>
        <v>0</v>
      </c>
      <c r="L2519" s="2">
        <f t="shared" si="356"/>
        <v>0</v>
      </c>
      <c r="M2519" s="2">
        <f>+IFERROR(VLOOKUP(A2519,new_year!$A$1:$E$8,5,FALSE),0)</f>
        <v>0</v>
      </c>
      <c r="N2519" s="2">
        <f t="shared" si="358"/>
        <v>0</v>
      </c>
      <c r="O2519" s="2">
        <f t="shared" si="357"/>
        <v>0</v>
      </c>
      <c r="P2519">
        <v>0</v>
      </c>
      <c r="Q2519">
        <f>+IFERROR(VLOOKUP(A2519,final_f1!$A$1:$E$8,5,FALSE),0)</f>
        <v>0</v>
      </c>
    </row>
    <row r="2520" spans="1:17" x14ac:dyDescent="0.25">
      <c r="A2520" s="1">
        <v>43427</v>
      </c>
      <c r="C2520" s="2">
        <f t="shared" si="351"/>
        <v>23</v>
      </c>
      <c r="D2520" s="2">
        <f t="shared" si="352"/>
        <v>11</v>
      </c>
      <c r="E2520" s="2">
        <f t="shared" si="353"/>
        <v>2018</v>
      </c>
      <c r="F2520" s="2" t="str">
        <f t="shared" si="354"/>
        <v>viernes</v>
      </c>
      <c r="G2520" s="2" t="str">
        <f t="shared" si="355"/>
        <v>noviembre</v>
      </c>
      <c r="H2520" s="2">
        <f>+IFERROR(VLOOKUP(A2520,festivos!$A$1:$E$105,5,FALSE),0)</f>
        <v>0</v>
      </c>
      <c r="I2520" s="2">
        <f>+IFERROR(VLOOKUP(A2520,semanasanta!$A$1:$E$29,5,FALSE),0)</f>
        <v>0</v>
      </c>
      <c r="J2520" s="2">
        <f>+IFERROR(VLOOKUP(A2520,navidad!$A$1:$E$8,5,FALSE),0)</f>
        <v>0</v>
      </c>
      <c r="K2520" s="2">
        <f t="shared" si="359"/>
        <v>0</v>
      </c>
      <c r="L2520" s="2">
        <f t="shared" si="356"/>
        <v>0</v>
      </c>
      <c r="M2520" s="2">
        <f>+IFERROR(VLOOKUP(A2520,new_year!$A$1:$E$8,5,FALSE),0)</f>
        <v>0</v>
      </c>
      <c r="N2520" s="2">
        <f t="shared" si="358"/>
        <v>0</v>
      </c>
      <c r="O2520" s="2">
        <f t="shared" si="357"/>
        <v>0</v>
      </c>
      <c r="P2520">
        <v>0</v>
      </c>
      <c r="Q2520">
        <f>+IFERROR(VLOOKUP(A2520,final_f1!$A$1:$E$8,5,FALSE),0)</f>
        <v>0</v>
      </c>
    </row>
    <row r="2521" spans="1:17" x14ac:dyDescent="0.25">
      <c r="A2521" s="1">
        <v>43428</v>
      </c>
      <c r="C2521" s="2">
        <f t="shared" si="351"/>
        <v>24</v>
      </c>
      <c r="D2521" s="2">
        <f t="shared" si="352"/>
        <v>11</v>
      </c>
      <c r="E2521" s="2">
        <f t="shared" si="353"/>
        <v>2018</v>
      </c>
      <c r="F2521" s="2" t="str">
        <f t="shared" si="354"/>
        <v>sábado</v>
      </c>
      <c r="G2521" s="2" t="str">
        <f t="shared" si="355"/>
        <v>noviembre</v>
      </c>
      <c r="H2521" s="2">
        <f>+IFERROR(VLOOKUP(A2521,festivos!$A$1:$E$105,5,FALSE),0)</f>
        <v>0</v>
      </c>
      <c r="I2521" s="2">
        <f>+IFERROR(VLOOKUP(A2521,semanasanta!$A$1:$E$29,5,FALSE),0)</f>
        <v>0</v>
      </c>
      <c r="J2521" s="2">
        <f>+IFERROR(VLOOKUP(A2521,navidad!$A$1:$E$8,5,FALSE),0)</f>
        <v>0</v>
      </c>
      <c r="K2521" s="2">
        <f t="shared" si="359"/>
        <v>0</v>
      </c>
      <c r="L2521" s="2">
        <f t="shared" si="356"/>
        <v>0</v>
      </c>
      <c r="M2521" s="2">
        <f>+IFERROR(VLOOKUP(A2521,new_year!$A$1:$E$8,5,FALSE),0)</f>
        <v>0</v>
      </c>
      <c r="N2521" s="2">
        <f t="shared" si="358"/>
        <v>0</v>
      </c>
      <c r="O2521" s="2">
        <f t="shared" si="357"/>
        <v>0</v>
      </c>
      <c r="P2521">
        <v>0</v>
      </c>
      <c r="Q2521">
        <f>+IFERROR(VLOOKUP(A2521,final_f1!$A$1:$E$8,5,FALSE),0)</f>
        <v>0</v>
      </c>
    </row>
    <row r="2522" spans="1:17" x14ac:dyDescent="0.25">
      <c r="A2522" s="1">
        <v>43429</v>
      </c>
      <c r="C2522" s="2">
        <f t="shared" si="351"/>
        <v>25</v>
      </c>
      <c r="D2522" s="2">
        <f t="shared" si="352"/>
        <v>11</v>
      </c>
      <c r="E2522" s="2">
        <f t="shared" si="353"/>
        <v>2018</v>
      </c>
      <c r="F2522" s="2" t="str">
        <f t="shared" si="354"/>
        <v>domingo</v>
      </c>
      <c r="G2522" s="2" t="str">
        <f t="shared" si="355"/>
        <v>noviembre</v>
      </c>
      <c r="H2522" s="2">
        <f>+IFERROR(VLOOKUP(A2522,festivos!$A$1:$E$105,5,FALSE),0)</f>
        <v>0</v>
      </c>
      <c r="I2522" s="2">
        <f>+IFERROR(VLOOKUP(A2522,semanasanta!$A$1:$E$29,5,FALSE),0)</f>
        <v>0</v>
      </c>
      <c r="J2522" s="2">
        <f>+IFERROR(VLOOKUP(A2522,navidad!$A$1:$E$8,5,FALSE),0)</f>
        <v>0</v>
      </c>
      <c r="K2522" s="2">
        <f t="shared" si="359"/>
        <v>0</v>
      </c>
      <c r="L2522" s="2">
        <f t="shared" si="356"/>
        <v>0</v>
      </c>
      <c r="M2522" s="2">
        <f>+IFERROR(VLOOKUP(A2522,new_year!$A$1:$E$8,5,FALSE),0)</f>
        <v>0</v>
      </c>
      <c r="N2522" s="2">
        <f t="shared" si="358"/>
        <v>0</v>
      </c>
      <c r="O2522" s="2">
        <f t="shared" si="357"/>
        <v>0</v>
      </c>
      <c r="P2522">
        <v>0</v>
      </c>
      <c r="Q2522">
        <f>+IFERROR(VLOOKUP(A2522,final_f1!$A$1:$E$8,5,FALSE),0)</f>
        <v>1</v>
      </c>
    </row>
    <row r="2523" spans="1:17" x14ac:dyDescent="0.25">
      <c r="A2523" s="1">
        <v>43430</v>
      </c>
      <c r="C2523" s="2">
        <f t="shared" si="351"/>
        <v>26</v>
      </c>
      <c r="D2523" s="2">
        <f t="shared" si="352"/>
        <v>11</v>
      </c>
      <c r="E2523" s="2">
        <f t="shared" si="353"/>
        <v>2018</v>
      </c>
      <c r="F2523" s="2" t="str">
        <f t="shared" si="354"/>
        <v>lunes</v>
      </c>
      <c r="G2523" s="2" t="str">
        <f t="shared" si="355"/>
        <v>noviembre</v>
      </c>
      <c r="H2523" s="2">
        <f>+IFERROR(VLOOKUP(A2523,festivos!$A$1:$E$105,5,FALSE),0)</f>
        <v>0</v>
      </c>
      <c r="I2523" s="2">
        <f>+IFERROR(VLOOKUP(A2523,semanasanta!$A$1:$E$29,5,FALSE),0)</f>
        <v>0</v>
      </c>
      <c r="J2523" s="2">
        <f>+IFERROR(VLOOKUP(A2523,navidad!$A$1:$E$8,5,FALSE),0)</f>
        <v>0</v>
      </c>
      <c r="K2523" s="2">
        <f t="shared" si="359"/>
        <v>0</v>
      </c>
      <c r="L2523" s="2">
        <f t="shared" si="356"/>
        <v>0</v>
      </c>
      <c r="M2523" s="2">
        <f>+IFERROR(VLOOKUP(A2523,new_year!$A$1:$E$8,5,FALSE),0)</f>
        <v>0</v>
      </c>
      <c r="N2523" s="2">
        <f t="shared" si="358"/>
        <v>0</v>
      </c>
      <c r="O2523" s="2">
        <f t="shared" si="357"/>
        <v>0</v>
      </c>
      <c r="P2523">
        <v>0</v>
      </c>
      <c r="Q2523">
        <f>+IFERROR(VLOOKUP(A2523,final_f1!$A$1:$E$8,5,FALSE),0)</f>
        <v>0</v>
      </c>
    </row>
    <row r="2524" spans="1:17" x14ac:dyDescent="0.25">
      <c r="A2524" s="1">
        <v>43431</v>
      </c>
      <c r="C2524" s="2">
        <f t="shared" si="351"/>
        <v>27</v>
      </c>
      <c r="D2524" s="2">
        <f t="shared" si="352"/>
        <v>11</v>
      </c>
      <c r="E2524" s="2">
        <f t="shared" si="353"/>
        <v>2018</v>
      </c>
      <c r="F2524" s="2" t="str">
        <f t="shared" si="354"/>
        <v>martes</v>
      </c>
      <c r="G2524" s="2" t="str">
        <f t="shared" si="355"/>
        <v>noviembre</v>
      </c>
      <c r="H2524" s="2">
        <f>+IFERROR(VLOOKUP(A2524,festivos!$A$1:$E$105,5,FALSE),0)</f>
        <v>0</v>
      </c>
      <c r="I2524" s="2">
        <f>+IFERROR(VLOOKUP(A2524,semanasanta!$A$1:$E$29,5,FALSE),0)</f>
        <v>0</v>
      </c>
      <c r="J2524" s="2">
        <f>+IFERROR(VLOOKUP(A2524,navidad!$A$1:$E$8,5,FALSE),0)</f>
        <v>0</v>
      </c>
      <c r="K2524" s="2">
        <f t="shared" si="359"/>
        <v>0</v>
      </c>
      <c r="L2524" s="2">
        <f t="shared" si="356"/>
        <v>0</v>
      </c>
      <c r="M2524" s="2">
        <f>+IFERROR(VLOOKUP(A2524,new_year!$A$1:$E$8,5,FALSE),0)</f>
        <v>0</v>
      </c>
      <c r="N2524" s="2">
        <f t="shared" si="358"/>
        <v>0</v>
      </c>
      <c r="O2524" s="2">
        <f t="shared" si="357"/>
        <v>0</v>
      </c>
      <c r="P2524">
        <v>0</v>
      </c>
      <c r="Q2524">
        <f>+IFERROR(VLOOKUP(A2524,final_f1!$A$1:$E$8,5,FALSE),0)</f>
        <v>0</v>
      </c>
    </row>
    <row r="2525" spans="1:17" x14ac:dyDescent="0.25">
      <c r="A2525" s="1">
        <v>43432</v>
      </c>
      <c r="C2525" s="2">
        <f t="shared" si="351"/>
        <v>28</v>
      </c>
      <c r="D2525" s="2">
        <f t="shared" si="352"/>
        <v>11</v>
      </c>
      <c r="E2525" s="2">
        <f t="shared" si="353"/>
        <v>2018</v>
      </c>
      <c r="F2525" s="2" t="str">
        <f t="shared" si="354"/>
        <v>miércoles</v>
      </c>
      <c r="G2525" s="2" t="str">
        <f t="shared" si="355"/>
        <v>noviembre</v>
      </c>
      <c r="H2525" s="2">
        <f>+IFERROR(VLOOKUP(A2525,festivos!$A$1:$E$105,5,FALSE),0)</f>
        <v>0</v>
      </c>
      <c r="I2525" s="2">
        <f>+IFERROR(VLOOKUP(A2525,semanasanta!$A$1:$E$29,5,FALSE),0)</f>
        <v>0</v>
      </c>
      <c r="J2525" s="2">
        <f>+IFERROR(VLOOKUP(A2525,navidad!$A$1:$E$8,5,FALSE),0)</f>
        <v>0</v>
      </c>
      <c r="K2525" s="2">
        <f t="shared" si="359"/>
        <v>0</v>
      </c>
      <c r="L2525" s="2">
        <f t="shared" si="356"/>
        <v>0</v>
      </c>
      <c r="M2525" s="2">
        <f>+IFERROR(VLOOKUP(A2525,new_year!$A$1:$E$8,5,FALSE),0)</f>
        <v>0</v>
      </c>
      <c r="N2525" s="2">
        <f t="shared" si="358"/>
        <v>0</v>
      </c>
      <c r="O2525" s="2">
        <f t="shared" si="357"/>
        <v>0</v>
      </c>
      <c r="P2525">
        <v>0</v>
      </c>
      <c r="Q2525">
        <f>+IFERROR(VLOOKUP(A2525,final_f1!$A$1:$E$8,5,FALSE),0)</f>
        <v>0</v>
      </c>
    </row>
    <row r="2526" spans="1:17" x14ac:dyDescent="0.25">
      <c r="A2526" s="1">
        <v>43433</v>
      </c>
      <c r="C2526" s="2">
        <f t="shared" si="351"/>
        <v>29</v>
      </c>
      <c r="D2526" s="2">
        <f t="shared" si="352"/>
        <v>11</v>
      </c>
      <c r="E2526" s="2">
        <f t="shared" si="353"/>
        <v>2018</v>
      </c>
      <c r="F2526" s="2" t="str">
        <f t="shared" si="354"/>
        <v>jueves</v>
      </c>
      <c r="G2526" s="2" t="str">
        <f t="shared" si="355"/>
        <v>noviembre</v>
      </c>
      <c r="H2526" s="2">
        <f>+IFERROR(VLOOKUP(A2526,festivos!$A$1:$E$105,5,FALSE),0)</f>
        <v>0</v>
      </c>
      <c r="I2526" s="2">
        <f>+IFERROR(VLOOKUP(A2526,semanasanta!$A$1:$E$29,5,FALSE),0)</f>
        <v>0</v>
      </c>
      <c r="J2526" s="2">
        <f>+IFERROR(VLOOKUP(A2526,navidad!$A$1:$E$8,5,FALSE),0)</f>
        <v>0</v>
      </c>
      <c r="K2526" s="2">
        <f t="shared" si="359"/>
        <v>0</v>
      </c>
      <c r="L2526" s="2">
        <f t="shared" si="356"/>
        <v>0</v>
      </c>
      <c r="M2526" s="2">
        <f>+IFERROR(VLOOKUP(A2526,new_year!$A$1:$E$8,5,FALSE),0)</f>
        <v>0</v>
      </c>
      <c r="N2526" s="2">
        <f t="shared" si="358"/>
        <v>0</v>
      </c>
      <c r="O2526" s="2">
        <f t="shared" si="357"/>
        <v>0</v>
      </c>
      <c r="P2526">
        <v>0</v>
      </c>
      <c r="Q2526">
        <f>+IFERROR(VLOOKUP(A2526,final_f1!$A$1:$E$8,5,FALSE),0)</f>
        <v>0</v>
      </c>
    </row>
    <row r="2527" spans="1:17" x14ac:dyDescent="0.25">
      <c r="A2527" s="1">
        <v>43434</v>
      </c>
      <c r="C2527" s="2">
        <f t="shared" si="351"/>
        <v>30</v>
      </c>
      <c r="D2527" s="2">
        <f t="shared" si="352"/>
        <v>11</v>
      </c>
      <c r="E2527" s="2">
        <f t="shared" si="353"/>
        <v>2018</v>
      </c>
      <c r="F2527" s="2" t="str">
        <f t="shared" si="354"/>
        <v>viernes</v>
      </c>
      <c r="G2527" s="2" t="str">
        <f t="shared" si="355"/>
        <v>noviembre</v>
      </c>
      <c r="H2527" s="2">
        <f>+IFERROR(VLOOKUP(A2527,festivos!$A$1:$E$105,5,FALSE),0)</f>
        <v>0</v>
      </c>
      <c r="I2527" s="2">
        <f>+IFERROR(VLOOKUP(A2527,semanasanta!$A$1:$E$29,5,FALSE),0)</f>
        <v>0</v>
      </c>
      <c r="J2527" s="2">
        <f>+IFERROR(VLOOKUP(A2527,navidad!$A$1:$E$8,5,FALSE),0)</f>
        <v>0</v>
      </c>
      <c r="K2527" s="2">
        <f t="shared" si="359"/>
        <v>0</v>
      </c>
      <c r="L2527" s="2">
        <f t="shared" si="356"/>
        <v>0</v>
      </c>
      <c r="M2527" s="2">
        <f>+IFERROR(VLOOKUP(A2527,new_year!$A$1:$E$8,5,FALSE),0)</f>
        <v>0</v>
      </c>
      <c r="N2527" s="2">
        <f t="shared" si="358"/>
        <v>0</v>
      </c>
      <c r="O2527" s="2">
        <f t="shared" si="357"/>
        <v>0</v>
      </c>
      <c r="P2527">
        <v>0</v>
      </c>
      <c r="Q2527">
        <f>+IFERROR(VLOOKUP(A2527,final_f1!$A$1:$E$8,5,FALSE),0)</f>
        <v>0</v>
      </c>
    </row>
    <row r="2528" spans="1:17" x14ac:dyDescent="0.25">
      <c r="A2528" s="1">
        <v>43435</v>
      </c>
      <c r="C2528" s="2">
        <f t="shared" si="351"/>
        <v>1</v>
      </c>
      <c r="D2528" s="2">
        <f t="shared" si="352"/>
        <v>12</v>
      </c>
      <c r="E2528" s="2">
        <f t="shared" si="353"/>
        <v>2018</v>
      </c>
      <c r="F2528" s="2" t="str">
        <f t="shared" si="354"/>
        <v>sábado</v>
      </c>
      <c r="G2528" s="2" t="str">
        <f t="shared" si="355"/>
        <v>diciembre</v>
      </c>
      <c r="H2528" s="2">
        <f>+IFERROR(VLOOKUP(A2528,festivos!$A$1:$E$105,5,FALSE),0)</f>
        <v>0</v>
      </c>
      <c r="I2528" s="2">
        <f>+IFERROR(VLOOKUP(A2528,semanasanta!$A$1:$E$29,5,FALSE),0)</f>
        <v>0</v>
      </c>
      <c r="J2528" s="2">
        <f>+IFERROR(VLOOKUP(A2528,navidad!$A$1:$E$8,5,FALSE),0)</f>
        <v>0</v>
      </c>
      <c r="K2528" s="2">
        <f t="shared" si="359"/>
        <v>0</v>
      </c>
      <c r="L2528" s="2">
        <f t="shared" si="356"/>
        <v>0</v>
      </c>
      <c r="M2528" s="2">
        <f>+IFERROR(VLOOKUP(A2528,new_year!$A$1:$E$8,5,FALSE),0)</f>
        <v>0</v>
      </c>
      <c r="N2528" s="2">
        <f t="shared" si="358"/>
        <v>0</v>
      </c>
      <c r="O2528" s="2">
        <f t="shared" si="357"/>
        <v>0</v>
      </c>
      <c r="P2528">
        <v>0</v>
      </c>
      <c r="Q2528">
        <f>+IFERROR(VLOOKUP(A2528,final_f1!$A$1:$E$8,5,FALSE),0)</f>
        <v>0</v>
      </c>
    </row>
    <row r="2529" spans="1:17" x14ac:dyDescent="0.25">
      <c r="A2529" s="1">
        <v>43436</v>
      </c>
      <c r="C2529" s="2">
        <f t="shared" si="351"/>
        <v>2</v>
      </c>
      <c r="D2529" s="2">
        <f t="shared" si="352"/>
        <v>12</v>
      </c>
      <c r="E2529" s="2">
        <f t="shared" si="353"/>
        <v>2018</v>
      </c>
      <c r="F2529" s="2" t="str">
        <f t="shared" si="354"/>
        <v>domingo</v>
      </c>
      <c r="G2529" s="2" t="str">
        <f t="shared" si="355"/>
        <v>diciembre</v>
      </c>
      <c r="H2529" s="2">
        <f>+IFERROR(VLOOKUP(A2529,festivos!$A$1:$E$105,5,FALSE),0)</f>
        <v>0</v>
      </c>
      <c r="I2529" s="2">
        <f>+IFERROR(VLOOKUP(A2529,semanasanta!$A$1:$E$29,5,FALSE),0)</f>
        <v>0</v>
      </c>
      <c r="J2529" s="2">
        <f>+IFERROR(VLOOKUP(A2529,navidad!$A$1:$E$8,5,FALSE),0)</f>
        <v>0</v>
      </c>
      <c r="K2529" s="2">
        <f t="shared" si="359"/>
        <v>0</v>
      </c>
      <c r="L2529" s="2">
        <f t="shared" si="356"/>
        <v>0</v>
      </c>
      <c r="M2529" s="2">
        <f>+IFERROR(VLOOKUP(A2529,new_year!$A$1:$E$8,5,FALSE),0)</f>
        <v>0</v>
      </c>
      <c r="N2529" s="2">
        <f t="shared" si="358"/>
        <v>0</v>
      </c>
      <c r="O2529" s="2">
        <f t="shared" si="357"/>
        <v>0</v>
      </c>
      <c r="P2529">
        <v>0</v>
      </c>
      <c r="Q2529">
        <f>+IFERROR(VLOOKUP(A2529,final_f1!$A$1:$E$8,5,FALSE),0)</f>
        <v>0</v>
      </c>
    </row>
    <row r="2530" spans="1:17" x14ac:dyDescent="0.25">
      <c r="A2530" s="1">
        <v>43437</v>
      </c>
      <c r="C2530" s="2">
        <f t="shared" si="351"/>
        <v>3</v>
      </c>
      <c r="D2530" s="2">
        <f t="shared" si="352"/>
        <v>12</v>
      </c>
      <c r="E2530" s="2">
        <f t="shared" si="353"/>
        <v>2018</v>
      </c>
      <c r="F2530" s="2" t="str">
        <f t="shared" si="354"/>
        <v>lunes</v>
      </c>
      <c r="G2530" s="2" t="str">
        <f t="shared" si="355"/>
        <v>diciembre</v>
      </c>
      <c r="H2530" s="2">
        <f>+IFERROR(VLOOKUP(A2530,festivos!$A$1:$E$105,5,FALSE),0)</f>
        <v>0</v>
      </c>
      <c r="I2530" s="2">
        <f>+IFERROR(VLOOKUP(A2530,semanasanta!$A$1:$E$29,5,FALSE),0)</f>
        <v>0</v>
      </c>
      <c r="J2530" s="2">
        <f>+IFERROR(VLOOKUP(A2530,navidad!$A$1:$E$8,5,FALSE),0)</f>
        <v>0</v>
      </c>
      <c r="K2530" s="2">
        <f t="shared" si="359"/>
        <v>0</v>
      </c>
      <c r="L2530" s="2">
        <f t="shared" si="356"/>
        <v>0</v>
      </c>
      <c r="M2530" s="2">
        <f>+IFERROR(VLOOKUP(A2530,new_year!$A$1:$E$8,5,FALSE),0)</f>
        <v>0</v>
      </c>
      <c r="N2530" s="2">
        <f t="shared" si="358"/>
        <v>0</v>
      </c>
      <c r="O2530" s="2">
        <f t="shared" si="357"/>
        <v>0</v>
      </c>
      <c r="P2530">
        <v>0</v>
      </c>
      <c r="Q2530">
        <f>+IFERROR(VLOOKUP(A2530,final_f1!$A$1:$E$8,5,FALSE),0)</f>
        <v>0</v>
      </c>
    </row>
    <row r="2531" spans="1:17" x14ac:dyDescent="0.25">
      <c r="A2531" s="1">
        <v>43438</v>
      </c>
      <c r="C2531" s="2">
        <f t="shared" si="351"/>
        <v>4</v>
      </c>
      <c r="D2531" s="2">
        <f t="shared" si="352"/>
        <v>12</v>
      </c>
      <c r="E2531" s="2">
        <f t="shared" si="353"/>
        <v>2018</v>
      </c>
      <c r="F2531" s="2" t="str">
        <f t="shared" si="354"/>
        <v>martes</v>
      </c>
      <c r="G2531" s="2" t="str">
        <f t="shared" si="355"/>
        <v>diciembre</v>
      </c>
      <c r="H2531" s="2">
        <f>+IFERROR(VLOOKUP(A2531,festivos!$A$1:$E$105,5,FALSE),0)</f>
        <v>0</v>
      </c>
      <c r="I2531" s="2">
        <f>+IFERROR(VLOOKUP(A2531,semanasanta!$A$1:$E$29,5,FALSE),0)</f>
        <v>0</v>
      </c>
      <c r="J2531" s="2">
        <f>+IFERROR(VLOOKUP(A2531,navidad!$A$1:$E$8,5,FALSE),0)</f>
        <v>0</v>
      </c>
      <c r="K2531" s="2">
        <f t="shared" si="359"/>
        <v>0</v>
      </c>
      <c r="L2531" s="2">
        <f t="shared" si="356"/>
        <v>0</v>
      </c>
      <c r="M2531" s="2">
        <f>+IFERROR(VLOOKUP(A2531,new_year!$A$1:$E$8,5,FALSE),0)</f>
        <v>0</v>
      </c>
      <c r="N2531" s="2">
        <f t="shared" si="358"/>
        <v>0</v>
      </c>
      <c r="O2531" s="2">
        <f t="shared" si="357"/>
        <v>0</v>
      </c>
      <c r="P2531">
        <v>0</v>
      </c>
      <c r="Q2531">
        <f>+IFERROR(VLOOKUP(A2531,final_f1!$A$1:$E$8,5,FALSE),0)</f>
        <v>0</v>
      </c>
    </row>
    <row r="2532" spans="1:17" x14ac:dyDescent="0.25">
      <c r="A2532" s="1">
        <v>43439</v>
      </c>
      <c r="C2532" s="2">
        <f t="shared" si="351"/>
        <v>5</v>
      </c>
      <c r="D2532" s="2">
        <f t="shared" si="352"/>
        <v>12</v>
      </c>
      <c r="E2532" s="2">
        <f t="shared" si="353"/>
        <v>2018</v>
      </c>
      <c r="F2532" s="2" t="str">
        <f t="shared" si="354"/>
        <v>miércoles</v>
      </c>
      <c r="G2532" s="2" t="str">
        <f t="shared" si="355"/>
        <v>diciembre</v>
      </c>
      <c r="H2532" s="2">
        <f>+IFERROR(VLOOKUP(A2532,festivos!$A$1:$E$105,5,FALSE),0)</f>
        <v>0</v>
      </c>
      <c r="I2532" s="2">
        <f>+IFERROR(VLOOKUP(A2532,semanasanta!$A$1:$E$29,5,FALSE),0)</f>
        <v>0</v>
      </c>
      <c r="J2532" s="2">
        <f>+IFERROR(VLOOKUP(A2532,navidad!$A$1:$E$8,5,FALSE),0)</f>
        <v>0</v>
      </c>
      <c r="K2532" s="2">
        <f t="shared" si="359"/>
        <v>0</v>
      </c>
      <c r="L2532" s="2">
        <f t="shared" si="356"/>
        <v>0</v>
      </c>
      <c r="M2532" s="2">
        <f>+IFERROR(VLOOKUP(A2532,new_year!$A$1:$E$8,5,FALSE),0)</f>
        <v>0</v>
      </c>
      <c r="N2532" s="2">
        <f t="shared" si="358"/>
        <v>0</v>
      </c>
      <c r="O2532" s="2">
        <f t="shared" si="357"/>
        <v>0</v>
      </c>
      <c r="P2532">
        <v>0</v>
      </c>
      <c r="Q2532">
        <f>+IFERROR(VLOOKUP(A2532,final_f1!$A$1:$E$8,5,FALSE),0)</f>
        <v>0</v>
      </c>
    </row>
    <row r="2533" spans="1:17" x14ac:dyDescent="0.25">
      <c r="A2533" s="1">
        <v>43440</v>
      </c>
      <c r="C2533" s="2">
        <f t="shared" si="351"/>
        <v>6</v>
      </c>
      <c r="D2533" s="2">
        <f t="shared" si="352"/>
        <v>12</v>
      </c>
      <c r="E2533" s="2">
        <f t="shared" si="353"/>
        <v>2018</v>
      </c>
      <c r="F2533" s="2" t="str">
        <f t="shared" si="354"/>
        <v>jueves</v>
      </c>
      <c r="G2533" s="2" t="str">
        <f t="shared" si="355"/>
        <v>diciembre</v>
      </c>
      <c r="H2533" s="2">
        <f>+IFERROR(VLOOKUP(A2533,festivos!$A$1:$E$105,5,FALSE),0)</f>
        <v>0</v>
      </c>
      <c r="I2533" s="2">
        <f>+IFERROR(VLOOKUP(A2533,semanasanta!$A$1:$E$29,5,FALSE),0)</f>
        <v>0</v>
      </c>
      <c r="J2533" s="2">
        <f>+IFERROR(VLOOKUP(A2533,navidad!$A$1:$E$8,5,FALSE),0)</f>
        <v>0</v>
      </c>
      <c r="K2533" s="2">
        <f t="shared" si="359"/>
        <v>0</v>
      </c>
      <c r="L2533" s="2">
        <f t="shared" si="356"/>
        <v>0</v>
      </c>
      <c r="M2533" s="2">
        <f>+IFERROR(VLOOKUP(A2533,new_year!$A$1:$E$8,5,FALSE),0)</f>
        <v>0</v>
      </c>
      <c r="N2533" s="2">
        <f t="shared" si="358"/>
        <v>0</v>
      </c>
      <c r="O2533" s="2">
        <f t="shared" si="357"/>
        <v>0</v>
      </c>
      <c r="P2533">
        <v>0</v>
      </c>
      <c r="Q2533">
        <f>+IFERROR(VLOOKUP(A2533,final_f1!$A$1:$E$8,5,FALSE),0)</f>
        <v>0</v>
      </c>
    </row>
    <row r="2534" spans="1:17" x14ac:dyDescent="0.25">
      <c r="A2534" s="1">
        <v>43441</v>
      </c>
      <c r="C2534" s="2">
        <f t="shared" si="351"/>
        <v>7</v>
      </c>
      <c r="D2534" s="2">
        <f t="shared" si="352"/>
        <v>12</v>
      </c>
      <c r="E2534" s="2">
        <f t="shared" si="353"/>
        <v>2018</v>
      </c>
      <c r="F2534" s="2" t="str">
        <f t="shared" si="354"/>
        <v>viernes</v>
      </c>
      <c r="G2534" s="2" t="str">
        <f t="shared" si="355"/>
        <v>diciembre</v>
      </c>
      <c r="H2534" s="2">
        <f>+IFERROR(VLOOKUP(A2534,festivos!$A$1:$E$105,5,FALSE),0)</f>
        <v>0</v>
      </c>
      <c r="I2534" s="2">
        <f>+IFERROR(VLOOKUP(A2534,semanasanta!$A$1:$E$29,5,FALSE),0)</f>
        <v>0</v>
      </c>
      <c r="J2534" s="2">
        <f>+IFERROR(VLOOKUP(A2534,navidad!$A$1:$E$8,5,FALSE),0)</f>
        <v>0</v>
      </c>
      <c r="K2534" s="2">
        <f t="shared" si="359"/>
        <v>0</v>
      </c>
      <c r="L2534" s="2">
        <f t="shared" si="356"/>
        <v>0</v>
      </c>
      <c r="M2534" s="2">
        <f>+IFERROR(VLOOKUP(A2534,new_year!$A$1:$E$8,5,FALSE),0)</f>
        <v>0</v>
      </c>
      <c r="N2534" s="2">
        <f t="shared" si="358"/>
        <v>0</v>
      </c>
      <c r="O2534" s="2">
        <f t="shared" si="357"/>
        <v>0</v>
      </c>
      <c r="P2534">
        <v>0</v>
      </c>
      <c r="Q2534">
        <f>+IFERROR(VLOOKUP(A2534,final_f1!$A$1:$E$8,5,FALSE),0)</f>
        <v>0</v>
      </c>
    </row>
    <row r="2535" spans="1:17" x14ac:dyDescent="0.25">
      <c r="A2535" s="1">
        <v>43442</v>
      </c>
      <c r="C2535" s="2">
        <f t="shared" si="351"/>
        <v>8</v>
      </c>
      <c r="D2535" s="2">
        <f t="shared" si="352"/>
        <v>12</v>
      </c>
      <c r="E2535" s="2">
        <f t="shared" si="353"/>
        <v>2018</v>
      </c>
      <c r="F2535" s="2" t="str">
        <f t="shared" si="354"/>
        <v>sábado</v>
      </c>
      <c r="G2535" s="2" t="str">
        <f t="shared" si="355"/>
        <v>diciembre</v>
      </c>
      <c r="H2535" s="2">
        <f>+IFERROR(VLOOKUP(A2535,festivos!$A$1:$E$105,5,FALSE),0)</f>
        <v>1</v>
      </c>
      <c r="I2535" s="2">
        <f>+IFERROR(VLOOKUP(A2535,semanasanta!$A$1:$E$29,5,FALSE),0)</f>
        <v>0</v>
      </c>
      <c r="J2535" s="2">
        <f>+IFERROR(VLOOKUP(A2535,navidad!$A$1:$E$8,5,FALSE),0)</f>
        <v>0</v>
      </c>
      <c r="K2535" s="2">
        <f t="shared" si="359"/>
        <v>0</v>
      </c>
      <c r="L2535" s="2">
        <f t="shared" si="356"/>
        <v>0</v>
      </c>
      <c r="M2535" s="2">
        <f>+IFERROR(VLOOKUP(A2535,new_year!$A$1:$E$8,5,FALSE),0)</f>
        <v>0</v>
      </c>
      <c r="N2535" s="2">
        <f t="shared" si="358"/>
        <v>0</v>
      </c>
      <c r="O2535" s="2">
        <f t="shared" si="357"/>
        <v>0</v>
      </c>
      <c r="P2535">
        <v>0</v>
      </c>
      <c r="Q2535">
        <f>+IFERROR(VLOOKUP(A2535,final_f1!$A$1:$E$8,5,FALSE),0)</f>
        <v>0</v>
      </c>
    </row>
    <row r="2536" spans="1:17" x14ac:dyDescent="0.25">
      <c r="A2536" s="1">
        <v>43443</v>
      </c>
      <c r="C2536" s="2">
        <f t="shared" si="351"/>
        <v>9</v>
      </c>
      <c r="D2536" s="2">
        <f t="shared" si="352"/>
        <v>12</v>
      </c>
      <c r="E2536" s="2">
        <f t="shared" si="353"/>
        <v>2018</v>
      </c>
      <c r="F2536" s="2" t="str">
        <f t="shared" si="354"/>
        <v>domingo</v>
      </c>
      <c r="G2536" s="2" t="str">
        <f t="shared" si="355"/>
        <v>diciembre</v>
      </c>
      <c r="H2536" s="2">
        <f>+IFERROR(VLOOKUP(A2536,festivos!$A$1:$E$105,5,FALSE),0)</f>
        <v>0</v>
      </c>
      <c r="I2536" s="2">
        <f>+IFERROR(VLOOKUP(A2536,semanasanta!$A$1:$E$29,5,FALSE),0)</f>
        <v>0</v>
      </c>
      <c r="J2536" s="2">
        <f>+IFERROR(VLOOKUP(A2536,navidad!$A$1:$E$8,5,FALSE),0)</f>
        <v>0</v>
      </c>
      <c r="K2536" s="2">
        <f t="shared" si="359"/>
        <v>0</v>
      </c>
      <c r="L2536" s="2">
        <f t="shared" si="356"/>
        <v>0</v>
      </c>
      <c r="M2536" s="2">
        <f>+IFERROR(VLOOKUP(A2536,new_year!$A$1:$E$8,5,FALSE),0)</f>
        <v>0</v>
      </c>
      <c r="N2536" s="2">
        <f t="shared" si="358"/>
        <v>0</v>
      </c>
      <c r="O2536" s="2">
        <f t="shared" si="357"/>
        <v>0</v>
      </c>
      <c r="P2536">
        <v>0</v>
      </c>
      <c r="Q2536">
        <f>+IFERROR(VLOOKUP(A2536,final_f1!$A$1:$E$8,5,FALSE),0)</f>
        <v>0</v>
      </c>
    </row>
    <row r="2537" spans="1:17" x14ac:dyDescent="0.25">
      <c r="A2537" s="1">
        <v>43444</v>
      </c>
      <c r="C2537" s="2">
        <f t="shared" si="351"/>
        <v>10</v>
      </c>
      <c r="D2537" s="2">
        <f t="shared" si="352"/>
        <v>12</v>
      </c>
      <c r="E2537" s="2">
        <f t="shared" si="353"/>
        <v>2018</v>
      </c>
      <c r="F2537" s="2" t="str">
        <f t="shared" si="354"/>
        <v>lunes</v>
      </c>
      <c r="G2537" s="2" t="str">
        <f t="shared" si="355"/>
        <v>diciembre</v>
      </c>
      <c r="H2537" s="2">
        <f>+IFERROR(VLOOKUP(A2537,festivos!$A$1:$E$105,5,FALSE),0)</f>
        <v>0</v>
      </c>
      <c r="I2537" s="2">
        <f>+IFERROR(VLOOKUP(A2537,semanasanta!$A$1:$E$29,5,FALSE),0)</f>
        <v>0</v>
      </c>
      <c r="J2537" s="2">
        <f>+IFERROR(VLOOKUP(A2537,navidad!$A$1:$E$8,5,FALSE),0)</f>
        <v>0</v>
      </c>
      <c r="K2537" s="2">
        <f t="shared" si="359"/>
        <v>0</v>
      </c>
      <c r="L2537" s="2">
        <f t="shared" si="356"/>
        <v>0</v>
      </c>
      <c r="M2537" s="2">
        <f>+IFERROR(VLOOKUP(A2537,new_year!$A$1:$E$8,5,FALSE),0)</f>
        <v>0</v>
      </c>
      <c r="N2537" s="2">
        <f t="shared" si="358"/>
        <v>0</v>
      </c>
      <c r="O2537" s="2">
        <f t="shared" si="357"/>
        <v>0</v>
      </c>
      <c r="P2537">
        <v>0</v>
      </c>
      <c r="Q2537">
        <f>+IFERROR(VLOOKUP(A2537,final_f1!$A$1:$E$8,5,FALSE),0)</f>
        <v>0</v>
      </c>
    </row>
    <row r="2538" spans="1:17" x14ac:dyDescent="0.25">
      <c r="A2538" s="1">
        <v>43445</v>
      </c>
      <c r="C2538" s="2">
        <f t="shared" si="351"/>
        <v>11</v>
      </c>
      <c r="D2538" s="2">
        <f t="shared" si="352"/>
        <v>12</v>
      </c>
      <c r="E2538" s="2">
        <f t="shared" si="353"/>
        <v>2018</v>
      </c>
      <c r="F2538" s="2" t="str">
        <f t="shared" si="354"/>
        <v>martes</v>
      </c>
      <c r="G2538" s="2" t="str">
        <f t="shared" si="355"/>
        <v>diciembre</v>
      </c>
      <c r="H2538" s="2">
        <f>+IFERROR(VLOOKUP(A2538,festivos!$A$1:$E$105,5,FALSE),0)</f>
        <v>0</v>
      </c>
      <c r="I2538" s="2">
        <f>+IFERROR(VLOOKUP(A2538,semanasanta!$A$1:$E$29,5,FALSE),0)</f>
        <v>0</v>
      </c>
      <c r="J2538" s="2">
        <f>+IFERROR(VLOOKUP(A2538,navidad!$A$1:$E$8,5,FALSE),0)</f>
        <v>0</v>
      </c>
      <c r="K2538" s="2">
        <f t="shared" si="359"/>
        <v>0</v>
      </c>
      <c r="L2538" s="2">
        <f t="shared" si="356"/>
        <v>0</v>
      </c>
      <c r="M2538" s="2">
        <f>+IFERROR(VLOOKUP(A2538,new_year!$A$1:$E$8,5,FALSE),0)</f>
        <v>0</v>
      </c>
      <c r="N2538" s="2">
        <f t="shared" si="358"/>
        <v>0</v>
      </c>
      <c r="O2538" s="2">
        <f t="shared" si="357"/>
        <v>0</v>
      </c>
      <c r="P2538">
        <v>0</v>
      </c>
      <c r="Q2538">
        <f>+IFERROR(VLOOKUP(A2538,final_f1!$A$1:$E$8,5,FALSE),0)</f>
        <v>0</v>
      </c>
    </row>
    <row r="2539" spans="1:17" x14ac:dyDescent="0.25">
      <c r="A2539" s="1">
        <v>43446</v>
      </c>
      <c r="C2539" s="2">
        <f t="shared" si="351"/>
        <v>12</v>
      </c>
      <c r="D2539" s="2">
        <f t="shared" si="352"/>
        <v>12</v>
      </c>
      <c r="E2539" s="2">
        <f t="shared" si="353"/>
        <v>2018</v>
      </c>
      <c r="F2539" s="2" t="str">
        <f t="shared" si="354"/>
        <v>miércoles</v>
      </c>
      <c r="G2539" s="2" t="str">
        <f t="shared" si="355"/>
        <v>diciembre</v>
      </c>
      <c r="H2539" s="2">
        <f>+IFERROR(VLOOKUP(A2539,festivos!$A$1:$E$105,5,FALSE),0)</f>
        <v>0</v>
      </c>
      <c r="I2539" s="2">
        <f>+IFERROR(VLOOKUP(A2539,semanasanta!$A$1:$E$29,5,FALSE),0)</f>
        <v>0</v>
      </c>
      <c r="J2539" s="2">
        <f>+IFERROR(VLOOKUP(A2539,navidad!$A$1:$E$8,5,FALSE),0)</f>
        <v>0</v>
      </c>
      <c r="K2539" s="2">
        <f t="shared" si="359"/>
        <v>0</v>
      </c>
      <c r="L2539" s="2">
        <f t="shared" si="356"/>
        <v>0</v>
      </c>
      <c r="M2539" s="2">
        <f>+IFERROR(VLOOKUP(A2539,new_year!$A$1:$E$8,5,FALSE),0)</f>
        <v>0</v>
      </c>
      <c r="N2539" s="2">
        <f t="shared" si="358"/>
        <v>0</v>
      </c>
      <c r="O2539" s="2">
        <f t="shared" si="357"/>
        <v>0</v>
      </c>
      <c r="P2539">
        <v>0</v>
      </c>
      <c r="Q2539">
        <f>+IFERROR(VLOOKUP(A2539,final_f1!$A$1:$E$8,5,FALSE),0)</f>
        <v>0</v>
      </c>
    </row>
    <row r="2540" spans="1:17" x14ac:dyDescent="0.25">
      <c r="A2540" s="1">
        <v>43447</v>
      </c>
      <c r="C2540" s="2">
        <f t="shared" si="351"/>
        <v>13</v>
      </c>
      <c r="D2540" s="2">
        <f t="shared" si="352"/>
        <v>12</v>
      </c>
      <c r="E2540" s="2">
        <f t="shared" si="353"/>
        <v>2018</v>
      </c>
      <c r="F2540" s="2" t="str">
        <f t="shared" si="354"/>
        <v>jueves</v>
      </c>
      <c r="G2540" s="2" t="str">
        <f t="shared" si="355"/>
        <v>diciembre</v>
      </c>
      <c r="H2540" s="2">
        <f>+IFERROR(VLOOKUP(A2540,festivos!$A$1:$E$105,5,FALSE),0)</f>
        <v>0</v>
      </c>
      <c r="I2540" s="2">
        <f>+IFERROR(VLOOKUP(A2540,semanasanta!$A$1:$E$29,5,FALSE),0)</f>
        <v>0</v>
      </c>
      <c r="J2540" s="2">
        <f>+IFERROR(VLOOKUP(A2540,navidad!$A$1:$E$8,5,FALSE),0)</f>
        <v>0</v>
      </c>
      <c r="K2540" s="2">
        <f t="shared" si="359"/>
        <v>0</v>
      </c>
      <c r="L2540" s="2">
        <f t="shared" si="356"/>
        <v>0</v>
      </c>
      <c r="M2540" s="2">
        <f>+IFERROR(VLOOKUP(A2540,new_year!$A$1:$E$8,5,FALSE),0)</f>
        <v>0</v>
      </c>
      <c r="N2540" s="2">
        <f t="shared" si="358"/>
        <v>0</v>
      </c>
      <c r="O2540" s="2">
        <f t="shared" si="357"/>
        <v>0</v>
      </c>
      <c r="P2540">
        <v>0</v>
      </c>
      <c r="Q2540">
        <f>+IFERROR(VLOOKUP(A2540,final_f1!$A$1:$E$8,5,FALSE),0)</f>
        <v>0</v>
      </c>
    </row>
    <row r="2541" spans="1:17" x14ac:dyDescent="0.25">
      <c r="A2541" s="1">
        <v>43448</v>
      </c>
      <c r="C2541" s="2">
        <f t="shared" si="351"/>
        <v>14</v>
      </c>
      <c r="D2541" s="2">
        <f t="shared" si="352"/>
        <v>12</v>
      </c>
      <c r="E2541" s="2">
        <f t="shared" si="353"/>
        <v>2018</v>
      </c>
      <c r="F2541" s="2" t="str">
        <f t="shared" si="354"/>
        <v>viernes</v>
      </c>
      <c r="G2541" s="2" t="str">
        <f t="shared" si="355"/>
        <v>diciembre</v>
      </c>
      <c r="H2541" s="2">
        <f>+IFERROR(VLOOKUP(A2541,festivos!$A$1:$E$105,5,FALSE),0)</f>
        <v>0</v>
      </c>
      <c r="I2541" s="2">
        <f>+IFERROR(VLOOKUP(A2541,semanasanta!$A$1:$E$29,5,FALSE),0)</f>
        <v>0</v>
      </c>
      <c r="J2541" s="2">
        <f>+IFERROR(VLOOKUP(A2541,navidad!$A$1:$E$8,5,FALSE),0)</f>
        <v>0</v>
      </c>
      <c r="K2541" s="2">
        <f t="shared" si="359"/>
        <v>0</v>
      </c>
      <c r="L2541" s="2">
        <f t="shared" si="356"/>
        <v>0</v>
      </c>
      <c r="M2541" s="2">
        <f>+IFERROR(VLOOKUP(A2541,new_year!$A$1:$E$8,5,FALSE),0)</f>
        <v>0</v>
      </c>
      <c r="N2541" s="2">
        <f t="shared" si="358"/>
        <v>0</v>
      </c>
      <c r="O2541" s="2">
        <f t="shared" si="357"/>
        <v>0</v>
      </c>
      <c r="P2541">
        <v>0</v>
      </c>
      <c r="Q2541">
        <f>+IFERROR(VLOOKUP(A2541,final_f1!$A$1:$E$8,5,FALSE),0)</f>
        <v>0</v>
      </c>
    </row>
    <row r="2542" spans="1:17" x14ac:dyDescent="0.25">
      <c r="A2542" s="1">
        <v>43449</v>
      </c>
      <c r="C2542" s="2">
        <f t="shared" si="351"/>
        <v>15</v>
      </c>
      <c r="D2542" s="2">
        <f t="shared" si="352"/>
        <v>12</v>
      </c>
      <c r="E2542" s="2">
        <f t="shared" si="353"/>
        <v>2018</v>
      </c>
      <c r="F2542" s="2" t="str">
        <f t="shared" si="354"/>
        <v>sábado</v>
      </c>
      <c r="G2542" s="2" t="str">
        <f t="shared" si="355"/>
        <v>diciembre</v>
      </c>
      <c r="H2542" s="2">
        <f>+IFERROR(VLOOKUP(A2542,festivos!$A$1:$E$105,5,FALSE),0)</f>
        <v>0</v>
      </c>
      <c r="I2542" s="2">
        <f>+IFERROR(VLOOKUP(A2542,semanasanta!$A$1:$E$29,5,FALSE),0)</f>
        <v>0</v>
      </c>
      <c r="J2542" s="2">
        <f>+IFERROR(VLOOKUP(A2542,navidad!$A$1:$E$8,5,FALSE),0)</f>
        <v>0</v>
      </c>
      <c r="K2542" s="2">
        <f t="shared" si="359"/>
        <v>0</v>
      </c>
      <c r="L2542" s="2">
        <f t="shared" si="356"/>
        <v>0</v>
      </c>
      <c r="M2542" s="2">
        <f>+IFERROR(VLOOKUP(A2542,new_year!$A$1:$E$8,5,FALSE),0)</f>
        <v>0</v>
      </c>
      <c r="N2542" s="2">
        <f t="shared" si="358"/>
        <v>0</v>
      </c>
      <c r="O2542" s="2">
        <f t="shared" si="357"/>
        <v>0</v>
      </c>
      <c r="P2542">
        <v>0</v>
      </c>
      <c r="Q2542">
        <f>+IFERROR(VLOOKUP(A2542,final_f1!$A$1:$E$8,5,FALSE),0)</f>
        <v>0</v>
      </c>
    </row>
    <row r="2543" spans="1:17" x14ac:dyDescent="0.25">
      <c r="A2543" s="1">
        <v>43450</v>
      </c>
      <c r="C2543" s="2">
        <f t="shared" si="351"/>
        <v>16</v>
      </c>
      <c r="D2543" s="2">
        <f t="shared" si="352"/>
        <v>12</v>
      </c>
      <c r="E2543" s="2">
        <f t="shared" si="353"/>
        <v>2018</v>
      </c>
      <c r="F2543" s="2" t="str">
        <f t="shared" si="354"/>
        <v>domingo</v>
      </c>
      <c r="G2543" s="2" t="str">
        <f t="shared" si="355"/>
        <v>diciembre</v>
      </c>
      <c r="H2543" s="2">
        <f>+IFERROR(VLOOKUP(A2543,festivos!$A$1:$E$105,5,FALSE),0)</f>
        <v>0</v>
      </c>
      <c r="I2543" s="2">
        <f>+IFERROR(VLOOKUP(A2543,semanasanta!$A$1:$E$29,5,FALSE),0)</f>
        <v>0</v>
      </c>
      <c r="J2543" s="2">
        <f>+IFERROR(VLOOKUP(A2543,navidad!$A$1:$E$8,5,FALSE),0)</f>
        <v>0</v>
      </c>
      <c r="K2543" s="2">
        <f t="shared" si="359"/>
        <v>0</v>
      </c>
      <c r="L2543" s="2">
        <f t="shared" si="356"/>
        <v>0</v>
      </c>
      <c r="M2543" s="2">
        <f>+IFERROR(VLOOKUP(A2543,new_year!$A$1:$E$8,5,FALSE),0)</f>
        <v>0</v>
      </c>
      <c r="N2543" s="2">
        <f t="shared" si="358"/>
        <v>0</v>
      </c>
      <c r="O2543" s="2">
        <f t="shared" si="357"/>
        <v>0</v>
      </c>
      <c r="P2543">
        <v>0</v>
      </c>
      <c r="Q2543">
        <f>+IFERROR(VLOOKUP(A2543,final_f1!$A$1:$E$8,5,FALSE),0)</f>
        <v>0</v>
      </c>
    </row>
    <row r="2544" spans="1:17" x14ac:dyDescent="0.25">
      <c r="A2544" s="1">
        <v>43451</v>
      </c>
      <c r="C2544" s="2">
        <f t="shared" si="351"/>
        <v>17</v>
      </c>
      <c r="D2544" s="2">
        <f t="shared" si="352"/>
        <v>12</v>
      </c>
      <c r="E2544" s="2">
        <f t="shared" si="353"/>
        <v>2018</v>
      </c>
      <c r="F2544" s="2" t="str">
        <f t="shared" si="354"/>
        <v>lunes</v>
      </c>
      <c r="G2544" s="2" t="str">
        <f t="shared" si="355"/>
        <v>diciembre</v>
      </c>
      <c r="H2544" s="2">
        <f>+IFERROR(VLOOKUP(A2544,festivos!$A$1:$E$105,5,FALSE),0)</f>
        <v>0</v>
      </c>
      <c r="I2544" s="2">
        <f>+IFERROR(VLOOKUP(A2544,semanasanta!$A$1:$E$29,5,FALSE),0)</f>
        <v>0</v>
      </c>
      <c r="J2544" s="2">
        <f>+IFERROR(VLOOKUP(A2544,navidad!$A$1:$E$8,5,FALSE),0)</f>
        <v>0</v>
      </c>
      <c r="K2544" s="2">
        <f t="shared" si="359"/>
        <v>0</v>
      </c>
      <c r="L2544" s="2">
        <f t="shared" si="356"/>
        <v>0</v>
      </c>
      <c r="M2544" s="2">
        <f>+IFERROR(VLOOKUP(A2544,new_year!$A$1:$E$8,5,FALSE),0)</f>
        <v>0</v>
      </c>
      <c r="N2544" s="2">
        <f t="shared" si="358"/>
        <v>0</v>
      </c>
      <c r="O2544" s="2">
        <f t="shared" si="357"/>
        <v>0</v>
      </c>
      <c r="P2544">
        <v>0</v>
      </c>
      <c r="Q2544">
        <f>+IFERROR(VLOOKUP(A2544,final_f1!$A$1:$E$8,5,FALSE),0)</f>
        <v>0</v>
      </c>
    </row>
    <row r="2545" spans="1:17" x14ac:dyDescent="0.25">
      <c r="A2545" s="1">
        <v>43452</v>
      </c>
      <c r="C2545" s="2">
        <f t="shared" si="351"/>
        <v>18</v>
      </c>
      <c r="D2545" s="2">
        <f t="shared" si="352"/>
        <v>12</v>
      </c>
      <c r="E2545" s="2">
        <f t="shared" si="353"/>
        <v>2018</v>
      </c>
      <c r="F2545" s="2" t="str">
        <f t="shared" si="354"/>
        <v>martes</v>
      </c>
      <c r="G2545" s="2" t="str">
        <f t="shared" si="355"/>
        <v>diciembre</v>
      </c>
      <c r="H2545" s="2">
        <f>+IFERROR(VLOOKUP(A2545,festivos!$A$1:$E$105,5,FALSE),0)</f>
        <v>0</v>
      </c>
      <c r="I2545" s="2">
        <f>+IFERROR(VLOOKUP(A2545,semanasanta!$A$1:$E$29,5,FALSE),0)</f>
        <v>0</v>
      </c>
      <c r="J2545" s="2">
        <f>+IFERROR(VLOOKUP(A2545,navidad!$A$1:$E$8,5,FALSE),0)</f>
        <v>0</v>
      </c>
      <c r="K2545" s="2">
        <f t="shared" si="359"/>
        <v>0</v>
      </c>
      <c r="L2545" s="2">
        <f t="shared" si="356"/>
        <v>0</v>
      </c>
      <c r="M2545" s="2">
        <f>+IFERROR(VLOOKUP(A2545,new_year!$A$1:$E$8,5,FALSE),0)</f>
        <v>0</v>
      </c>
      <c r="N2545" s="2">
        <f t="shared" si="358"/>
        <v>0</v>
      </c>
      <c r="O2545" s="2">
        <f t="shared" si="357"/>
        <v>0</v>
      </c>
      <c r="P2545">
        <v>0</v>
      </c>
      <c r="Q2545">
        <f>+IFERROR(VLOOKUP(A2545,final_f1!$A$1:$E$8,5,FALSE),0)</f>
        <v>0</v>
      </c>
    </row>
    <row r="2546" spans="1:17" x14ac:dyDescent="0.25">
      <c r="A2546" s="1">
        <v>43453</v>
      </c>
      <c r="C2546" s="2">
        <f t="shared" si="351"/>
        <v>19</v>
      </c>
      <c r="D2546" s="2">
        <f t="shared" si="352"/>
        <v>12</v>
      </c>
      <c r="E2546" s="2">
        <f t="shared" si="353"/>
        <v>2018</v>
      </c>
      <c r="F2546" s="2" t="str">
        <f t="shared" si="354"/>
        <v>miércoles</v>
      </c>
      <c r="G2546" s="2" t="str">
        <f t="shared" si="355"/>
        <v>diciembre</v>
      </c>
      <c r="H2546" s="2">
        <f>+IFERROR(VLOOKUP(A2546,festivos!$A$1:$E$105,5,FALSE),0)</f>
        <v>0</v>
      </c>
      <c r="I2546" s="2">
        <f>+IFERROR(VLOOKUP(A2546,semanasanta!$A$1:$E$29,5,FALSE),0)</f>
        <v>0</v>
      </c>
      <c r="J2546" s="2">
        <f>+IFERROR(VLOOKUP(A2546,navidad!$A$1:$E$8,5,FALSE),0)</f>
        <v>0</v>
      </c>
      <c r="K2546" s="2">
        <f t="shared" si="359"/>
        <v>0</v>
      </c>
      <c r="L2546" s="2">
        <f t="shared" si="356"/>
        <v>0</v>
      </c>
      <c r="M2546" s="2">
        <f>+IFERROR(VLOOKUP(A2546,new_year!$A$1:$E$8,5,FALSE),0)</f>
        <v>0</v>
      </c>
      <c r="N2546" s="2">
        <f t="shared" si="358"/>
        <v>0</v>
      </c>
      <c r="O2546" s="2">
        <f t="shared" si="357"/>
        <v>0</v>
      </c>
      <c r="P2546">
        <v>0</v>
      </c>
      <c r="Q2546">
        <f>+IFERROR(VLOOKUP(A2546,final_f1!$A$1:$E$8,5,FALSE),0)</f>
        <v>0</v>
      </c>
    </row>
    <row r="2547" spans="1:17" x14ac:dyDescent="0.25">
      <c r="A2547" s="1">
        <v>43454</v>
      </c>
      <c r="C2547" s="2">
        <f t="shared" si="351"/>
        <v>20</v>
      </c>
      <c r="D2547" s="2">
        <f t="shared" si="352"/>
        <v>12</v>
      </c>
      <c r="E2547" s="2">
        <f t="shared" si="353"/>
        <v>2018</v>
      </c>
      <c r="F2547" s="2" t="str">
        <f t="shared" si="354"/>
        <v>jueves</v>
      </c>
      <c r="G2547" s="2" t="str">
        <f t="shared" si="355"/>
        <v>diciembre</v>
      </c>
      <c r="H2547" s="2">
        <f>+IFERROR(VLOOKUP(A2547,festivos!$A$1:$E$105,5,FALSE),0)</f>
        <v>0</v>
      </c>
      <c r="I2547" s="2">
        <f>+IFERROR(VLOOKUP(A2547,semanasanta!$A$1:$E$29,5,FALSE),0)</f>
        <v>0</v>
      </c>
      <c r="J2547" s="2">
        <f>+IFERROR(VLOOKUP(A2547,navidad!$A$1:$E$8,5,FALSE),0)</f>
        <v>0</v>
      </c>
      <c r="K2547" s="2">
        <f t="shared" si="359"/>
        <v>0</v>
      </c>
      <c r="L2547" s="2">
        <f t="shared" si="356"/>
        <v>0</v>
      </c>
      <c r="M2547" s="2">
        <f>+IFERROR(VLOOKUP(A2547,new_year!$A$1:$E$8,5,FALSE),0)</f>
        <v>0</v>
      </c>
      <c r="N2547" s="2">
        <f t="shared" si="358"/>
        <v>0</v>
      </c>
      <c r="O2547" s="2">
        <f t="shared" si="357"/>
        <v>0</v>
      </c>
      <c r="P2547">
        <v>0</v>
      </c>
      <c r="Q2547">
        <f>+IFERROR(VLOOKUP(A2547,final_f1!$A$1:$E$8,5,FALSE),0)</f>
        <v>0</v>
      </c>
    </row>
    <row r="2548" spans="1:17" x14ac:dyDescent="0.25">
      <c r="A2548" s="1">
        <v>43455</v>
      </c>
      <c r="C2548" s="2">
        <f t="shared" si="351"/>
        <v>21</v>
      </c>
      <c r="D2548" s="2">
        <f t="shared" si="352"/>
        <v>12</v>
      </c>
      <c r="E2548" s="2">
        <f t="shared" si="353"/>
        <v>2018</v>
      </c>
      <c r="F2548" s="2" t="str">
        <f t="shared" si="354"/>
        <v>viernes</v>
      </c>
      <c r="G2548" s="2" t="str">
        <f t="shared" si="355"/>
        <v>diciembre</v>
      </c>
      <c r="H2548" s="2">
        <f>+IFERROR(VLOOKUP(A2548,festivos!$A$1:$E$105,5,FALSE),0)</f>
        <v>0</v>
      </c>
      <c r="I2548" s="2">
        <f>+IFERROR(VLOOKUP(A2548,semanasanta!$A$1:$E$29,5,FALSE),0)</f>
        <v>0</v>
      </c>
      <c r="J2548" s="2">
        <f>+IFERROR(VLOOKUP(A2548,navidad!$A$1:$E$8,5,FALSE),0)</f>
        <v>0</v>
      </c>
      <c r="K2548" s="2">
        <f t="shared" si="359"/>
        <v>0</v>
      </c>
      <c r="L2548" s="2">
        <f t="shared" si="356"/>
        <v>0</v>
      </c>
      <c r="M2548" s="2">
        <f>+IFERROR(VLOOKUP(A2548,new_year!$A$1:$E$8,5,FALSE),0)</f>
        <v>0</v>
      </c>
      <c r="N2548" s="2">
        <f t="shared" si="358"/>
        <v>0</v>
      </c>
      <c r="O2548" s="2">
        <f t="shared" si="357"/>
        <v>0</v>
      </c>
      <c r="P2548">
        <v>0</v>
      </c>
      <c r="Q2548">
        <f>+IFERROR(VLOOKUP(A2548,final_f1!$A$1:$E$8,5,FALSE),0)</f>
        <v>0</v>
      </c>
    </row>
    <row r="2549" spans="1:17" x14ac:dyDescent="0.25">
      <c r="A2549" s="1">
        <v>43456</v>
      </c>
      <c r="C2549" s="2">
        <f t="shared" si="351"/>
        <v>22</v>
      </c>
      <c r="D2549" s="2">
        <f t="shared" si="352"/>
        <v>12</v>
      </c>
      <c r="E2549" s="2">
        <f t="shared" si="353"/>
        <v>2018</v>
      </c>
      <c r="F2549" s="2" t="str">
        <f t="shared" si="354"/>
        <v>sábado</v>
      </c>
      <c r="G2549" s="2" t="str">
        <f t="shared" si="355"/>
        <v>diciembre</v>
      </c>
      <c r="H2549" s="2">
        <f>+IFERROR(VLOOKUP(A2549,festivos!$A$1:$E$105,5,FALSE),0)</f>
        <v>0</v>
      </c>
      <c r="I2549" s="2">
        <f>+IFERROR(VLOOKUP(A2549,semanasanta!$A$1:$E$29,5,FALSE),0)</f>
        <v>0</v>
      </c>
      <c r="J2549" s="2">
        <f>+IFERROR(VLOOKUP(A2549,navidad!$A$1:$E$8,5,FALSE),0)</f>
        <v>0</v>
      </c>
      <c r="K2549" s="2">
        <f t="shared" si="359"/>
        <v>0</v>
      </c>
      <c r="L2549" s="2">
        <f t="shared" si="356"/>
        <v>0</v>
      </c>
      <c r="M2549" s="2">
        <f>+IFERROR(VLOOKUP(A2549,new_year!$A$1:$E$8,5,FALSE),0)</f>
        <v>0</v>
      </c>
      <c r="N2549" s="2">
        <f t="shared" si="358"/>
        <v>0</v>
      </c>
      <c r="O2549" s="2">
        <f t="shared" si="357"/>
        <v>0</v>
      </c>
      <c r="P2549">
        <v>0</v>
      </c>
      <c r="Q2549">
        <f>+IFERROR(VLOOKUP(A2549,final_f1!$A$1:$E$8,5,FALSE),0)</f>
        <v>0</v>
      </c>
    </row>
    <row r="2550" spans="1:17" x14ac:dyDescent="0.25">
      <c r="A2550" s="1">
        <v>43457</v>
      </c>
      <c r="C2550" s="2">
        <f t="shared" si="351"/>
        <v>23</v>
      </c>
      <c r="D2550" s="2">
        <f t="shared" si="352"/>
        <v>12</v>
      </c>
      <c r="E2550" s="2">
        <f t="shared" si="353"/>
        <v>2018</v>
      </c>
      <c r="F2550" s="2" t="str">
        <f t="shared" si="354"/>
        <v>domingo</v>
      </c>
      <c r="G2550" s="2" t="str">
        <f t="shared" si="355"/>
        <v>diciembre</v>
      </c>
      <c r="H2550" s="2">
        <f>+IFERROR(VLOOKUP(A2550,festivos!$A$1:$E$105,5,FALSE),0)</f>
        <v>0</v>
      </c>
      <c r="I2550" s="2">
        <f>+IFERROR(VLOOKUP(A2550,semanasanta!$A$1:$E$29,5,FALSE),0)</f>
        <v>0</v>
      </c>
      <c r="J2550" s="2">
        <f>+IFERROR(VLOOKUP(A2550,navidad!$A$1:$E$8,5,FALSE),0)</f>
        <v>0</v>
      </c>
      <c r="K2550" s="2">
        <f t="shared" si="359"/>
        <v>0</v>
      </c>
      <c r="L2550" s="2">
        <f t="shared" si="356"/>
        <v>0</v>
      </c>
      <c r="M2550" s="2">
        <f>+IFERROR(VLOOKUP(A2550,new_year!$A$1:$E$8,5,FALSE),0)</f>
        <v>0</v>
      </c>
      <c r="N2550" s="2">
        <f t="shared" si="358"/>
        <v>0</v>
      </c>
      <c r="O2550" s="2">
        <f t="shared" si="357"/>
        <v>0</v>
      </c>
      <c r="P2550">
        <v>0</v>
      </c>
      <c r="Q2550">
        <f>+IFERROR(VLOOKUP(A2550,final_f1!$A$1:$E$8,5,FALSE),0)</f>
        <v>0</v>
      </c>
    </row>
    <row r="2551" spans="1:17" x14ac:dyDescent="0.25">
      <c r="A2551" s="1">
        <v>43458</v>
      </c>
      <c r="C2551" s="2">
        <f t="shared" si="351"/>
        <v>24</v>
      </c>
      <c r="D2551" s="2">
        <f t="shared" si="352"/>
        <v>12</v>
      </c>
      <c r="E2551" s="2">
        <f t="shared" si="353"/>
        <v>2018</v>
      </c>
      <c r="F2551" s="2" t="str">
        <f t="shared" si="354"/>
        <v>lunes</v>
      </c>
      <c r="G2551" s="2" t="str">
        <f t="shared" si="355"/>
        <v>diciembre</v>
      </c>
      <c r="H2551" s="2">
        <f>+IFERROR(VLOOKUP(A2551,festivos!$A$1:$E$105,5,FALSE),0)</f>
        <v>0</v>
      </c>
      <c r="I2551" s="2">
        <f>+IFERROR(VLOOKUP(A2551,semanasanta!$A$1:$E$29,5,FALSE),0)</f>
        <v>0</v>
      </c>
      <c r="J2551" s="2">
        <f>+IFERROR(VLOOKUP(A2551,navidad!$A$1:$E$8,5,FALSE),0)</f>
        <v>0</v>
      </c>
      <c r="K2551" s="2">
        <f t="shared" si="359"/>
        <v>0</v>
      </c>
      <c r="L2551" s="2">
        <f t="shared" si="356"/>
        <v>1</v>
      </c>
      <c r="M2551" s="2">
        <f>+IFERROR(VLOOKUP(A2551,new_year!$A$1:$E$8,5,FALSE),0)</f>
        <v>0</v>
      </c>
      <c r="N2551" s="2">
        <f t="shared" si="358"/>
        <v>0</v>
      </c>
      <c r="O2551" s="2">
        <f t="shared" si="357"/>
        <v>0</v>
      </c>
      <c r="P2551">
        <v>0</v>
      </c>
      <c r="Q2551">
        <f>+IFERROR(VLOOKUP(A2551,final_f1!$A$1:$E$8,5,FALSE),0)</f>
        <v>0</v>
      </c>
    </row>
    <row r="2552" spans="1:17" x14ac:dyDescent="0.25">
      <c r="A2552" s="1">
        <v>43459</v>
      </c>
      <c r="C2552" s="2">
        <f t="shared" si="351"/>
        <v>25</v>
      </c>
      <c r="D2552" s="2">
        <f t="shared" si="352"/>
        <v>12</v>
      </c>
      <c r="E2552" s="2">
        <f t="shared" si="353"/>
        <v>2018</v>
      </c>
      <c r="F2552" s="2" t="str">
        <f t="shared" si="354"/>
        <v>martes</v>
      </c>
      <c r="G2552" s="2" t="str">
        <f t="shared" si="355"/>
        <v>diciembre</v>
      </c>
      <c r="H2552" s="2">
        <f>+IFERROR(VLOOKUP(A2552,festivos!$A$1:$E$105,5,FALSE),0)</f>
        <v>0</v>
      </c>
      <c r="I2552" s="2">
        <f>+IFERROR(VLOOKUP(A2552,semanasanta!$A$1:$E$29,5,FALSE),0)</f>
        <v>0</v>
      </c>
      <c r="J2552" s="2">
        <f>+IFERROR(VLOOKUP(A2552,navidad!$A$1:$E$8,5,FALSE),0)</f>
        <v>1</v>
      </c>
      <c r="K2552" s="2">
        <f t="shared" si="359"/>
        <v>0</v>
      </c>
      <c r="L2552" s="2">
        <f t="shared" si="356"/>
        <v>0</v>
      </c>
      <c r="M2552" s="2">
        <f>+IFERROR(VLOOKUP(A2552,new_year!$A$1:$E$8,5,FALSE),0)</f>
        <v>0</v>
      </c>
      <c r="N2552" s="2">
        <f t="shared" si="358"/>
        <v>0</v>
      </c>
      <c r="O2552" s="2">
        <f t="shared" si="357"/>
        <v>0</v>
      </c>
      <c r="P2552">
        <v>0</v>
      </c>
      <c r="Q2552">
        <f>+IFERROR(VLOOKUP(A2552,final_f1!$A$1:$E$8,5,FALSE),0)</f>
        <v>0</v>
      </c>
    </row>
    <row r="2553" spans="1:17" x14ac:dyDescent="0.25">
      <c r="A2553" s="1">
        <v>43460</v>
      </c>
      <c r="C2553" s="2">
        <f t="shared" si="351"/>
        <v>26</v>
      </c>
      <c r="D2553" s="2">
        <f t="shared" si="352"/>
        <v>12</v>
      </c>
      <c r="E2553" s="2">
        <f t="shared" si="353"/>
        <v>2018</v>
      </c>
      <c r="F2553" s="2" t="str">
        <f t="shared" si="354"/>
        <v>miércoles</v>
      </c>
      <c r="G2553" s="2" t="str">
        <f t="shared" si="355"/>
        <v>diciembre</v>
      </c>
      <c r="H2553" s="2">
        <f>+IFERROR(VLOOKUP(A2553,festivos!$A$1:$E$105,5,FALSE),0)</f>
        <v>0</v>
      </c>
      <c r="I2553" s="2">
        <f>+IFERROR(VLOOKUP(A2553,semanasanta!$A$1:$E$29,5,FALSE),0)</f>
        <v>0</v>
      </c>
      <c r="J2553" s="2">
        <f>+IFERROR(VLOOKUP(A2553,navidad!$A$1:$E$8,5,FALSE),0)</f>
        <v>0</v>
      </c>
      <c r="K2553" s="2">
        <f t="shared" si="359"/>
        <v>1</v>
      </c>
      <c r="L2553" s="2">
        <f t="shared" si="356"/>
        <v>0</v>
      </c>
      <c r="M2553" s="2">
        <f>+IFERROR(VLOOKUP(A2553,new_year!$A$1:$E$8,5,FALSE),0)</f>
        <v>0</v>
      </c>
      <c r="N2553" s="2">
        <f t="shared" si="358"/>
        <v>0</v>
      </c>
      <c r="O2553" s="2">
        <f t="shared" si="357"/>
        <v>0</v>
      </c>
      <c r="P2553">
        <v>0</v>
      </c>
      <c r="Q2553">
        <f>+IFERROR(VLOOKUP(A2553,final_f1!$A$1:$E$8,5,FALSE),0)</f>
        <v>0</v>
      </c>
    </row>
    <row r="2554" spans="1:17" x14ac:dyDescent="0.25">
      <c r="A2554" s="1">
        <v>43461</v>
      </c>
      <c r="C2554" s="2">
        <f t="shared" si="351"/>
        <v>27</v>
      </c>
      <c r="D2554" s="2">
        <f t="shared" si="352"/>
        <v>12</v>
      </c>
      <c r="E2554" s="2">
        <f t="shared" si="353"/>
        <v>2018</v>
      </c>
      <c r="F2554" s="2" t="str">
        <f t="shared" si="354"/>
        <v>jueves</v>
      </c>
      <c r="G2554" s="2" t="str">
        <f t="shared" si="355"/>
        <v>diciembre</v>
      </c>
      <c r="H2554" s="2">
        <f>+IFERROR(VLOOKUP(A2554,festivos!$A$1:$E$105,5,FALSE),0)</f>
        <v>0</v>
      </c>
      <c r="I2554" s="2">
        <f>+IFERROR(VLOOKUP(A2554,semanasanta!$A$1:$E$29,5,FALSE),0)</f>
        <v>0</v>
      </c>
      <c r="J2554" s="2">
        <f>+IFERROR(VLOOKUP(A2554,navidad!$A$1:$E$8,5,FALSE),0)</f>
        <v>0</v>
      </c>
      <c r="K2554" s="2">
        <f t="shared" si="359"/>
        <v>0</v>
      </c>
      <c r="L2554" s="2">
        <f t="shared" si="356"/>
        <v>0</v>
      </c>
      <c r="M2554" s="2">
        <f>+IFERROR(VLOOKUP(A2554,new_year!$A$1:$E$8,5,FALSE),0)</f>
        <v>0</v>
      </c>
      <c r="N2554" s="2">
        <f t="shared" si="358"/>
        <v>0</v>
      </c>
      <c r="O2554" s="2">
        <f t="shared" si="357"/>
        <v>0</v>
      </c>
      <c r="P2554">
        <v>0</v>
      </c>
      <c r="Q2554">
        <f>+IFERROR(VLOOKUP(A2554,final_f1!$A$1:$E$8,5,FALSE),0)</f>
        <v>0</v>
      </c>
    </row>
    <row r="2555" spans="1:17" x14ac:dyDescent="0.25">
      <c r="A2555" s="1">
        <v>43462</v>
      </c>
      <c r="C2555" s="2">
        <f t="shared" si="351"/>
        <v>28</v>
      </c>
      <c r="D2555" s="2">
        <f t="shared" si="352"/>
        <v>12</v>
      </c>
      <c r="E2555" s="2">
        <f t="shared" si="353"/>
        <v>2018</v>
      </c>
      <c r="F2555" s="2" t="str">
        <f t="shared" si="354"/>
        <v>viernes</v>
      </c>
      <c r="G2555" s="2" t="str">
        <f t="shared" si="355"/>
        <v>diciembre</v>
      </c>
      <c r="H2555" s="2">
        <f>+IFERROR(VLOOKUP(A2555,festivos!$A$1:$E$105,5,FALSE),0)</f>
        <v>0</v>
      </c>
      <c r="I2555" s="2">
        <f>+IFERROR(VLOOKUP(A2555,semanasanta!$A$1:$E$29,5,FALSE),0)</f>
        <v>0</v>
      </c>
      <c r="J2555" s="2">
        <f>+IFERROR(VLOOKUP(A2555,navidad!$A$1:$E$8,5,FALSE),0)</f>
        <v>0</v>
      </c>
      <c r="K2555" s="2">
        <f t="shared" si="359"/>
        <v>0</v>
      </c>
      <c r="L2555" s="2">
        <f t="shared" si="356"/>
        <v>0</v>
      </c>
      <c r="M2555" s="2">
        <f>+IFERROR(VLOOKUP(A2555,new_year!$A$1:$E$8,5,FALSE),0)</f>
        <v>0</v>
      </c>
      <c r="N2555" s="2">
        <f t="shared" si="358"/>
        <v>0</v>
      </c>
      <c r="O2555" s="2">
        <f t="shared" si="357"/>
        <v>0</v>
      </c>
      <c r="P2555">
        <v>0</v>
      </c>
      <c r="Q2555">
        <f>+IFERROR(VLOOKUP(A2555,final_f1!$A$1:$E$8,5,FALSE),0)</f>
        <v>0</v>
      </c>
    </row>
    <row r="2556" spans="1:17" x14ac:dyDescent="0.25">
      <c r="A2556" s="1">
        <v>43463</v>
      </c>
      <c r="C2556" s="2">
        <f t="shared" si="351"/>
        <v>29</v>
      </c>
      <c r="D2556" s="2">
        <f t="shared" si="352"/>
        <v>12</v>
      </c>
      <c r="E2556" s="2">
        <f t="shared" si="353"/>
        <v>2018</v>
      </c>
      <c r="F2556" s="2" t="str">
        <f t="shared" si="354"/>
        <v>sábado</v>
      </c>
      <c r="G2556" s="2" t="str">
        <f t="shared" si="355"/>
        <v>diciembre</v>
      </c>
      <c r="H2556" s="2">
        <f>+IFERROR(VLOOKUP(A2556,festivos!$A$1:$E$105,5,FALSE),0)</f>
        <v>0</v>
      </c>
      <c r="I2556" s="2">
        <f>+IFERROR(VLOOKUP(A2556,semanasanta!$A$1:$E$29,5,FALSE),0)</f>
        <v>0</v>
      </c>
      <c r="J2556" s="2">
        <f>+IFERROR(VLOOKUP(A2556,navidad!$A$1:$E$8,5,FALSE),0)</f>
        <v>0</v>
      </c>
      <c r="K2556" s="2">
        <f t="shared" si="359"/>
        <v>0</v>
      </c>
      <c r="L2556" s="2">
        <f t="shared" si="356"/>
        <v>0</v>
      </c>
      <c r="M2556" s="2">
        <f>+IFERROR(VLOOKUP(A2556,new_year!$A$1:$E$8,5,FALSE),0)</f>
        <v>0</v>
      </c>
      <c r="N2556" s="2">
        <f t="shared" si="358"/>
        <v>0</v>
      </c>
      <c r="O2556" s="2">
        <f t="shared" si="357"/>
        <v>0</v>
      </c>
      <c r="P2556">
        <v>0</v>
      </c>
      <c r="Q2556">
        <f>+IFERROR(VLOOKUP(A2556,final_f1!$A$1:$E$8,5,FALSE),0)</f>
        <v>0</v>
      </c>
    </row>
    <row r="2557" spans="1:17" x14ac:dyDescent="0.25">
      <c r="A2557" s="1">
        <v>43464</v>
      </c>
      <c r="C2557" s="2">
        <f t="shared" si="351"/>
        <v>30</v>
      </c>
      <c r="D2557" s="2">
        <f t="shared" si="352"/>
        <v>12</v>
      </c>
      <c r="E2557" s="2">
        <f t="shared" si="353"/>
        <v>2018</v>
      </c>
      <c r="F2557" s="2" t="str">
        <f t="shared" si="354"/>
        <v>domingo</v>
      </c>
      <c r="G2557" s="2" t="str">
        <f t="shared" si="355"/>
        <v>diciembre</v>
      </c>
      <c r="H2557" s="2">
        <f>+IFERROR(VLOOKUP(A2557,festivos!$A$1:$E$105,5,FALSE),0)</f>
        <v>0</v>
      </c>
      <c r="I2557" s="2">
        <f>+IFERROR(VLOOKUP(A2557,semanasanta!$A$1:$E$29,5,FALSE),0)</f>
        <v>0</v>
      </c>
      <c r="J2557" s="2">
        <f>+IFERROR(VLOOKUP(A2557,navidad!$A$1:$E$8,5,FALSE),0)</f>
        <v>0</v>
      </c>
      <c r="K2557" s="2">
        <f t="shared" si="359"/>
        <v>0</v>
      </c>
      <c r="L2557" s="2">
        <f t="shared" si="356"/>
        <v>0</v>
      </c>
      <c r="M2557" s="2">
        <f>+IFERROR(VLOOKUP(A2557,new_year!$A$1:$E$8,5,FALSE),0)</f>
        <v>0</v>
      </c>
      <c r="N2557" s="2">
        <f t="shared" si="358"/>
        <v>0</v>
      </c>
      <c r="O2557" s="2">
        <f t="shared" si="357"/>
        <v>0</v>
      </c>
      <c r="P2557">
        <v>0</v>
      </c>
      <c r="Q2557">
        <f>+IFERROR(VLOOKUP(A2557,final_f1!$A$1:$E$8,5,FALSE),0)</f>
        <v>0</v>
      </c>
    </row>
    <row r="2558" spans="1:17" x14ac:dyDescent="0.25">
      <c r="A2558" s="1">
        <v>43465</v>
      </c>
      <c r="C2558" s="2">
        <f t="shared" si="351"/>
        <v>31</v>
      </c>
      <c r="D2558" s="2">
        <f t="shared" si="352"/>
        <v>12</v>
      </c>
      <c r="E2558" s="2">
        <f t="shared" si="353"/>
        <v>2018</v>
      </c>
      <c r="F2558" s="2" t="str">
        <f t="shared" si="354"/>
        <v>lunes</v>
      </c>
      <c r="G2558" s="2" t="str">
        <f t="shared" si="355"/>
        <v>diciembre</v>
      </c>
      <c r="H2558" s="2">
        <f>+IFERROR(VLOOKUP(A2558,festivos!$A$1:$E$105,5,FALSE),0)</f>
        <v>0</v>
      </c>
      <c r="I2558" s="2">
        <f>+IFERROR(VLOOKUP(A2558,semanasanta!$A$1:$E$29,5,FALSE),0)</f>
        <v>0</v>
      </c>
      <c r="J2558" s="2">
        <f>+IFERROR(VLOOKUP(A2558,navidad!$A$1:$E$8,5,FALSE),0)</f>
        <v>0</v>
      </c>
      <c r="K2558" s="2">
        <f t="shared" si="359"/>
        <v>0</v>
      </c>
      <c r="L2558" s="2">
        <f t="shared" si="356"/>
        <v>0</v>
      </c>
      <c r="M2558" s="2">
        <f>+IFERROR(VLOOKUP(A2558,new_year!$A$1:$E$8,5,FALSE),0)</f>
        <v>0</v>
      </c>
      <c r="N2558" s="2">
        <f t="shared" si="358"/>
        <v>0</v>
      </c>
      <c r="O2558" s="2">
        <f t="shared" si="357"/>
        <v>0</v>
      </c>
      <c r="P2558">
        <v>0</v>
      </c>
      <c r="Q2558">
        <f>+IFERROR(VLOOKUP(A2558,final_f1!$A$1:$E$8,5,FALSE),0)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"/>
  <sheetViews>
    <sheetView topLeftCell="A78" workbookViewId="0">
      <selection activeCell="I93" sqref="I93"/>
    </sheetView>
  </sheetViews>
  <sheetFormatPr baseColWidth="10" defaultRowHeight="15" x14ac:dyDescent="0.25"/>
  <cols>
    <col min="1" max="1" width="18.5703125" bestFit="1" customWidth="1"/>
    <col min="4" max="4" width="18.5703125" style="1" bestFit="1" customWidth="1"/>
  </cols>
  <sheetData>
    <row r="1" spans="1:5" x14ac:dyDescent="0.25">
      <c r="A1" s="1" t="s">
        <v>15</v>
      </c>
      <c r="B1" t="s">
        <v>2</v>
      </c>
      <c r="C1" t="s">
        <v>3</v>
      </c>
      <c r="D1" s="1" t="s">
        <v>16</v>
      </c>
      <c r="E1" t="s">
        <v>18</v>
      </c>
    </row>
    <row r="2" spans="1:5" x14ac:dyDescent="0.25">
      <c r="A2" s="1">
        <v>40917</v>
      </c>
      <c r="B2">
        <v>9</v>
      </c>
      <c r="C2" t="s">
        <v>5</v>
      </c>
      <c r="D2" s="1" t="str">
        <f t="shared" ref="D2:D15" si="0">+_xlfn.CONCAT(B2&amp;"/",C2&amp;"/",2012)</f>
        <v>9/enero/2012</v>
      </c>
      <c r="E2">
        <v>1</v>
      </c>
    </row>
    <row r="3" spans="1:5" x14ac:dyDescent="0.25">
      <c r="A3" s="1">
        <v>40987</v>
      </c>
      <c r="B3">
        <v>19</v>
      </c>
      <c r="C3" t="s">
        <v>6</v>
      </c>
      <c r="D3" s="1" t="str">
        <f t="shared" si="0"/>
        <v>19/marzo/2012</v>
      </c>
      <c r="E3">
        <v>1</v>
      </c>
    </row>
    <row r="4" spans="1:5" x14ac:dyDescent="0.25">
      <c r="A4" s="1">
        <v>41030</v>
      </c>
      <c r="B4">
        <v>1</v>
      </c>
      <c r="C4" t="s">
        <v>8</v>
      </c>
      <c r="D4" s="1" t="str">
        <f t="shared" si="0"/>
        <v>1/mayo/2012</v>
      </c>
      <c r="E4">
        <v>1</v>
      </c>
    </row>
    <row r="5" spans="1:5" x14ac:dyDescent="0.25">
      <c r="A5" s="1">
        <v>41050</v>
      </c>
      <c r="B5">
        <v>21</v>
      </c>
      <c r="C5" t="s">
        <v>8</v>
      </c>
      <c r="D5" s="1" t="str">
        <f t="shared" si="0"/>
        <v>21/mayo/2012</v>
      </c>
      <c r="E5">
        <v>1</v>
      </c>
    </row>
    <row r="6" spans="1:5" x14ac:dyDescent="0.25">
      <c r="A6" s="1">
        <v>41071</v>
      </c>
      <c r="B6">
        <v>11</v>
      </c>
      <c r="C6" t="s">
        <v>9</v>
      </c>
      <c r="D6" s="1" t="str">
        <f t="shared" si="0"/>
        <v>11/junio/2012</v>
      </c>
      <c r="E6">
        <v>1</v>
      </c>
    </row>
    <row r="7" spans="1:5" x14ac:dyDescent="0.25">
      <c r="A7" s="1">
        <v>41078</v>
      </c>
      <c r="B7">
        <v>18</v>
      </c>
      <c r="C7" t="s">
        <v>9</v>
      </c>
      <c r="D7" s="1" t="str">
        <f t="shared" si="0"/>
        <v>18/junio/2012</v>
      </c>
      <c r="E7">
        <v>1</v>
      </c>
    </row>
    <row r="8" spans="1:5" x14ac:dyDescent="0.25">
      <c r="A8" s="1">
        <v>41092</v>
      </c>
      <c r="B8">
        <v>2</v>
      </c>
      <c r="C8" t="s">
        <v>10</v>
      </c>
      <c r="D8" s="1" t="str">
        <f t="shared" si="0"/>
        <v>2/julio/2012</v>
      </c>
      <c r="E8">
        <v>1</v>
      </c>
    </row>
    <row r="9" spans="1:5" x14ac:dyDescent="0.25">
      <c r="A9" s="1">
        <v>41110</v>
      </c>
      <c r="B9">
        <v>20</v>
      </c>
      <c r="C9" t="s">
        <v>10</v>
      </c>
      <c r="D9" s="1" t="str">
        <f t="shared" si="0"/>
        <v>20/julio/2012</v>
      </c>
      <c r="E9">
        <v>1</v>
      </c>
    </row>
    <row r="10" spans="1:5" x14ac:dyDescent="0.25">
      <c r="A10" s="1">
        <v>41128</v>
      </c>
      <c r="B10">
        <v>7</v>
      </c>
      <c r="C10" t="s">
        <v>11</v>
      </c>
      <c r="D10" s="1" t="str">
        <f t="shared" si="0"/>
        <v>7/agosto/2012</v>
      </c>
      <c r="E10">
        <v>1</v>
      </c>
    </row>
    <row r="11" spans="1:5" x14ac:dyDescent="0.25">
      <c r="A11" s="1">
        <v>41141</v>
      </c>
      <c r="B11">
        <v>20</v>
      </c>
      <c r="C11" t="s">
        <v>11</v>
      </c>
      <c r="D11" s="1" t="str">
        <f t="shared" si="0"/>
        <v>20/agosto/2012</v>
      </c>
      <c r="E11">
        <v>1</v>
      </c>
    </row>
    <row r="12" spans="1:5" x14ac:dyDescent="0.25">
      <c r="A12" s="1">
        <v>41197</v>
      </c>
      <c r="B12">
        <v>15</v>
      </c>
      <c r="C12" t="s">
        <v>12</v>
      </c>
      <c r="D12" s="1" t="str">
        <f t="shared" si="0"/>
        <v>15/octubre/2012</v>
      </c>
      <c r="E12">
        <v>1</v>
      </c>
    </row>
    <row r="13" spans="1:5" x14ac:dyDescent="0.25">
      <c r="A13" s="1">
        <v>41218</v>
      </c>
      <c r="B13">
        <v>5</v>
      </c>
      <c r="C13" t="s">
        <v>13</v>
      </c>
      <c r="D13" s="1" t="str">
        <f t="shared" si="0"/>
        <v>5/noviembre/2012</v>
      </c>
      <c r="E13">
        <v>1</v>
      </c>
    </row>
    <row r="14" spans="1:5" x14ac:dyDescent="0.25">
      <c r="A14" s="1">
        <v>41225</v>
      </c>
      <c r="B14">
        <v>12</v>
      </c>
      <c r="C14" t="s">
        <v>13</v>
      </c>
      <c r="D14" s="1" t="str">
        <f t="shared" si="0"/>
        <v>12/noviembre/2012</v>
      </c>
      <c r="E14">
        <v>1</v>
      </c>
    </row>
    <row r="15" spans="1:5" x14ac:dyDescent="0.25">
      <c r="A15" s="1">
        <v>41251</v>
      </c>
      <c r="B15">
        <v>8</v>
      </c>
      <c r="C15" t="s">
        <v>14</v>
      </c>
      <c r="D15" s="1" t="str">
        <f t="shared" si="0"/>
        <v>8/diciembre/2012</v>
      </c>
      <c r="E15">
        <v>1</v>
      </c>
    </row>
    <row r="16" spans="1:5" x14ac:dyDescent="0.25">
      <c r="A16" s="1">
        <v>41281</v>
      </c>
      <c r="B16">
        <v>7</v>
      </c>
      <c r="C16" t="s">
        <v>5</v>
      </c>
      <c r="D16" s="1" t="str">
        <f t="shared" ref="D16:D29" si="1">+_xlfn.CONCAT(B16&amp;"/",C16&amp;"/",2013)</f>
        <v>7/enero/2013</v>
      </c>
      <c r="E16">
        <v>1</v>
      </c>
    </row>
    <row r="17" spans="1:5" x14ac:dyDescent="0.25">
      <c r="A17" s="1">
        <v>41358</v>
      </c>
      <c r="B17">
        <v>25</v>
      </c>
      <c r="C17" t="s">
        <v>6</v>
      </c>
      <c r="D17" s="1" t="str">
        <f t="shared" si="1"/>
        <v>25/marzo/2013</v>
      </c>
      <c r="E17">
        <v>1</v>
      </c>
    </row>
    <row r="18" spans="1:5" x14ac:dyDescent="0.25">
      <c r="A18" s="1">
        <v>41395</v>
      </c>
      <c r="B18">
        <v>1</v>
      </c>
      <c r="C18" t="s">
        <v>8</v>
      </c>
      <c r="D18" s="1" t="str">
        <f t="shared" si="1"/>
        <v>1/mayo/2013</v>
      </c>
      <c r="E18">
        <v>1</v>
      </c>
    </row>
    <row r="19" spans="1:5" x14ac:dyDescent="0.25">
      <c r="A19" s="1">
        <v>41407</v>
      </c>
      <c r="B19">
        <v>13</v>
      </c>
      <c r="C19" t="s">
        <v>8</v>
      </c>
      <c r="D19" s="1" t="str">
        <f t="shared" si="1"/>
        <v>13/mayo/2013</v>
      </c>
      <c r="E19">
        <v>1</v>
      </c>
    </row>
    <row r="20" spans="1:5" x14ac:dyDescent="0.25">
      <c r="A20" s="1">
        <v>41428</v>
      </c>
      <c r="B20">
        <v>3</v>
      </c>
      <c r="C20" t="s">
        <v>9</v>
      </c>
      <c r="D20" s="1" t="str">
        <f t="shared" si="1"/>
        <v>3/junio/2013</v>
      </c>
      <c r="E20">
        <v>1</v>
      </c>
    </row>
    <row r="21" spans="1:5" x14ac:dyDescent="0.25">
      <c r="A21" s="1">
        <v>41435</v>
      </c>
      <c r="B21">
        <v>10</v>
      </c>
      <c r="C21" t="s">
        <v>9</v>
      </c>
      <c r="D21" s="1" t="str">
        <f t="shared" si="1"/>
        <v>10/junio/2013</v>
      </c>
      <c r="E21">
        <v>1</v>
      </c>
    </row>
    <row r="22" spans="1:5" x14ac:dyDescent="0.25">
      <c r="A22" s="1">
        <v>41456</v>
      </c>
      <c r="B22">
        <v>1</v>
      </c>
      <c r="C22" t="s">
        <v>10</v>
      </c>
      <c r="D22" s="1" t="str">
        <f t="shared" si="1"/>
        <v>1/julio/2013</v>
      </c>
      <c r="E22">
        <v>1</v>
      </c>
    </row>
    <row r="23" spans="1:5" x14ac:dyDescent="0.25">
      <c r="A23" s="1">
        <v>41475</v>
      </c>
      <c r="B23">
        <v>20</v>
      </c>
      <c r="C23" t="s">
        <v>10</v>
      </c>
      <c r="D23" s="1" t="str">
        <f t="shared" si="1"/>
        <v>20/julio/2013</v>
      </c>
      <c r="E23">
        <v>1</v>
      </c>
    </row>
    <row r="24" spans="1:5" x14ac:dyDescent="0.25">
      <c r="A24" s="1">
        <v>41493</v>
      </c>
      <c r="B24">
        <v>7</v>
      </c>
      <c r="C24" t="s">
        <v>11</v>
      </c>
      <c r="D24" s="1" t="str">
        <f t="shared" si="1"/>
        <v>7/agosto/2013</v>
      </c>
      <c r="E24">
        <v>1</v>
      </c>
    </row>
    <row r="25" spans="1:5" x14ac:dyDescent="0.25">
      <c r="A25" s="1">
        <v>41505</v>
      </c>
      <c r="B25">
        <v>19</v>
      </c>
      <c r="C25" t="s">
        <v>11</v>
      </c>
      <c r="D25" s="1" t="str">
        <f t="shared" si="1"/>
        <v>19/agosto/2013</v>
      </c>
      <c r="E25">
        <v>1</v>
      </c>
    </row>
    <row r="26" spans="1:5" x14ac:dyDescent="0.25">
      <c r="A26" s="1">
        <v>41561</v>
      </c>
      <c r="B26">
        <v>14</v>
      </c>
      <c r="C26" t="s">
        <v>12</v>
      </c>
      <c r="D26" s="1" t="str">
        <f t="shared" si="1"/>
        <v>14/octubre/2013</v>
      </c>
      <c r="E26">
        <v>1</v>
      </c>
    </row>
    <row r="27" spans="1:5" x14ac:dyDescent="0.25">
      <c r="A27" s="1">
        <v>41582</v>
      </c>
      <c r="B27">
        <v>4</v>
      </c>
      <c r="C27" t="s">
        <v>13</v>
      </c>
      <c r="D27" s="1" t="str">
        <f t="shared" si="1"/>
        <v>4/noviembre/2013</v>
      </c>
      <c r="E27">
        <v>1</v>
      </c>
    </row>
    <row r="28" spans="1:5" x14ac:dyDescent="0.25">
      <c r="A28" s="1">
        <v>41589</v>
      </c>
      <c r="B28">
        <v>11</v>
      </c>
      <c r="C28" t="s">
        <v>13</v>
      </c>
      <c r="D28" s="1" t="str">
        <f t="shared" si="1"/>
        <v>11/noviembre/2013</v>
      </c>
      <c r="E28">
        <v>1</v>
      </c>
    </row>
    <row r="29" spans="1:5" x14ac:dyDescent="0.25">
      <c r="A29" s="1">
        <v>41616</v>
      </c>
      <c r="B29">
        <v>8</v>
      </c>
      <c r="C29" t="s">
        <v>14</v>
      </c>
      <c r="D29" s="1" t="str">
        <f t="shared" si="1"/>
        <v>8/diciembre/2013</v>
      </c>
      <c r="E29">
        <v>1</v>
      </c>
    </row>
    <row r="30" spans="1:5" x14ac:dyDescent="0.25">
      <c r="A30" s="1">
        <v>41645</v>
      </c>
      <c r="B30">
        <v>6</v>
      </c>
      <c r="C30" t="s">
        <v>5</v>
      </c>
      <c r="D30" s="1" t="str">
        <f t="shared" ref="D30:D43" si="2">+_xlfn.CONCAT(B30&amp;"/",C30&amp;"/",2014)</f>
        <v>6/enero/2014</v>
      </c>
      <c r="E30">
        <v>1</v>
      </c>
    </row>
    <row r="31" spans="1:5" x14ac:dyDescent="0.25">
      <c r="A31" s="1">
        <v>41722</v>
      </c>
      <c r="B31">
        <v>24</v>
      </c>
      <c r="C31" t="s">
        <v>6</v>
      </c>
      <c r="D31" s="1" t="str">
        <f t="shared" si="2"/>
        <v>24/marzo/2014</v>
      </c>
      <c r="E31">
        <v>1</v>
      </c>
    </row>
    <row r="32" spans="1:5" x14ac:dyDescent="0.25">
      <c r="A32" s="1">
        <v>41760</v>
      </c>
      <c r="B32">
        <v>1</v>
      </c>
      <c r="C32" t="s">
        <v>8</v>
      </c>
      <c r="D32" s="1" t="str">
        <f t="shared" si="2"/>
        <v>1/mayo/2014</v>
      </c>
      <c r="E32">
        <v>1</v>
      </c>
    </row>
    <row r="33" spans="1:5" x14ac:dyDescent="0.25">
      <c r="A33" s="1">
        <v>41792</v>
      </c>
      <c r="B33">
        <v>2</v>
      </c>
      <c r="C33" t="s">
        <v>9</v>
      </c>
      <c r="D33" s="1" t="str">
        <f t="shared" si="2"/>
        <v>2/junio/2014</v>
      </c>
      <c r="E33">
        <v>1</v>
      </c>
    </row>
    <row r="34" spans="1:5" x14ac:dyDescent="0.25">
      <c r="A34" s="1">
        <v>41813</v>
      </c>
      <c r="B34">
        <v>23</v>
      </c>
      <c r="C34" t="s">
        <v>9</v>
      </c>
      <c r="D34" s="1" t="str">
        <f t="shared" si="2"/>
        <v>23/junio/2014</v>
      </c>
      <c r="E34">
        <v>1</v>
      </c>
    </row>
    <row r="35" spans="1:5" x14ac:dyDescent="0.25">
      <c r="A35" s="1">
        <v>41820</v>
      </c>
      <c r="B35">
        <v>30</v>
      </c>
      <c r="C35" t="s">
        <v>9</v>
      </c>
      <c r="D35" s="1" t="str">
        <f t="shared" si="2"/>
        <v>30/junio/2014</v>
      </c>
      <c r="E35">
        <v>1</v>
      </c>
    </row>
    <row r="36" spans="1:5" x14ac:dyDescent="0.25">
      <c r="A36" s="1">
        <v>41820</v>
      </c>
      <c r="B36">
        <v>30</v>
      </c>
      <c r="C36" t="s">
        <v>9</v>
      </c>
      <c r="D36" s="1" t="str">
        <f t="shared" si="2"/>
        <v>30/junio/2014</v>
      </c>
      <c r="E36">
        <v>1</v>
      </c>
    </row>
    <row r="37" spans="1:5" x14ac:dyDescent="0.25">
      <c r="A37" s="1">
        <v>41840</v>
      </c>
      <c r="B37">
        <v>20</v>
      </c>
      <c r="C37" t="s">
        <v>10</v>
      </c>
      <c r="D37" s="1" t="str">
        <f t="shared" si="2"/>
        <v>20/julio/2014</v>
      </c>
      <c r="E37">
        <v>1</v>
      </c>
    </row>
    <row r="38" spans="1:5" x14ac:dyDescent="0.25">
      <c r="A38" s="1">
        <v>41858</v>
      </c>
      <c r="B38">
        <v>7</v>
      </c>
      <c r="C38" t="s">
        <v>11</v>
      </c>
      <c r="D38" s="1" t="str">
        <f t="shared" si="2"/>
        <v>7/agosto/2014</v>
      </c>
      <c r="E38">
        <v>1</v>
      </c>
    </row>
    <row r="39" spans="1:5" x14ac:dyDescent="0.25">
      <c r="A39" s="1">
        <v>41869</v>
      </c>
      <c r="B39">
        <v>18</v>
      </c>
      <c r="C39" t="s">
        <v>11</v>
      </c>
      <c r="D39" s="1" t="str">
        <f t="shared" si="2"/>
        <v>18/agosto/2014</v>
      </c>
      <c r="E39">
        <v>1</v>
      </c>
    </row>
    <row r="40" spans="1:5" x14ac:dyDescent="0.25">
      <c r="A40" s="1">
        <v>41925</v>
      </c>
      <c r="B40">
        <v>13</v>
      </c>
      <c r="C40" t="s">
        <v>12</v>
      </c>
      <c r="D40" s="1" t="str">
        <f t="shared" si="2"/>
        <v>13/octubre/2014</v>
      </c>
      <c r="E40">
        <v>1</v>
      </c>
    </row>
    <row r="41" spans="1:5" x14ac:dyDescent="0.25">
      <c r="A41" s="1">
        <v>41946</v>
      </c>
      <c r="B41">
        <v>3</v>
      </c>
      <c r="C41" t="s">
        <v>13</v>
      </c>
      <c r="D41" s="1" t="str">
        <f t="shared" si="2"/>
        <v>3/noviembre/2014</v>
      </c>
      <c r="E41">
        <v>1</v>
      </c>
    </row>
    <row r="42" spans="1:5" x14ac:dyDescent="0.25">
      <c r="A42" s="1">
        <v>41960</v>
      </c>
      <c r="B42">
        <v>17</v>
      </c>
      <c r="C42" t="s">
        <v>13</v>
      </c>
      <c r="D42" s="1" t="str">
        <f t="shared" si="2"/>
        <v>17/noviembre/2014</v>
      </c>
      <c r="E42">
        <v>1</v>
      </c>
    </row>
    <row r="43" spans="1:5" x14ac:dyDescent="0.25">
      <c r="A43" s="1">
        <v>41981</v>
      </c>
      <c r="B43">
        <v>8</v>
      </c>
      <c r="C43" t="s">
        <v>14</v>
      </c>
      <c r="D43" s="1" t="str">
        <f t="shared" si="2"/>
        <v>8/diciembre/2014</v>
      </c>
      <c r="E43">
        <v>1</v>
      </c>
    </row>
    <row r="44" spans="1:5" x14ac:dyDescent="0.25">
      <c r="A44" s="1">
        <v>42005</v>
      </c>
      <c r="B44">
        <v>1</v>
      </c>
      <c r="C44" t="s">
        <v>5</v>
      </c>
      <c r="D44" s="1" t="str">
        <f>+_xlfn.CONCAT(B44&amp;"/",C44&amp;"/",2015)</f>
        <v>1/enero/2015</v>
      </c>
      <c r="E44">
        <v>1</v>
      </c>
    </row>
    <row r="45" spans="1:5" x14ac:dyDescent="0.25">
      <c r="A45" s="1">
        <v>42016</v>
      </c>
      <c r="B45">
        <v>12</v>
      </c>
      <c r="C45" t="s">
        <v>5</v>
      </c>
      <c r="D45" s="1" t="str">
        <f t="shared" ref="D45:D59" si="3">+_xlfn.CONCAT(B45&amp;"/",C45&amp;"/",2015)</f>
        <v>12/enero/2015</v>
      </c>
      <c r="E45">
        <v>1</v>
      </c>
    </row>
    <row r="46" spans="1:5" x14ac:dyDescent="0.25">
      <c r="A46" s="1">
        <v>42086</v>
      </c>
      <c r="B46">
        <v>23</v>
      </c>
      <c r="C46" t="s">
        <v>6</v>
      </c>
      <c r="D46" s="1" t="str">
        <f t="shared" si="3"/>
        <v>23/marzo/2015</v>
      </c>
      <c r="E46">
        <v>1</v>
      </c>
    </row>
    <row r="47" spans="1:5" x14ac:dyDescent="0.25">
      <c r="A47" s="1">
        <v>42125</v>
      </c>
      <c r="B47">
        <v>1</v>
      </c>
      <c r="C47" t="s">
        <v>8</v>
      </c>
      <c r="D47" s="1" t="str">
        <f t="shared" si="3"/>
        <v>1/mayo/2015</v>
      </c>
      <c r="E47">
        <v>1</v>
      </c>
    </row>
    <row r="48" spans="1:5" x14ac:dyDescent="0.25">
      <c r="A48" s="1">
        <v>42142</v>
      </c>
      <c r="B48">
        <v>18</v>
      </c>
      <c r="C48" t="s">
        <v>8</v>
      </c>
      <c r="D48" s="1" t="str">
        <f t="shared" si="3"/>
        <v>18/mayo/2015</v>
      </c>
      <c r="E48">
        <v>1</v>
      </c>
    </row>
    <row r="49" spans="1:5" x14ac:dyDescent="0.25">
      <c r="A49" s="1">
        <v>42163</v>
      </c>
      <c r="B49">
        <v>8</v>
      </c>
      <c r="C49" t="s">
        <v>9</v>
      </c>
      <c r="D49" s="1" t="str">
        <f t="shared" si="3"/>
        <v>8/junio/2015</v>
      </c>
      <c r="E49">
        <v>1</v>
      </c>
    </row>
    <row r="50" spans="1:5" x14ac:dyDescent="0.25">
      <c r="A50" s="1">
        <v>42170</v>
      </c>
      <c r="B50">
        <v>15</v>
      </c>
      <c r="C50" t="s">
        <v>9</v>
      </c>
      <c r="D50" s="1" t="str">
        <f t="shared" si="3"/>
        <v>15/junio/2015</v>
      </c>
      <c r="E50">
        <v>1</v>
      </c>
    </row>
    <row r="51" spans="1:5" x14ac:dyDescent="0.25">
      <c r="A51" s="1">
        <v>42184</v>
      </c>
      <c r="B51">
        <v>29</v>
      </c>
      <c r="C51" t="s">
        <v>9</v>
      </c>
      <c r="D51" s="1" t="str">
        <f t="shared" si="3"/>
        <v>29/junio/2015</v>
      </c>
      <c r="E51">
        <v>1</v>
      </c>
    </row>
    <row r="52" spans="1:5" x14ac:dyDescent="0.25">
      <c r="A52" s="1">
        <v>42205</v>
      </c>
      <c r="B52">
        <v>20</v>
      </c>
      <c r="C52" t="s">
        <v>10</v>
      </c>
      <c r="D52" s="1" t="str">
        <f t="shared" si="3"/>
        <v>20/julio/2015</v>
      </c>
      <c r="E52">
        <v>1</v>
      </c>
    </row>
    <row r="53" spans="1:5" x14ac:dyDescent="0.25">
      <c r="A53" s="1">
        <v>42223</v>
      </c>
      <c r="B53">
        <v>7</v>
      </c>
      <c r="C53" t="s">
        <v>11</v>
      </c>
      <c r="D53" s="1" t="str">
        <f t="shared" si="3"/>
        <v>7/agosto/2015</v>
      </c>
      <c r="E53">
        <v>1</v>
      </c>
    </row>
    <row r="54" spans="1:5" x14ac:dyDescent="0.25">
      <c r="A54" s="1">
        <v>42233</v>
      </c>
      <c r="B54">
        <v>17</v>
      </c>
      <c r="C54" t="s">
        <v>11</v>
      </c>
      <c r="D54" s="1" t="str">
        <f t="shared" si="3"/>
        <v>17/agosto/2015</v>
      </c>
      <c r="E54">
        <v>1</v>
      </c>
    </row>
    <row r="55" spans="1:5" x14ac:dyDescent="0.25">
      <c r="A55" s="1">
        <v>42289</v>
      </c>
      <c r="B55">
        <v>12</v>
      </c>
      <c r="C55" t="s">
        <v>12</v>
      </c>
      <c r="D55" s="1" t="str">
        <f t="shared" si="3"/>
        <v>12/octubre/2015</v>
      </c>
      <c r="E55">
        <v>1</v>
      </c>
    </row>
    <row r="56" spans="1:5" x14ac:dyDescent="0.25">
      <c r="A56" s="1">
        <v>42310</v>
      </c>
      <c r="B56">
        <v>2</v>
      </c>
      <c r="C56" t="s">
        <v>13</v>
      </c>
      <c r="D56" s="1" t="str">
        <f t="shared" si="3"/>
        <v>2/noviembre/2015</v>
      </c>
      <c r="E56">
        <v>1</v>
      </c>
    </row>
    <row r="57" spans="1:5" x14ac:dyDescent="0.25">
      <c r="A57" s="1">
        <v>42324</v>
      </c>
      <c r="B57">
        <v>16</v>
      </c>
      <c r="C57" t="s">
        <v>13</v>
      </c>
      <c r="D57" s="1" t="str">
        <f t="shared" si="3"/>
        <v>16/noviembre/2015</v>
      </c>
      <c r="E57">
        <v>1</v>
      </c>
    </row>
    <row r="58" spans="1:5" x14ac:dyDescent="0.25">
      <c r="A58" s="1">
        <v>42346</v>
      </c>
      <c r="B58">
        <v>8</v>
      </c>
      <c r="C58" t="s">
        <v>14</v>
      </c>
      <c r="D58" s="1" t="str">
        <f t="shared" si="3"/>
        <v>8/diciembre/2015</v>
      </c>
      <c r="E58">
        <v>1</v>
      </c>
    </row>
    <row r="59" spans="1:5" x14ac:dyDescent="0.25">
      <c r="A59" s="1">
        <v>42363</v>
      </c>
      <c r="B59">
        <v>25</v>
      </c>
      <c r="C59" t="s">
        <v>14</v>
      </c>
      <c r="D59" s="1" t="str">
        <f t="shared" si="3"/>
        <v>25/diciembre/2015</v>
      </c>
      <c r="E59">
        <v>1</v>
      </c>
    </row>
    <row r="60" spans="1:5" x14ac:dyDescent="0.25">
      <c r="A60" s="1">
        <v>42370</v>
      </c>
      <c r="B60">
        <v>1</v>
      </c>
      <c r="C60" t="s">
        <v>5</v>
      </c>
      <c r="D60" s="1" t="str">
        <f>+_xlfn.CONCAT(B60&amp;"/",C60&amp;"/",2016)</f>
        <v>1/enero/2016</v>
      </c>
      <c r="E60">
        <v>1</v>
      </c>
    </row>
    <row r="61" spans="1:5" x14ac:dyDescent="0.25">
      <c r="A61" s="1">
        <v>42380</v>
      </c>
      <c r="B61">
        <v>11</v>
      </c>
      <c r="C61" t="s">
        <v>5</v>
      </c>
      <c r="D61" s="1" t="str">
        <f t="shared" ref="D61:D75" si="4">+_xlfn.CONCAT(B61&amp;"/",C61&amp;"/",2016)</f>
        <v>11/enero/2016</v>
      </c>
      <c r="E61">
        <v>1</v>
      </c>
    </row>
    <row r="62" spans="1:5" x14ac:dyDescent="0.25">
      <c r="A62" s="1">
        <v>42450</v>
      </c>
      <c r="B62">
        <v>21</v>
      </c>
      <c r="C62" t="s">
        <v>6</v>
      </c>
      <c r="D62" s="1" t="str">
        <f t="shared" si="4"/>
        <v>21/marzo/2016</v>
      </c>
      <c r="E62">
        <v>1</v>
      </c>
    </row>
    <row r="63" spans="1:5" x14ac:dyDescent="0.25">
      <c r="A63" s="1">
        <v>42491</v>
      </c>
      <c r="B63">
        <v>1</v>
      </c>
      <c r="C63" t="s">
        <v>8</v>
      </c>
      <c r="D63" s="1" t="str">
        <f t="shared" si="4"/>
        <v>1/mayo/2016</v>
      </c>
      <c r="E63">
        <v>1</v>
      </c>
    </row>
    <row r="64" spans="1:5" x14ac:dyDescent="0.25">
      <c r="A64" s="1">
        <v>42499</v>
      </c>
      <c r="B64">
        <v>9</v>
      </c>
      <c r="C64" t="s">
        <v>8</v>
      </c>
      <c r="D64" s="1" t="str">
        <f t="shared" si="4"/>
        <v>9/mayo/2016</v>
      </c>
      <c r="E64">
        <v>1</v>
      </c>
    </row>
    <row r="65" spans="1:5" x14ac:dyDescent="0.25">
      <c r="A65" s="1">
        <v>42520</v>
      </c>
      <c r="B65">
        <v>30</v>
      </c>
      <c r="C65" t="s">
        <v>8</v>
      </c>
      <c r="D65" s="1" t="str">
        <f t="shared" si="4"/>
        <v>30/mayo/2016</v>
      </c>
      <c r="E65">
        <v>1</v>
      </c>
    </row>
    <row r="66" spans="1:5" x14ac:dyDescent="0.25">
      <c r="A66" s="1">
        <v>42527</v>
      </c>
      <c r="B66">
        <v>6</v>
      </c>
      <c r="C66" t="s">
        <v>9</v>
      </c>
      <c r="D66" s="1" t="str">
        <f t="shared" si="4"/>
        <v>6/junio/2016</v>
      </c>
      <c r="E66">
        <v>1</v>
      </c>
    </row>
    <row r="67" spans="1:5" x14ac:dyDescent="0.25">
      <c r="A67" s="1">
        <v>42555</v>
      </c>
      <c r="B67">
        <v>4</v>
      </c>
      <c r="C67" t="s">
        <v>10</v>
      </c>
      <c r="D67" s="1" t="str">
        <f t="shared" si="4"/>
        <v>4/julio/2016</v>
      </c>
      <c r="E67">
        <v>1</v>
      </c>
    </row>
    <row r="68" spans="1:5" x14ac:dyDescent="0.25">
      <c r="A68" s="1">
        <v>42571</v>
      </c>
      <c r="B68">
        <v>20</v>
      </c>
      <c r="C68" t="s">
        <v>10</v>
      </c>
      <c r="D68" s="1" t="str">
        <f t="shared" si="4"/>
        <v>20/julio/2016</v>
      </c>
      <c r="E68">
        <v>1</v>
      </c>
    </row>
    <row r="69" spans="1:5" x14ac:dyDescent="0.25">
      <c r="A69" s="1">
        <v>42589</v>
      </c>
      <c r="B69">
        <v>7</v>
      </c>
      <c r="C69" t="s">
        <v>11</v>
      </c>
      <c r="D69" s="1" t="str">
        <f t="shared" si="4"/>
        <v>7/agosto/2016</v>
      </c>
      <c r="E69">
        <v>1</v>
      </c>
    </row>
    <row r="70" spans="1:5" x14ac:dyDescent="0.25">
      <c r="A70" s="1">
        <v>42597</v>
      </c>
      <c r="B70">
        <v>15</v>
      </c>
      <c r="C70" t="s">
        <v>11</v>
      </c>
      <c r="D70" s="1" t="str">
        <f t="shared" si="4"/>
        <v>15/agosto/2016</v>
      </c>
      <c r="E70">
        <v>1</v>
      </c>
    </row>
    <row r="71" spans="1:5" x14ac:dyDescent="0.25">
      <c r="A71" s="1">
        <v>42660</v>
      </c>
      <c r="B71">
        <v>17</v>
      </c>
      <c r="C71" t="s">
        <v>12</v>
      </c>
      <c r="D71" s="1" t="str">
        <f t="shared" si="4"/>
        <v>17/octubre/2016</v>
      </c>
      <c r="E71">
        <v>1</v>
      </c>
    </row>
    <row r="72" spans="1:5" x14ac:dyDescent="0.25">
      <c r="A72" s="1">
        <v>42681</v>
      </c>
      <c r="B72">
        <v>7</v>
      </c>
      <c r="C72" t="s">
        <v>13</v>
      </c>
      <c r="D72" s="1" t="str">
        <f t="shared" si="4"/>
        <v>7/noviembre/2016</v>
      </c>
      <c r="E72">
        <v>1</v>
      </c>
    </row>
    <row r="73" spans="1:5" x14ac:dyDescent="0.25">
      <c r="A73" s="1">
        <v>42688</v>
      </c>
      <c r="B73">
        <v>14</v>
      </c>
      <c r="C73" t="s">
        <v>13</v>
      </c>
      <c r="D73" s="1" t="str">
        <f t="shared" si="4"/>
        <v>14/noviembre/2016</v>
      </c>
      <c r="E73">
        <v>1</v>
      </c>
    </row>
    <row r="74" spans="1:5" x14ac:dyDescent="0.25">
      <c r="A74" s="1">
        <v>42712</v>
      </c>
      <c r="B74">
        <v>8</v>
      </c>
      <c r="C74" t="s">
        <v>14</v>
      </c>
      <c r="D74" s="1" t="str">
        <f t="shared" si="4"/>
        <v>8/diciembre/2016</v>
      </c>
      <c r="E74">
        <v>1</v>
      </c>
    </row>
    <row r="75" spans="1:5" x14ac:dyDescent="0.25">
      <c r="A75" s="1">
        <v>42729</v>
      </c>
      <c r="B75">
        <v>25</v>
      </c>
      <c r="C75" t="s">
        <v>14</v>
      </c>
      <c r="D75" s="1" t="str">
        <f t="shared" si="4"/>
        <v>25/diciembre/2016</v>
      </c>
      <c r="E75">
        <v>1</v>
      </c>
    </row>
    <row r="76" spans="1:5" x14ac:dyDescent="0.25">
      <c r="A76" s="1">
        <v>42736</v>
      </c>
      <c r="B76">
        <v>1</v>
      </c>
      <c r="C76" t="s">
        <v>5</v>
      </c>
      <c r="D76" s="1" t="str">
        <f>+_xlfn.CONCAT(B76&amp;"/",C76&amp;"/",2017)</f>
        <v>1/enero/2017</v>
      </c>
      <c r="E76">
        <v>1</v>
      </c>
    </row>
    <row r="77" spans="1:5" x14ac:dyDescent="0.25">
      <c r="A77" s="1">
        <v>42744</v>
      </c>
      <c r="B77">
        <v>9</v>
      </c>
      <c r="C77" t="s">
        <v>5</v>
      </c>
      <c r="D77" s="1" t="str">
        <f t="shared" ref="D77:D91" si="5">+_xlfn.CONCAT(B77&amp;"/",C77&amp;"/",2017)</f>
        <v>9/enero/2017</v>
      </c>
      <c r="E77">
        <v>1</v>
      </c>
    </row>
    <row r="78" spans="1:5" x14ac:dyDescent="0.25">
      <c r="A78" s="1">
        <v>42814</v>
      </c>
      <c r="B78">
        <v>20</v>
      </c>
      <c r="C78" t="s">
        <v>6</v>
      </c>
      <c r="D78" s="1" t="str">
        <f t="shared" si="5"/>
        <v>20/marzo/2017</v>
      </c>
      <c r="E78">
        <v>1</v>
      </c>
    </row>
    <row r="79" spans="1:5" x14ac:dyDescent="0.25">
      <c r="A79" s="1">
        <v>42856</v>
      </c>
      <c r="B79">
        <v>1</v>
      </c>
      <c r="C79" t="s">
        <v>8</v>
      </c>
      <c r="D79" s="1" t="str">
        <f t="shared" si="5"/>
        <v>1/mayo/2017</v>
      </c>
      <c r="E79">
        <v>1</v>
      </c>
    </row>
    <row r="80" spans="1:5" x14ac:dyDescent="0.25">
      <c r="A80" s="1">
        <v>42884</v>
      </c>
      <c r="B80">
        <v>29</v>
      </c>
      <c r="C80" t="s">
        <v>8</v>
      </c>
      <c r="D80" s="1" t="str">
        <f t="shared" si="5"/>
        <v>29/mayo/2017</v>
      </c>
      <c r="E80">
        <v>1</v>
      </c>
    </row>
    <row r="81" spans="1:5" x14ac:dyDescent="0.25">
      <c r="A81" s="1">
        <v>42905</v>
      </c>
      <c r="B81">
        <v>19</v>
      </c>
      <c r="C81" t="s">
        <v>9</v>
      </c>
      <c r="D81" s="1" t="str">
        <f t="shared" si="5"/>
        <v>19/junio/2017</v>
      </c>
      <c r="E81">
        <v>1</v>
      </c>
    </row>
    <row r="82" spans="1:5" x14ac:dyDescent="0.25">
      <c r="A82" s="1">
        <v>42912</v>
      </c>
      <c r="B82">
        <v>26</v>
      </c>
      <c r="C82" t="s">
        <v>9</v>
      </c>
      <c r="D82" s="1" t="str">
        <f t="shared" si="5"/>
        <v>26/junio/2017</v>
      </c>
      <c r="E82">
        <v>1</v>
      </c>
    </row>
    <row r="83" spans="1:5" x14ac:dyDescent="0.25">
      <c r="A83" s="1">
        <v>42919</v>
      </c>
      <c r="B83">
        <v>3</v>
      </c>
      <c r="C83" t="s">
        <v>10</v>
      </c>
      <c r="D83" s="1" t="str">
        <f t="shared" si="5"/>
        <v>3/julio/2017</v>
      </c>
      <c r="E83">
        <v>1</v>
      </c>
    </row>
    <row r="84" spans="1:5" x14ac:dyDescent="0.25">
      <c r="A84" s="1">
        <v>42936</v>
      </c>
      <c r="B84">
        <v>20</v>
      </c>
      <c r="C84" t="s">
        <v>10</v>
      </c>
      <c r="D84" s="1" t="str">
        <f t="shared" si="5"/>
        <v>20/julio/2017</v>
      </c>
      <c r="E84">
        <v>1</v>
      </c>
    </row>
    <row r="85" spans="1:5" x14ac:dyDescent="0.25">
      <c r="A85" s="1">
        <v>42954</v>
      </c>
      <c r="B85">
        <v>7</v>
      </c>
      <c r="C85" t="s">
        <v>11</v>
      </c>
      <c r="D85" s="1" t="str">
        <f t="shared" si="5"/>
        <v>7/agosto/2017</v>
      </c>
      <c r="E85">
        <v>1</v>
      </c>
    </row>
    <row r="86" spans="1:5" x14ac:dyDescent="0.25">
      <c r="A86" s="1">
        <v>42968</v>
      </c>
      <c r="B86">
        <v>21</v>
      </c>
      <c r="C86" t="s">
        <v>11</v>
      </c>
      <c r="D86" s="1" t="str">
        <f t="shared" si="5"/>
        <v>21/agosto/2017</v>
      </c>
      <c r="E86">
        <v>1</v>
      </c>
    </row>
    <row r="87" spans="1:5" x14ac:dyDescent="0.25">
      <c r="A87" s="1">
        <v>43024</v>
      </c>
      <c r="B87">
        <v>16</v>
      </c>
      <c r="C87" t="s">
        <v>12</v>
      </c>
      <c r="D87" s="1" t="str">
        <f t="shared" si="5"/>
        <v>16/octubre/2017</v>
      </c>
      <c r="E87">
        <v>1</v>
      </c>
    </row>
    <row r="88" spans="1:5" x14ac:dyDescent="0.25">
      <c r="A88" s="1">
        <v>43045</v>
      </c>
      <c r="B88">
        <v>6</v>
      </c>
      <c r="C88" t="s">
        <v>13</v>
      </c>
      <c r="D88" s="1" t="str">
        <f t="shared" si="5"/>
        <v>6/noviembre/2017</v>
      </c>
      <c r="E88">
        <v>1</v>
      </c>
    </row>
    <row r="89" spans="1:5" x14ac:dyDescent="0.25">
      <c r="A89" s="1">
        <v>43052</v>
      </c>
      <c r="B89">
        <v>13</v>
      </c>
      <c r="C89" t="s">
        <v>13</v>
      </c>
      <c r="D89" s="1" t="str">
        <f t="shared" si="5"/>
        <v>13/noviembre/2017</v>
      </c>
      <c r="E89">
        <v>1</v>
      </c>
    </row>
    <row r="90" spans="1:5" x14ac:dyDescent="0.25">
      <c r="A90" s="1">
        <v>43077</v>
      </c>
      <c r="B90">
        <v>8</v>
      </c>
      <c r="C90" t="s">
        <v>14</v>
      </c>
      <c r="D90" s="1" t="str">
        <f t="shared" si="5"/>
        <v>8/diciembre/2017</v>
      </c>
      <c r="E90">
        <v>1</v>
      </c>
    </row>
    <row r="91" spans="1:5" x14ac:dyDescent="0.25">
      <c r="A91" s="1">
        <v>43094</v>
      </c>
      <c r="B91">
        <v>25</v>
      </c>
      <c r="C91" t="s">
        <v>14</v>
      </c>
      <c r="D91" s="1" t="str">
        <f t="shared" si="5"/>
        <v>25/diciembre/2017</v>
      </c>
      <c r="E91">
        <v>1</v>
      </c>
    </row>
    <row r="92" spans="1:5" x14ac:dyDescent="0.25">
      <c r="A92" s="1">
        <v>43108</v>
      </c>
      <c r="B92">
        <v>8</v>
      </c>
      <c r="C92" t="s">
        <v>5</v>
      </c>
      <c r="D92" s="1" t="str">
        <f>+_xlfn.CONCAT(B92&amp;"/",C92&amp;"/",2018)</f>
        <v>8/enero/2018</v>
      </c>
      <c r="E92">
        <v>1</v>
      </c>
    </row>
    <row r="93" spans="1:5" x14ac:dyDescent="0.25">
      <c r="A93" s="1">
        <v>43178</v>
      </c>
      <c r="B93">
        <v>19</v>
      </c>
      <c r="C93" t="s">
        <v>6</v>
      </c>
      <c r="D93" s="1" t="str">
        <f t="shared" ref="D93:D105" si="6">+_xlfn.CONCAT(B93&amp;"/",C93&amp;"/",2018)</f>
        <v>19/marzo/2018</v>
      </c>
      <c r="E93">
        <v>1</v>
      </c>
    </row>
    <row r="94" spans="1:5" x14ac:dyDescent="0.25">
      <c r="A94" s="1">
        <v>43221</v>
      </c>
      <c r="B94">
        <v>1</v>
      </c>
      <c r="C94" t="s">
        <v>8</v>
      </c>
      <c r="D94" s="1" t="str">
        <f t="shared" si="6"/>
        <v>1/mayo/2018</v>
      </c>
      <c r="E94">
        <v>1</v>
      </c>
    </row>
    <row r="95" spans="1:5" x14ac:dyDescent="0.25">
      <c r="A95" s="1">
        <v>43234</v>
      </c>
      <c r="B95">
        <v>14</v>
      </c>
      <c r="C95" t="s">
        <v>8</v>
      </c>
      <c r="D95" s="1" t="str">
        <f t="shared" si="6"/>
        <v>14/mayo/2018</v>
      </c>
      <c r="E95">
        <v>1</v>
      </c>
    </row>
    <row r="96" spans="1:5" x14ac:dyDescent="0.25">
      <c r="A96" s="1">
        <v>43255</v>
      </c>
      <c r="B96">
        <v>4</v>
      </c>
      <c r="C96" t="s">
        <v>9</v>
      </c>
      <c r="D96" s="1" t="str">
        <f t="shared" si="6"/>
        <v>4/junio/2018</v>
      </c>
      <c r="E96">
        <v>1</v>
      </c>
    </row>
    <row r="97" spans="1:5" x14ac:dyDescent="0.25">
      <c r="A97" s="1">
        <v>43262</v>
      </c>
      <c r="B97">
        <v>11</v>
      </c>
      <c r="C97" t="s">
        <v>9</v>
      </c>
      <c r="D97" s="1" t="str">
        <f t="shared" si="6"/>
        <v>11/junio/2018</v>
      </c>
      <c r="E97">
        <v>1</v>
      </c>
    </row>
    <row r="98" spans="1:5" x14ac:dyDescent="0.25">
      <c r="A98" s="1">
        <v>43283</v>
      </c>
      <c r="B98">
        <v>2</v>
      </c>
      <c r="C98" t="s">
        <v>10</v>
      </c>
      <c r="D98" s="1" t="str">
        <f t="shared" si="6"/>
        <v>2/julio/2018</v>
      </c>
      <c r="E98">
        <v>1</v>
      </c>
    </row>
    <row r="99" spans="1:5" x14ac:dyDescent="0.25">
      <c r="A99" s="1">
        <v>43301</v>
      </c>
      <c r="B99">
        <v>20</v>
      </c>
      <c r="C99" t="s">
        <v>10</v>
      </c>
      <c r="D99" s="1" t="str">
        <f t="shared" si="6"/>
        <v>20/julio/2018</v>
      </c>
      <c r="E99">
        <v>1</v>
      </c>
    </row>
    <row r="100" spans="1:5" x14ac:dyDescent="0.25">
      <c r="A100" s="1">
        <v>43319</v>
      </c>
      <c r="B100">
        <v>7</v>
      </c>
      <c r="C100" t="s">
        <v>11</v>
      </c>
      <c r="D100" s="1" t="str">
        <f t="shared" si="6"/>
        <v>7/agosto/2018</v>
      </c>
      <c r="E100">
        <v>1</v>
      </c>
    </row>
    <row r="101" spans="1:5" x14ac:dyDescent="0.25">
      <c r="A101" s="1">
        <v>43332</v>
      </c>
      <c r="B101">
        <v>20</v>
      </c>
      <c r="C101" t="s">
        <v>11</v>
      </c>
      <c r="D101" s="1" t="str">
        <f t="shared" si="6"/>
        <v>20/agosto/2018</v>
      </c>
      <c r="E101">
        <v>1</v>
      </c>
    </row>
    <row r="102" spans="1:5" x14ac:dyDescent="0.25">
      <c r="A102" s="1">
        <v>43388</v>
      </c>
      <c r="B102">
        <v>15</v>
      </c>
      <c r="C102" t="s">
        <v>12</v>
      </c>
      <c r="D102" s="1" t="str">
        <f t="shared" si="6"/>
        <v>15/octubre/2018</v>
      </c>
      <c r="E102">
        <v>1</v>
      </c>
    </row>
    <row r="103" spans="1:5" x14ac:dyDescent="0.25">
      <c r="A103" s="1">
        <v>43409</v>
      </c>
      <c r="B103">
        <v>5</v>
      </c>
      <c r="C103" t="s">
        <v>13</v>
      </c>
      <c r="D103" s="1" t="str">
        <f t="shared" si="6"/>
        <v>5/noviembre/2018</v>
      </c>
      <c r="E103">
        <v>1</v>
      </c>
    </row>
    <row r="104" spans="1:5" x14ac:dyDescent="0.25">
      <c r="A104" s="1">
        <v>43416</v>
      </c>
      <c r="B104">
        <v>12</v>
      </c>
      <c r="C104" t="s">
        <v>13</v>
      </c>
      <c r="D104" s="1" t="str">
        <f t="shared" si="6"/>
        <v>12/noviembre/2018</v>
      </c>
      <c r="E104">
        <v>1</v>
      </c>
    </row>
    <row r="105" spans="1:5" x14ac:dyDescent="0.25">
      <c r="A105" s="1">
        <v>43442</v>
      </c>
      <c r="B105">
        <v>8</v>
      </c>
      <c r="C105" t="s">
        <v>14</v>
      </c>
      <c r="D105" s="1" t="str">
        <f t="shared" si="6"/>
        <v>8/diciembre/2018</v>
      </c>
      <c r="E105">
        <v>1</v>
      </c>
    </row>
  </sheetData>
  <autoFilter ref="A1:E91" xr:uid="{00000000-0001-0000-0100-000000000000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88FD-DD94-4778-BAB4-988426281C43}">
  <dimension ref="A1:E29"/>
  <sheetViews>
    <sheetView workbookViewId="0">
      <selection activeCell="A18" sqref="A18"/>
    </sheetView>
  </sheetViews>
  <sheetFormatPr baseColWidth="10" defaultRowHeight="15" x14ac:dyDescent="0.25"/>
  <cols>
    <col min="4" max="4" width="14.140625" bestFit="1" customWidth="1"/>
    <col min="5" max="5" width="10.42578125" bestFit="1" customWidth="1"/>
  </cols>
  <sheetData>
    <row r="1" spans="1:5" x14ac:dyDescent="0.25">
      <c r="A1" s="1" t="s">
        <v>15</v>
      </c>
      <c r="B1" t="s">
        <v>2</v>
      </c>
      <c r="C1" t="s">
        <v>3</v>
      </c>
      <c r="D1" s="1" t="s">
        <v>16</v>
      </c>
      <c r="E1" t="s">
        <v>21</v>
      </c>
    </row>
    <row r="2" spans="1:5" x14ac:dyDescent="0.25">
      <c r="A2" s="1">
        <v>41000</v>
      </c>
      <c r="B2">
        <v>1</v>
      </c>
      <c r="C2" t="s">
        <v>7</v>
      </c>
      <c r="D2" s="1" t="str">
        <f t="shared" ref="D2:D5" si="0">+_xlfn.CONCAT(B2&amp;"/",C2&amp;"/",2012)</f>
        <v>1/abril/2012</v>
      </c>
      <c r="E2">
        <v>1</v>
      </c>
    </row>
    <row r="3" spans="1:5" x14ac:dyDescent="0.25">
      <c r="A3" s="1">
        <v>41004</v>
      </c>
      <c r="B3">
        <v>5</v>
      </c>
      <c r="C3" t="s">
        <v>7</v>
      </c>
      <c r="D3" s="1" t="str">
        <f t="shared" si="0"/>
        <v>5/abril/2012</v>
      </c>
      <c r="E3">
        <v>1</v>
      </c>
    </row>
    <row r="4" spans="1:5" x14ac:dyDescent="0.25">
      <c r="A4" s="1">
        <v>41005</v>
      </c>
      <c r="B4">
        <v>6</v>
      </c>
      <c r="C4" t="s">
        <v>7</v>
      </c>
      <c r="D4" s="1" t="str">
        <f t="shared" si="0"/>
        <v>6/abril/2012</v>
      </c>
      <c r="E4">
        <v>1</v>
      </c>
    </row>
    <row r="5" spans="1:5" x14ac:dyDescent="0.25">
      <c r="A5" s="1">
        <v>41007</v>
      </c>
      <c r="B5">
        <v>8</v>
      </c>
      <c r="C5" t="s">
        <v>7</v>
      </c>
      <c r="D5" s="1" t="str">
        <f t="shared" si="0"/>
        <v>8/abril/2012</v>
      </c>
      <c r="E5">
        <v>1</v>
      </c>
    </row>
    <row r="6" spans="1:5" x14ac:dyDescent="0.25">
      <c r="A6" s="1">
        <v>41357</v>
      </c>
      <c r="B6">
        <v>24</v>
      </c>
      <c r="C6" t="s">
        <v>6</v>
      </c>
      <c r="D6" s="1" t="str">
        <f t="shared" ref="D6:D9" si="1">+_xlfn.CONCAT(B6&amp;"/",C6&amp;"/",2013)</f>
        <v>24/marzo/2013</v>
      </c>
      <c r="E6">
        <v>1</v>
      </c>
    </row>
    <row r="7" spans="1:5" x14ac:dyDescent="0.25">
      <c r="A7" s="1">
        <v>41361</v>
      </c>
      <c r="B7">
        <v>28</v>
      </c>
      <c r="C7" t="s">
        <v>6</v>
      </c>
      <c r="D7" s="1" t="str">
        <f t="shared" si="1"/>
        <v>28/marzo/2013</v>
      </c>
      <c r="E7">
        <v>1</v>
      </c>
    </row>
    <row r="8" spans="1:5" x14ac:dyDescent="0.25">
      <c r="A8" s="1">
        <v>41362</v>
      </c>
      <c r="B8">
        <v>29</v>
      </c>
      <c r="C8" t="s">
        <v>6</v>
      </c>
      <c r="D8" s="1" t="str">
        <f t="shared" si="1"/>
        <v>29/marzo/2013</v>
      </c>
      <c r="E8">
        <v>1</v>
      </c>
    </row>
    <row r="9" spans="1:5" x14ac:dyDescent="0.25">
      <c r="A9" s="1">
        <v>41364</v>
      </c>
      <c r="B9">
        <v>31</v>
      </c>
      <c r="C9" t="s">
        <v>6</v>
      </c>
      <c r="D9" s="1" t="str">
        <f t="shared" si="1"/>
        <v>31/marzo/2013</v>
      </c>
      <c r="E9">
        <v>1</v>
      </c>
    </row>
    <row r="10" spans="1:5" x14ac:dyDescent="0.25">
      <c r="A10" s="1">
        <v>41742</v>
      </c>
      <c r="B10">
        <v>13</v>
      </c>
      <c r="C10" t="s">
        <v>7</v>
      </c>
      <c r="D10" s="1" t="str">
        <f t="shared" ref="D10:D13" si="2">+_xlfn.CONCAT(B10&amp;"/",C10&amp;"/",2014)</f>
        <v>13/abril/2014</v>
      </c>
      <c r="E10">
        <v>1</v>
      </c>
    </row>
    <row r="11" spans="1:5" x14ac:dyDescent="0.25">
      <c r="A11" s="1">
        <v>41746</v>
      </c>
      <c r="B11">
        <v>17</v>
      </c>
      <c r="C11" t="s">
        <v>7</v>
      </c>
      <c r="D11" s="1" t="str">
        <f t="shared" si="2"/>
        <v>17/abril/2014</v>
      </c>
      <c r="E11">
        <v>1</v>
      </c>
    </row>
    <row r="12" spans="1:5" x14ac:dyDescent="0.25">
      <c r="A12" s="1">
        <v>41747</v>
      </c>
      <c r="B12">
        <v>18</v>
      </c>
      <c r="C12" t="s">
        <v>7</v>
      </c>
      <c r="D12" s="1" t="str">
        <f t="shared" si="2"/>
        <v>18/abril/2014</v>
      </c>
      <c r="E12">
        <v>1</v>
      </c>
    </row>
    <row r="13" spans="1:5" x14ac:dyDescent="0.25">
      <c r="A13" s="1">
        <v>41749</v>
      </c>
      <c r="B13">
        <v>20</v>
      </c>
      <c r="C13" t="s">
        <v>7</v>
      </c>
      <c r="D13" s="1" t="str">
        <f t="shared" si="2"/>
        <v>20/abril/2014</v>
      </c>
      <c r="E13">
        <v>1</v>
      </c>
    </row>
    <row r="14" spans="1:5" x14ac:dyDescent="0.25">
      <c r="A14" s="1">
        <v>42092</v>
      </c>
      <c r="B14">
        <v>29</v>
      </c>
      <c r="C14" t="s">
        <v>6</v>
      </c>
      <c r="D14" s="1" t="str">
        <f t="shared" ref="D14:D17" si="3">+_xlfn.CONCAT(B14&amp;"/",C14&amp;"/",2015)</f>
        <v>29/marzo/2015</v>
      </c>
      <c r="E14">
        <v>1</v>
      </c>
    </row>
    <row r="15" spans="1:5" x14ac:dyDescent="0.25">
      <c r="A15" s="1">
        <v>42096</v>
      </c>
      <c r="B15">
        <v>2</v>
      </c>
      <c r="C15" t="s">
        <v>7</v>
      </c>
      <c r="D15" s="1" t="str">
        <f t="shared" si="3"/>
        <v>2/abril/2015</v>
      </c>
      <c r="E15">
        <v>1</v>
      </c>
    </row>
    <row r="16" spans="1:5" x14ac:dyDescent="0.25">
      <c r="A16" s="1">
        <v>42097</v>
      </c>
      <c r="B16">
        <v>3</v>
      </c>
      <c r="C16" t="s">
        <v>7</v>
      </c>
      <c r="D16" s="1" t="str">
        <f t="shared" si="3"/>
        <v>3/abril/2015</v>
      </c>
      <c r="E16">
        <v>1</v>
      </c>
    </row>
    <row r="17" spans="1:5" x14ac:dyDescent="0.25">
      <c r="A17" s="1">
        <v>42099</v>
      </c>
      <c r="B17">
        <v>5</v>
      </c>
      <c r="C17" t="s">
        <v>7</v>
      </c>
      <c r="D17" s="1" t="str">
        <f t="shared" si="3"/>
        <v>5/abril/2015</v>
      </c>
      <c r="E17">
        <v>1</v>
      </c>
    </row>
    <row r="18" spans="1:5" x14ac:dyDescent="0.25">
      <c r="A18" s="1">
        <v>42449</v>
      </c>
      <c r="B18">
        <v>20</v>
      </c>
      <c r="C18" t="s">
        <v>6</v>
      </c>
      <c r="D18" s="1" t="str">
        <f t="shared" ref="D18:D21" si="4">+_xlfn.CONCAT(B18&amp;"/",C18&amp;"/",2016)</f>
        <v>20/marzo/2016</v>
      </c>
      <c r="E18">
        <v>1</v>
      </c>
    </row>
    <row r="19" spans="1:5" x14ac:dyDescent="0.25">
      <c r="A19" s="1">
        <v>42453</v>
      </c>
      <c r="B19">
        <v>24</v>
      </c>
      <c r="C19" t="s">
        <v>6</v>
      </c>
      <c r="D19" s="1" t="str">
        <f t="shared" si="4"/>
        <v>24/marzo/2016</v>
      </c>
      <c r="E19">
        <v>1</v>
      </c>
    </row>
    <row r="20" spans="1:5" x14ac:dyDescent="0.25">
      <c r="A20" s="1">
        <v>42454</v>
      </c>
      <c r="B20">
        <v>25</v>
      </c>
      <c r="C20" t="s">
        <v>6</v>
      </c>
      <c r="D20" s="1" t="str">
        <f t="shared" si="4"/>
        <v>25/marzo/2016</v>
      </c>
      <c r="E20">
        <v>1</v>
      </c>
    </row>
    <row r="21" spans="1:5" x14ac:dyDescent="0.25">
      <c r="A21" s="1">
        <v>42456</v>
      </c>
      <c r="B21">
        <v>27</v>
      </c>
      <c r="C21" t="s">
        <v>6</v>
      </c>
      <c r="D21" s="1" t="str">
        <f t="shared" si="4"/>
        <v>27/marzo/2016</v>
      </c>
      <c r="E21">
        <v>1</v>
      </c>
    </row>
    <row r="22" spans="1:5" x14ac:dyDescent="0.25">
      <c r="A22" s="1">
        <v>42834</v>
      </c>
      <c r="B22">
        <v>9</v>
      </c>
      <c r="C22" t="s">
        <v>7</v>
      </c>
      <c r="D22" s="1" t="str">
        <f t="shared" ref="D22:D29" si="5">+_xlfn.CONCAT(B22&amp;"/",C22&amp;"/",2017)</f>
        <v>9/abril/2017</v>
      </c>
      <c r="E22">
        <v>1</v>
      </c>
    </row>
    <row r="23" spans="1:5" x14ac:dyDescent="0.25">
      <c r="A23" s="1">
        <v>42838</v>
      </c>
      <c r="B23">
        <v>13</v>
      </c>
      <c r="C23" t="s">
        <v>7</v>
      </c>
      <c r="D23" s="1" t="str">
        <f t="shared" si="5"/>
        <v>13/abril/2017</v>
      </c>
      <c r="E23">
        <v>1</v>
      </c>
    </row>
    <row r="24" spans="1:5" x14ac:dyDescent="0.25">
      <c r="A24" s="1">
        <v>42839</v>
      </c>
      <c r="B24">
        <v>14</v>
      </c>
      <c r="C24" t="s">
        <v>7</v>
      </c>
      <c r="D24" s="1" t="str">
        <f t="shared" si="5"/>
        <v>14/abril/2017</v>
      </c>
      <c r="E24">
        <v>1</v>
      </c>
    </row>
    <row r="25" spans="1:5" x14ac:dyDescent="0.25">
      <c r="A25" s="1">
        <v>42841</v>
      </c>
      <c r="B25">
        <v>16</v>
      </c>
      <c r="C25" t="s">
        <v>7</v>
      </c>
      <c r="D25" s="1" t="str">
        <f t="shared" si="5"/>
        <v>16/abril/2017</v>
      </c>
      <c r="E25">
        <v>1</v>
      </c>
    </row>
    <row r="26" spans="1:5" x14ac:dyDescent="0.25">
      <c r="A26" s="1">
        <v>43184</v>
      </c>
      <c r="B26">
        <v>25</v>
      </c>
      <c r="C26" t="s">
        <v>6</v>
      </c>
      <c r="D26" s="1" t="str">
        <f>+_xlfn.CONCAT(B26&amp;"/",C26&amp;"/",2018)</f>
        <v>25/marzo/2018</v>
      </c>
      <c r="E26">
        <v>1</v>
      </c>
    </row>
    <row r="27" spans="1:5" x14ac:dyDescent="0.25">
      <c r="A27" s="1">
        <v>43188</v>
      </c>
      <c r="B27">
        <v>29</v>
      </c>
      <c r="C27" t="s">
        <v>6</v>
      </c>
      <c r="D27" s="1" t="str">
        <f t="shared" ref="D27:D29" si="6">+_xlfn.CONCAT(B27&amp;"/",C27&amp;"/",2018)</f>
        <v>29/marzo/2018</v>
      </c>
      <c r="E27">
        <v>1</v>
      </c>
    </row>
    <row r="28" spans="1:5" x14ac:dyDescent="0.25">
      <c r="A28" s="1">
        <v>43189</v>
      </c>
      <c r="B28">
        <v>30</v>
      </c>
      <c r="C28" t="s">
        <v>6</v>
      </c>
      <c r="D28" s="1" t="str">
        <f t="shared" si="6"/>
        <v>30/marzo/2018</v>
      </c>
      <c r="E28">
        <v>1</v>
      </c>
    </row>
    <row r="29" spans="1:5" x14ac:dyDescent="0.25">
      <c r="A29" s="1">
        <v>43191</v>
      </c>
      <c r="B29">
        <v>1</v>
      </c>
      <c r="C29" t="s">
        <v>7</v>
      </c>
      <c r="D29" s="1" t="str">
        <f t="shared" si="6"/>
        <v>1/abril/2018</v>
      </c>
      <c r="E2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6930-2B13-48D1-83D7-420C0F84A427}">
  <dimension ref="A1:E8"/>
  <sheetViews>
    <sheetView workbookViewId="0">
      <selection activeCell="E11" sqref="E11"/>
    </sheetView>
  </sheetViews>
  <sheetFormatPr baseColWidth="10" defaultRowHeight="15" x14ac:dyDescent="0.25"/>
  <cols>
    <col min="4" max="4" width="17.85546875" bestFit="1" customWidth="1"/>
    <col min="5" max="5" width="8" bestFit="1" customWidth="1"/>
  </cols>
  <sheetData>
    <row r="1" spans="1:5" x14ac:dyDescent="0.25">
      <c r="A1" s="1" t="s">
        <v>15</v>
      </c>
      <c r="B1" t="s">
        <v>2</v>
      </c>
      <c r="C1" t="s">
        <v>3</v>
      </c>
      <c r="D1" s="1" t="s">
        <v>16</v>
      </c>
      <c r="E1" t="s">
        <v>22</v>
      </c>
    </row>
    <row r="2" spans="1:5" x14ac:dyDescent="0.25">
      <c r="A2" s="1">
        <v>41268</v>
      </c>
      <c r="B2">
        <v>25</v>
      </c>
      <c r="C2" t="s">
        <v>14</v>
      </c>
      <c r="D2" s="1" t="str">
        <f>+_xlfn.CONCAT(B2&amp;"/",C2&amp;"/",2012)</f>
        <v>25/diciembre/2012</v>
      </c>
      <c r="E2">
        <v>1</v>
      </c>
    </row>
    <row r="3" spans="1:5" x14ac:dyDescent="0.25">
      <c r="A3" s="1">
        <v>41633</v>
      </c>
      <c r="B3">
        <v>25</v>
      </c>
      <c r="C3" t="s">
        <v>14</v>
      </c>
      <c r="D3" s="1" t="str">
        <f>+_xlfn.CONCAT(B3&amp;"/",C3&amp;"/",2013)</f>
        <v>25/diciembre/2013</v>
      </c>
      <c r="E3">
        <v>1</v>
      </c>
    </row>
    <row r="4" spans="1:5" x14ac:dyDescent="0.25">
      <c r="A4" s="1">
        <v>41998</v>
      </c>
      <c r="B4">
        <v>25</v>
      </c>
      <c r="C4" t="s">
        <v>14</v>
      </c>
      <c r="D4" s="1" t="str">
        <f t="shared" ref="D4" si="0">+_xlfn.CONCAT(B4&amp;"/",C4&amp;"/",2014)</f>
        <v>25/diciembre/2014</v>
      </c>
      <c r="E4">
        <v>1</v>
      </c>
    </row>
    <row r="5" spans="1:5" x14ac:dyDescent="0.25">
      <c r="A5" s="1">
        <v>42363</v>
      </c>
      <c r="B5">
        <v>25</v>
      </c>
      <c r="C5" t="s">
        <v>14</v>
      </c>
      <c r="D5" s="1" t="str">
        <f t="shared" ref="D5" si="1">+_xlfn.CONCAT(B5&amp;"/",C5&amp;"/",2015)</f>
        <v>25/diciembre/2015</v>
      </c>
      <c r="E5">
        <v>1</v>
      </c>
    </row>
    <row r="6" spans="1:5" x14ac:dyDescent="0.25">
      <c r="A6" s="1">
        <v>42729</v>
      </c>
      <c r="B6">
        <v>25</v>
      </c>
      <c r="C6" t="s">
        <v>14</v>
      </c>
      <c r="D6" s="1" t="str">
        <f t="shared" ref="D6" si="2">+_xlfn.CONCAT(B6&amp;"/",C6&amp;"/",2016)</f>
        <v>25/diciembre/2016</v>
      </c>
      <c r="E6">
        <v>1</v>
      </c>
    </row>
    <row r="7" spans="1:5" x14ac:dyDescent="0.25">
      <c r="A7" s="1">
        <v>43094</v>
      </c>
      <c r="B7">
        <v>25</v>
      </c>
      <c r="C7" t="s">
        <v>14</v>
      </c>
      <c r="D7" s="1" t="str">
        <f t="shared" ref="D7:D8" si="3">+_xlfn.CONCAT(B7&amp;"/",C7&amp;"/",2017)</f>
        <v>25/diciembre/2017</v>
      </c>
      <c r="E7">
        <v>1</v>
      </c>
    </row>
    <row r="8" spans="1:5" x14ac:dyDescent="0.25">
      <c r="A8" s="1">
        <v>43459</v>
      </c>
      <c r="B8">
        <v>25</v>
      </c>
      <c r="C8" t="s">
        <v>14</v>
      </c>
      <c r="D8" s="1" t="str">
        <f>+_xlfn.CONCAT(B8&amp;"/",C8&amp;"/",2018)</f>
        <v>25/diciembre/2018</v>
      </c>
      <c r="E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28BC-1875-4A40-8DD1-818DA0665060}">
  <dimension ref="A1:E8"/>
  <sheetViews>
    <sheetView workbookViewId="0">
      <selection activeCell="B8" sqref="B8"/>
    </sheetView>
  </sheetViews>
  <sheetFormatPr baseColWidth="10" defaultRowHeight="15" x14ac:dyDescent="0.25"/>
  <cols>
    <col min="4" max="4" width="13" bestFit="1" customWidth="1"/>
    <col min="5" max="5" width="9.7109375" bestFit="1" customWidth="1"/>
  </cols>
  <sheetData>
    <row r="1" spans="1:5" x14ac:dyDescent="0.25">
      <c r="A1" s="1" t="s">
        <v>15</v>
      </c>
      <c r="B1" t="s">
        <v>2</v>
      </c>
      <c r="C1" t="s">
        <v>3</v>
      </c>
      <c r="D1" s="1" t="s">
        <v>16</v>
      </c>
      <c r="E1" t="s">
        <v>23</v>
      </c>
    </row>
    <row r="2" spans="1:5" x14ac:dyDescent="0.25">
      <c r="A2" s="1">
        <v>40909</v>
      </c>
      <c r="B2">
        <v>1</v>
      </c>
      <c r="C2" t="s">
        <v>5</v>
      </c>
      <c r="D2" s="1" t="str">
        <f>+_xlfn.CONCAT(B2&amp;"/",C2&amp;"/",2012)</f>
        <v>1/enero/2012</v>
      </c>
      <c r="E2">
        <v>1</v>
      </c>
    </row>
    <row r="3" spans="1:5" x14ac:dyDescent="0.25">
      <c r="A3" s="1">
        <v>41275</v>
      </c>
      <c r="B3">
        <v>1</v>
      </c>
      <c r="C3" t="s">
        <v>5</v>
      </c>
      <c r="D3" s="1" t="str">
        <f>+_xlfn.CONCAT(B3&amp;"/",C3&amp;"/",2013)</f>
        <v>1/enero/2013</v>
      </c>
      <c r="E3">
        <v>1</v>
      </c>
    </row>
    <row r="4" spans="1:5" x14ac:dyDescent="0.25">
      <c r="A4" s="1">
        <v>41640</v>
      </c>
      <c r="B4">
        <v>1</v>
      </c>
      <c r="C4" t="s">
        <v>5</v>
      </c>
      <c r="D4" s="1" t="str">
        <f>+_xlfn.CONCAT(B4&amp;"/",C4&amp;"/",2014)</f>
        <v>1/enero/2014</v>
      </c>
      <c r="E4">
        <v>1</v>
      </c>
    </row>
    <row r="5" spans="1:5" x14ac:dyDescent="0.25">
      <c r="A5" s="1">
        <v>42005</v>
      </c>
      <c r="B5">
        <v>1</v>
      </c>
      <c r="C5" t="s">
        <v>5</v>
      </c>
      <c r="D5" s="1" t="str">
        <f>+_xlfn.CONCAT(B5&amp;"/",C5&amp;"/",2015)</f>
        <v>1/enero/2015</v>
      </c>
      <c r="E5">
        <v>1</v>
      </c>
    </row>
    <row r="6" spans="1:5" x14ac:dyDescent="0.25">
      <c r="A6" s="1">
        <v>42370</v>
      </c>
      <c r="B6">
        <v>1</v>
      </c>
      <c r="C6" t="s">
        <v>5</v>
      </c>
      <c r="D6" s="1" t="str">
        <f>+_xlfn.CONCAT(B6&amp;"/",C6&amp;"/",2016)</f>
        <v>1/enero/2016</v>
      </c>
      <c r="E6">
        <v>1</v>
      </c>
    </row>
    <row r="7" spans="1:5" x14ac:dyDescent="0.25">
      <c r="A7" s="1">
        <v>42736</v>
      </c>
      <c r="B7">
        <v>1</v>
      </c>
      <c r="C7" t="s">
        <v>5</v>
      </c>
      <c r="D7" s="1" t="str">
        <f>+_xlfn.CONCAT(B7&amp;"/",C7&amp;"/",2017)</f>
        <v>1/enero/2017</v>
      </c>
      <c r="E7">
        <v>1</v>
      </c>
    </row>
    <row r="8" spans="1:5" x14ac:dyDescent="0.25">
      <c r="A8" s="1">
        <v>43101</v>
      </c>
      <c r="B8">
        <v>1</v>
      </c>
      <c r="C8" t="s">
        <v>5</v>
      </c>
      <c r="D8" s="1" t="str">
        <f>+_xlfn.CONCAT(B8&amp;"/",C8&amp;"/",2018)</f>
        <v>1/enero/2018</v>
      </c>
      <c r="E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1115-A15E-4175-B412-8A19660A9D8F}">
  <dimension ref="A1:E8"/>
  <sheetViews>
    <sheetView workbookViewId="0">
      <selection activeCell="E9" sqref="E9"/>
    </sheetView>
  </sheetViews>
  <sheetFormatPr baseColWidth="10" defaultRowHeight="15" x14ac:dyDescent="0.25"/>
  <cols>
    <col min="3" max="3" width="10.7109375" bestFit="1" customWidth="1"/>
    <col min="4" max="4" width="18.5703125" bestFit="1" customWidth="1"/>
    <col min="5" max="5" width="16.85546875" bestFit="1" customWidth="1"/>
  </cols>
  <sheetData>
    <row r="1" spans="1:5" x14ac:dyDescent="0.25">
      <c r="A1" s="1" t="s">
        <v>15</v>
      </c>
      <c r="B1" t="s">
        <v>2</v>
      </c>
      <c r="C1" t="s">
        <v>3</v>
      </c>
      <c r="D1" s="1" t="s">
        <v>16</v>
      </c>
      <c r="E1" t="s">
        <v>27</v>
      </c>
    </row>
    <row r="2" spans="1:5" x14ac:dyDescent="0.25">
      <c r="A2" s="1">
        <v>41239</v>
      </c>
      <c r="B2">
        <v>26</v>
      </c>
      <c r="C2" t="s">
        <v>13</v>
      </c>
      <c r="D2" s="1" t="str">
        <f t="shared" ref="D2:D8" si="0">+_xlfn.CONCAT(B2&amp;"/",C2&amp;"/",2012)</f>
        <v>26/noviembre/2012</v>
      </c>
      <c r="E2">
        <v>1</v>
      </c>
    </row>
    <row r="3" spans="1:5" x14ac:dyDescent="0.25">
      <c r="A3" s="1">
        <v>41603</v>
      </c>
      <c r="B3">
        <v>25</v>
      </c>
      <c r="C3" t="s">
        <v>13</v>
      </c>
      <c r="D3" s="1" t="str">
        <f t="shared" si="0"/>
        <v>25/noviembre/2012</v>
      </c>
      <c r="E3">
        <v>1</v>
      </c>
    </row>
    <row r="4" spans="1:5" x14ac:dyDescent="0.25">
      <c r="A4" s="1">
        <v>41967</v>
      </c>
      <c r="B4">
        <v>24</v>
      </c>
      <c r="C4" t="s">
        <v>13</v>
      </c>
      <c r="D4" s="1" t="str">
        <f t="shared" si="0"/>
        <v>24/noviembre/2012</v>
      </c>
      <c r="E4">
        <v>1</v>
      </c>
    </row>
    <row r="5" spans="1:5" x14ac:dyDescent="0.25">
      <c r="A5" s="1">
        <v>42338</v>
      </c>
      <c r="B5">
        <v>30</v>
      </c>
      <c r="C5" t="s">
        <v>13</v>
      </c>
      <c r="D5" s="1" t="str">
        <f t="shared" si="0"/>
        <v>30/noviembre/2012</v>
      </c>
      <c r="E5">
        <v>1</v>
      </c>
    </row>
    <row r="6" spans="1:5" x14ac:dyDescent="0.25">
      <c r="A6" s="1">
        <v>42702</v>
      </c>
      <c r="B6">
        <v>28</v>
      </c>
      <c r="C6" t="s">
        <v>13</v>
      </c>
      <c r="D6" s="1" t="str">
        <f t="shared" si="0"/>
        <v>28/noviembre/2012</v>
      </c>
      <c r="E6">
        <v>1</v>
      </c>
    </row>
    <row r="7" spans="1:5" x14ac:dyDescent="0.25">
      <c r="A7" s="1">
        <v>43066</v>
      </c>
      <c r="B7">
        <v>27</v>
      </c>
      <c r="C7" t="s">
        <v>13</v>
      </c>
      <c r="D7" s="1" t="str">
        <f t="shared" si="0"/>
        <v>27/noviembre/2012</v>
      </c>
      <c r="E7">
        <v>1</v>
      </c>
    </row>
    <row r="8" spans="1:5" x14ac:dyDescent="0.25">
      <c r="A8" s="1">
        <v>43429</v>
      </c>
      <c r="B8">
        <v>27</v>
      </c>
      <c r="C8" t="s">
        <v>13</v>
      </c>
      <c r="D8" s="1" t="str">
        <f>+_xlfn.CONCAT(B8&amp;"/",C8&amp;"/",2018)</f>
        <v>27/noviembre/2018</v>
      </c>
      <c r="E8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registros_autos_entrenamiento</vt:lpstr>
      <vt:lpstr>festivos</vt:lpstr>
      <vt:lpstr>semanasanta</vt:lpstr>
      <vt:lpstr>navidad</vt:lpstr>
      <vt:lpstr>new_year</vt:lpstr>
      <vt:lpstr>final_f1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2022-01-02T18:27:32Z</dcterms:created>
  <dcterms:modified xsi:type="dcterms:W3CDTF">2022-01-16T19:43:44Z</dcterms:modified>
</cp:coreProperties>
</file>